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1 - Dešťová kanalizace" sheetId="2" r:id="rId2"/>
    <sheet name="SO 701.0 - Demolice " sheetId="3" r:id="rId3"/>
    <sheet name="SO 701.1 - Azylový dům" sheetId="4" r:id="rId4"/>
    <sheet name="SO 701.2 - Noclehárna" sheetId="5" r:id="rId5"/>
    <sheet name="SO 701.3 - Mrazová místnost " sheetId="6" r:id="rId6"/>
    <sheet name="SO 701.4 - Fotovoltaické ..." sheetId="7" r:id="rId7"/>
    <sheet name="SO 701.5 - Rekuperace " sheetId="8" r:id="rId8"/>
    <sheet name="SO 701.6 - Hospodaření s ..." sheetId="9" r:id="rId9"/>
    <sheet name="SO 08 - Dvůr" sheetId="10" r:id="rId10"/>
    <sheet name="VRN - Vedlejší rozpočtové...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301 - Dešťová kanalizace'!$C$87:$K$297</definedName>
    <definedName name="_xlnm.Print_Area" localSheetId="1">'SO 301 - Dešťová kanalizace'!$C$4:$J$39,'SO 301 - Dešťová kanalizace'!$C$45:$J$69,'SO 301 - Dešťová kanalizace'!$C$75:$K$297</definedName>
    <definedName name="_xlnm.Print_Titles" localSheetId="1">'SO 301 - Dešťová kanalizace'!$87:$87</definedName>
    <definedName name="_xlnm._FilterDatabase" localSheetId="2" hidden="1">'SO 701.0 - Demolice '!$C$104:$K$945</definedName>
    <definedName name="_xlnm.Print_Area" localSheetId="2">'SO 701.0 - Demolice '!$C$4:$J$41,'SO 701.0 - Demolice '!$C$47:$J$84,'SO 701.0 - Demolice '!$C$90:$K$945</definedName>
    <definedName name="_xlnm.Print_Titles" localSheetId="2">'SO 701.0 - Demolice '!$104:$104</definedName>
    <definedName name="_xlnm._FilterDatabase" localSheetId="3" hidden="1">'SO 701.1 - Azylový dům'!$C$139:$K$4720</definedName>
    <definedName name="_xlnm.Print_Area" localSheetId="3">'SO 701.1 - Azylový dům'!$C$4:$J$41,'SO 701.1 - Azylový dům'!$C$47:$J$119,'SO 701.1 - Azylový dům'!$C$125:$K$4720</definedName>
    <definedName name="_xlnm.Print_Titles" localSheetId="3">'SO 701.1 - Azylový dům'!$139:$139</definedName>
    <definedName name="_xlnm._FilterDatabase" localSheetId="4" hidden="1">'SO 701.2 - Noclehárna'!$C$127:$K$1365</definedName>
    <definedName name="_xlnm.Print_Area" localSheetId="4">'SO 701.2 - Noclehárna'!$C$4:$J$41,'SO 701.2 - Noclehárna'!$C$47:$J$107,'SO 701.2 - Noclehárna'!$C$113:$K$1365</definedName>
    <definedName name="_xlnm.Print_Titles" localSheetId="4">'SO 701.2 - Noclehárna'!$127:$127</definedName>
    <definedName name="_xlnm._FilterDatabase" localSheetId="5" hidden="1">'SO 701.3 - Mrazová místnost '!$C$119:$K$822</definedName>
    <definedName name="_xlnm.Print_Area" localSheetId="5">'SO 701.3 - Mrazová místnost '!$C$4:$J$41,'SO 701.3 - Mrazová místnost '!$C$47:$J$99,'SO 701.3 - Mrazová místnost '!$C$105:$K$822</definedName>
    <definedName name="_xlnm.Print_Titles" localSheetId="5">'SO 701.3 - Mrazová místnost '!$119:$119</definedName>
    <definedName name="_xlnm._FilterDatabase" localSheetId="6" hidden="1">'SO 701.4 - Fotovoltaické ...'!$C$92:$K$201</definedName>
    <definedName name="_xlnm.Print_Area" localSheetId="6">'SO 701.4 - Fotovoltaické ...'!$C$4:$J$41,'SO 701.4 - Fotovoltaické ...'!$C$47:$J$72,'SO 701.4 - Fotovoltaické ...'!$C$78:$K$201</definedName>
    <definedName name="_xlnm.Print_Titles" localSheetId="6">'SO 701.4 - Fotovoltaické ...'!$92:$92</definedName>
    <definedName name="_xlnm._FilterDatabase" localSheetId="7" hidden="1">'SO 701.5 - Rekuperace '!$C$85:$K$152</definedName>
    <definedName name="_xlnm.Print_Area" localSheetId="7">'SO 701.5 - Rekuperace '!$C$4:$J$41,'SO 701.5 - Rekuperace '!$C$47:$J$65,'SO 701.5 - Rekuperace '!$C$71:$K$152</definedName>
    <definedName name="_xlnm.Print_Titles" localSheetId="7">'SO 701.5 - Rekuperace '!$85:$85</definedName>
    <definedName name="_xlnm._FilterDatabase" localSheetId="8" hidden="1">'SO 701.6 - Hospodaření s ...'!$C$90:$K$124</definedName>
    <definedName name="_xlnm.Print_Area" localSheetId="8">'SO 701.6 - Hospodaření s ...'!$C$4:$J$41,'SO 701.6 - Hospodaření s ...'!$C$47:$J$70,'SO 701.6 - Hospodaření s ...'!$C$76:$K$124</definedName>
    <definedName name="_xlnm.Print_Titles" localSheetId="8">'SO 701.6 - Hospodaření s ...'!$90:$90</definedName>
    <definedName name="_xlnm._FilterDatabase" localSheetId="9" hidden="1">'SO 08 - Dvůr'!$C$88:$K$205</definedName>
    <definedName name="_xlnm.Print_Area" localSheetId="9">'SO 08 - Dvůr'!$C$4:$J$39,'SO 08 - Dvůr'!$C$45:$J$70,'SO 08 - Dvůr'!$C$76:$K$205</definedName>
    <definedName name="_xlnm.Print_Titles" localSheetId="9">'SO 08 - Dvůr'!$88:$88</definedName>
    <definedName name="_xlnm._FilterDatabase" localSheetId="10" hidden="1">'VRN - Vedlejší rozpočtové...'!$C$85:$K$105</definedName>
    <definedName name="_xlnm.Print_Area" localSheetId="10">'VRN - Vedlejší rozpočtové...'!$C$4:$J$39,'VRN - Vedlejší rozpočtové...'!$C$45:$J$67,'VRN - Vedlejší rozpočtové...'!$C$73:$K$105</definedName>
    <definedName name="_xlnm.Print_Titles" localSheetId="10">'VRN - Vedlejší rozpočtové...'!$85:$85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5"/>
  <c i="11" r="J35"/>
  <c i="1" r="AX65"/>
  <c i="11"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89"/>
  <c r="BH89"/>
  <c r="BG89"/>
  <c r="BF89"/>
  <c r="T89"/>
  <c r="T88"/>
  <c r="T87"/>
  <c r="T86"/>
  <c r="R89"/>
  <c r="R88"/>
  <c r="R87"/>
  <c r="R86"/>
  <c r="P89"/>
  <c r="P88"/>
  <c r="P87"/>
  <c r="P86"/>
  <c i="1" r="AU65"/>
  <c i="11" r="J83"/>
  <c r="J82"/>
  <c r="F82"/>
  <c r="F80"/>
  <c r="E78"/>
  <c r="J55"/>
  <c r="J54"/>
  <c r="F54"/>
  <c r="F52"/>
  <c r="E50"/>
  <c r="J18"/>
  <c r="E18"/>
  <c r="F83"/>
  <c r="J17"/>
  <c r="J12"/>
  <c r="J52"/>
  <c r="E7"/>
  <c r="E76"/>
  <c i="10" r="J37"/>
  <c r="J36"/>
  <c i="1" r="AY64"/>
  <c i="10" r="J35"/>
  <c i="1" r="AX64"/>
  <c i="10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9" r="J39"/>
  <c r="J38"/>
  <c i="1" r="AY63"/>
  <c i="9" r="J37"/>
  <c i="1" r="AX63"/>
  <c i="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8" r="J39"/>
  <c r="J38"/>
  <c i="1" r="AY62"/>
  <c i="8" r="J37"/>
  <c i="1" r="AX62"/>
  <c i="8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80"/>
  <c r="E7"/>
  <c r="E50"/>
  <c i="7" r="J39"/>
  <c r="J38"/>
  <c i="1" r="AY61"/>
  <c i="7" r="J37"/>
  <c i="1" r="AX61"/>
  <c i="7"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6" r="J39"/>
  <c r="J38"/>
  <c i="1" r="AY60"/>
  <c i="6" r="J37"/>
  <c i="1" r="AX60"/>
  <c i="6" r="BI821"/>
  <c r="BH821"/>
  <c r="BG821"/>
  <c r="BF821"/>
  <c r="T821"/>
  <c r="R821"/>
  <c r="P821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0"/>
  <c r="BH810"/>
  <c r="BG810"/>
  <c r="BF810"/>
  <c r="T810"/>
  <c r="R810"/>
  <c r="P810"/>
  <c r="BI806"/>
  <c r="BH806"/>
  <c r="BG806"/>
  <c r="BF806"/>
  <c r="T806"/>
  <c r="R806"/>
  <c r="P806"/>
  <c r="BI791"/>
  <c r="BH791"/>
  <c r="BG791"/>
  <c r="BF791"/>
  <c r="T791"/>
  <c r="R791"/>
  <c r="P791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42"/>
  <c r="BH742"/>
  <c r="BG742"/>
  <c r="BF742"/>
  <c r="T742"/>
  <c r="R742"/>
  <c r="P742"/>
  <c r="BI732"/>
  <c r="BH732"/>
  <c r="BG732"/>
  <c r="BF732"/>
  <c r="T732"/>
  <c r="R732"/>
  <c r="P732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6"/>
  <c r="BH716"/>
  <c r="BG716"/>
  <c r="BF716"/>
  <c r="T716"/>
  <c r="R716"/>
  <c r="P716"/>
  <c r="BI711"/>
  <c r="BH711"/>
  <c r="BG711"/>
  <c r="BF711"/>
  <c r="T711"/>
  <c r="R711"/>
  <c r="P711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92"/>
  <c r="BH692"/>
  <c r="BG692"/>
  <c r="BF692"/>
  <c r="T692"/>
  <c r="R692"/>
  <c r="P692"/>
  <c r="BI688"/>
  <c r="BH688"/>
  <c r="BG688"/>
  <c r="BF688"/>
  <c r="T688"/>
  <c r="R688"/>
  <c r="P688"/>
  <c r="BI685"/>
  <c r="BH685"/>
  <c r="BG685"/>
  <c r="BF685"/>
  <c r="T685"/>
  <c r="R685"/>
  <c r="P685"/>
  <c r="BI679"/>
  <c r="BH679"/>
  <c r="BG679"/>
  <c r="BF679"/>
  <c r="T679"/>
  <c r="R679"/>
  <c r="P679"/>
  <c r="BI672"/>
  <c r="BH672"/>
  <c r="BG672"/>
  <c r="BF672"/>
  <c r="T672"/>
  <c r="R672"/>
  <c r="P672"/>
  <c r="BI671"/>
  <c r="BH671"/>
  <c r="BG671"/>
  <c r="BF671"/>
  <c r="T671"/>
  <c r="R671"/>
  <c r="P671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4"/>
  <c r="BH664"/>
  <c r="BG664"/>
  <c r="BF664"/>
  <c r="T664"/>
  <c r="R664"/>
  <c r="P664"/>
  <c r="BI661"/>
  <c r="BH661"/>
  <c r="BG661"/>
  <c r="BF661"/>
  <c r="T661"/>
  <c r="R661"/>
  <c r="P661"/>
  <c r="BI660"/>
  <c r="BH660"/>
  <c r="BG660"/>
  <c r="BF660"/>
  <c r="T660"/>
  <c r="R660"/>
  <c r="P660"/>
  <c r="BI657"/>
  <c r="BH657"/>
  <c r="BG657"/>
  <c r="BF657"/>
  <c r="T657"/>
  <c r="R657"/>
  <c r="P657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5"/>
  <c r="BH645"/>
  <c r="BG645"/>
  <c r="BF645"/>
  <c r="T645"/>
  <c r="R645"/>
  <c r="P645"/>
  <c r="BI641"/>
  <c r="BH641"/>
  <c r="BG641"/>
  <c r="BF641"/>
  <c r="T641"/>
  <c r="R641"/>
  <c r="P641"/>
  <c r="BI636"/>
  <c r="BH636"/>
  <c r="BG636"/>
  <c r="BF636"/>
  <c r="T636"/>
  <c r="R636"/>
  <c r="P636"/>
  <c r="BI635"/>
  <c r="BH635"/>
  <c r="BG635"/>
  <c r="BF635"/>
  <c r="T635"/>
  <c r="R635"/>
  <c r="P635"/>
  <c r="BI627"/>
  <c r="BH627"/>
  <c r="BG627"/>
  <c r="BF627"/>
  <c r="T627"/>
  <c r="R627"/>
  <c r="P627"/>
  <c r="BI621"/>
  <c r="BH621"/>
  <c r="BG621"/>
  <c r="BF621"/>
  <c r="T621"/>
  <c r="R621"/>
  <c r="P621"/>
  <c r="BI614"/>
  <c r="BH614"/>
  <c r="BG614"/>
  <c r="BF614"/>
  <c r="T614"/>
  <c r="R614"/>
  <c r="P614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6"/>
  <c r="BH576"/>
  <c r="BG576"/>
  <c r="BF576"/>
  <c r="T576"/>
  <c r="R576"/>
  <c r="P576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T440"/>
  <c r="R441"/>
  <c r="R440"/>
  <c r="P441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05"/>
  <c r="BH405"/>
  <c r="BG405"/>
  <c r="BF405"/>
  <c r="T405"/>
  <c r="R405"/>
  <c r="P405"/>
  <c r="BI397"/>
  <c r="BH397"/>
  <c r="BG397"/>
  <c r="BF397"/>
  <c r="T397"/>
  <c r="R397"/>
  <c r="P397"/>
  <c r="BI387"/>
  <c r="BH387"/>
  <c r="BG387"/>
  <c r="BF387"/>
  <c r="T387"/>
  <c r="R387"/>
  <c r="P387"/>
  <c r="BI378"/>
  <c r="BH378"/>
  <c r="BG378"/>
  <c r="BF378"/>
  <c r="T378"/>
  <c r="R378"/>
  <c r="P378"/>
  <c r="BI370"/>
  <c r="BH370"/>
  <c r="BG370"/>
  <c r="BF370"/>
  <c r="T370"/>
  <c r="R370"/>
  <c r="P370"/>
  <c r="BI364"/>
  <c r="BH364"/>
  <c r="BG364"/>
  <c r="BF364"/>
  <c r="T364"/>
  <c r="R364"/>
  <c r="P364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0"/>
  <c r="BH340"/>
  <c r="BG340"/>
  <c r="BF340"/>
  <c r="T340"/>
  <c r="R340"/>
  <c r="P340"/>
  <c r="BI333"/>
  <c r="BH333"/>
  <c r="BG333"/>
  <c r="BF333"/>
  <c r="T333"/>
  <c r="R333"/>
  <c r="P333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59"/>
  <c r="J58"/>
  <c r="F58"/>
  <c r="F56"/>
  <c r="E54"/>
  <c r="J20"/>
  <c r="E20"/>
  <c r="F117"/>
  <c r="J19"/>
  <c r="J14"/>
  <c r="J56"/>
  <c r="E7"/>
  <c r="E108"/>
  <c i="5" r="J39"/>
  <c r="J38"/>
  <c i="1" r="AY59"/>
  <c i="5" r="J37"/>
  <c i="1" r="AX59"/>
  <c i="5" r="BI1364"/>
  <c r="BH1364"/>
  <c r="BG1364"/>
  <c r="BF1364"/>
  <c r="T1364"/>
  <c r="R1364"/>
  <c r="P1364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1"/>
  <c r="BH1351"/>
  <c r="BG1351"/>
  <c r="BF1351"/>
  <c r="T1351"/>
  <c r="R1351"/>
  <c r="P1351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7"/>
  <c r="BH1337"/>
  <c r="BG1337"/>
  <c r="BF1337"/>
  <c r="T1337"/>
  <c r="R1337"/>
  <c r="P1337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17"/>
  <c r="BH1317"/>
  <c r="BG1317"/>
  <c r="BF1317"/>
  <c r="T1317"/>
  <c r="R1317"/>
  <c r="P1317"/>
  <c r="BI1315"/>
  <c r="BH1315"/>
  <c r="BG1315"/>
  <c r="BF1315"/>
  <c r="T1315"/>
  <c r="R1315"/>
  <c r="P1315"/>
  <c r="BI1313"/>
  <c r="BH1313"/>
  <c r="BG1313"/>
  <c r="BF1313"/>
  <c r="T1313"/>
  <c r="R1313"/>
  <c r="P1313"/>
  <c r="BI1309"/>
  <c r="BH1309"/>
  <c r="BG1309"/>
  <c r="BF1309"/>
  <c r="T1309"/>
  <c r="R1309"/>
  <c r="P1309"/>
  <c r="BI1298"/>
  <c r="BH1298"/>
  <c r="BG1298"/>
  <c r="BF1298"/>
  <c r="T1298"/>
  <c r="R1298"/>
  <c r="P1298"/>
  <c r="BI1295"/>
  <c r="BH1295"/>
  <c r="BG1295"/>
  <c r="BF1295"/>
  <c r="T1295"/>
  <c r="R1295"/>
  <c r="P1295"/>
  <c r="BI1293"/>
  <c r="BH1293"/>
  <c r="BG1293"/>
  <c r="BF1293"/>
  <c r="T1293"/>
  <c r="R1293"/>
  <c r="P1293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67"/>
  <c r="BH1267"/>
  <c r="BG1267"/>
  <c r="BF1267"/>
  <c r="T1267"/>
  <c r="R1267"/>
  <c r="P1267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1"/>
  <c r="BH1251"/>
  <c r="BG1251"/>
  <c r="BF1251"/>
  <c r="T1251"/>
  <c r="R1251"/>
  <c r="P1251"/>
  <c r="BI1249"/>
  <c r="BH1249"/>
  <c r="BG1249"/>
  <c r="BF1249"/>
  <c r="T1249"/>
  <c r="R1249"/>
  <c r="P1249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4"/>
  <c r="BH1224"/>
  <c r="BG1224"/>
  <c r="BF1224"/>
  <c r="T1224"/>
  <c r="R1224"/>
  <c r="P1224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1"/>
  <c r="BH1211"/>
  <c r="BG1211"/>
  <c r="BF1211"/>
  <c r="T1211"/>
  <c r="R1211"/>
  <c r="P1211"/>
  <c r="BI1210"/>
  <c r="BH1210"/>
  <c r="BG1210"/>
  <c r="BF1210"/>
  <c r="T1210"/>
  <c r="R1210"/>
  <c r="P1210"/>
  <c r="BI1206"/>
  <c r="BH1206"/>
  <c r="BG1206"/>
  <c r="BF1206"/>
  <c r="T1206"/>
  <c r="R1206"/>
  <c r="P1206"/>
  <c r="BI1203"/>
  <c r="BH1203"/>
  <c r="BG1203"/>
  <c r="BF1203"/>
  <c r="T1203"/>
  <c r="R1203"/>
  <c r="P1203"/>
  <c r="BI1197"/>
  <c r="BH1197"/>
  <c r="BG1197"/>
  <c r="BF1197"/>
  <c r="T1197"/>
  <c r="R1197"/>
  <c r="P1197"/>
  <c r="BI1193"/>
  <c r="BH1193"/>
  <c r="BG1193"/>
  <c r="BF1193"/>
  <c r="T1193"/>
  <c r="R1193"/>
  <c r="P1193"/>
  <c r="BI1184"/>
  <c r="BH1184"/>
  <c r="BG1184"/>
  <c r="BF1184"/>
  <c r="T1184"/>
  <c r="R1184"/>
  <c r="P1184"/>
  <c r="BI1183"/>
  <c r="BH1183"/>
  <c r="BG1183"/>
  <c r="BF1183"/>
  <c r="T1183"/>
  <c r="R1183"/>
  <c r="P1183"/>
  <c r="BI1176"/>
  <c r="BH1176"/>
  <c r="BG1176"/>
  <c r="BF1176"/>
  <c r="T1176"/>
  <c r="R1176"/>
  <c r="P1176"/>
  <c r="BI1175"/>
  <c r="BH1175"/>
  <c r="BG1175"/>
  <c r="BF1175"/>
  <c r="T1175"/>
  <c r="R1175"/>
  <c r="P1175"/>
  <c r="BI1172"/>
  <c r="BH1172"/>
  <c r="BG1172"/>
  <c r="BF1172"/>
  <c r="T1172"/>
  <c r="R1172"/>
  <c r="P1172"/>
  <c r="BI1171"/>
  <c r="BH1171"/>
  <c r="BG1171"/>
  <c r="BF1171"/>
  <c r="T1171"/>
  <c r="R1171"/>
  <c r="P1171"/>
  <c r="BI1167"/>
  <c r="BH1167"/>
  <c r="BG1167"/>
  <c r="BF1167"/>
  <c r="T1167"/>
  <c r="R1167"/>
  <c r="P1167"/>
  <c r="BI1166"/>
  <c r="BH1166"/>
  <c r="BG1166"/>
  <c r="BF1166"/>
  <c r="T1166"/>
  <c r="R1166"/>
  <c r="P1166"/>
  <c r="BI1164"/>
  <c r="BH1164"/>
  <c r="BG1164"/>
  <c r="BF1164"/>
  <c r="T1164"/>
  <c r="R1164"/>
  <c r="P1164"/>
  <c r="BI1163"/>
  <c r="BH1163"/>
  <c r="BG1163"/>
  <c r="BF1163"/>
  <c r="T1163"/>
  <c r="R1163"/>
  <c r="P1163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3"/>
  <c r="BH1153"/>
  <c r="BG1153"/>
  <c r="BF1153"/>
  <c r="T1153"/>
  <c r="R1153"/>
  <c r="P1153"/>
  <c r="BI1152"/>
  <c r="BH1152"/>
  <c r="BG1152"/>
  <c r="BF1152"/>
  <c r="T1152"/>
  <c r="R1152"/>
  <c r="P1152"/>
  <c r="BI1145"/>
  <c r="BH1145"/>
  <c r="BG1145"/>
  <c r="BF1145"/>
  <c r="T1145"/>
  <c r="R1145"/>
  <c r="P1145"/>
  <c r="BI1144"/>
  <c r="BH1144"/>
  <c r="BG1144"/>
  <c r="BF1144"/>
  <c r="T1144"/>
  <c r="R1144"/>
  <c r="P1144"/>
  <c r="BI1139"/>
  <c r="BH1139"/>
  <c r="BG1139"/>
  <c r="BF1139"/>
  <c r="T1139"/>
  <c r="R1139"/>
  <c r="P1139"/>
  <c r="BI1136"/>
  <c r="BH1136"/>
  <c r="BG1136"/>
  <c r="BF1136"/>
  <c r="T1136"/>
  <c r="R1136"/>
  <c r="P1136"/>
  <c r="BI1132"/>
  <c r="BH1132"/>
  <c r="BG1132"/>
  <c r="BF1132"/>
  <c r="T1132"/>
  <c r="R1132"/>
  <c r="P1132"/>
  <c r="BI1125"/>
  <c r="BH1125"/>
  <c r="BG1125"/>
  <c r="BF1125"/>
  <c r="T1125"/>
  <c r="R1125"/>
  <c r="P1125"/>
  <c r="BI1124"/>
  <c r="BH1124"/>
  <c r="BG1124"/>
  <c r="BF1124"/>
  <c r="T1124"/>
  <c r="R1124"/>
  <c r="P1124"/>
  <c r="BI1116"/>
  <c r="BH1116"/>
  <c r="BG1116"/>
  <c r="BF1116"/>
  <c r="T1116"/>
  <c r="R1116"/>
  <c r="P1116"/>
  <c r="BI1110"/>
  <c r="BH1110"/>
  <c r="BG1110"/>
  <c r="BF1110"/>
  <c r="T1110"/>
  <c r="R1110"/>
  <c r="P1110"/>
  <c r="BI1103"/>
  <c r="BH1103"/>
  <c r="BG1103"/>
  <c r="BF1103"/>
  <c r="T1103"/>
  <c r="R1103"/>
  <c r="P1103"/>
  <c r="BI1102"/>
  <c r="BH1102"/>
  <c r="BG1102"/>
  <c r="BF1102"/>
  <c r="T1102"/>
  <c r="R1102"/>
  <c r="P1102"/>
  <c r="BI1095"/>
  <c r="BH1095"/>
  <c r="BG1095"/>
  <c r="BF1095"/>
  <c r="T1095"/>
  <c r="R1095"/>
  <c r="P1095"/>
  <c r="BI1090"/>
  <c r="BH1090"/>
  <c r="BG1090"/>
  <c r="BF1090"/>
  <c r="T1090"/>
  <c r="R1090"/>
  <c r="P1090"/>
  <c r="BI1089"/>
  <c r="BH1089"/>
  <c r="BG1089"/>
  <c r="BF1089"/>
  <c r="T1089"/>
  <c r="R1089"/>
  <c r="P1089"/>
  <c r="BI1087"/>
  <c r="BH1087"/>
  <c r="BG1087"/>
  <c r="BF1087"/>
  <c r="T1087"/>
  <c r="R1087"/>
  <c r="P1087"/>
  <c r="BI1084"/>
  <c r="BH1084"/>
  <c r="BG1084"/>
  <c r="BF1084"/>
  <c r="T1084"/>
  <c r="R1084"/>
  <c r="P1084"/>
  <c r="BI1082"/>
  <c r="BH1082"/>
  <c r="BG1082"/>
  <c r="BF1082"/>
  <c r="T1082"/>
  <c r="R1082"/>
  <c r="P1082"/>
  <c r="BI1078"/>
  <c r="BH1078"/>
  <c r="BG1078"/>
  <c r="BF1078"/>
  <c r="T1078"/>
  <c r="R1078"/>
  <c r="P1078"/>
  <c r="BI1075"/>
  <c r="BH1075"/>
  <c r="BG1075"/>
  <c r="BF1075"/>
  <c r="T1075"/>
  <c r="R1075"/>
  <c r="P1075"/>
  <c r="BI1070"/>
  <c r="BH1070"/>
  <c r="BG1070"/>
  <c r="BF1070"/>
  <c r="T1070"/>
  <c r="R1070"/>
  <c r="P1070"/>
  <c r="BI1065"/>
  <c r="BH1065"/>
  <c r="BG1065"/>
  <c r="BF1065"/>
  <c r="T1065"/>
  <c r="R1065"/>
  <c r="P1065"/>
  <c r="BI1058"/>
  <c r="BH1058"/>
  <c r="BG1058"/>
  <c r="BF1058"/>
  <c r="T1058"/>
  <c r="R1058"/>
  <c r="P1058"/>
  <c r="BI1053"/>
  <c r="BH1053"/>
  <c r="BG1053"/>
  <c r="BF1053"/>
  <c r="T1053"/>
  <c r="R1053"/>
  <c r="P1053"/>
  <c r="BI1048"/>
  <c r="BH1048"/>
  <c r="BG1048"/>
  <c r="BF1048"/>
  <c r="T1048"/>
  <c r="R1048"/>
  <c r="P1048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8"/>
  <c r="BH1038"/>
  <c r="BG1038"/>
  <c r="BF1038"/>
  <c r="T1038"/>
  <c r="R1038"/>
  <c r="P1038"/>
  <c r="BI1032"/>
  <c r="BH1032"/>
  <c r="BG1032"/>
  <c r="BF1032"/>
  <c r="T1032"/>
  <c r="R1032"/>
  <c r="P1032"/>
  <c r="BI1026"/>
  <c r="BH1026"/>
  <c r="BG1026"/>
  <c r="BF1026"/>
  <c r="T1026"/>
  <c r="R1026"/>
  <c r="P1026"/>
  <c r="BI1024"/>
  <c r="BH1024"/>
  <c r="BG1024"/>
  <c r="BF1024"/>
  <c r="T1024"/>
  <c r="R1024"/>
  <c r="P1024"/>
  <c r="BI1018"/>
  <c r="BH1018"/>
  <c r="BG1018"/>
  <c r="BF1018"/>
  <c r="T1018"/>
  <c r="R1018"/>
  <c r="P1018"/>
  <c r="BI1015"/>
  <c r="BH1015"/>
  <c r="BG1015"/>
  <c r="BF1015"/>
  <c r="T1015"/>
  <c r="R1015"/>
  <c r="P1015"/>
  <c r="BI1011"/>
  <c r="BH1011"/>
  <c r="BG1011"/>
  <c r="BF1011"/>
  <c r="T1011"/>
  <c r="R1011"/>
  <c r="P1011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7"/>
  <c r="BH997"/>
  <c r="BG997"/>
  <c r="BF997"/>
  <c r="T997"/>
  <c r="R997"/>
  <c r="P997"/>
  <c r="BI994"/>
  <c r="BH994"/>
  <c r="BG994"/>
  <c r="BF994"/>
  <c r="T994"/>
  <c r="R994"/>
  <c r="P994"/>
  <c r="BI988"/>
  <c r="BH988"/>
  <c r="BG988"/>
  <c r="BF988"/>
  <c r="T988"/>
  <c r="R988"/>
  <c r="P988"/>
  <c r="BI979"/>
  <c r="BH979"/>
  <c r="BG979"/>
  <c r="BF979"/>
  <c r="T979"/>
  <c r="R979"/>
  <c r="P979"/>
  <c r="BI969"/>
  <c r="BH969"/>
  <c r="BG969"/>
  <c r="BF969"/>
  <c r="T969"/>
  <c r="R969"/>
  <c r="P969"/>
  <c r="BI961"/>
  <c r="BH961"/>
  <c r="BG961"/>
  <c r="BF961"/>
  <c r="T961"/>
  <c r="R961"/>
  <c r="P961"/>
  <c r="BI953"/>
  <c r="BH953"/>
  <c r="BG953"/>
  <c r="BF953"/>
  <c r="T953"/>
  <c r="R953"/>
  <c r="P953"/>
  <c r="BI934"/>
  <c r="BH934"/>
  <c r="BG934"/>
  <c r="BF934"/>
  <c r="T934"/>
  <c r="R934"/>
  <c r="P934"/>
  <c r="BI915"/>
  <c r="BH915"/>
  <c r="BG915"/>
  <c r="BF915"/>
  <c r="T915"/>
  <c r="R915"/>
  <c r="P915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6"/>
  <c r="BH906"/>
  <c r="BG906"/>
  <c r="BF906"/>
  <c r="T906"/>
  <c r="R906"/>
  <c r="P906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2"/>
  <c r="BH892"/>
  <c r="BG892"/>
  <c r="BF892"/>
  <c r="T892"/>
  <c r="R892"/>
  <c r="P892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69"/>
  <c r="BH869"/>
  <c r="BG869"/>
  <c r="BF869"/>
  <c r="T869"/>
  <c r="R869"/>
  <c r="P869"/>
  <c r="BI868"/>
  <c r="BH868"/>
  <c r="BG868"/>
  <c r="BF868"/>
  <c r="T868"/>
  <c r="R868"/>
  <c r="P868"/>
  <c r="BI866"/>
  <c r="BH866"/>
  <c r="BG866"/>
  <c r="BF866"/>
  <c r="T866"/>
  <c r="R866"/>
  <c r="P866"/>
  <c r="BI865"/>
  <c r="BH865"/>
  <c r="BG865"/>
  <c r="BF865"/>
  <c r="T865"/>
  <c r="R865"/>
  <c r="P865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6"/>
  <c r="BH846"/>
  <c r="BG846"/>
  <c r="BF846"/>
  <c r="T846"/>
  <c r="R846"/>
  <c r="P846"/>
  <c r="BI844"/>
  <c r="BH844"/>
  <c r="BG844"/>
  <c r="BF844"/>
  <c r="T844"/>
  <c r="R844"/>
  <c r="P844"/>
  <c r="BI843"/>
  <c r="BH843"/>
  <c r="BG843"/>
  <c r="BF843"/>
  <c r="T843"/>
  <c r="R843"/>
  <c r="P843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2"/>
  <c r="BH832"/>
  <c r="BG832"/>
  <c r="BF832"/>
  <c r="T832"/>
  <c r="R832"/>
  <c r="P832"/>
  <c r="BI830"/>
  <c r="BH830"/>
  <c r="BG830"/>
  <c r="BF830"/>
  <c r="T830"/>
  <c r="R830"/>
  <c r="P830"/>
  <c r="BI829"/>
  <c r="BH829"/>
  <c r="BG829"/>
  <c r="BF829"/>
  <c r="T829"/>
  <c r="R829"/>
  <c r="P829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4"/>
  <c r="BH744"/>
  <c r="BG744"/>
  <c r="BF744"/>
  <c r="T744"/>
  <c r="T743"/>
  <c r="R744"/>
  <c r="R743"/>
  <c r="P744"/>
  <c r="P743"/>
  <c r="BI741"/>
  <c r="BH741"/>
  <c r="BG741"/>
  <c r="BF741"/>
  <c r="T741"/>
  <c r="R741"/>
  <c r="P741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18"/>
  <c r="BH718"/>
  <c r="BG718"/>
  <c r="BF718"/>
  <c r="T718"/>
  <c r="R718"/>
  <c r="P718"/>
  <c r="BI705"/>
  <c r="BH705"/>
  <c r="BG705"/>
  <c r="BF705"/>
  <c r="T705"/>
  <c r="R705"/>
  <c r="P705"/>
  <c r="BI703"/>
  <c r="BH703"/>
  <c r="BG703"/>
  <c r="BF703"/>
  <c r="T703"/>
  <c r="R703"/>
  <c r="P703"/>
  <c r="BI635"/>
  <c r="BH635"/>
  <c r="BG635"/>
  <c r="BF635"/>
  <c r="T635"/>
  <c r="R635"/>
  <c r="P635"/>
  <c r="BI624"/>
  <c r="BH624"/>
  <c r="BG624"/>
  <c r="BF624"/>
  <c r="T624"/>
  <c r="R624"/>
  <c r="P624"/>
  <c r="BI556"/>
  <c r="BH556"/>
  <c r="BG556"/>
  <c r="BF556"/>
  <c r="T556"/>
  <c r="R556"/>
  <c r="P556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5"/>
  <c r="BH465"/>
  <c r="BG465"/>
  <c r="BF465"/>
  <c r="T465"/>
  <c r="R465"/>
  <c r="P465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3"/>
  <c r="BH433"/>
  <c r="BG433"/>
  <c r="BF433"/>
  <c r="T433"/>
  <c r="R433"/>
  <c r="P433"/>
  <c r="BI426"/>
  <c r="BH426"/>
  <c r="BG426"/>
  <c r="BF426"/>
  <c r="T426"/>
  <c r="R426"/>
  <c r="P426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396"/>
  <c r="BH396"/>
  <c r="BG396"/>
  <c r="BF396"/>
  <c r="T396"/>
  <c r="R396"/>
  <c r="P396"/>
  <c r="BI369"/>
  <c r="BH369"/>
  <c r="BG369"/>
  <c r="BF369"/>
  <c r="T369"/>
  <c r="R369"/>
  <c r="P369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59"/>
  <c r="J58"/>
  <c r="F58"/>
  <c r="F56"/>
  <c r="E54"/>
  <c r="J20"/>
  <c r="E20"/>
  <c r="F59"/>
  <c r="J19"/>
  <c r="J14"/>
  <c r="J56"/>
  <c r="E7"/>
  <c r="E50"/>
  <c i="4" r="J39"/>
  <c r="J38"/>
  <c i="1" r="AY58"/>
  <c i="4" r="J37"/>
  <c i="1" r="AX58"/>
  <c i="4" r="BI4720"/>
  <c r="BH4720"/>
  <c r="BG4720"/>
  <c r="BF4720"/>
  <c r="T4720"/>
  <c r="R4720"/>
  <c r="P4720"/>
  <c r="BI4718"/>
  <c r="BH4718"/>
  <c r="BG4718"/>
  <c r="BF4718"/>
  <c r="T4718"/>
  <c r="R4718"/>
  <c r="P4718"/>
  <c r="BI4717"/>
  <c r="BH4717"/>
  <c r="BG4717"/>
  <c r="BF4717"/>
  <c r="T4717"/>
  <c r="R4717"/>
  <c r="P4717"/>
  <c r="BI4716"/>
  <c r="BH4716"/>
  <c r="BG4716"/>
  <c r="BF4716"/>
  <c r="T4716"/>
  <c r="R4716"/>
  <c r="P4716"/>
  <c r="BI4715"/>
  <c r="BH4715"/>
  <c r="BG4715"/>
  <c r="BF4715"/>
  <c r="T4715"/>
  <c r="R4715"/>
  <c r="P4715"/>
  <c r="BI4714"/>
  <c r="BH4714"/>
  <c r="BG4714"/>
  <c r="BF4714"/>
  <c r="T4714"/>
  <c r="R4714"/>
  <c r="P4714"/>
  <c r="BI4712"/>
  <c r="BH4712"/>
  <c r="BG4712"/>
  <c r="BF4712"/>
  <c r="T4712"/>
  <c r="R4712"/>
  <c r="P4712"/>
  <c r="BI4711"/>
  <c r="BH4711"/>
  <c r="BG4711"/>
  <c r="BF4711"/>
  <c r="T4711"/>
  <c r="R4711"/>
  <c r="P4711"/>
  <c r="BI4710"/>
  <c r="BH4710"/>
  <c r="BG4710"/>
  <c r="BF4710"/>
  <c r="T4710"/>
  <c r="R4710"/>
  <c r="P4710"/>
  <c r="BI4708"/>
  <c r="BH4708"/>
  <c r="BG4708"/>
  <c r="BF4708"/>
  <c r="T4708"/>
  <c r="R4708"/>
  <c r="P4708"/>
  <c r="BI4706"/>
  <c r="BH4706"/>
  <c r="BG4706"/>
  <c r="BF4706"/>
  <c r="T4706"/>
  <c r="R4706"/>
  <c r="P4706"/>
  <c r="BI4704"/>
  <c r="BH4704"/>
  <c r="BG4704"/>
  <c r="BF4704"/>
  <c r="T4704"/>
  <c r="R4704"/>
  <c r="P4704"/>
  <c r="BI4702"/>
  <c r="BH4702"/>
  <c r="BG4702"/>
  <c r="BF4702"/>
  <c r="T4702"/>
  <c r="R4702"/>
  <c r="P4702"/>
  <c r="BI4700"/>
  <c r="BH4700"/>
  <c r="BG4700"/>
  <c r="BF4700"/>
  <c r="T4700"/>
  <c r="R4700"/>
  <c r="P4700"/>
  <c r="BI4698"/>
  <c r="BH4698"/>
  <c r="BG4698"/>
  <c r="BF4698"/>
  <c r="T4698"/>
  <c r="R4698"/>
  <c r="P4698"/>
  <c r="BI4696"/>
  <c r="BH4696"/>
  <c r="BG4696"/>
  <c r="BF4696"/>
  <c r="T4696"/>
  <c r="R4696"/>
  <c r="P4696"/>
  <c r="BI4694"/>
  <c r="BH4694"/>
  <c r="BG4694"/>
  <c r="BF4694"/>
  <c r="T4694"/>
  <c r="R4694"/>
  <c r="P4694"/>
  <c r="BI4689"/>
  <c r="BH4689"/>
  <c r="BG4689"/>
  <c r="BF4689"/>
  <c r="T4689"/>
  <c r="R4689"/>
  <c r="P4689"/>
  <c r="BI4685"/>
  <c r="BH4685"/>
  <c r="BG4685"/>
  <c r="BF4685"/>
  <c r="T4685"/>
  <c r="R4685"/>
  <c r="P4685"/>
  <c r="BI4681"/>
  <c r="BH4681"/>
  <c r="BG4681"/>
  <c r="BF4681"/>
  <c r="T4681"/>
  <c r="R4681"/>
  <c r="P4681"/>
  <c r="BI4677"/>
  <c r="BH4677"/>
  <c r="BG4677"/>
  <c r="BF4677"/>
  <c r="T4677"/>
  <c r="R4677"/>
  <c r="P4677"/>
  <c r="BI4670"/>
  <c r="BH4670"/>
  <c r="BG4670"/>
  <c r="BF4670"/>
  <c r="T4670"/>
  <c r="R4670"/>
  <c r="P4670"/>
  <c r="BI4666"/>
  <c r="BH4666"/>
  <c r="BG4666"/>
  <c r="BF4666"/>
  <c r="T4666"/>
  <c r="R4666"/>
  <c r="P4666"/>
  <c r="BI4662"/>
  <c r="BH4662"/>
  <c r="BG4662"/>
  <c r="BF4662"/>
  <c r="T4662"/>
  <c r="R4662"/>
  <c r="P4662"/>
  <c r="BI4658"/>
  <c r="BH4658"/>
  <c r="BG4658"/>
  <c r="BF4658"/>
  <c r="T4658"/>
  <c r="R4658"/>
  <c r="P4658"/>
  <c r="BI4652"/>
  <c r="BH4652"/>
  <c r="BG4652"/>
  <c r="BF4652"/>
  <c r="T4652"/>
  <c r="R4652"/>
  <c r="P4652"/>
  <c r="BI4648"/>
  <c r="BH4648"/>
  <c r="BG4648"/>
  <c r="BF4648"/>
  <c r="T4648"/>
  <c r="R4648"/>
  <c r="P4648"/>
  <c r="BI4634"/>
  <c r="BH4634"/>
  <c r="BG4634"/>
  <c r="BF4634"/>
  <c r="T4634"/>
  <c r="R4634"/>
  <c r="P4634"/>
  <c r="BI4618"/>
  <c r="BH4618"/>
  <c r="BG4618"/>
  <c r="BF4618"/>
  <c r="T4618"/>
  <c r="R4618"/>
  <c r="P4618"/>
  <c r="BI4609"/>
  <c r="BH4609"/>
  <c r="BG4609"/>
  <c r="BF4609"/>
  <c r="T4609"/>
  <c r="R4609"/>
  <c r="P4609"/>
  <c r="BI4411"/>
  <c r="BH4411"/>
  <c r="BG4411"/>
  <c r="BF4411"/>
  <c r="T4411"/>
  <c r="R4411"/>
  <c r="P4411"/>
  <c r="BI4408"/>
  <c r="BH4408"/>
  <c r="BG4408"/>
  <c r="BF4408"/>
  <c r="T4408"/>
  <c r="R4408"/>
  <c r="P4408"/>
  <c r="BI4406"/>
  <c r="BH4406"/>
  <c r="BG4406"/>
  <c r="BF4406"/>
  <c r="T4406"/>
  <c r="R4406"/>
  <c r="P4406"/>
  <c r="BI4244"/>
  <c r="BH4244"/>
  <c r="BG4244"/>
  <c r="BF4244"/>
  <c r="T4244"/>
  <c r="R4244"/>
  <c r="P4244"/>
  <c r="BI4242"/>
  <c r="BH4242"/>
  <c r="BG4242"/>
  <c r="BF4242"/>
  <c r="T4242"/>
  <c r="R4242"/>
  <c r="P4242"/>
  <c r="BI4240"/>
  <c r="BH4240"/>
  <c r="BG4240"/>
  <c r="BF4240"/>
  <c r="T4240"/>
  <c r="R4240"/>
  <c r="P4240"/>
  <c r="BI4238"/>
  <c r="BH4238"/>
  <c r="BG4238"/>
  <c r="BF4238"/>
  <c r="T4238"/>
  <c r="R4238"/>
  <c r="P4238"/>
  <c r="BI4236"/>
  <c r="BH4236"/>
  <c r="BG4236"/>
  <c r="BF4236"/>
  <c r="T4236"/>
  <c r="R4236"/>
  <c r="P4236"/>
  <c r="BI4234"/>
  <c r="BH4234"/>
  <c r="BG4234"/>
  <c r="BF4234"/>
  <c r="T4234"/>
  <c r="R4234"/>
  <c r="P4234"/>
  <c r="BI4230"/>
  <c r="BH4230"/>
  <c r="BG4230"/>
  <c r="BF4230"/>
  <c r="T4230"/>
  <c r="R4230"/>
  <c r="P4230"/>
  <c r="BI4220"/>
  <c r="BH4220"/>
  <c r="BG4220"/>
  <c r="BF4220"/>
  <c r="T4220"/>
  <c r="R4220"/>
  <c r="P4220"/>
  <c r="BI4218"/>
  <c r="BH4218"/>
  <c r="BG4218"/>
  <c r="BF4218"/>
  <c r="T4218"/>
  <c r="R4218"/>
  <c r="P4218"/>
  <c r="BI4215"/>
  <c r="BH4215"/>
  <c r="BG4215"/>
  <c r="BF4215"/>
  <c r="T4215"/>
  <c r="R4215"/>
  <c r="P4215"/>
  <c r="BI4212"/>
  <c r="BH4212"/>
  <c r="BG4212"/>
  <c r="BF4212"/>
  <c r="T4212"/>
  <c r="R4212"/>
  <c r="P4212"/>
  <c r="BI4197"/>
  <c r="BH4197"/>
  <c r="BG4197"/>
  <c r="BF4197"/>
  <c r="T4197"/>
  <c r="R4197"/>
  <c r="P4197"/>
  <c r="BI4182"/>
  <c r="BH4182"/>
  <c r="BG4182"/>
  <c r="BF4182"/>
  <c r="T4182"/>
  <c r="R4182"/>
  <c r="P4182"/>
  <c r="BI4180"/>
  <c r="BH4180"/>
  <c r="BG4180"/>
  <c r="BF4180"/>
  <c r="T4180"/>
  <c r="R4180"/>
  <c r="P4180"/>
  <c r="BI4177"/>
  <c r="BH4177"/>
  <c r="BG4177"/>
  <c r="BF4177"/>
  <c r="T4177"/>
  <c r="R4177"/>
  <c r="P4177"/>
  <c r="BI4175"/>
  <c r="BH4175"/>
  <c r="BG4175"/>
  <c r="BF4175"/>
  <c r="T4175"/>
  <c r="R4175"/>
  <c r="P4175"/>
  <c r="BI4173"/>
  <c r="BH4173"/>
  <c r="BG4173"/>
  <c r="BF4173"/>
  <c r="T4173"/>
  <c r="R4173"/>
  <c r="P4173"/>
  <c r="BI4171"/>
  <c r="BH4171"/>
  <c r="BG4171"/>
  <c r="BF4171"/>
  <c r="T4171"/>
  <c r="R4171"/>
  <c r="P4171"/>
  <c r="BI4092"/>
  <c r="BH4092"/>
  <c r="BG4092"/>
  <c r="BF4092"/>
  <c r="T4092"/>
  <c r="R4092"/>
  <c r="P4092"/>
  <c r="BI4090"/>
  <c r="BH4090"/>
  <c r="BG4090"/>
  <c r="BF4090"/>
  <c r="T4090"/>
  <c r="R4090"/>
  <c r="P4090"/>
  <c r="BI4088"/>
  <c r="BH4088"/>
  <c r="BG4088"/>
  <c r="BF4088"/>
  <c r="T4088"/>
  <c r="R4088"/>
  <c r="P4088"/>
  <c r="BI4020"/>
  <c r="BH4020"/>
  <c r="BG4020"/>
  <c r="BF4020"/>
  <c r="T4020"/>
  <c r="R4020"/>
  <c r="P4020"/>
  <c r="BI3941"/>
  <c r="BH3941"/>
  <c r="BG3941"/>
  <c r="BF3941"/>
  <c r="T3941"/>
  <c r="R3941"/>
  <c r="P3941"/>
  <c r="BI3938"/>
  <c r="BH3938"/>
  <c r="BG3938"/>
  <c r="BF3938"/>
  <c r="T3938"/>
  <c r="R3938"/>
  <c r="P3938"/>
  <c r="BI3936"/>
  <c r="BH3936"/>
  <c r="BG3936"/>
  <c r="BF3936"/>
  <c r="T3936"/>
  <c r="R3936"/>
  <c r="P3936"/>
  <c r="BI3929"/>
  <c r="BH3929"/>
  <c r="BG3929"/>
  <c r="BF3929"/>
  <c r="T3929"/>
  <c r="R3929"/>
  <c r="P3929"/>
  <c r="BI3927"/>
  <c r="BH3927"/>
  <c r="BG3927"/>
  <c r="BF3927"/>
  <c r="T3927"/>
  <c r="R3927"/>
  <c r="P3927"/>
  <c r="BI3836"/>
  <c r="BH3836"/>
  <c r="BG3836"/>
  <c r="BF3836"/>
  <c r="T3836"/>
  <c r="R3836"/>
  <c r="P3836"/>
  <c r="BI3830"/>
  <c r="BH3830"/>
  <c r="BG3830"/>
  <c r="BF3830"/>
  <c r="T3830"/>
  <c r="R3830"/>
  <c r="P3830"/>
  <c r="BI3824"/>
  <c r="BH3824"/>
  <c r="BG3824"/>
  <c r="BF3824"/>
  <c r="T3824"/>
  <c r="R3824"/>
  <c r="P3824"/>
  <c r="BI3820"/>
  <c r="BH3820"/>
  <c r="BG3820"/>
  <c r="BF3820"/>
  <c r="T3820"/>
  <c r="R3820"/>
  <c r="P3820"/>
  <c r="BI3815"/>
  <c r="BH3815"/>
  <c r="BG3815"/>
  <c r="BF3815"/>
  <c r="T3815"/>
  <c r="R3815"/>
  <c r="P3815"/>
  <c r="BI3813"/>
  <c r="BH3813"/>
  <c r="BG3813"/>
  <c r="BF3813"/>
  <c r="T3813"/>
  <c r="R3813"/>
  <c r="P3813"/>
  <c r="BI3811"/>
  <c r="BH3811"/>
  <c r="BG3811"/>
  <c r="BF3811"/>
  <c r="T3811"/>
  <c r="R3811"/>
  <c r="P3811"/>
  <c r="BI3790"/>
  <c r="BH3790"/>
  <c r="BG3790"/>
  <c r="BF3790"/>
  <c r="T3790"/>
  <c r="R3790"/>
  <c r="P3790"/>
  <c r="BI3788"/>
  <c r="BH3788"/>
  <c r="BG3788"/>
  <c r="BF3788"/>
  <c r="T3788"/>
  <c r="R3788"/>
  <c r="P3788"/>
  <c r="BI3767"/>
  <c r="BH3767"/>
  <c r="BG3767"/>
  <c r="BF3767"/>
  <c r="T3767"/>
  <c r="R3767"/>
  <c r="P3767"/>
  <c r="BI3761"/>
  <c r="BH3761"/>
  <c r="BG3761"/>
  <c r="BF3761"/>
  <c r="T3761"/>
  <c r="R3761"/>
  <c r="P3761"/>
  <c r="BI3754"/>
  <c r="BH3754"/>
  <c r="BG3754"/>
  <c r="BF3754"/>
  <c r="T3754"/>
  <c r="R3754"/>
  <c r="P3754"/>
  <c r="BI3751"/>
  <c r="BH3751"/>
  <c r="BG3751"/>
  <c r="BF3751"/>
  <c r="T3751"/>
  <c r="R3751"/>
  <c r="P3751"/>
  <c r="BI3747"/>
  <c r="BH3747"/>
  <c r="BG3747"/>
  <c r="BF3747"/>
  <c r="T3747"/>
  <c r="R3747"/>
  <c r="P3747"/>
  <c r="BI3745"/>
  <c r="BH3745"/>
  <c r="BG3745"/>
  <c r="BF3745"/>
  <c r="T3745"/>
  <c r="R3745"/>
  <c r="P3745"/>
  <c r="BI3735"/>
  <c r="BH3735"/>
  <c r="BG3735"/>
  <c r="BF3735"/>
  <c r="T3735"/>
  <c r="R3735"/>
  <c r="P3735"/>
  <c r="BI3733"/>
  <c r="BH3733"/>
  <c r="BG3733"/>
  <c r="BF3733"/>
  <c r="T3733"/>
  <c r="R3733"/>
  <c r="P3733"/>
  <c r="BI3724"/>
  <c r="BH3724"/>
  <c r="BG3724"/>
  <c r="BF3724"/>
  <c r="T3724"/>
  <c r="R3724"/>
  <c r="P3724"/>
  <c r="BI3722"/>
  <c r="BH3722"/>
  <c r="BG3722"/>
  <c r="BF3722"/>
  <c r="T3722"/>
  <c r="R3722"/>
  <c r="P3722"/>
  <c r="BI3720"/>
  <c r="BH3720"/>
  <c r="BG3720"/>
  <c r="BF3720"/>
  <c r="T3720"/>
  <c r="R3720"/>
  <c r="P3720"/>
  <c r="BI3718"/>
  <c r="BH3718"/>
  <c r="BG3718"/>
  <c r="BF3718"/>
  <c r="T3718"/>
  <c r="R3718"/>
  <c r="P3718"/>
  <c r="BI3706"/>
  <c r="BH3706"/>
  <c r="BG3706"/>
  <c r="BF3706"/>
  <c r="T3706"/>
  <c r="R3706"/>
  <c r="P3706"/>
  <c r="BI3704"/>
  <c r="BH3704"/>
  <c r="BG3704"/>
  <c r="BF3704"/>
  <c r="T3704"/>
  <c r="R3704"/>
  <c r="P3704"/>
  <c r="BI3687"/>
  <c r="BH3687"/>
  <c r="BG3687"/>
  <c r="BF3687"/>
  <c r="T3687"/>
  <c r="R3687"/>
  <c r="P3687"/>
  <c r="BI3675"/>
  <c r="BH3675"/>
  <c r="BG3675"/>
  <c r="BF3675"/>
  <c r="T3675"/>
  <c r="R3675"/>
  <c r="P3675"/>
  <c r="BI3663"/>
  <c r="BH3663"/>
  <c r="BG3663"/>
  <c r="BF3663"/>
  <c r="T3663"/>
  <c r="R3663"/>
  <c r="P3663"/>
  <c r="BI3660"/>
  <c r="BH3660"/>
  <c r="BG3660"/>
  <c r="BF3660"/>
  <c r="T3660"/>
  <c r="R3660"/>
  <c r="P3660"/>
  <c r="BI3659"/>
  <c r="BH3659"/>
  <c r="BG3659"/>
  <c r="BF3659"/>
  <c r="T3659"/>
  <c r="R3659"/>
  <c r="P3659"/>
  <c r="BI3658"/>
  <c r="BH3658"/>
  <c r="BG3658"/>
  <c r="BF3658"/>
  <c r="T3658"/>
  <c r="R3658"/>
  <c r="P3658"/>
  <c r="BI3657"/>
  <c r="BH3657"/>
  <c r="BG3657"/>
  <c r="BF3657"/>
  <c r="T3657"/>
  <c r="R3657"/>
  <c r="P3657"/>
  <c r="BI3652"/>
  <c r="BH3652"/>
  <c r="BG3652"/>
  <c r="BF3652"/>
  <c r="T3652"/>
  <c r="R3652"/>
  <c r="P3652"/>
  <c r="BI3651"/>
  <c r="BH3651"/>
  <c r="BG3651"/>
  <c r="BF3651"/>
  <c r="T3651"/>
  <c r="R3651"/>
  <c r="P3651"/>
  <c r="BI3650"/>
  <c r="BH3650"/>
  <c r="BG3650"/>
  <c r="BF3650"/>
  <c r="T3650"/>
  <c r="R3650"/>
  <c r="P3650"/>
  <c r="BI3647"/>
  <c r="BH3647"/>
  <c r="BG3647"/>
  <c r="BF3647"/>
  <c r="T3647"/>
  <c r="R3647"/>
  <c r="P3647"/>
  <c r="BI3646"/>
  <c r="BH3646"/>
  <c r="BG3646"/>
  <c r="BF3646"/>
  <c r="T3646"/>
  <c r="R3646"/>
  <c r="P3646"/>
  <c r="BI3643"/>
  <c r="BH3643"/>
  <c r="BG3643"/>
  <c r="BF3643"/>
  <c r="T3643"/>
  <c r="R3643"/>
  <c r="P3643"/>
  <c r="BI3636"/>
  <c r="BH3636"/>
  <c r="BG3636"/>
  <c r="BF3636"/>
  <c r="T3636"/>
  <c r="R3636"/>
  <c r="P3636"/>
  <c r="BI3635"/>
  <c r="BH3635"/>
  <c r="BG3635"/>
  <c r="BF3635"/>
  <c r="T3635"/>
  <c r="R3635"/>
  <c r="P3635"/>
  <c r="BI3630"/>
  <c r="BH3630"/>
  <c r="BG3630"/>
  <c r="BF3630"/>
  <c r="T3630"/>
  <c r="R3630"/>
  <c r="P3630"/>
  <c r="BI3629"/>
  <c r="BH3629"/>
  <c r="BG3629"/>
  <c r="BF3629"/>
  <c r="T3629"/>
  <c r="R3629"/>
  <c r="P3629"/>
  <c r="BI3625"/>
  <c r="BH3625"/>
  <c r="BG3625"/>
  <c r="BF3625"/>
  <c r="T3625"/>
  <c r="R3625"/>
  <c r="P3625"/>
  <c r="BI3624"/>
  <c r="BH3624"/>
  <c r="BG3624"/>
  <c r="BF3624"/>
  <c r="T3624"/>
  <c r="R3624"/>
  <c r="P3624"/>
  <c r="BI3622"/>
  <c r="BH3622"/>
  <c r="BG3622"/>
  <c r="BF3622"/>
  <c r="T3622"/>
  <c r="R3622"/>
  <c r="P3622"/>
  <c r="BI3621"/>
  <c r="BH3621"/>
  <c r="BG3621"/>
  <c r="BF3621"/>
  <c r="T3621"/>
  <c r="R3621"/>
  <c r="P3621"/>
  <c r="BI3616"/>
  <c r="BH3616"/>
  <c r="BG3616"/>
  <c r="BF3616"/>
  <c r="T3616"/>
  <c r="R3616"/>
  <c r="P3616"/>
  <c r="BI3615"/>
  <c r="BH3615"/>
  <c r="BG3615"/>
  <c r="BF3615"/>
  <c r="T3615"/>
  <c r="R3615"/>
  <c r="P3615"/>
  <c r="BI3610"/>
  <c r="BH3610"/>
  <c r="BG3610"/>
  <c r="BF3610"/>
  <c r="T3610"/>
  <c r="R3610"/>
  <c r="P3610"/>
  <c r="BI3607"/>
  <c r="BH3607"/>
  <c r="BG3607"/>
  <c r="BF3607"/>
  <c r="T3607"/>
  <c r="R3607"/>
  <c r="P3607"/>
  <c r="BI3605"/>
  <c r="BH3605"/>
  <c r="BG3605"/>
  <c r="BF3605"/>
  <c r="T3605"/>
  <c r="R3605"/>
  <c r="P3605"/>
  <c r="BI3602"/>
  <c r="BH3602"/>
  <c r="BG3602"/>
  <c r="BF3602"/>
  <c r="T3602"/>
  <c r="R3602"/>
  <c r="P3602"/>
  <c r="BI3599"/>
  <c r="BH3599"/>
  <c r="BG3599"/>
  <c r="BF3599"/>
  <c r="T3599"/>
  <c r="R3599"/>
  <c r="P3599"/>
  <c r="BI3595"/>
  <c r="BH3595"/>
  <c r="BG3595"/>
  <c r="BF3595"/>
  <c r="T3595"/>
  <c r="R3595"/>
  <c r="P3595"/>
  <c r="BI3591"/>
  <c r="BH3591"/>
  <c r="BG3591"/>
  <c r="BF3591"/>
  <c r="T3591"/>
  <c r="R3591"/>
  <c r="P3591"/>
  <c r="BI3590"/>
  <c r="BH3590"/>
  <c r="BG3590"/>
  <c r="BF3590"/>
  <c r="T3590"/>
  <c r="R3590"/>
  <c r="P3590"/>
  <c r="BI3585"/>
  <c r="BH3585"/>
  <c r="BG3585"/>
  <c r="BF3585"/>
  <c r="T3585"/>
  <c r="R3585"/>
  <c r="P3585"/>
  <c r="BI3584"/>
  <c r="BH3584"/>
  <c r="BG3584"/>
  <c r="BF3584"/>
  <c r="T3584"/>
  <c r="R3584"/>
  <c r="P3584"/>
  <c r="BI3581"/>
  <c r="BH3581"/>
  <c r="BG3581"/>
  <c r="BF3581"/>
  <c r="T3581"/>
  <c r="R3581"/>
  <c r="P3581"/>
  <c r="BI3578"/>
  <c r="BH3578"/>
  <c r="BG3578"/>
  <c r="BF3578"/>
  <c r="T3578"/>
  <c r="R3578"/>
  <c r="P3578"/>
  <c r="BI3568"/>
  <c r="BH3568"/>
  <c r="BG3568"/>
  <c r="BF3568"/>
  <c r="T3568"/>
  <c r="R3568"/>
  <c r="P3568"/>
  <c r="BI3560"/>
  <c r="BH3560"/>
  <c r="BG3560"/>
  <c r="BF3560"/>
  <c r="T3560"/>
  <c r="R3560"/>
  <c r="P3560"/>
  <c r="BI3548"/>
  <c r="BH3548"/>
  <c r="BG3548"/>
  <c r="BF3548"/>
  <c r="T3548"/>
  <c r="R3548"/>
  <c r="P3548"/>
  <c r="BI3542"/>
  <c r="BH3542"/>
  <c r="BG3542"/>
  <c r="BF3542"/>
  <c r="T3542"/>
  <c r="R3542"/>
  <c r="P3542"/>
  <c r="BI3513"/>
  <c r="BH3513"/>
  <c r="BG3513"/>
  <c r="BF3513"/>
  <c r="T3513"/>
  <c r="R3513"/>
  <c r="P3513"/>
  <c r="BI3508"/>
  <c r="BH3508"/>
  <c r="BG3508"/>
  <c r="BF3508"/>
  <c r="T3508"/>
  <c r="R3508"/>
  <c r="P3508"/>
  <c r="BI3502"/>
  <c r="BH3502"/>
  <c r="BG3502"/>
  <c r="BF3502"/>
  <c r="T3502"/>
  <c r="R3502"/>
  <c r="P3502"/>
  <c r="BI3499"/>
  <c r="BH3499"/>
  <c r="BG3499"/>
  <c r="BF3499"/>
  <c r="T3499"/>
  <c r="R3499"/>
  <c r="P3499"/>
  <c r="BI3493"/>
  <c r="BH3493"/>
  <c r="BG3493"/>
  <c r="BF3493"/>
  <c r="T3493"/>
  <c r="R3493"/>
  <c r="P3493"/>
  <c r="BI3480"/>
  <c r="BH3480"/>
  <c r="BG3480"/>
  <c r="BF3480"/>
  <c r="T3480"/>
  <c r="R3480"/>
  <c r="P3480"/>
  <c r="BI3472"/>
  <c r="BH3472"/>
  <c r="BG3472"/>
  <c r="BF3472"/>
  <c r="T3472"/>
  <c r="R3472"/>
  <c r="P3472"/>
  <c r="BI3463"/>
  <c r="BH3463"/>
  <c r="BG3463"/>
  <c r="BF3463"/>
  <c r="T3463"/>
  <c r="R3463"/>
  <c r="P3463"/>
  <c r="BI3462"/>
  <c r="BH3462"/>
  <c r="BG3462"/>
  <c r="BF3462"/>
  <c r="T3462"/>
  <c r="R3462"/>
  <c r="P3462"/>
  <c r="BI3457"/>
  <c r="BH3457"/>
  <c r="BG3457"/>
  <c r="BF3457"/>
  <c r="T3457"/>
  <c r="R3457"/>
  <c r="P3457"/>
  <c r="BI3456"/>
  <c r="BH3456"/>
  <c r="BG3456"/>
  <c r="BF3456"/>
  <c r="T3456"/>
  <c r="R3456"/>
  <c r="P3456"/>
  <c r="BI3452"/>
  <c r="BH3452"/>
  <c r="BG3452"/>
  <c r="BF3452"/>
  <c r="T3452"/>
  <c r="R3452"/>
  <c r="P3452"/>
  <c r="BI3451"/>
  <c r="BH3451"/>
  <c r="BG3451"/>
  <c r="BF3451"/>
  <c r="T3451"/>
  <c r="R3451"/>
  <c r="P3451"/>
  <c r="BI3450"/>
  <c r="BH3450"/>
  <c r="BG3450"/>
  <c r="BF3450"/>
  <c r="T3450"/>
  <c r="R3450"/>
  <c r="P3450"/>
  <c r="BI3449"/>
  <c r="BH3449"/>
  <c r="BG3449"/>
  <c r="BF3449"/>
  <c r="T3449"/>
  <c r="R3449"/>
  <c r="P3449"/>
  <c r="BI3438"/>
  <c r="BH3438"/>
  <c r="BG3438"/>
  <c r="BF3438"/>
  <c r="T3438"/>
  <c r="R3438"/>
  <c r="P3438"/>
  <c r="BI3437"/>
  <c r="BH3437"/>
  <c r="BG3437"/>
  <c r="BF3437"/>
  <c r="T3437"/>
  <c r="R3437"/>
  <c r="P3437"/>
  <c r="BI3435"/>
  <c r="BH3435"/>
  <c r="BG3435"/>
  <c r="BF3435"/>
  <c r="T3435"/>
  <c r="R3435"/>
  <c r="P3435"/>
  <c r="BI3434"/>
  <c r="BH3434"/>
  <c r="BG3434"/>
  <c r="BF3434"/>
  <c r="T3434"/>
  <c r="R3434"/>
  <c r="P3434"/>
  <c r="BI3429"/>
  <c r="BH3429"/>
  <c r="BG3429"/>
  <c r="BF3429"/>
  <c r="T3429"/>
  <c r="R3429"/>
  <c r="P3429"/>
  <c r="BI3423"/>
  <c r="BH3423"/>
  <c r="BG3423"/>
  <c r="BF3423"/>
  <c r="T3423"/>
  <c r="R3423"/>
  <c r="P3423"/>
  <c r="BI3416"/>
  <c r="BH3416"/>
  <c r="BG3416"/>
  <c r="BF3416"/>
  <c r="T3416"/>
  <c r="R3416"/>
  <c r="P3416"/>
  <c r="BI3412"/>
  <c r="BH3412"/>
  <c r="BG3412"/>
  <c r="BF3412"/>
  <c r="T3412"/>
  <c r="R3412"/>
  <c r="P3412"/>
  <c r="BI3408"/>
  <c r="BH3408"/>
  <c r="BG3408"/>
  <c r="BF3408"/>
  <c r="T3408"/>
  <c r="R3408"/>
  <c r="P3408"/>
  <c r="BI3404"/>
  <c r="BH3404"/>
  <c r="BG3404"/>
  <c r="BF3404"/>
  <c r="T3404"/>
  <c r="R3404"/>
  <c r="P3404"/>
  <c r="BI3400"/>
  <c r="BH3400"/>
  <c r="BG3400"/>
  <c r="BF3400"/>
  <c r="T3400"/>
  <c r="R3400"/>
  <c r="P3400"/>
  <c r="BI3396"/>
  <c r="BH3396"/>
  <c r="BG3396"/>
  <c r="BF3396"/>
  <c r="T3396"/>
  <c r="R3396"/>
  <c r="P3396"/>
  <c r="BI3382"/>
  <c r="BH3382"/>
  <c r="BG3382"/>
  <c r="BF3382"/>
  <c r="T3382"/>
  <c r="R3382"/>
  <c r="P3382"/>
  <c r="BI3378"/>
  <c r="BH3378"/>
  <c r="BG3378"/>
  <c r="BF3378"/>
  <c r="T3378"/>
  <c r="R3378"/>
  <c r="P3378"/>
  <c r="BI3374"/>
  <c r="BH3374"/>
  <c r="BG3374"/>
  <c r="BF3374"/>
  <c r="T3374"/>
  <c r="R3374"/>
  <c r="P3374"/>
  <c r="BI3370"/>
  <c r="BH3370"/>
  <c r="BG3370"/>
  <c r="BF3370"/>
  <c r="T3370"/>
  <c r="R3370"/>
  <c r="P3370"/>
  <c r="BI3366"/>
  <c r="BH3366"/>
  <c r="BG3366"/>
  <c r="BF3366"/>
  <c r="T3366"/>
  <c r="R3366"/>
  <c r="P3366"/>
  <c r="BI3362"/>
  <c r="BH3362"/>
  <c r="BG3362"/>
  <c r="BF3362"/>
  <c r="T3362"/>
  <c r="R3362"/>
  <c r="P3362"/>
  <c r="BI3358"/>
  <c r="BH3358"/>
  <c r="BG3358"/>
  <c r="BF3358"/>
  <c r="T3358"/>
  <c r="R3358"/>
  <c r="P3358"/>
  <c r="BI3354"/>
  <c r="BH3354"/>
  <c r="BG3354"/>
  <c r="BF3354"/>
  <c r="T3354"/>
  <c r="R3354"/>
  <c r="P3354"/>
  <c r="BI3350"/>
  <c r="BH3350"/>
  <c r="BG3350"/>
  <c r="BF3350"/>
  <c r="T3350"/>
  <c r="R3350"/>
  <c r="P3350"/>
  <c r="BI3331"/>
  <c r="BH3331"/>
  <c r="BG3331"/>
  <c r="BF3331"/>
  <c r="T3331"/>
  <c r="R3331"/>
  <c r="P3331"/>
  <c r="BI3330"/>
  <c r="BH3330"/>
  <c r="BG3330"/>
  <c r="BF3330"/>
  <c r="T3330"/>
  <c r="R3330"/>
  <c r="P3330"/>
  <c r="BI3325"/>
  <c r="BH3325"/>
  <c r="BG3325"/>
  <c r="BF3325"/>
  <c r="T3325"/>
  <c r="R3325"/>
  <c r="P3325"/>
  <c r="BI3322"/>
  <c r="BH3322"/>
  <c r="BG3322"/>
  <c r="BF3322"/>
  <c r="T3322"/>
  <c r="R3322"/>
  <c r="P3322"/>
  <c r="BI3318"/>
  <c r="BH3318"/>
  <c r="BG3318"/>
  <c r="BF3318"/>
  <c r="T3318"/>
  <c r="R3318"/>
  <c r="P3318"/>
  <c r="BI3311"/>
  <c r="BH3311"/>
  <c r="BG3311"/>
  <c r="BF3311"/>
  <c r="T3311"/>
  <c r="R3311"/>
  <c r="P3311"/>
  <c r="BI3310"/>
  <c r="BH3310"/>
  <c r="BG3310"/>
  <c r="BF3310"/>
  <c r="T3310"/>
  <c r="R3310"/>
  <c r="P3310"/>
  <c r="BI3266"/>
  <c r="BH3266"/>
  <c r="BG3266"/>
  <c r="BF3266"/>
  <c r="T3266"/>
  <c r="R3266"/>
  <c r="P3266"/>
  <c r="BI3250"/>
  <c r="BH3250"/>
  <c r="BG3250"/>
  <c r="BF3250"/>
  <c r="T3250"/>
  <c r="R3250"/>
  <c r="P3250"/>
  <c r="BI3233"/>
  <c r="BH3233"/>
  <c r="BG3233"/>
  <c r="BF3233"/>
  <c r="T3233"/>
  <c r="R3233"/>
  <c r="P3233"/>
  <c r="BI3227"/>
  <c r="BH3227"/>
  <c r="BG3227"/>
  <c r="BF3227"/>
  <c r="T3227"/>
  <c r="R3227"/>
  <c r="P3227"/>
  <c r="BI3220"/>
  <c r="BH3220"/>
  <c r="BG3220"/>
  <c r="BF3220"/>
  <c r="T3220"/>
  <c r="R3220"/>
  <c r="P3220"/>
  <c r="BI3219"/>
  <c r="BH3219"/>
  <c r="BG3219"/>
  <c r="BF3219"/>
  <c r="T3219"/>
  <c r="R3219"/>
  <c r="P3219"/>
  <c r="BI3204"/>
  <c r="BH3204"/>
  <c r="BG3204"/>
  <c r="BF3204"/>
  <c r="T3204"/>
  <c r="R3204"/>
  <c r="P3204"/>
  <c r="BI3203"/>
  <c r="BH3203"/>
  <c r="BG3203"/>
  <c r="BF3203"/>
  <c r="T3203"/>
  <c r="R3203"/>
  <c r="P3203"/>
  <c r="BI3188"/>
  <c r="BH3188"/>
  <c r="BG3188"/>
  <c r="BF3188"/>
  <c r="T3188"/>
  <c r="R3188"/>
  <c r="P3188"/>
  <c r="BI3183"/>
  <c r="BH3183"/>
  <c r="BG3183"/>
  <c r="BF3183"/>
  <c r="T3183"/>
  <c r="R3183"/>
  <c r="P3183"/>
  <c r="BI3180"/>
  <c r="BH3180"/>
  <c r="BG3180"/>
  <c r="BF3180"/>
  <c r="T3180"/>
  <c r="R3180"/>
  <c r="P3180"/>
  <c r="BI3177"/>
  <c r="BH3177"/>
  <c r="BG3177"/>
  <c r="BF3177"/>
  <c r="T3177"/>
  <c r="R3177"/>
  <c r="P3177"/>
  <c r="BI3174"/>
  <c r="BH3174"/>
  <c r="BG3174"/>
  <c r="BF3174"/>
  <c r="T3174"/>
  <c r="R3174"/>
  <c r="P3174"/>
  <c r="BI3171"/>
  <c r="BH3171"/>
  <c r="BG3171"/>
  <c r="BF3171"/>
  <c r="T3171"/>
  <c r="R3171"/>
  <c r="P3171"/>
  <c r="BI3169"/>
  <c r="BH3169"/>
  <c r="BG3169"/>
  <c r="BF3169"/>
  <c r="T3169"/>
  <c r="R3169"/>
  <c r="P3169"/>
  <c r="BI3159"/>
  <c r="BH3159"/>
  <c r="BG3159"/>
  <c r="BF3159"/>
  <c r="T3159"/>
  <c r="R3159"/>
  <c r="P3159"/>
  <c r="BI3156"/>
  <c r="BH3156"/>
  <c r="BG3156"/>
  <c r="BF3156"/>
  <c r="T3156"/>
  <c r="R3156"/>
  <c r="P3156"/>
  <c r="BI3151"/>
  <c r="BH3151"/>
  <c r="BG3151"/>
  <c r="BF3151"/>
  <c r="T3151"/>
  <c r="R3151"/>
  <c r="P3151"/>
  <c r="BI3146"/>
  <c r="BH3146"/>
  <c r="BG3146"/>
  <c r="BF3146"/>
  <c r="T3146"/>
  <c r="R3146"/>
  <c r="P3146"/>
  <c r="BI3139"/>
  <c r="BH3139"/>
  <c r="BG3139"/>
  <c r="BF3139"/>
  <c r="T3139"/>
  <c r="R3139"/>
  <c r="P3139"/>
  <c r="BI3134"/>
  <c r="BH3134"/>
  <c r="BG3134"/>
  <c r="BF3134"/>
  <c r="T3134"/>
  <c r="R3134"/>
  <c r="P3134"/>
  <c r="BI3122"/>
  <c r="BH3122"/>
  <c r="BG3122"/>
  <c r="BF3122"/>
  <c r="T3122"/>
  <c r="R3122"/>
  <c r="P3122"/>
  <c r="BI3117"/>
  <c r="BH3117"/>
  <c r="BG3117"/>
  <c r="BF3117"/>
  <c r="T3117"/>
  <c r="R3117"/>
  <c r="P3117"/>
  <c r="BI3112"/>
  <c r="BH3112"/>
  <c r="BG3112"/>
  <c r="BF3112"/>
  <c r="T3112"/>
  <c r="R3112"/>
  <c r="P3112"/>
  <c r="BI3106"/>
  <c r="BH3106"/>
  <c r="BG3106"/>
  <c r="BF3106"/>
  <c r="T3106"/>
  <c r="R3106"/>
  <c r="P3106"/>
  <c r="BI3101"/>
  <c r="BH3101"/>
  <c r="BG3101"/>
  <c r="BF3101"/>
  <c r="T3101"/>
  <c r="R3101"/>
  <c r="P3101"/>
  <c r="BI3094"/>
  <c r="BH3094"/>
  <c r="BG3094"/>
  <c r="BF3094"/>
  <c r="T3094"/>
  <c r="R3094"/>
  <c r="P3094"/>
  <c r="BI3089"/>
  <c r="BH3089"/>
  <c r="BG3089"/>
  <c r="BF3089"/>
  <c r="T3089"/>
  <c r="R3089"/>
  <c r="P3089"/>
  <c r="BI3084"/>
  <c r="BH3084"/>
  <c r="BG3084"/>
  <c r="BF3084"/>
  <c r="T3084"/>
  <c r="R3084"/>
  <c r="P3084"/>
  <c r="BI3079"/>
  <c r="BH3079"/>
  <c r="BG3079"/>
  <c r="BF3079"/>
  <c r="T3079"/>
  <c r="R3079"/>
  <c r="P3079"/>
  <c r="BI3074"/>
  <c r="BH3074"/>
  <c r="BG3074"/>
  <c r="BF3074"/>
  <c r="T3074"/>
  <c r="R3074"/>
  <c r="P3074"/>
  <c r="BI3067"/>
  <c r="BH3067"/>
  <c r="BG3067"/>
  <c r="BF3067"/>
  <c r="T3067"/>
  <c r="R3067"/>
  <c r="P3067"/>
  <c r="BI3065"/>
  <c r="BH3065"/>
  <c r="BG3065"/>
  <c r="BF3065"/>
  <c r="T3065"/>
  <c r="R3065"/>
  <c r="P3065"/>
  <c r="BI3063"/>
  <c r="BH3063"/>
  <c r="BG3063"/>
  <c r="BF3063"/>
  <c r="T3063"/>
  <c r="R3063"/>
  <c r="P3063"/>
  <c r="BI3061"/>
  <c r="BH3061"/>
  <c r="BG3061"/>
  <c r="BF3061"/>
  <c r="T3061"/>
  <c r="R3061"/>
  <c r="P3061"/>
  <c r="BI3060"/>
  <c r="BH3060"/>
  <c r="BG3060"/>
  <c r="BF3060"/>
  <c r="T3060"/>
  <c r="R3060"/>
  <c r="P3060"/>
  <c r="BI3058"/>
  <c r="BH3058"/>
  <c r="BG3058"/>
  <c r="BF3058"/>
  <c r="T3058"/>
  <c r="R3058"/>
  <c r="P3058"/>
  <c r="BI3053"/>
  <c r="BH3053"/>
  <c r="BG3053"/>
  <c r="BF3053"/>
  <c r="T3053"/>
  <c r="R3053"/>
  <c r="P3053"/>
  <c r="BI3050"/>
  <c r="BH3050"/>
  <c r="BG3050"/>
  <c r="BF3050"/>
  <c r="T3050"/>
  <c r="R3050"/>
  <c r="P3050"/>
  <c r="BI3045"/>
  <c r="BH3045"/>
  <c r="BG3045"/>
  <c r="BF3045"/>
  <c r="T3045"/>
  <c r="R3045"/>
  <c r="P3045"/>
  <c r="BI3043"/>
  <c r="BH3043"/>
  <c r="BG3043"/>
  <c r="BF3043"/>
  <c r="T3043"/>
  <c r="R3043"/>
  <c r="P3043"/>
  <c r="BI3040"/>
  <c r="BH3040"/>
  <c r="BG3040"/>
  <c r="BF3040"/>
  <c r="T3040"/>
  <c r="R3040"/>
  <c r="P3040"/>
  <c r="BI3033"/>
  <c r="BH3033"/>
  <c r="BG3033"/>
  <c r="BF3033"/>
  <c r="T3033"/>
  <c r="R3033"/>
  <c r="P3033"/>
  <c r="BI3016"/>
  <c r="BH3016"/>
  <c r="BG3016"/>
  <c r="BF3016"/>
  <c r="T3016"/>
  <c r="R3016"/>
  <c r="P3016"/>
  <c r="BI3002"/>
  <c r="BH3002"/>
  <c r="BG3002"/>
  <c r="BF3002"/>
  <c r="T3002"/>
  <c r="R3002"/>
  <c r="P3002"/>
  <c r="BI2998"/>
  <c r="BH2998"/>
  <c r="BG2998"/>
  <c r="BF2998"/>
  <c r="T2998"/>
  <c r="R2998"/>
  <c r="P2998"/>
  <c r="BI2981"/>
  <c r="BH2981"/>
  <c r="BG2981"/>
  <c r="BF2981"/>
  <c r="T2981"/>
  <c r="R2981"/>
  <c r="P2981"/>
  <c r="BI2979"/>
  <c r="BH2979"/>
  <c r="BG2979"/>
  <c r="BF2979"/>
  <c r="T2979"/>
  <c r="R2979"/>
  <c r="P2979"/>
  <c r="BI2977"/>
  <c r="BH2977"/>
  <c r="BG2977"/>
  <c r="BF2977"/>
  <c r="T2977"/>
  <c r="R2977"/>
  <c r="P2977"/>
  <c r="BI2975"/>
  <c r="BH2975"/>
  <c r="BG2975"/>
  <c r="BF2975"/>
  <c r="T2975"/>
  <c r="R2975"/>
  <c r="P2975"/>
  <c r="BI2961"/>
  <c r="BH2961"/>
  <c r="BG2961"/>
  <c r="BF2961"/>
  <c r="T2961"/>
  <c r="R2961"/>
  <c r="P2961"/>
  <c r="BI2958"/>
  <c r="BH2958"/>
  <c r="BG2958"/>
  <c r="BF2958"/>
  <c r="T2958"/>
  <c r="R2958"/>
  <c r="P2958"/>
  <c r="BI2955"/>
  <c r="BH2955"/>
  <c r="BG2955"/>
  <c r="BF2955"/>
  <c r="T2955"/>
  <c r="R2955"/>
  <c r="P2955"/>
  <c r="BI2943"/>
  <c r="BH2943"/>
  <c r="BG2943"/>
  <c r="BF2943"/>
  <c r="T2943"/>
  <c r="R2943"/>
  <c r="P2943"/>
  <c r="BI2931"/>
  <c r="BH2931"/>
  <c r="BG2931"/>
  <c r="BF2931"/>
  <c r="T2931"/>
  <c r="R2931"/>
  <c r="P2931"/>
  <c r="BI2921"/>
  <c r="BH2921"/>
  <c r="BG2921"/>
  <c r="BF2921"/>
  <c r="T2921"/>
  <c r="R2921"/>
  <c r="P2921"/>
  <c r="BI2911"/>
  <c r="BH2911"/>
  <c r="BG2911"/>
  <c r="BF2911"/>
  <c r="T2911"/>
  <c r="R2911"/>
  <c r="P2911"/>
  <c r="BI2908"/>
  <c r="BH2908"/>
  <c r="BG2908"/>
  <c r="BF2908"/>
  <c r="T2908"/>
  <c r="R2908"/>
  <c r="P2908"/>
  <c r="BI2905"/>
  <c r="BH2905"/>
  <c r="BG2905"/>
  <c r="BF2905"/>
  <c r="T2905"/>
  <c r="R2905"/>
  <c r="P2905"/>
  <c r="BI2903"/>
  <c r="BH2903"/>
  <c r="BG2903"/>
  <c r="BF2903"/>
  <c r="T2903"/>
  <c r="R2903"/>
  <c r="P2903"/>
  <c r="BI2902"/>
  <c r="BH2902"/>
  <c r="BG2902"/>
  <c r="BF2902"/>
  <c r="T2902"/>
  <c r="R2902"/>
  <c r="P2902"/>
  <c r="BI2901"/>
  <c r="BH2901"/>
  <c r="BG2901"/>
  <c r="BF2901"/>
  <c r="T2901"/>
  <c r="R2901"/>
  <c r="P2901"/>
  <c r="BI2900"/>
  <c r="BH2900"/>
  <c r="BG2900"/>
  <c r="BF2900"/>
  <c r="T2900"/>
  <c r="R2900"/>
  <c r="P2900"/>
  <c r="BI2899"/>
  <c r="BH2899"/>
  <c r="BG2899"/>
  <c r="BF2899"/>
  <c r="T2899"/>
  <c r="R2899"/>
  <c r="P2899"/>
  <c r="BI2898"/>
  <c r="BH2898"/>
  <c r="BG2898"/>
  <c r="BF2898"/>
  <c r="T2898"/>
  <c r="R2898"/>
  <c r="P2898"/>
  <c r="BI2897"/>
  <c r="BH2897"/>
  <c r="BG2897"/>
  <c r="BF2897"/>
  <c r="T2897"/>
  <c r="R2897"/>
  <c r="P2897"/>
  <c r="BI2896"/>
  <c r="BH2896"/>
  <c r="BG2896"/>
  <c r="BF2896"/>
  <c r="T2896"/>
  <c r="R2896"/>
  <c r="P2896"/>
  <c r="BI2893"/>
  <c r="BH2893"/>
  <c r="BG2893"/>
  <c r="BF2893"/>
  <c r="T2893"/>
  <c r="R2893"/>
  <c r="P2893"/>
  <c r="BI2891"/>
  <c r="BH2891"/>
  <c r="BG2891"/>
  <c r="BF2891"/>
  <c r="T2891"/>
  <c r="R2891"/>
  <c r="P2891"/>
  <c r="BI2889"/>
  <c r="BH2889"/>
  <c r="BG2889"/>
  <c r="BF2889"/>
  <c r="T2889"/>
  <c r="R2889"/>
  <c r="P2889"/>
  <c r="BI2887"/>
  <c r="BH2887"/>
  <c r="BG2887"/>
  <c r="BF2887"/>
  <c r="T2887"/>
  <c r="R2887"/>
  <c r="P2887"/>
  <c r="BI2885"/>
  <c r="BH2885"/>
  <c r="BG2885"/>
  <c r="BF2885"/>
  <c r="T2885"/>
  <c r="R2885"/>
  <c r="P2885"/>
  <c r="BI2883"/>
  <c r="BH2883"/>
  <c r="BG2883"/>
  <c r="BF2883"/>
  <c r="T2883"/>
  <c r="R2883"/>
  <c r="P2883"/>
  <c r="BI2881"/>
  <c r="BH2881"/>
  <c r="BG2881"/>
  <c r="BF2881"/>
  <c r="T2881"/>
  <c r="R2881"/>
  <c r="P2881"/>
  <c r="BI2870"/>
  <c r="BH2870"/>
  <c r="BG2870"/>
  <c r="BF2870"/>
  <c r="T2870"/>
  <c r="R2870"/>
  <c r="P2870"/>
  <c r="BI2868"/>
  <c r="BH2868"/>
  <c r="BG2868"/>
  <c r="BF2868"/>
  <c r="T2868"/>
  <c r="R2868"/>
  <c r="P2868"/>
  <c r="BI2856"/>
  <c r="BH2856"/>
  <c r="BG2856"/>
  <c r="BF2856"/>
  <c r="T2856"/>
  <c r="R2856"/>
  <c r="P2856"/>
  <c r="BI2853"/>
  <c r="BH2853"/>
  <c r="BG2853"/>
  <c r="BF2853"/>
  <c r="T2853"/>
  <c r="R2853"/>
  <c r="P2853"/>
  <c r="BI2851"/>
  <c r="BH2851"/>
  <c r="BG2851"/>
  <c r="BF2851"/>
  <c r="T2851"/>
  <c r="R2851"/>
  <c r="P2851"/>
  <c r="BI2841"/>
  <c r="BH2841"/>
  <c r="BG2841"/>
  <c r="BF2841"/>
  <c r="T2841"/>
  <c r="R2841"/>
  <c r="P2841"/>
  <c r="BI2838"/>
  <c r="BH2838"/>
  <c r="BG2838"/>
  <c r="BF2838"/>
  <c r="T2838"/>
  <c r="R2838"/>
  <c r="P2838"/>
  <c r="BI2836"/>
  <c r="BH2836"/>
  <c r="BG2836"/>
  <c r="BF2836"/>
  <c r="T2836"/>
  <c r="R2836"/>
  <c r="P2836"/>
  <c r="BI2831"/>
  <c r="BH2831"/>
  <c r="BG2831"/>
  <c r="BF2831"/>
  <c r="T2831"/>
  <c r="R2831"/>
  <c r="P2831"/>
  <c r="BI2829"/>
  <c r="BH2829"/>
  <c r="BG2829"/>
  <c r="BF2829"/>
  <c r="T2829"/>
  <c r="R2829"/>
  <c r="P2829"/>
  <c r="BI2814"/>
  <c r="BH2814"/>
  <c r="BG2814"/>
  <c r="BF2814"/>
  <c r="T2814"/>
  <c r="R2814"/>
  <c r="P2814"/>
  <c r="BI2811"/>
  <c r="BH2811"/>
  <c r="BG2811"/>
  <c r="BF2811"/>
  <c r="T2811"/>
  <c r="R2811"/>
  <c r="P2811"/>
  <c r="BI2800"/>
  <c r="BH2800"/>
  <c r="BG2800"/>
  <c r="BF2800"/>
  <c r="T2800"/>
  <c r="R2800"/>
  <c r="P2800"/>
  <c r="BI2789"/>
  <c r="BH2789"/>
  <c r="BG2789"/>
  <c r="BF2789"/>
  <c r="T2789"/>
  <c r="R2789"/>
  <c r="P2789"/>
  <c r="BI2787"/>
  <c r="BH2787"/>
  <c r="BG2787"/>
  <c r="BF2787"/>
  <c r="T2787"/>
  <c r="R2787"/>
  <c r="P2787"/>
  <c r="BI2785"/>
  <c r="BH2785"/>
  <c r="BG2785"/>
  <c r="BF2785"/>
  <c r="T2785"/>
  <c r="R2785"/>
  <c r="P2785"/>
  <c r="BI2783"/>
  <c r="BH2783"/>
  <c r="BG2783"/>
  <c r="BF2783"/>
  <c r="T2783"/>
  <c r="R2783"/>
  <c r="P2783"/>
  <c r="BI2772"/>
  <c r="BH2772"/>
  <c r="BG2772"/>
  <c r="BF2772"/>
  <c r="T2772"/>
  <c r="R2772"/>
  <c r="P2772"/>
  <c r="BI2770"/>
  <c r="BH2770"/>
  <c r="BG2770"/>
  <c r="BF2770"/>
  <c r="T2770"/>
  <c r="R2770"/>
  <c r="P2770"/>
  <c r="BI2769"/>
  <c r="BH2769"/>
  <c r="BG2769"/>
  <c r="BF2769"/>
  <c r="T2769"/>
  <c r="R2769"/>
  <c r="P2769"/>
  <c r="BI2768"/>
  <c r="BH2768"/>
  <c r="BG2768"/>
  <c r="BF2768"/>
  <c r="T2768"/>
  <c r="R2768"/>
  <c r="P2768"/>
  <c r="BI2767"/>
  <c r="BH2767"/>
  <c r="BG2767"/>
  <c r="BF2767"/>
  <c r="T2767"/>
  <c r="R2767"/>
  <c r="P2767"/>
  <c r="BI2766"/>
  <c r="BH2766"/>
  <c r="BG2766"/>
  <c r="BF2766"/>
  <c r="T2766"/>
  <c r="R2766"/>
  <c r="P2766"/>
  <c r="BI2764"/>
  <c r="BH2764"/>
  <c r="BG2764"/>
  <c r="BF2764"/>
  <c r="T2764"/>
  <c r="R2764"/>
  <c r="P2764"/>
  <c r="BI2763"/>
  <c r="BH2763"/>
  <c r="BG2763"/>
  <c r="BF2763"/>
  <c r="T2763"/>
  <c r="R2763"/>
  <c r="P2763"/>
  <c r="BI2762"/>
  <c r="BH2762"/>
  <c r="BG2762"/>
  <c r="BF2762"/>
  <c r="T2762"/>
  <c r="R2762"/>
  <c r="P2762"/>
  <c r="BI2761"/>
  <c r="BH2761"/>
  <c r="BG2761"/>
  <c r="BF2761"/>
  <c r="T2761"/>
  <c r="R2761"/>
  <c r="P2761"/>
  <c r="BI2760"/>
  <c r="BH2760"/>
  <c r="BG2760"/>
  <c r="BF2760"/>
  <c r="T2760"/>
  <c r="R2760"/>
  <c r="P2760"/>
  <c r="BI2759"/>
  <c r="BH2759"/>
  <c r="BG2759"/>
  <c r="BF2759"/>
  <c r="T2759"/>
  <c r="R2759"/>
  <c r="P2759"/>
  <c r="BI2758"/>
  <c r="BH2758"/>
  <c r="BG2758"/>
  <c r="BF2758"/>
  <c r="T2758"/>
  <c r="R2758"/>
  <c r="P2758"/>
  <c r="BI2756"/>
  <c r="BH2756"/>
  <c r="BG2756"/>
  <c r="BF2756"/>
  <c r="T2756"/>
  <c r="R2756"/>
  <c r="P2756"/>
  <c r="BI2755"/>
  <c r="BH2755"/>
  <c r="BG2755"/>
  <c r="BF2755"/>
  <c r="T2755"/>
  <c r="R2755"/>
  <c r="P2755"/>
  <c r="BI2754"/>
  <c r="BH2754"/>
  <c r="BG2754"/>
  <c r="BF2754"/>
  <c r="T2754"/>
  <c r="R2754"/>
  <c r="P2754"/>
  <c r="BI2753"/>
  <c r="BH2753"/>
  <c r="BG2753"/>
  <c r="BF2753"/>
  <c r="T2753"/>
  <c r="R2753"/>
  <c r="P2753"/>
  <c r="BI2752"/>
  <c r="BH2752"/>
  <c r="BG2752"/>
  <c r="BF2752"/>
  <c r="T2752"/>
  <c r="R2752"/>
  <c r="P2752"/>
  <c r="BI2751"/>
  <c r="BH2751"/>
  <c r="BG2751"/>
  <c r="BF2751"/>
  <c r="T2751"/>
  <c r="R2751"/>
  <c r="P2751"/>
  <c r="BI2750"/>
  <c r="BH2750"/>
  <c r="BG2750"/>
  <c r="BF2750"/>
  <c r="T2750"/>
  <c r="R2750"/>
  <c r="P2750"/>
  <c r="BI2749"/>
  <c r="BH2749"/>
  <c r="BG2749"/>
  <c r="BF2749"/>
  <c r="T2749"/>
  <c r="R2749"/>
  <c r="P2749"/>
  <c r="BI2748"/>
  <c r="BH2748"/>
  <c r="BG2748"/>
  <c r="BF2748"/>
  <c r="T2748"/>
  <c r="R2748"/>
  <c r="P2748"/>
  <c r="BI2747"/>
  <c r="BH2747"/>
  <c r="BG2747"/>
  <c r="BF2747"/>
  <c r="T2747"/>
  <c r="R2747"/>
  <c r="P2747"/>
  <c r="BI2745"/>
  <c r="BH2745"/>
  <c r="BG2745"/>
  <c r="BF2745"/>
  <c r="T2745"/>
  <c r="R2745"/>
  <c r="P2745"/>
  <c r="BI2744"/>
  <c r="BH2744"/>
  <c r="BG2744"/>
  <c r="BF2744"/>
  <c r="T2744"/>
  <c r="R2744"/>
  <c r="P2744"/>
  <c r="BI2743"/>
  <c r="BH2743"/>
  <c r="BG2743"/>
  <c r="BF2743"/>
  <c r="T2743"/>
  <c r="R2743"/>
  <c r="P2743"/>
  <c r="BI2742"/>
  <c r="BH2742"/>
  <c r="BG2742"/>
  <c r="BF2742"/>
  <c r="T2742"/>
  <c r="R2742"/>
  <c r="P2742"/>
  <c r="BI2741"/>
  <c r="BH2741"/>
  <c r="BG2741"/>
  <c r="BF2741"/>
  <c r="T2741"/>
  <c r="R2741"/>
  <c r="P2741"/>
  <c r="BI2740"/>
  <c r="BH2740"/>
  <c r="BG2740"/>
  <c r="BF2740"/>
  <c r="T2740"/>
  <c r="R2740"/>
  <c r="P2740"/>
  <c r="BI2739"/>
  <c r="BH2739"/>
  <c r="BG2739"/>
  <c r="BF2739"/>
  <c r="T2739"/>
  <c r="R2739"/>
  <c r="P2739"/>
  <c r="BI2738"/>
  <c r="BH2738"/>
  <c r="BG2738"/>
  <c r="BF2738"/>
  <c r="T2738"/>
  <c r="R2738"/>
  <c r="P2738"/>
  <c r="BI2737"/>
  <c r="BH2737"/>
  <c r="BG2737"/>
  <c r="BF2737"/>
  <c r="T2737"/>
  <c r="R2737"/>
  <c r="P2737"/>
  <c r="BI2736"/>
  <c r="BH2736"/>
  <c r="BG2736"/>
  <c r="BF2736"/>
  <c r="T2736"/>
  <c r="R2736"/>
  <c r="P2736"/>
  <c r="BI2735"/>
  <c r="BH2735"/>
  <c r="BG2735"/>
  <c r="BF2735"/>
  <c r="T2735"/>
  <c r="R2735"/>
  <c r="P2735"/>
  <c r="BI2733"/>
  <c r="BH2733"/>
  <c r="BG2733"/>
  <c r="BF2733"/>
  <c r="T2733"/>
  <c r="R2733"/>
  <c r="P2733"/>
  <c r="BI2732"/>
  <c r="BH2732"/>
  <c r="BG2732"/>
  <c r="BF2732"/>
  <c r="T2732"/>
  <c r="R2732"/>
  <c r="P2732"/>
  <c r="BI2731"/>
  <c r="BH2731"/>
  <c r="BG2731"/>
  <c r="BF2731"/>
  <c r="T2731"/>
  <c r="R2731"/>
  <c r="P2731"/>
  <c r="BI2730"/>
  <c r="BH2730"/>
  <c r="BG2730"/>
  <c r="BF2730"/>
  <c r="T2730"/>
  <c r="R2730"/>
  <c r="P2730"/>
  <c r="BI2729"/>
  <c r="BH2729"/>
  <c r="BG2729"/>
  <c r="BF2729"/>
  <c r="T2729"/>
  <c r="R2729"/>
  <c r="P2729"/>
  <c r="BI2728"/>
  <c r="BH2728"/>
  <c r="BG2728"/>
  <c r="BF2728"/>
  <c r="T2728"/>
  <c r="R2728"/>
  <c r="P2728"/>
  <c r="BI2726"/>
  <c r="BH2726"/>
  <c r="BG2726"/>
  <c r="BF2726"/>
  <c r="T2726"/>
  <c r="R2726"/>
  <c r="P2726"/>
  <c r="BI2725"/>
  <c r="BH2725"/>
  <c r="BG2725"/>
  <c r="BF2725"/>
  <c r="T2725"/>
  <c r="R2725"/>
  <c r="P2725"/>
  <c r="BI2724"/>
  <c r="BH2724"/>
  <c r="BG2724"/>
  <c r="BF2724"/>
  <c r="T2724"/>
  <c r="R2724"/>
  <c r="P2724"/>
  <c r="BI2723"/>
  <c r="BH2723"/>
  <c r="BG2723"/>
  <c r="BF2723"/>
  <c r="T2723"/>
  <c r="R2723"/>
  <c r="P2723"/>
  <c r="BI2722"/>
  <c r="BH2722"/>
  <c r="BG2722"/>
  <c r="BF2722"/>
  <c r="T2722"/>
  <c r="R2722"/>
  <c r="P2722"/>
  <c r="BI2721"/>
  <c r="BH2721"/>
  <c r="BG2721"/>
  <c r="BF2721"/>
  <c r="T2721"/>
  <c r="R2721"/>
  <c r="P2721"/>
  <c r="BI2720"/>
  <c r="BH2720"/>
  <c r="BG2720"/>
  <c r="BF2720"/>
  <c r="T2720"/>
  <c r="R2720"/>
  <c r="P2720"/>
  <c r="BI2719"/>
  <c r="BH2719"/>
  <c r="BG2719"/>
  <c r="BF2719"/>
  <c r="T2719"/>
  <c r="R2719"/>
  <c r="P2719"/>
  <c r="BI2718"/>
  <c r="BH2718"/>
  <c r="BG2718"/>
  <c r="BF2718"/>
  <c r="T2718"/>
  <c r="R2718"/>
  <c r="P2718"/>
  <c r="BI2717"/>
  <c r="BH2717"/>
  <c r="BG2717"/>
  <c r="BF2717"/>
  <c r="T2717"/>
  <c r="R2717"/>
  <c r="P2717"/>
  <c r="BI2716"/>
  <c r="BH2716"/>
  <c r="BG2716"/>
  <c r="BF2716"/>
  <c r="T2716"/>
  <c r="R2716"/>
  <c r="P2716"/>
  <c r="BI2715"/>
  <c r="BH2715"/>
  <c r="BG2715"/>
  <c r="BF2715"/>
  <c r="T2715"/>
  <c r="R2715"/>
  <c r="P2715"/>
  <c r="BI2714"/>
  <c r="BH2714"/>
  <c r="BG2714"/>
  <c r="BF2714"/>
  <c r="T2714"/>
  <c r="R2714"/>
  <c r="P2714"/>
  <c r="BI2713"/>
  <c r="BH2713"/>
  <c r="BG2713"/>
  <c r="BF2713"/>
  <c r="T2713"/>
  <c r="R2713"/>
  <c r="P2713"/>
  <c r="BI2712"/>
  <c r="BH2712"/>
  <c r="BG2712"/>
  <c r="BF2712"/>
  <c r="T2712"/>
  <c r="R2712"/>
  <c r="P2712"/>
  <c r="BI2711"/>
  <c r="BH2711"/>
  <c r="BG2711"/>
  <c r="BF2711"/>
  <c r="T2711"/>
  <c r="R2711"/>
  <c r="P2711"/>
  <c r="BI2710"/>
  <c r="BH2710"/>
  <c r="BG2710"/>
  <c r="BF2710"/>
  <c r="T2710"/>
  <c r="R2710"/>
  <c r="P2710"/>
  <c r="BI2709"/>
  <c r="BH2709"/>
  <c r="BG2709"/>
  <c r="BF2709"/>
  <c r="T2709"/>
  <c r="R2709"/>
  <c r="P2709"/>
  <c r="BI2707"/>
  <c r="BH2707"/>
  <c r="BG2707"/>
  <c r="BF2707"/>
  <c r="T2707"/>
  <c r="R2707"/>
  <c r="P2707"/>
  <c r="BI2706"/>
  <c r="BH2706"/>
  <c r="BG2706"/>
  <c r="BF2706"/>
  <c r="T2706"/>
  <c r="R2706"/>
  <c r="P2706"/>
  <c r="BI2705"/>
  <c r="BH2705"/>
  <c r="BG2705"/>
  <c r="BF2705"/>
  <c r="T2705"/>
  <c r="R2705"/>
  <c r="P2705"/>
  <c r="BI2703"/>
  <c r="BH2703"/>
  <c r="BG2703"/>
  <c r="BF2703"/>
  <c r="T2703"/>
  <c r="R2703"/>
  <c r="P2703"/>
  <c r="BI2702"/>
  <c r="BH2702"/>
  <c r="BG2702"/>
  <c r="BF2702"/>
  <c r="T2702"/>
  <c r="R2702"/>
  <c r="P2702"/>
  <c r="BI2701"/>
  <c r="BH2701"/>
  <c r="BG2701"/>
  <c r="BF2701"/>
  <c r="T2701"/>
  <c r="R2701"/>
  <c r="P2701"/>
  <c r="BI2700"/>
  <c r="BH2700"/>
  <c r="BG2700"/>
  <c r="BF2700"/>
  <c r="T2700"/>
  <c r="R2700"/>
  <c r="P2700"/>
  <c r="BI2699"/>
  <c r="BH2699"/>
  <c r="BG2699"/>
  <c r="BF2699"/>
  <c r="T2699"/>
  <c r="R2699"/>
  <c r="P2699"/>
  <c r="BI2698"/>
  <c r="BH2698"/>
  <c r="BG2698"/>
  <c r="BF2698"/>
  <c r="T2698"/>
  <c r="R2698"/>
  <c r="P2698"/>
  <c r="BI2697"/>
  <c r="BH2697"/>
  <c r="BG2697"/>
  <c r="BF2697"/>
  <c r="T2697"/>
  <c r="R2697"/>
  <c r="P2697"/>
  <c r="BI2696"/>
  <c r="BH2696"/>
  <c r="BG2696"/>
  <c r="BF2696"/>
  <c r="T2696"/>
  <c r="R2696"/>
  <c r="P2696"/>
  <c r="BI2695"/>
  <c r="BH2695"/>
  <c r="BG2695"/>
  <c r="BF2695"/>
  <c r="T2695"/>
  <c r="R2695"/>
  <c r="P2695"/>
  <c r="BI2694"/>
  <c r="BH2694"/>
  <c r="BG2694"/>
  <c r="BF2694"/>
  <c r="T2694"/>
  <c r="R2694"/>
  <c r="P2694"/>
  <c r="BI2692"/>
  <c r="BH2692"/>
  <c r="BG2692"/>
  <c r="BF2692"/>
  <c r="T2692"/>
  <c r="R2692"/>
  <c r="P2692"/>
  <c r="BI2691"/>
  <c r="BH2691"/>
  <c r="BG2691"/>
  <c r="BF2691"/>
  <c r="T2691"/>
  <c r="R2691"/>
  <c r="P2691"/>
  <c r="BI2690"/>
  <c r="BH2690"/>
  <c r="BG2690"/>
  <c r="BF2690"/>
  <c r="T2690"/>
  <c r="R2690"/>
  <c r="P2690"/>
  <c r="BI2689"/>
  <c r="BH2689"/>
  <c r="BG2689"/>
  <c r="BF2689"/>
  <c r="T2689"/>
  <c r="R2689"/>
  <c r="P2689"/>
  <c r="BI2688"/>
  <c r="BH2688"/>
  <c r="BG2688"/>
  <c r="BF2688"/>
  <c r="T2688"/>
  <c r="R2688"/>
  <c r="P2688"/>
  <c r="BI2687"/>
  <c r="BH2687"/>
  <c r="BG2687"/>
  <c r="BF2687"/>
  <c r="T2687"/>
  <c r="R2687"/>
  <c r="P2687"/>
  <c r="BI2686"/>
  <c r="BH2686"/>
  <c r="BG2686"/>
  <c r="BF2686"/>
  <c r="T2686"/>
  <c r="R2686"/>
  <c r="P2686"/>
  <c r="BI2685"/>
  <c r="BH2685"/>
  <c r="BG2685"/>
  <c r="BF2685"/>
  <c r="T2685"/>
  <c r="R2685"/>
  <c r="P2685"/>
  <c r="BI2684"/>
  <c r="BH2684"/>
  <c r="BG2684"/>
  <c r="BF2684"/>
  <c r="T2684"/>
  <c r="R2684"/>
  <c r="P2684"/>
  <c r="BI2683"/>
  <c r="BH2683"/>
  <c r="BG2683"/>
  <c r="BF2683"/>
  <c r="T2683"/>
  <c r="R2683"/>
  <c r="P2683"/>
  <c r="BI2681"/>
  <c r="BH2681"/>
  <c r="BG2681"/>
  <c r="BF2681"/>
  <c r="T2681"/>
  <c r="R2681"/>
  <c r="P2681"/>
  <c r="BI2680"/>
  <c r="BH2680"/>
  <c r="BG2680"/>
  <c r="BF2680"/>
  <c r="T2680"/>
  <c r="R2680"/>
  <c r="P2680"/>
  <c r="BI2679"/>
  <c r="BH2679"/>
  <c r="BG2679"/>
  <c r="BF2679"/>
  <c r="T2679"/>
  <c r="R2679"/>
  <c r="P2679"/>
  <c r="BI2678"/>
  <c r="BH2678"/>
  <c r="BG2678"/>
  <c r="BF2678"/>
  <c r="T2678"/>
  <c r="R2678"/>
  <c r="P2678"/>
  <c r="BI2677"/>
  <c r="BH2677"/>
  <c r="BG2677"/>
  <c r="BF2677"/>
  <c r="T2677"/>
  <c r="R2677"/>
  <c r="P2677"/>
  <c r="BI2676"/>
  <c r="BH2676"/>
  <c r="BG2676"/>
  <c r="BF2676"/>
  <c r="T2676"/>
  <c r="R2676"/>
  <c r="P2676"/>
  <c r="BI2675"/>
  <c r="BH2675"/>
  <c r="BG2675"/>
  <c r="BF2675"/>
  <c r="T2675"/>
  <c r="R2675"/>
  <c r="P2675"/>
  <c r="BI2674"/>
  <c r="BH2674"/>
  <c r="BG2674"/>
  <c r="BF2674"/>
  <c r="T2674"/>
  <c r="R2674"/>
  <c r="P2674"/>
  <c r="BI2672"/>
  <c r="BH2672"/>
  <c r="BG2672"/>
  <c r="BF2672"/>
  <c r="T2672"/>
  <c r="R2672"/>
  <c r="P2672"/>
  <c r="BI2671"/>
  <c r="BH2671"/>
  <c r="BG2671"/>
  <c r="BF2671"/>
  <c r="T2671"/>
  <c r="R2671"/>
  <c r="P2671"/>
  <c r="BI2670"/>
  <c r="BH2670"/>
  <c r="BG2670"/>
  <c r="BF2670"/>
  <c r="T2670"/>
  <c r="R2670"/>
  <c r="P2670"/>
  <c r="BI2669"/>
  <c r="BH2669"/>
  <c r="BG2669"/>
  <c r="BF2669"/>
  <c r="T2669"/>
  <c r="R2669"/>
  <c r="P2669"/>
  <c r="BI2667"/>
  <c r="BH2667"/>
  <c r="BG2667"/>
  <c r="BF2667"/>
  <c r="T2667"/>
  <c r="R2667"/>
  <c r="P2667"/>
  <c r="BI2666"/>
  <c r="BH2666"/>
  <c r="BG2666"/>
  <c r="BF2666"/>
  <c r="T2666"/>
  <c r="R2666"/>
  <c r="P2666"/>
  <c r="BI2665"/>
  <c r="BH2665"/>
  <c r="BG2665"/>
  <c r="BF2665"/>
  <c r="T2665"/>
  <c r="R2665"/>
  <c r="P2665"/>
  <c r="BI2664"/>
  <c r="BH2664"/>
  <c r="BG2664"/>
  <c r="BF2664"/>
  <c r="T2664"/>
  <c r="R2664"/>
  <c r="P2664"/>
  <c r="BI2663"/>
  <c r="BH2663"/>
  <c r="BG2663"/>
  <c r="BF2663"/>
  <c r="T2663"/>
  <c r="R2663"/>
  <c r="P2663"/>
  <c r="BI2662"/>
  <c r="BH2662"/>
  <c r="BG2662"/>
  <c r="BF2662"/>
  <c r="T2662"/>
  <c r="R2662"/>
  <c r="P2662"/>
  <c r="BI2661"/>
  <c r="BH2661"/>
  <c r="BG2661"/>
  <c r="BF2661"/>
  <c r="T2661"/>
  <c r="R2661"/>
  <c r="P2661"/>
  <c r="BI2660"/>
  <c r="BH2660"/>
  <c r="BG2660"/>
  <c r="BF2660"/>
  <c r="T2660"/>
  <c r="R2660"/>
  <c r="P2660"/>
  <c r="BI2659"/>
  <c r="BH2659"/>
  <c r="BG2659"/>
  <c r="BF2659"/>
  <c r="T2659"/>
  <c r="R2659"/>
  <c r="P2659"/>
  <c r="BI2658"/>
  <c r="BH2658"/>
  <c r="BG2658"/>
  <c r="BF2658"/>
  <c r="T2658"/>
  <c r="R2658"/>
  <c r="P2658"/>
  <c r="BI2655"/>
  <c r="BH2655"/>
  <c r="BG2655"/>
  <c r="BF2655"/>
  <c r="T2655"/>
  <c r="R2655"/>
  <c r="P2655"/>
  <c r="BI2653"/>
  <c r="BH2653"/>
  <c r="BG2653"/>
  <c r="BF2653"/>
  <c r="T2653"/>
  <c r="R2653"/>
  <c r="P2653"/>
  <c r="BI2651"/>
  <c r="BH2651"/>
  <c r="BG2651"/>
  <c r="BF2651"/>
  <c r="T2651"/>
  <c r="R2651"/>
  <c r="P2651"/>
  <c r="BI2648"/>
  <c r="BH2648"/>
  <c r="BG2648"/>
  <c r="BF2648"/>
  <c r="T2648"/>
  <c r="R2648"/>
  <c r="P2648"/>
  <c r="BI2645"/>
  <c r="BH2645"/>
  <c r="BG2645"/>
  <c r="BF2645"/>
  <c r="T2645"/>
  <c r="R2645"/>
  <c r="P2645"/>
  <c r="BI2644"/>
  <c r="BH2644"/>
  <c r="BG2644"/>
  <c r="BF2644"/>
  <c r="T2644"/>
  <c r="R2644"/>
  <c r="P2644"/>
  <c r="BI2643"/>
  <c r="BH2643"/>
  <c r="BG2643"/>
  <c r="BF2643"/>
  <c r="T2643"/>
  <c r="R2643"/>
  <c r="P2643"/>
  <c r="BI2642"/>
  <c r="BH2642"/>
  <c r="BG2642"/>
  <c r="BF2642"/>
  <c r="T2642"/>
  <c r="R2642"/>
  <c r="P2642"/>
  <c r="BI2641"/>
  <c r="BH2641"/>
  <c r="BG2641"/>
  <c r="BF2641"/>
  <c r="T2641"/>
  <c r="R2641"/>
  <c r="P2641"/>
  <c r="BI2639"/>
  <c r="BH2639"/>
  <c r="BG2639"/>
  <c r="BF2639"/>
  <c r="T2639"/>
  <c r="R2639"/>
  <c r="P2639"/>
  <c r="BI2637"/>
  <c r="BH2637"/>
  <c r="BG2637"/>
  <c r="BF2637"/>
  <c r="T2637"/>
  <c r="R2637"/>
  <c r="P2637"/>
  <c r="BI2635"/>
  <c r="BH2635"/>
  <c r="BG2635"/>
  <c r="BF2635"/>
  <c r="T2635"/>
  <c r="R2635"/>
  <c r="P2635"/>
  <c r="BI2633"/>
  <c r="BH2633"/>
  <c r="BG2633"/>
  <c r="BF2633"/>
  <c r="T2633"/>
  <c r="R2633"/>
  <c r="P2633"/>
  <c r="BI2632"/>
  <c r="BH2632"/>
  <c r="BG2632"/>
  <c r="BF2632"/>
  <c r="T2632"/>
  <c r="R2632"/>
  <c r="P2632"/>
  <c r="BI2630"/>
  <c r="BH2630"/>
  <c r="BG2630"/>
  <c r="BF2630"/>
  <c r="T2630"/>
  <c r="R2630"/>
  <c r="P2630"/>
  <c r="BI2629"/>
  <c r="BH2629"/>
  <c r="BG2629"/>
  <c r="BF2629"/>
  <c r="T2629"/>
  <c r="R2629"/>
  <c r="P2629"/>
  <c r="BI2627"/>
  <c r="BH2627"/>
  <c r="BG2627"/>
  <c r="BF2627"/>
  <c r="T2627"/>
  <c r="R2627"/>
  <c r="P2627"/>
  <c r="BI2626"/>
  <c r="BH2626"/>
  <c r="BG2626"/>
  <c r="BF2626"/>
  <c r="T2626"/>
  <c r="R2626"/>
  <c r="P2626"/>
  <c r="BI2624"/>
  <c r="BH2624"/>
  <c r="BG2624"/>
  <c r="BF2624"/>
  <c r="T2624"/>
  <c r="R2624"/>
  <c r="P2624"/>
  <c r="BI2623"/>
  <c r="BH2623"/>
  <c r="BG2623"/>
  <c r="BF2623"/>
  <c r="T2623"/>
  <c r="R2623"/>
  <c r="P2623"/>
  <c r="BI2622"/>
  <c r="BH2622"/>
  <c r="BG2622"/>
  <c r="BF2622"/>
  <c r="T2622"/>
  <c r="R2622"/>
  <c r="P2622"/>
  <c r="BI2621"/>
  <c r="BH2621"/>
  <c r="BG2621"/>
  <c r="BF2621"/>
  <c r="T2621"/>
  <c r="R2621"/>
  <c r="P2621"/>
  <c r="BI2619"/>
  <c r="BH2619"/>
  <c r="BG2619"/>
  <c r="BF2619"/>
  <c r="T2619"/>
  <c r="R2619"/>
  <c r="P2619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5"/>
  <c r="BH2605"/>
  <c r="BG2605"/>
  <c r="BF2605"/>
  <c r="T2605"/>
  <c r="R2605"/>
  <c r="P2605"/>
  <c r="BI2603"/>
  <c r="BH2603"/>
  <c r="BG2603"/>
  <c r="BF2603"/>
  <c r="T2603"/>
  <c r="R2603"/>
  <c r="P2603"/>
  <c r="BI2602"/>
  <c r="BH2602"/>
  <c r="BG2602"/>
  <c r="BF2602"/>
  <c r="T2602"/>
  <c r="R2602"/>
  <c r="P2602"/>
  <c r="BI2600"/>
  <c r="BH2600"/>
  <c r="BG2600"/>
  <c r="BF2600"/>
  <c r="T2600"/>
  <c r="R2600"/>
  <c r="P2600"/>
  <c r="BI2599"/>
  <c r="BH2599"/>
  <c r="BG2599"/>
  <c r="BF2599"/>
  <c r="T2599"/>
  <c r="R2599"/>
  <c r="P2599"/>
  <c r="BI2597"/>
  <c r="BH2597"/>
  <c r="BG2597"/>
  <c r="BF2597"/>
  <c r="T2597"/>
  <c r="R2597"/>
  <c r="P2597"/>
  <c r="BI2596"/>
  <c r="BH2596"/>
  <c r="BG2596"/>
  <c r="BF2596"/>
  <c r="T2596"/>
  <c r="R2596"/>
  <c r="P2596"/>
  <c r="BI2594"/>
  <c r="BH2594"/>
  <c r="BG2594"/>
  <c r="BF2594"/>
  <c r="T2594"/>
  <c r="R2594"/>
  <c r="P2594"/>
  <c r="BI2593"/>
  <c r="BH2593"/>
  <c r="BG2593"/>
  <c r="BF2593"/>
  <c r="T2593"/>
  <c r="R2593"/>
  <c r="P2593"/>
  <c r="BI2592"/>
  <c r="BH2592"/>
  <c r="BG2592"/>
  <c r="BF2592"/>
  <c r="T2592"/>
  <c r="R2592"/>
  <c r="P2592"/>
  <c r="BI2591"/>
  <c r="BH2591"/>
  <c r="BG2591"/>
  <c r="BF2591"/>
  <c r="T2591"/>
  <c r="R2591"/>
  <c r="P2591"/>
  <c r="BI2590"/>
  <c r="BH2590"/>
  <c r="BG2590"/>
  <c r="BF2590"/>
  <c r="T2590"/>
  <c r="R2590"/>
  <c r="P2590"/>
  <c r="BI2589"/>
  <c r="BH2589"/>
  <c r="BG2589"/>
  <c r="BF2589"/>
  <c r="T2589"/>
  <c r="R2589"/>
  <c r="P2589"/>
  <c r="BI2588"/>
  <c r="BH2588"/>
  <c r="BG2588"/>
  <c r="BF2588"/>
  <c r="T2588"/>
  <c r="R2588"/>
  <c r="P2588"/>
  <c r="BI2587"/>
  <c r="BH2587"/>
  <c r="BG2587"/>
  <c r="BF2587"/>
  <c r="T2587"/>
  <c r="R2587"/>
  <c r="P2587"/>
  <c r="BI2586"/>
  <c r="BH2586"/>
  <c r="BG2586"/>
  <c r="BF2586"/>
  <c r="T2586"/>
  <c r="R2586"/>
  <c r="P2586"/>
  <c r="BI2585"/>
  <c r="BH2585"/>
  <c r="BG2585"/>
  <c r="BF2585"/>
  <c r="T2585"/>
  <c r="R2585"/>
  <c r="P2585"/>
  <c r="BI2584"/>
  <c r="BH2584"/>
  <c r="BG2584"/>
  <c r="BF2584"/>
  <c r="T2584"/>
  <c r="R2584"/>
  <c r="P2584"/>
  <c r="BI2583"/>
  <c r="BH2583"/>
  <c r="BG2583"/>
  <c r="BF2583"/>
  <c r="T2583"/>
  <c r="R2583"/>
  <c r="P2583"/>
  <c r="BI2582"/>
  <c r="BH2582"/>
  <c r="BG2582"/>
  <c r="BF2582"/>
  <c r="T2582"/>
  <c r="R2582"/>
  <c r="P2582"/>
  <c r="BI2580"/>
  <c r="BH2580"/>
  <c r="BG2580"/>
  <c r="BF2580"/>
  <c r="T2580"/>
  <c r="R2580"/>
  <c r="P2580"/>
  <c r="BI2579"/>
  <c r="BH2579"/>
  <c r="BG2579"/>
  <c r="BF2579"/>
  <c r="T2579"/>
  <c r="R2579"/>
  <c r="P2579"/>
  <c r="BI2577"/>
  <c r="BH2577"/>
  <c r="BG2577"/>
  <c r="BF2577"/>
  <c r="T2577"/>
  <c r="R2577"/>
  <c r="P2577"/>
  <c r="BI2576"/>
  <c r="BH2576"/>
  <c r="BG2576"/>
  <c r="BF2576"/>
  <c r="T2576"/>
  <c r="R2576"/>
  <c r="P2576"/>
  <c r="BI2575"/>
  <c r="BH2575"/>
  <c r="BG2575"/>
  <c r="BF2575"/>
  <c r="T2575"/>
  <c r="R2575"/>
  <c r="P2575"/>
  <c r="BI2573"/>
  <c r="BH2573"/>
  <c r="BG2573"/>
  <c r="BF2573"/>
  <c r="T2573"/>
  <c r="R2573"/>
  <c r="P2573"/>
  <c r="BI2572"/>
  <c r="BH2572"/>
  <c r="BG2572"/>
  <c r="BF2572"/>
  <c r="T2572"/>
  <c r="R2572"/>
  <c r="P2572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3"/>
  <c r="BH2563"/>
  <c r="BG2563"/>
  <c r="BF2563"/>
  <c r="T2563"/>
  <c r="R2563"/>
  <c r="P2563"/>
  <c r="BI2562"/>
  <c r="BH2562"/>
  <c r="BG2562"/>
  <c r="BF2562"/>
  <c r="T2562"/>
  <c r="R2562"/>
  <c r="P2562"/>
  <c r="BI2561"/>
  <c r="BH2561"/>
  <c r="BG2561"/>
  <c r="BF2561"/>
  <c r="T2561"/>
  <c r="R2561"/>
  <c r="P2561"/>
  <c r="BI2560"/>
  <c r="BH2560"/>
  <c r="BG2560"/>
  <c r="BF2560"/>
  <c r="T2560"/>
  <c r="R2560"/>
  <c r="P2560"/>
  <c r="BI2559"/>
  <c r="BH2559"/>
  <c r="BG2559"/>
  <c r="BF2559"/>
  <c r="T2559"/>
  <c r="R2559"/>
  <c r="P2559"/>
  <c r="BI2558"/>
  <c r="BH2558"/>
  <c r="BG2558"/>
  <c r="BF2558"/>
  <c r="T2558"/>
  <c r="R2558"/>
  <c r="P2558"/>
  <c r="BI2557"/>
  <c r="BH2557"/>
  <c r="BG2557"/>
  <c r="BF2557"/>
  <c r="T2557"/>
  <c r="R2557"/>
  <c r="P2557"/>
  <c r="BI2556"/>
  <c r="BH2556"/>
  <c r="BG2556"/>
  <c r="BF2556"/>
  <c r="T2556"/>
  <c r="R2556"/>
  <c r="P2556"/>
  <c r="BI2554"/>
  <c r="BH2554"/>
  <c r="BG2554"/>
  <c r="BF2554"/>
  <c r="T2554"/>
  <c r="R2554"/>
  <c r="P2554"/>
  <c r="BI2553"/>
  <c r="BH2553"/>
  <c r="BG2553"/>
  <c r="BF2553"/>
  <c r="T2553"/>
  <c r="R2553"/>
  <c r="P2553"/>
  <c r="BI2552"/>
  <c r="BH2552"/>
  <c r="BG2552"/>
  <c r="BF2552"/>
  <c r="T2552"/>
  <c r="R2552"/>
  <c r="P2552"/>
  <c r="BI2551"/>
  <c r="BH2551"/>
  <c r="BG2551"/>
  <c r="BF2551"/>
  <c r="T2551"/>
  <c r="R2551"/>
  <c r="P2551"/>
  <c r="BI2550"/>
  <c r="BH2550"/>
  <c r="BG2550"/>
  <c r="BF2550"/>
  <c r="T2550"/>
  <c r="R2550"/>
  <c r="P2550"/>
  <c r="BI2549"/>
  <c r="BH2549"/>
  <c r="BG2549"/>
  <c r="BF2549"/>
  <c r="T2549"/>
  <c r="R2549"/>
  <c r="P2549"/>
  <c r="BI2548"/>
  <c r="BH2548"/>
  <c r="BG2548"/>
  <c r="BF2548"/>
  <c r="T2548"/>
  <c r="R2548"/>
  <c r="P2548"/>
  <c r="BI2547"/>
  <c r="BH2547"/>
  <c r="BG2547"/>
  <c r="BF2547"/>
  <c r="T2547"/>
  <c r="R2547"/>
  <c r="P2547"/>
  <c r="BI2546"/>
  <c r="BH2546"/>
  <c r="BG2546"/>
  <c r="BF2546"/>
  <c r="T2546"/>
  <c r="R2546"/>
  <c r="P2546"/>
  <c r="BI2544"/>
  <c r="BH2544"/>
  <c r="BG2544"/>
  <c r="BF2544"/>
  <c r="T2544"/>
  <c r="R2544"/>
  <c r="P2544"/>
  <c r="BI2543"/>
  <c r="BH2543"/>
  <c r="BG2543"/>
  <c r="BF2543"/>
  <c r="T2543"/>
  <c r="R2543"/>
  <c r="P2543"/>
  <c r="BI2542"/>
  <c r="BH2542"/>
  <c r="BG2542"/>
  <c r="BF2542"/>
  <c r="T2542"/>
  <c r="R2542"/>
  <c r="P2542"/>
  <c r="BI2540"/>
  <c r="BH2540"/>
  <c r="BG2540"/>
  <c r="BF2540"/>
  <c r="T2540"/>
  <c r="R2540"/>
  <c r="P2540"/>
  <c r="BI2539"/>
  <c r="BH2539"/>
  <c r="BG2539"/>
  <c r="BF2539"/>
  <c r="T2539"/>
  <c r="R2539"/>
  <c r="P2539"/>
  <c r="BI2537"/>
  <c r="BH2537"/>
  <c r="BG2537"/>
  <c r="BF2537"/>
  <c r="T2537"/>
  <c r="R2537"/>
  <c r="P2537"/>
  <c r="BI2536"/>
  <c r="BH2536"/>
  <c r="BG2536"/>
  <c r="BF2536"/>
  <c r="T2536"/>
  <c r="R2536"/>
  <c r="P2536"/>
  <c r="BI2534"/>
  <c r="BH2534"/>
  <c r="BG2534"/>
  <c r="BF2534"/>
  <c r="T2534"/>
  <c r="R2534"/>
  <c r="P2534"/>
  <c r="BI2533"/>
  <c r="BH2533"/>
  <c r="BG2533"/>
  <c r="BF2533"/>
  <c r="T2533"/>
  <c r="R2533"/>
  <c r="P2533"/>
  <c r="BI2532"/>
  <c r="BH2532"/>
  <c r="BG2532"/>
  <c r="BF2532"/>
  <c r="T2532"/>
  <c r="R2532"/>
  <c r="P2532"/>
  <c r="BI2530"/>
  <c r="BH2530"/>
  <c r="BG2530"/>
  <c r="BF2530"/>
  <c r="T2530"/>
  <c r="R2530"/>
  <c r="P2530"/>
  <c r="BI2529"/>
  <c r="BH2529"/>
  <c r="BG2529"/>
  <c r="BF2529"/>
  <c r="T2529"/>
  <c r="R2529"/>
  <c r="P2529"/>
  <c r="BI2527"/>
  <c r="BH2527"/>
  <c r="BG2527"/>
  <c r="BF2527"/>
  <c r="T2527"/>
  <c r="R2527"/>
  <c r="P2527"/>
  <c r="BI2526"/>
  <c r="BH2526"/>
  <c r="BG2526"/>
  <c r="BF2526"/>
  <c r="T2526"/>
  <c r="R2526"/>
  <c r="P2526"/>
  <c r="BI2524"/>
  <c r="BH2524"/>
  <c r="BG2524"/>
  <c r="BF2524"/>
  <c r="T2524"/>
  <c r="R2524"/>
  <c r="P2524"/>
  <c r="BI2522"/>
  <c r="BH2522"/>
  <c r="BG2522"/>
  <c r="BF2522"/>
  <c r="T2522"/>
  <c r="R2522"/>
  <c r="P2522"/>
  <c r="BI2520"/>
  <c r="BH2520"/>
  <c r="BG2520"/>
  <c r="BF2520"/>
  <c r="T2520"/>
  <c r="R2520"/>
  <c r="P2520"/>
  <c r="BI2519"/>
  <c r="BH2519"/>
  <c r="BG2519"/>
  <c r="BF2519"/>
  <c r="T2519"/>
  <c r="R2519"/>
  <c r="P2519"/>
  <c r="BI2517"/>
  <c r="BH2517"/>
  <c r="BG2517"/>
  <c r="BF2517"/>
  <c r="T2517"/>
  <c r="R2517"/>
  <c r="P2517"/>
  <c r="BI2516"/>
  <c r="BH2516"/>
  <c r="BG2516"/>
  <c r="BF2516"/>
  <c r="T2516"/>
  <c r="R2516"/>
  <c r="P2516"/>
  <c r="BI2514"/>
  <c r="BH2514"/>
  <c r="BG2514"/>
  <c r="BF2514"/>
  <c r="T2514"/>
  <c r="R2514"/>
  <c r="P2514"/>
  <c r="BI2513"/>
  <c r="BH2513"/>
  <c r="BG2513"/>
  <c r="BF2513"/>
  <c r="T2513"/>
  <c r="R2513"/>
  <c r="P2513"/>
  <c r="BI2511"/>
  <c r="BH2511"/>
  <c r="BG2511"/>
  <c r="BF2511"/>
  <c r="T2511"/>
  <c r="R2511"/>
  <c r="P2511"/>
  <c r="BI2510"/>
  <c r="BH2510"/>
  <c r="BG2510"/>
  <c r="BF2510"/>
  <c r="T2510"/>
  <c r="R2510"/>
  <c r="P2510"/>
  <c r="BI2508"/>
  <c r="BH2508"/>
  <c r="BG2508"/>
  <c r="BF2508"/>
  <c r="T2508"/>
  <c r="R2508"/>
  <c r="P2508"/>
  <c r="BI2507"/>
  <c r="BH2507"/>
  <c r="BG2507"/>
  <c r="BF2507"/>
  <c r="T2507"/>
  <c r="R2507"/>
  <c r="P2507"/>
  <c r="BI2505"/>
  <c r="BH2505"/>
  <c r="BG2505"/>
  <c r="BF2505"/>
  <c r="T2505"/>
  <c r="R2505"/>
  <c r="P2505"/>
  <c r="BI2504"/>
  <c r="BH2504"/>
  <c r="BG2504"/>
  <c r="BF2504"/>
  <c r="T2504"/>
  <c r="R2504"/>
  <c r="P2504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7"/>
  <c r="BH2497"/>
  <c r="BG2497"/>
  <c r="BF2497"/>
  <c r="T2497"/>
  <c r="R2497"/>
  <c r="P2497"/>
  <c r="BI2495"/>
  <c r="BH2495"/>
  <c r="BG2495"/>
  <c r="BF2495"/>
  <c r="T2495"/>
  <c r="R2495"/>
  <c r="P2495"/>
  <c r="BI2494"/>
  <c r="BH2494"/>
  <c r="BG2494"/>
  <c r="BF2494"/>
  <c r="T2494"/>
  <c r="R2494"/>
  <c r="P2494"/>
  <c r="BI2492"/>
  <c r="BH2492"/>
  <c r="BG2492"/>
  <c r="BF2492"/>
  <c r="T2492"/>
  <c r="R2492"/>
  <c r="P2492"/>
  <c r="BI2491"/>
  <c r="BH2491"/>
  <c r="BG2491"/>
  <c r="BF2491"/>
  <c r="T2491"/>
  <c r="R2491"/>
  <c r="P2491"/>
  <c r="BI2489"/>
  <c r="BH2489"/>
  <c r="BG2489"/>
  <c r="BF2489"/>
  <c r="T2489"/>
  <c r="R2489"/>
  <c r="P2489"/>
  <c r="BI2488"/>
  <c r="BH2488"/>
  <c r="BG2488"/>
  <c r="BF2488"/>
  <c r="T2488"/>
  <c r="R2488"/>
  <c r="P2488"/>
  <c r="BI2487"/>
  <c r="BH2487"/>
  <c r="BG2487"/>
  <c r="BF2487"/>
  <c r="T2487"/>
  <c r="R2487"/>
  <c r="P2487"/>
  <c r="BI2486"/>
  <c r="BH2486"/>
  <c r="BG2486"/>
  <c r="BF2486"/>
  <c r="T2486"/>
  <c r="R2486"/>
  <c r="P2486"/>
  <c r="BI2485"/>
  <c r="BH2485"/>
  <c r="BG2485"/>
  <c r="BF2485"/>
  <c r="T2485"/>
  <c r="R2485"/>
  <c r="P2485"/>
  <c r="BI2484"/>
  <c r="BH2484"/>
  <c r="BG2484"/>
  <c r="BF2484"/>
  <c r="T2484"/>
  <c r="R2484"/>
  <c r="P2484"/>
  <c r="BI2483"/>
  <c r="BH2483"/>
  <c r="BG2483"/>
  <c r="BF2483"/>
  <c r="T2483"/>
  <c r="R2483"/>
  <c r="P2483"/>
  <c r="BI2481"/>
  <c r="BH2481"/>
  <c r="BG2481"/>
  <c r="BF2481"/>
  <c r="T2481"/>
  <c r="R2481"/>
  <c r="P2481"/>
  <c r="BI2479"/>
  <c r="BH2479"/>
  <c r="BG2479"/>
  <c r="BF2479"/>
  <c r="T2479"/>
  <c r="R2479"/>
  <c r="P2479"/>
  <c r="BI2477"/>
  <c r="BH2477"/>
  <c r="BG2477"/>
  <c r="BF2477"/>
  <c r="T2477"/>
  <c r="R2477"/>
  <c r="P2477"/>
  <c r="BI2475"/>
  <c r="BH2475"/>
  <c r="BG2475"/>
  <c r="BF2475"/>
  <c r="T2475"/>
  <c r="R2475"/>
  <c r="P2475"/>
  <c r="BI2474"/>
  <c r="BH2474"/>
  <c r="BG2474"/>
  <c r="BF2474"/>
  <c r="T2474"/>
  <c r="R2474"/>
  <c r="P2474"/>
  <c r="BI2473"/>
  <c r="BH2473"/>
  <c r="BG2473"/>
  <c r="BF2473"/>
  <c r="T2473"/>
  <c r="R2473"/>
  <c r="P2473"/>
  <c r="BI2471"/>
  <c r="BH2471"/>
  <c r="BG2471"/>
  <c r="BF2471"/>
  <c r="T2471"/>
  <c r="R2471"/>
  <c r="P2471"/>
  <c r="BI2470"/>
  <c r="BH2470"/>
  <c r="BG2470"/>
  <c r="BF2470"/>
  <c r="T2470"/>
  <c r="R2470"/>
  <c r="P2470"/>
  <c r="BI2468"/>
  <c r="BH2468"/>
  <c r="BG2468"/>
  <c r="BF2468"/>
  <c r="T2468"/>
  <c r="R2468"/>
  <c r="P2468"/>
  <c r="BI2467"/>
  <c r="BH2467"/>
  <c r="BG2467"/>
  <c r="BF2467"/>
  <c r="T2467"/>
  <c r="R2467"/>
  <c r="P2467"/>
  <c r="BI2466"/>
  <c r="BH2466"/>
  <c r="BG2466"/>
  <c r="BF2466"/>
  <c r="T2466"/>
  <c r="R2466"/>
  <c r="P2466"/>
  <c r="BI2464"/>
  <c r="BH2464"/>
  <c r="BG2464"/>
  <c r="BF2464"/>
  <c r="T2464"/>
  <c r="R2464"/>
  <c r="P2464"/>
  <c r="BI2463"/>
  <c r="BH2463"/>
  <c r="BG2463"/>
  <c r="BF2463"/>
  <c r="T2463"/>
  <c r="R2463"/>
  <c r="P2463"/>
  <c r="BI2462"/>
  <c r="BH2462"/>
  <c r="BG2462"/>
  <c r="BF2462"/>
  <c r="T2462"/>
  <c r="R2462"/>
  <c r="P2462"/>
  <c r="BI2461"/>
  <c r="BH2461"/>
  <c r="BG2461"/>
  <c r="BF2461"/>
  <c r="T2461"/>
  <c r="R2461"/>
  <c r="P2461"/>
  <c r="BI2460"/>
  <c r="BH2460"/>
  <c r="BG2460"/>
  <c r="BF2460"/>
  <c r="T2460"/>
  <c r="R2460"/>
  <c r="P2460"/>
  <c r="BI2458"/>
  <c r="BH2458"/>
  <c r="BG2458"/>
  <c r="BF2458"/>
  <c r="T2458"/>
  <c r="R2458"/>
  <c r="P2458"/>
  <c r="BI2457"/>
  <c r="BH2457"/>
  <c r="BG2457"/>
  <c r="BF2457"/>
  <c r="T2457"/>
  <c r="R2457"/>
  <c r="P2457"/>
  <c r="BI2456"/>
  <c r="BH2456"/>
  <c r="BG2456"/>
  <c r="BF2456"/>
  <c r="T2456"/>
  <c r="R2456"/>
  <c r="P2456"/>
  <c r="BI2455"/>
  <c r="BH2455"/>
  <c r="BG2455"/>
  <c r="BF2455"/>
  <c r="T2455"/>
  <c r="R2455"/>
  <c r="P2455"/>
  <c r="BI2454"/>
  <c r="BH2454"/>
  <c r="BG2454"/>
  <c r="BF2454"/>
  <c r="T2454"/>
  <c r="R2454"/>
  <c r="P2454"/>
  <c r="BI2452"/>
  <c r="BH2452"/>
  <c r="BG2452"/>
  <c r="BF2452"/>
  <c r="T2452"/>
  <c r="R2452"/>
  <c r="P2452"/>
  <c r="BI2451"/>
  <c r="BH2451"/>
  <c r="BG2451"/>
  <c r="BF2451"/>
  <c r="T2451"/>
  <c r="R2451"/>
  <c r="P2451"/>
  <c r="BI2449"/>
  <c r="BH2449"/>
  <c r="BG2449"/>
  <c r="BF2449"/>
  <c r="T2449"/>
  <c r="R2449"/>
  <c r="P2449"/>
  <c r="BI2448"/>
  <c r="BH2448"/>
  <c r="BG2448"/>
  <c r="BF2448"/>
  <c r="T2448"/>
  <c r="R2448"/>
  <c r="P2448"/>
  <c r="BI2446"/>
  <c r="BH2446"/>
  <c r="BG2446"/>
  <c r="BF2446"/>
  <c r="T2446"/>
  <c r="R2446"/>
  <c r="P2446"/>
  <c r="BI2445"/>
  <c r="BH2445"/>
  <c r="BG2445"/>
  <c r="BF2445"/>
  <c r="T2445"/>
  <c r="R2445"/>
  <c r="P2445"/>
  <c r="BI2444"/>
  <c r="BH2444"/>
  <c r="BG2444"/>
  <c r="BF2444"/>
  <c r="T2444"/>
  <c r="R2444"/>
  <c r="P2444"/>
  <c r="BI2442"/>
  <c r="BH2442"/>
  <c r="BG2442"/>
  <c r="BF2442"/>
  <c r="T2442"/>
  <c r="R2442"/>
  <c r="P2442"/>
  <c r="BI2441"/>
  <c r="BH2441"/>
  <c r="BG2441"/>
  <c r="BF2441"/>
  <c r="T2441"/>
  <c r="R2441"/>
  <c r="P2441"/>
  <c r="BI2439"/>
  <c r="BH2439"/>
  <c r="BG2439"/>
  <c r="BF2439"/>
  <c r="T2439"/>
  <c r="R2439"/>
  <c r="P2439"/>
  <c r="BI2438"/>
  <c r="BH2438"/>
  <c r="BG2438"/>
  <c r="BF2438"/>
  <c r="T2438"/>
  <c r="R2438"/>
  <c r="P2438"/>
  <c r="BI2436"/>
  <c r="BH2436"/>
  <c r="BG2436"/>
  <c r="BF2436"/>
  <c r="T2436"/>
  <c r="R2436"/>
  <c r="P2436"/>
  <c r="BI2435"/>
  <c r="BH2435"/>
  <c r="BG2435"/>
  <c r="BF2435"/>
  <c r="T2435"/>
  <c r="R2435"/>
  <c r="P2435"/>
  <c r="BI2434"/>
  <c r="BH2434"/>
  <c r="BG2434"/>
  <c r="BF2434"/>
  <c r="T2434"/>
  <c r="R2434"/>
  <c r="P2434"/>
  <c r="BI2433"/>
  <c r="BH2433"/>
  <c r="BG2433"/>
  <c r="BF2433"/>
  <c r="T2433"/>
  <c r="R2433"/>
  <c r="P2433"/>
  <c r="BI2430"/>
  <c r="BH2430"/>
  <c r="BG2430"/>
  <c r="BF2430"/>
  <c r="T2430"/>
  <c r="R2430"/>
  <c r="P2430"/>
  <c r="BI2429"/>
  <c r="BH2429"/>
  <c r="BG2429"/>
  <c r="BF2429"/>
  <c r="T2429"/>
  <c r="R2429"/>
  <c r="P2429"/>
  <c r="BI2427"/>
  <c r="BH2427"/>
  <c r="BG2427"/>
  <c r="BF2427"/>
  <c r="T2427"/>
  <c r="R2427"/>
  <c r="P2427"/>
  <c r="BI2426"/>
  <c r="BH2426"/>
  <c r="BG2426"/>
  <c r="BF2426"/>
  <c r="T2426"/>
  <c r="R2426"/>
  <c r="P2426"/>
  <c r="BI2424"/>
  <c r="BH2424"/>
  <c r="BG2424"/>
  <c r="BF2424"/>
  <c r="T2424"/>
  <c r="R2424"/>
  <c r="P2424"/>
  <c r="BI2423"/>
  <c r="BH2423"/>
  <c r="BG2423"/>
  <c r="BF2423"/>
  <c r="T2423"/>
  <c r="R2423"/>
  <c r="P2423"/>
  <c r="BI2421"/>
  <c r="BH2421"/>
  <c r="BG2421"/>
  <c r="BF2421"/>
  <c r="T2421"/>
  <c r="R2421"/>
  <c r="P2421"/>
  <c r="BI2420"/>
  <c r="BH2420"/>
  <c r="BG2420"/>
  <c r="BF2420"/>
  <c r="T2420"/>
  <c r="R2420"/>
  <c r="P2420"/>
  <c r="BI2418"/>
  <c r="BH2418"/>
  <c r="BG2418"/>
  <c r="BF2418"/>
  <c r="T2418"/>
  <c r="R2418"/>
  <c r="P2418"/>
  <c r="BI2415"/>
  <c r="BH2415"/>
  <c r="BG2415"/>
  <c r="BF2415"/>
  <c r="T2415"/>
  <c r="R2415"/>
  <c r="P2415"/>
  <c r="BI2411"/>
  <c r="BH2411"/>
  <c r="BG2411"/>
  <c r="BF2411"/>
  <c r="T2411"/>
  <c r="R2411"/>
  <c r="P2411"/>
  <c r="BI2406"/>
  <c r="BH2406"/>
  <c r="BG2406"/>
  <c r="BF2406"/>
  <c r="T2406"/>
  <c r="R2406"/>
  <c r="P2406"/>
  <c r="BI2401"/>
  <c r="BH2401"/>
  <c r="BG2401"/>
  <c r="BF2401"/>
  <c r="T2401"/>
  <c r="R2401"/>
  <c r="P2401"/>
  <c r="BI2394"/>
  <c r="BH2394"/>
  <c r="BG2394"/>
  <c r="BF2394"/>
  <c r="T2394"/>
  <c r="R2394"/>
  <c r="P2394"/>
  <c r="BI2391"/>
  <c r="BH2391"/>
  <c r="BG2391"/>
  <c r="BF2391"/>
  <c r="T2391"/>
  <c r="R2391"/>
  <c r="P2391"/>
  <c r="BI2390"/>
  <c r="BH2390"/>
  <c r="BG2390"/>
  <c r="BF2390"/>
  <c r="T2390"/>
  <c r="R2390"/>
  <c r="P2390"/>
  <c r="BI2389"/>
  <c r="BH2389"/>
  <c r="BG2389"/>
  <c r="BF2389"/>
  <c r="T2389"/>
  <c r="R2389"/>
  <c r="P2389"/>
  <c r="BI2388"/>
  <c r="BH2388"/>
  <c r="BG2388"/>
  <c r="BF2388"/>
  <c r="T2388"/>
  <c r="R2388"/>
  <c r="P2388"/>
  <c r="BI2387"/>
  <c r="BH2387"/>
  <c r="BG2387"/>
  <c r="BF2387"/>
  <c r="T2387"/>
  <c r="R2387"/>
  <c r="P2387"/>
  <c r="BI2386"/>
  <c r="BH2386"/>
  <c r="BG2386"/>
  <c r="BF2386"/>
  <c r="T2386"/>
  <c r="R2386"/>
  <c r="P2386"/>
  <c r="BI2385"/>
  <c r="BH2385"/>
  <c r="BG2385"/>
  <c r="BF2385"/>
  <c r="T2385"/>
  <c r="R2385"/>
  <c r="P2385"/>
  <c r="BI2384"/>
  <c r="BH2384"/>
  <c r="BG2384"/>
  <c r="BF2384"/>
  <c r="T2384"/>
  <c r="R2384"/>
  <c r="P2384"/>
  <c r="BI2383"/>
  <c r="BH2383"/>
  <c r="BG2383"/>
  <c r="BF2383"/>
  <c r="T2383"/>
  <c r="R2383"/>
  <c r="P2383"/>
  <c r="BI2382"/>
  <c r="BH2382"/>
  <c r="BG2382"/>
  <c r="BF2382"/>
  <c r="T2382"/>
  <c r="R2382"/>
  <c r="P2382"/>
  <c r="BI2381"/>
  <c r="BH2381"/>
  <c r="BG2381"/>
  <c r="BF2381"/>
  <c r="T2381"/>
  <c r="R2381"/>
  <c r="P2381"/>
  <c r="BI2380"/>
  <c r="BH2380"/>
  <c r="BG2380"/>
  <c r="BF2380"/>
  <c r="T2380"/>
  <c r="R2380"/>
  <c r="P2380"/>
  <c r="BI2379"/>
  <c r="BH2379"/>
  <c r="BG2379"/>
  <c r="BF2379"/>
  <c r="T2379"/>
  <c r="R2379"/>
  <c r="P2379"/>
  <c r="BI2378"/>
  <c r="BH2378"/>
  <c r="BG2378"/>
  <c r="BF2378"/>
  <c r="T2378"/>
  <c r="R2378"/>
  <c r="P2378"/>
  <c r="BI2377"/>
  <c r="BH2377"/>
  <c r="BG2377"/>
  <c r="BF2377"/>
  <c r="T2377"/>
  <c r="R2377"/>
  <c r="P2377"/>
  <c r="BI2376"/>
  <c r="BH2376"/>
  <c r="BG2376"/>
  <c r="BF2376"/>
  <c r="T2376"/>
  <c r="R2376"/>
  <c r="P2376"/>
  <c r="BI2375"/>
  <c r="BH2375"/>
  <c r="BG2375"/>
  <c r="BF2375"/>
  <c r="T2375"/>
  <c r="R2375"/>
  <c r="P2375"/>
  <c r="BI2374"/>
  <c r="BH2374"/>
  <c r="BG2374"/>
  <c r="BF2374"/>
  <c r="T2374"/>
  <c r="R2374"/>
  <c r="P2374"/>
  <c r="BI2373"/>
  <c r="BH2373"/>
  <c r="BG2373"/>
  <c r="BF2373"/>
  <c r="T2373"/>
  <c r="R2373"/>
  <c r="P2373"/>
  <c r="BI2372"/>
  <c r="BH2372"/>
  <c r="BG2372"/>
  <c r="BF2372"/>
  <c r="T2372"/>
  <c r="R2372"/>
  <c r="P2372"/>
  <c r="BI2371"/>
  <c r="BH2371"/>
  <c r="BG2371"/>
  <c r="BF2371"/>
  <c r="T2371"/>
  <c r="R2371"/>
  <c r="P2371"/>
  <c r="BI2370"/>
  <c r="BH2370"/>
  <c r="BG2370"/>
  <c r="BF2370"/>
  <c r="T2370"/>
  <c r="R2370"/>
  <c r="P2370"/>
  <c r="BI2369"/>
  <c r="BH2369"/>
  <c r="BG2369"/>
  <c r="BF2369"/>
  <c r="T2369"/>
  <c r="R2369"/>
  <c r="P2369"/>
  <c r="BI2368"/>
  <c r="BH2368"/>
  <c r="BG2368"/>
  <c r="BF2368"/>
  <c r="T2368"/>
  <c r="R2368"/>
  <c r="P2368"/>
  <c r="BI2367"/>
  <c r="BH2367"/>
  <c r="BG2367"/>
  <c r="BF2367"/>
  <c r="T2367"/>
  <c r="R2367"/>
  <c r="P2367"/>
  <c r="BI2366"/>
  <c r="BH2366"/>
  <c r="BG2366"/>
  <c r="BF2366"/>
  <c r="T2366"/>
  <c r="R2366"/>
  <c r="P2366"/>
  <c r="BI2365"/>
  <c r="BH2365"/>
  <c r="BG2365"/>
  <c r="BF2365"/>
  <c r="T2365"/>
  <c r="R2365"/>
  <c r="P2365"/>
  <c r="BI2364"/>
  <c r="BH2364"/>
  <c r="BG2364"/>
  <c r="BF2364"/>
  <c r="T2364"/>
  <c r="R2364"/>
  <c r="P2364"/>
  <c r="BI2362"/>
  <c r="BH2362"/>
  <c r="BG2362"/>
  <c r="BF2362"/>
  <c r="T2362"/>
  <c r="R2362"/>
  <c r="P2362"/>
  <c r="BI2361"/>
  <c r="BH2361"/>
  <c r="BG2361"/>
  <c r="BF2361"/>
  <c r="T2361"/>
  <c r="R2361"/>
  <c r="P2361"/>
  <c r="BI2360"/>
  <c r="BH2360"/>
  <c r="BG2360"/>
  <c r="BF2360"/>
  <c r="T2360"/>
  <c r="R2360"/>
  <c r="P2360"/>
  <c r="BI2359"/>
  <c r="BH2359"/>
  <c r="BG2359"/>
  <c r="BF2359"/>
  <c r="T2359"/>
  <c r="R2359"/>
  <c r="P2359"/>
  <c r="BI2358"/>
  <c r="BH2358"/>
  <c r="BG2358"/>
  <c r="BF2358"/>
  <c r="T2358"/>
  <c r="R2358"/>
  <c r="P2358"/>
  <c r="BI2357"/>
  <c r="BH2357"/>
  <c r="BG2357"/>
  <c r="BF2357"/>
  <c r="T2357"/>
  <c r="R2357"/>
  <c r="P2357"/>
  <c r="BI2356"/>
  <c r="BH2356"/>
  <c r="BG2356"/>
  <c r="BF2356"/>
  <c r="T2356"/>
  <c r="R2356"/>
  <c r="P2356"/>
  <c r="BI2354"/>
  <c r="BH2354"/>
  <c r="BG2354"/>
  <c r="BF2354"/>
  <c r="T2354"/>
  <c r="R2354"/>
  <c r="P2354"/>
  <c r="BI2353"/>
  <c r="BH2353"/>
  <c r="BG2353"/>
  <c r="BF2353"/>
  <c r="T2353"/>
  <c r="R2353"/>
  <c r="P2353"/>
  <c r="BI2352"/>
  <c r="BH2352"/>
  <c r="BG2352"/>
  <c r="BF2352"/>
  <c r="T2352"/>
  <c r="R2352"/>
  <c r="P2352"/>
  <c r="BI2351"/>
  <c r="BH2351"/>
  <c r="BG2351"/>
  <c r="BF2351"/>
  <c r="T2351"/>
  <c r="R2351"/>
  <c r="P2351"/>
  <c r="BI2350"/>
  <c r="BH2350"/>
  <c r="BG2350"/>
  <c r="BF2350"/>
  <c r="T2350"/>
  <c r="R2350"/>
  <c r="P2350"/>
  <c r="BI2349"/>
  <c r="BH2349"/>
  <c r="BG2349"/>
  <c r="BF2349"/>
  <c r="T2349"/>
  <c r="R2349"/>
  <c r="P2349"/>
  <c r="BI2348"/>
  <c r="BH2348"/>
  <c r="BG2348"/>
  <c r="BF2348"/>
  <c r="T2348"/>
  <c r="R2348"/>
  <c r="P2348"/>
  <c r="BI2347"/>
  <c r="BH2347"/>
  <c r="BG2347"/>
  <c r="BF2347"/>
  <c r="T2347"/>
  <c r="R2347"/>
  <c r="P2347"/>
  <c r="BI2346"/>
  <c r="BH2346"/>
  <c r="BG2346"/>
  <c r="BF2346"/>
  <c r="T2346"/>
  <c r="R2346"/>
  <c r="P2346"/>
  <c r="BI2345"/>
  <c r="BH2345"/>
  <c r="BG2345"/>
  <c r="BF2345"/>
  <c r="T2345"/>
  <c r="R2345"/>
  <c r="P2345"/>
  <c r="BI2344"/>
  <c r="BH2344"/>
  <c r="BG2344"/>
  <c r="BF2344"/>
  <c r="T2344"/>
  <c r="R2344"/>
  <c r="P2344"/>
  <c r="BI2343"/>
  <c r="BH2343"/>
  <c r="BG2343"/>
  <c r="BF2343"/>
  <c r="T2343"/>
  <c r="R2343"/>
  <c r="P2343"/>
  <c r="BI2342"/>
  <c r="BH2342"/>
  <c r="BG2342"/>
  <c r="BF2342"/>
  <c r="T2342"/>
  <c r="R2342"/>
  <c r="P2342"/>
  <c r="BI2341"/>
  <c r="BH2341"/>
  <c r="BG2341"/>
  <c r="BF2341"/>
  <c r="T2341"/>
  <c r="R2341"/>
  <c r="P2341"/>
  <c r="BI2340"/>
  <c r="BH2340"/>
  <c r="BG2340"/>
  <c r="BF2340"/>
  <c r="T2340"/>
  <c r="R2340"/>
  <c r="P2340"/>
  <c r="BI2339"/>
  <c r="BH2339"/>
  <c r="BG2339"/>
  <c r="BF2339"/>
  <c r="T2339"/>
  <c r="R2339"/>
  <c r="P2339"/>
  <c r="BI2338"/>
  <c r="BH2338"/>
  <c r="BG2338"/>
  <c r="BF2338"/>
  <c r="T2338"/>
  <c r="R2338"/>
  <c r="P2338"/>
  <c r="BI2337"/>
  <c r="BH2337"/>
  <c r="BG2337"/>
  <c r="BF2337"/>
  <c r="T2337"/>
  <c r="R2337"/>
  <c r="P2337"/>
  <c r="BI2336"/>
  <c r="BH2336"/>
  <c r="BG2336"/>
  <c r="BF2336"/>
  <c r="T2336"/>
  <c r="R2336"/>
  <c r="P2336"/>
  <c r="BI2335"/>
  <c r="BH2335"/>
  <c r="BG2335"/>
  <c r="BF2335"/>
  <c r="T2335"/>
  <c r="R2335"/>
  <c r="P2335"/>
  <c r="BI2334"/>
  <c r="BH2334"/>
  <c r="BG2334"/>
  <c r="BF2334"/>
  <c r="T2334"/>
  <c r="R2334"/>
  <c r="P2334"/>
  <c r="BI2331"/>
  <c r="BH2331"/>
  <c r="BG2331"/>
  <c r="BF2331"/>
  <c r="T2331"/>
  <c r="T2330"/>
  <c r="R2331"/>
  <c r="R2330"/>
  <c r="P2331"/>
  <c r="P2330"/>
  <c r="BI2326"/>
  <c r="BH2326"/>
  <c r="BG2326"/>
  <c r="BF2326"/>
  <c r="T2326"/>
  <c r="R2326"/>
  <c r="P2326"/>
  <c r="BI2323"/>
  <c r="BH2323"/>
  <c r="BG2323"/>
  <c r="BF2323"/>
  <c r="T2323"/>
  <c r="R2323"/>
  <c r="P2323"/>
  <c r="BI2321"/>
  <c r="BH2321"/>
  <c r="BG2321"/>
  <c r="BF2321"/>
  <c r="T2321"/>
  <c r="R2321"/>
  <c r="P2321"/>
  <c r="BI2319"/>
  <c r="BH2319"/>
  <c r="BG2319"/>
  <c r="BF2319"/>
  <c r="T2319"/>
  <c r="R2319"/>
  <c r="P2319"/>
  <c r="BI2317"/>
  <c r="BH2317"/>
  <c r="BG2317"/>
  <c r="BF2317"/>
  <c r="T2317"/>
  <c r="R2317"/>
  <c r="P2317"/>
  <c r="BI2311"/>
  <c r="BH2311"/>
  <c r="BG2311"/>
  <c r="BF2311"/>
  <c r="T2311"/>
  <c r="R2311"/>
  <c r="P2311"/>
  <c r="BI2308"/>
  <c r="BH2308"/>
  <c r="BG2308"/>
  <c r="BF2308"/>
  <c r="T2308"/>
  <c r="R2308"/>
  <c r="P2308"/>
  <c r="BI2300"/>
  <c r="BH2300"/>
  <c r="BG2300"/>
  <c r="BF2300"/>
  <c r="T2300"/>
  <c r="R2300"/>
  <c r="P2300"/>
  <c r="BI2295"/>
  <c r="BH2295"/>
  <c r="BG2295"/>
  <c r="BF2295"/>
  <c r="T2295"/>
  <c r="R2295"/>
  <c r="P2295"/>
  <c r="BI2290"/>
  <c r="BH2290"/>
  <c r="BG2290"/>
  <c r="BF2290"/>
  <c r="T2290"/>
  <c r="R2290"/>
  <c r="P2290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82"/>
  <c r="BH2282"/>
  <c r="BG2282"/>
  <c r="BF2282"/>
  <c r="T2282"/>
  <c r="R2282"/>
  <c r="P2282"/>
  <c r="BI2280"/>
  <c r="BH2280"/>
  <c r="BG2280"/>
  <c r="BF2280"/>
  <c r="T2280"/>
  <c r="R2280"/>
  <c r="P2280"/>
  <c r="BI2278"/>
  <c r="BH2278"/>
  <c r="BG2278"/>
  <c r="BF2278"/>
  <c r="T2278"/>
  <c r="R2278"/>
  <c r="P2278"/>
  <c r="BI2276"/>
  <c r="BH2276"/>
  <c r="BG2276"/>
  <c r="BF2276"/>
  <c r="T2276"/>
  <c r="R2276"/>
  <c r="P2276"/>
  <c r="BI2274"/>
  <c r="BH2274"/>
  <c r="BG2274"/>
  <c r="BF2274"/>
  <c r="T2274"/>
  <c r="R2274"/>
  <c r="P2274"/>
  <c r="BI2271"/>
  <c r="BH2271"/>
  <c r="BG2271"/>
  <c r="BF2271"/>
  <c r="T2271"/>
  <c r="R2271"/>
  <c r="P2271"/>
  <c r="BI2257"/>
  <c r="BH2257"/>
  <c r="BG2257"/>
  <c r="BF2257"/>
  <c r="T2257"/>
  <c r="R2257"/>
  <c r="P2257"/>
  <c r="BI2244"/>
  <c r="BH2244"/>
  <c r="BG2244"/>
  <c r="BF2244"/>
  <c r="T2244"/>
  <c r="R2244"/>
  <c r="P2244"/>
  <c r="BI2234"/>
  <c r="BH2234"/>
  <c r="BG2234"/>
  <c r="BF2234"/>
  <c r="T2234"/>
  <c r="R2234"/>
  <c r="P2234"/>
  <c r="BI2225"/>
  <c r="BH2225"/>
  <c r="BG2225"/>
  <c r="BF2225"/>
  <c r="T2225"/>
  <c r="R2225"/>
  <c r="P2225"/>
  <c r="BI2221"/>
  <c r="BH2221"/>
  <c r="BG2221"/>
  <c r="BF2221"/>
  <c r="T2221"/>
  <c r="R2221"/>
  <c r="P2221"/>
  <c r="BI2218"/>
  <c r="BH2218"/>
  <c r="BG2218"/>
  <c r="BF2218"/>
  <c r="T2218"/>
  <c r="R2218"/>
  <c r="P2218"/>
  <c r="BI2215"/>
  <c r="BH2215"/>
  <c r="BG2215"/>
  <c r="BF2215"/>
  <c r="T2215"/>
  <c r="R2215"/>
  <c r="P2215"/>
  <c r="BI2213"/>
  <c r="BH2213"/>
  <c r="BG2213"/>
  <c r="BF2213"/>
  <c r="T2213"/>
  <c r="R2213"/>
  <c r="P2213"/>
  <c r="BI2205"/>
  <c r="BH2205"/>
  <c r="BG2205"/>
  <c r="BF2205"/>
  <c r="T2205"/>
  <c r="R2205"/>
  <c r="P2205"/>
  <c r="BI2143"/>
  <c r="BH2143"/>
  <c r="BG2143"/>
  <c r="BF2143"/>
  <c r="T2143"/>
  <c r="R2143"/>
  <c r="P2143"/>
  <c r="BI2135"/>
  <c r="BH2135"/>
  <c r="BG2135"/>
  <c r="BF2135"/>
  <c r="T2135"/>
  <c r="R2135"/>
  <c r="P2135"/>
  <c r="BI2077"/>
  <c r="BH2077"/>
  <c r="BG2077"/>
  <c r="BF2077"/>
  <c r="T2077"/>
  <c r="R2077"/>
  <c r="P2077"/>
  <c r="BI2015"/>
  <c r="BH2015"/>
  <c r="BG2015"/>
  <c r="BF2015"/>
  <c r="T2015"/>
  <c r="R2015"/>
  <c r="P2015"/>
  <c r="BI1953"/>
  <c r="BH1953"/>
  <c r="BG1953"/>
  <c r="BF1953"/>
  <c r="T1953"/>
  <c r="R1953"/>
  <c r="P1953"/>
  <c r="BI1888"/>
  <c r="BH1888"/>
  <c r="BG1888"/>
  <c r="BF1888"/>
  <c r="T1888"/>
  <c r="R1888"/>
  <c r="P1888"/>
  <c r="BI1886"/>
  <c r="BH1886"/>
  <c r="BG1886"/>
  <c r="BF1886"/>
  <c r="T1886"/>
  <c r="R1886"/>
  <c r="P1886"/>
  <c r="BI1884"/>
  <c r="BH1884"/>
  <c r="BG1884"/>
  <c r="BF1884"/>
  <c r="T1884"/>
  <c r="R1884"/>
  <c r="P1884"/>
  <c r="BI1880"/>
  <c r="BH1880"/>
  <c r="BG1880"/>
  <c r="BF1880"/>
  <c r="T1880"/>
  <c r="R1880"/>
  <c r="P1880"/>
  <c r="BI1878"/>
  <c r="BH1878"/>
  <c r="BG1878"/>
  <c r="BF1878"/>
  <c r="T1878"/>
  <c r="R1878"/>
  <c r="P1878"/>
  <c r="BI1816"/>
  <c r="BH1816"/>
  <c r="BG1816"/>
  <c r="BF1816"/>
  <c r="T1816"/>
  <c r="R1816"/>
  <c r="P1816"/>
  <c r="BI1811"/>
  <c r="BH1811"/>
  <c r="BG1811"/>
  <c r="BF1811"/>
  <c r="T1811"/>
  <c r="R1811"/>
  <c r="P1811"/>
  <c r="BI1797"/>
  <c r="BH1797"/>
  <c r="BG1797"/>
  <c r="BF1797"/>
  <c r="T1797"/>
  <c r="R1797"/>
  <c r="P1797"/>
  <c r="BI1723"/>
  <c r="BH1723"/>
  <c r="BG1723"/>
  <c r="BF1723"/>
  <c r="T1723"/>
  <c r="R1723"/>
  <c r="P1723"/>
  <c r="BI1720"/>
  <c r="BH1720"/>
  <c r="BG1720"/>
  <c r="BF1720"/>
  <c r="T1720"/>
  <c r="R1720"/>
  <c r="P1720"/>
  <c r="BI1716"/>
  <c r="BH1716"/>
  <c r="BG1716"/>
  <c r="BF1716"/>
  <c r="T1716"/>
  <c r="R1716"/>
  <c r="P1716"/>
  <c r="BI1714"/>
  <c r="BH1714"/>
  <c r="BG1714"/>
  <c r="BF1714"/>
  <c r="T1714"/>
  <c r="R1714"/>
  <c r="P1714"/>
  <c r="BI1712"/>
  <c r="BH1712"/>
  <c r="BG1712"/>
  <c r="BF1712"/>
  <c r="T1712"/>
  <c r="R1712"/>
  <c r="P1712"/>
  <c r="BI1649"/>
  <c r="BH1649"/>
  <c r="BG1649"/>
  <c r="BF1649"/>
  <c r="T1649"/>
  <c r="R1649"/>
  <c r="P1649"/>
  <c r="BI1576"/>
  <c r="BH1576"/>
  <c r="BG1576"/>
  <c r="BF1576"/>
  <c r="T1576"/>
  <c r="R1576"/>
  <c r="P1576"/>
  <c r="BI1530"/>
  <c r="BH1530"/>
  <c r="BG1530"/>
  <c r="BF1530"/>
  <c r="T1530"/>
  <c r="R1530"/>
  <c r="P1530"/>
  <c r="BI1528"/>
  <c r="BH1528"/>
  <c r="BG1528"/>
  <c r="BF1528"/>
  <c r="T1528"/>
  <c r="R1528"/>
  <c r="P1528"/>
  <c r="BI1438"/>
  <c r="BH1438"/>
  <c r="BG1438"/>
  <c r="BF1438"/>
  <c r="T1438"/>
  <c r="R1438"/>
  <c r="P1438"/>
  <c r="BI1251"/>
  <c r="BH1251"/>
  <c r="BG1251"/>
  <c r="BF1251"/>
  <c r="T1251"/>
  <c r="R1251"/>
  <c r="P1251"/>
  <c r="BI1172"/>
  <c r="BH1172"/>
  <c r="BG1172"/>
  <c r="BF1172"/>
  <c r="T1172"/>
  <c r="R1172"/>
  <c r="P1172"/>
  <c r="BI1082"/>
  <c r="BH1082"/>
  <c r="BG1082"/>
  <c r="BF1082"/>
  <c r="T1082"/>
  <c r="R1082"/>
  <c r="P1082"/>
  <c r="BI971"/>
  <c r="BH971"/>
  <c r="BG971"/>
  <c r="BF971"/>
  <c r="T971"/>
  <c r="R971"/>
  <c r="P971"/>
  <c r="BI881"/>
  <c r="BH881"/>
  <c r="BG881"/>
  <c r="BF881"/>
  <c r="T881"/>
  <c r="R881"/>
  <c r="P881"/>
  <c r="BI879"/>
  <c r="BH879"/>
  <c r="BG879"/>
  <c r="BF879"/>
  <c r="T879"/>
  <c r="R879"/>
  <c r="P879"/>
  <c r="BI873"/>
  <c r="BH873"/>
  <c r="BG873"/>
  <c r="BF873"/>
  <c r="T873"/>
  <c r="R873"/>
  <c r="P873"/>
  <c r="BI867"/>
  <c r="BH867"/>
  <c r="BG867"/>
  <c r="BF867"/>
  <c r="T867"/>
  <c r="R867"/>
  <c r="P867"/>
  <c r="BI865"/>
  <c r="BH865"/>
  <c r="BG865"/>
  <c r="BF865"/>
  <c r="T865"/>
  <c r="R865"/>
  <c r="P865"/>
  <c r="BI864"/>
  <c r="BH864"/>
  <c r="BG864"/>
  <c r="BF864"/>
  <c r="T864"/>
  <c r="R864"/>
  <c r="P864"/>
  <c r="BI862"/>
  <c r="BH862"/>
  <c r="BG862"/>
  <c r="BF862"/>
  <c r="T862"/>
  <c r="R862"/>
  <c r="P862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760"/>
  <c r="BH760"/>
  <c r="BG760"/>
  <c r="BF760"/>
  <c r="T760"/>
  <c r="R760"/>
  <c r="P760"/>
  <c r="BI668"/>
  <c r="BH668"/>
  <c r="BG668"/>
  <c r="BF668"/>
  <c r="T668"/>
  <c r="R668"/>
  <c r="P668"/>
  <c r="BI581"/>
  <c r="BH581"/>
  <c r="BG581"/>
  <c r="BF581"/>
  <c r="T581"/>
  <c r="R581"/>
  <c r="P581"/>
  <c r="BI530"/>
  <c r="BH530"/>
  <c r="BG530"/>
  <c r="BF530"/>
  <c r="T530"/>
  <c r="R530"/>
  <c r="P530"/>
  <c r="BI517"/>
  <c r="BH517"/>
  <c r="BG517"/>
  <c r="BF517"/>
  <c r="T517"/>
  <c r="R517"/>
  <c r="P517"/>
  <c r="BI512"/>
  <c r="BH512"/>
  <c r="BG512"/>
  <c r="BF512"/>
  <c r="T512"/>
  <c r="R512"/>
  <c r="P512"/>
  <c r="BI495"/>
  <c r="BH495"/>
  <c r="BG495"/>
  <c r="BF495"/>
  <c r="T495"/>
  <c r="R495"/>
  <c r="P495"/>
  <c r="BI484"/>
  <c r="BH484"/>
  <c r="BG484"/>
  <c r="BF484"/>
  <c r="T484"/>
  <c r="R484"/>
  <c r="P484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14"/>
  <c r="BH414"/>
  <c r="BG414"/>
  <c r="BF414"/>
  <c r="T414"/>
  <c r="R414"/>
  <c r="P414"/>
  <c r="BI390"/>
  <c r="BH390"/>
  <c r="BG390"/>
  <c r="BF390"/>
  <c r="T390"/>
  <c r="R390"/>
  <c r="P390"/>
  <c r="BI378"/>
  <c r="BH378"/>
  <c r="BG378"/>
  <c r="BF378"/>
  <c r="T378"/>
  <c r="R378"/>
  <c r="P378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1"/>
  <c r="BH351"/>
  <c r="BG351"/>
  <c r="BF351"/>
  <c r="T351"/>
  <c r="R351"/>
  <c r="P351"/>
  <c r="BI343"/>
  <c r="BH343"/>
  <c r="BG343"/>
  <c r="BF343"/>
  <c r="T343"/>
  <c r="R343"/>
  <c r="P343"/>
  <c r="BI338"/>
  <c r="BH338"/>
  <c r="BG338"/>
  <c r="BF338"/>
  <c r="T338"/>
  <c r="R338"/>
  <c r="P338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7"/>
  <c r="J136"/>
  <c r="F136"/>
  <c r="F134"/>
  <c r="E132"/>
  <c r="J59"/>
  <c r="J58"/>
  <c r="F58"/>
  <c r="F56"/>
  <c r="E54"/>
  <c r="J20"/>
  <c r="E20"/>
  <c r="F59"/>
  <c r="J19"/>
  <c r="J14"/>
  <c r="J134"/>
  <c r="E7"/>
  <c r="E50"/>
  <c i="3" r="T832"/>
  <c r="R832"/>
  <c r="P832"/>
  <c r="BK832"/>
  <c r="J832"/>
  <c r="J81"/>
  <c r="J39"/>
  <c r="J38"/>
  <c i="1" r="AY57"/>
  <c i="3" r="J37"/>
  <c i="1" r="AX57"/>
  <c i="3" r="BI858"/>
  <c r="BH858"/>
  <c r="BG858"/>
  <c r="BF858"/>
  <c r="T858"/>
  <c r="T857"/>
  <c r="R858"/>
  <c r="R857"/>
  <c r="P858"/>
  <c r="P857"/>
  <c r="BI846"/>
  <c r="BH846"/>
  <c r="BG846"/>
  <c r="BF846"/>
  <c r="T846"/>
  <c r="T845"/>
  <c r="R846"/>
  <c r="R845"/>
  <c r="P846"/>
  <c r="P845"/>
  <c r="BI833"/>
  <c r="BH833"/>
  <c r="BG833"/>
  <c r="BF833"/>
  <c r="T833"/>
  <c r="R833"/>
  <c r="P833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07"/>
  <c r="BH807"/>
  <c r="BG807"/>
  <c r="BF807"/>
  <c r="T807"/>
  <c r="R807"/>
  <c r="P807"/>
  <c r="BI802"/>
  <c r="BH802"/>
  <c r="BG802"/>
  <c r="BF802"/>
  <c r="T802"/>
  <c r="R802"/>
  <c r="P802"/>
  <c r="BI799"/>
  <c r="BH799"/>
  <c r="BG799"/>
  <c r="BF799"/>
  <c r="T799"/>
  <c r="R799"/>
  <c r="P799"/>
  <c r="BI797"/>
  <c r="BH797"/>
  <c r="BG797"/>
  <c r="BF797"/>
  <c r="T797"/>
  <c r="R797"/>
  <c r="P797"/>
  <c r="BI787"/>
  <c r="BH787"/>
  <c r="BG787"/>
  <c r="BF787"/>
  <c r="T787"/>
  <c r="R787"/>
  <c r="P787"/>
  <c r="BI773"/>
  <c r="BH773"/>
  <c r="BG773"/>
  <c r="BF773"/>
  <c r="T773"/>
  <c r="T767"/>
  <c r="R773"/>
  <c r="R767"/>
  <c r="P773"/>
  <c r="P767"/>
  <c r="BI768"/>
  <c r="BH768"/>
  <c r="BG768"/>
  <c r="BF768"/>
  <c r="T768"/>
  <c r="R768"/>
  <c r="P768"/>
  <c r="BI762"/>
  <c r="BH762"/>
  <c r="BG762"/>
  <c r="BF762"/>
  <c r="T762"/>
  <c r="T761"/>
  <c r="R762"/>
  <c r="R761"/>
  <c r="P762"/>
  <c r="P761"/>
  <c r="BI760"/>
  <c r="BH760"/>
  <c r="BG760"/>
  <c r="BF760"/>
  <c r="T760"/>
  <c r="T759"/>
  <c r="R760"/>
  <c r="R759"/>
  <c r="P760"/>
  <c r="P759"/>
  <c r="BI751"/>
  <c r="BH751"/>
  <c r="BG751"/>
  <c r="BF751"/>
  <c r="T751"/>
  <c r="T750"/>
  <c r="R751"/>
  <c r="R750"/>
  <c r="P751"/>
  <c r="P750"/>
  <c r="BI748"/>
  <c r="BH748"/>
  <c r="BG748"/>
  <c r="BF748"/>
  <c r="T748"/>
  <c r="R748"/>
  <c r="P748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1"/>
  <c r="BH731"/>
  <c r="BG731"/>
  <c r="BF731"/>
  <c r="T731"/>
  <c r="R731"/>
  <c r="P731"/>
  <c r="BI722"/>
  <c r="BH722"/>
  <c r="BG722"/>
  <c r="BF722"/>
  <c r="T722"/>
  <c r="R722"/>
  <c r="P722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698"/>
  <c r="BH698"/>
  <c r="BG698"/>
  <c r="BF698"/>
  <c r="T698"/>
  <c r="R698"/>
  <c r="P698"/>
  <c r="BI689"/>
  <c r="BH689"/>
  <c r="BG689"/>
  <c r="BF689"/>
  <c r="T689"/>
  <c r="R689"/>
  <c r="P689"/>
  <c r="BI677"/>
  <c r="BH677"/>
  <c r="BG677"/>
  <c r="BF677"/>
  <c r="T677"/>
  <c r="T676"/>
  <c r="R677"/>
  <c r="R676"/>
  <c r="P677"/>
  <c r="P676"/>
  <c r="BI674"/>
  <c r="BH674"/>
  <c r="BG674"/>
  <c r="BF674"/>
  <c r="T674"/>
  <c r="T673"/>
  <c r="R674"/>
  <c r="R673"/>
  <c r="P674"/>
  <c r="P673"/>
  <c r="BI666"/>
  <c r="BH666"/>
  <c r="BG666"/>
  <c r="BF666"/>
  <c r="T666"/>
  <c r="T665"/>
  <c r="R666"/>
  <c r="R665"/>
  <c r="P666"/>
  <c r="P665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527"/>
  <c r="BH527"/>
  <c r="BG527"/>
  <c r="BF527"/>
  <c r="T527"/>
  <c r="R527"/>
  <c r="P527"/>
  <c r="BI512"/>
  <c r="BH512"/>
  <c r="BG512"/>
  <c r="BF512"/>
  <c r="T512"/>
  <c r="R512"/>
  <c r="P512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84"/>
  <c r="BH484"/>
  <c r="BG484"/>
  <c r="BF484"/>
  <c r="T484"/>
  <c r="R484"/>
  <c r="P484"/>
  <c r="BI479"/>
  <c r="BH479"/>
  <c r="BG479"/>
  <c r="BF479"/>
  <c r="T479"/>
  <c r="R479"/>
  <c r="P479"/>
  <c r="BI463"/>
  <c r="BH463"/>
  <c r="BG463"/>
  <c r="BF463"/>
  <c r="T463"/>
  <c r="R463"/>
  <c r="P463"/>
  <c r="BI451"/>
  <c r="BH451"/>
  <c r="BG451"/>
  <c r="BF451"/>
  <c r="T451"/>
  <c r="R451"/>
  <c r="P451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29"/>
  <c r="BH429"/>
  <c r="BG429"/>
  <c r="BF429"/>
  <c r="T429"/>
  <c r="R429"/>
  <c r="P429"/>
  <c r="BI417"/>
  <c r="BH417"/>
  <c r="BG417"/>
  <c r="BF417"/>
  <c r="T417"/>
  <c r="R417"/>
  <c r="P417"/>
  <c r="BI401"/>
  <c r="BH401"/>
  <c r="BG401"/>
  <c r="BF401"/>
  <c r="T401"/>
  <c r="R401"/>
  <c r="P401"/>
  <c r="BI394"/>
  <c r="BH394"/>
  <c r="BG394"/>
  <c r="BF394"/>
  <c r="T394"/>
  <c r="R394"/>
  <c r="P394"/>
  <c r="BI385"/>
  <c r="BH385"/>
  <c r="BG385"/>
  <c r="BF385"/>
  <c r="T385"/>
  <c r="R385"/>
  <c r="P385"/>
  <c r="BI381"/>
  <c r="BH381"/>
  <c r="BG381"/>
  <c r="BF381"/>
  <c r="T381"/>
  <c r="R381"/>
  <c r="P381"/>
  <c r="BI372"/>
  <c r="BH372"/>
  <c r="BG372"/>
  <c r="BF372"/>
  <c r="T372"/>
  <c r="R372"/>
  <c r="P372"/>
  <c r="BI370"/>
  <c r="BH370"/>
  <c r="BG370"/>
  <c r="BF370"/>
  <c r="T370"/>
  <c r="R370"/>
  <c r="P370"/>
  <c r="BI364"/>
  <c r="BH364"/>
  <c r="BG364"/>
  <c r="BF364"/>
  <c r="T364"/>
  <c r="R364"/>
  <c r="P364"/>
  <c r="BI353"/>
  <c r="BH353"/>
  <c r="BG353"/>
  <c r="BF353"/>
  <c r="T353"/>
  <c r="R353"/>
  <c r="P353"/>
  <c r="BI335"/>
  <c r="BH335"/>
  <c r="BG335"/>
  <c r="BF335"/>
  <c r="T335"/>
  <c r="R335"/>
  <c r="P335"/>
  <c r="BI331"/>
  <c r="BH331"/>
  <c r="BG331"/>
  <c r="BF331"/>
  <c r="T331"/>
  <c r="R331"/>
  <c r="P331"/>
  <c r="BI314"/>
  <c r="BH314"/>
  <c r="BG314"/>
  <c r="BF314"/>
  <c r="T314"/>
  <c r="R314"/>
  <c r="P314"/>
  <c r="BI303"/>
  <c r="BH303"/>
  <c r="BG303"/>
  <c r="BF303"/>
  <c r="T303"/>
  <c r="R303"/>
  <c r="P303"/>
  <c r="BI202"/>
  <c r="BH202"/>
  <c r="BG202"/>
  <c r="BF202"/>
  <c r="T202"/>
  <c r="R202"/>
  <c r="P202"/>
  <c r="BI117"/>
  <c r="BH117"/>
  <c r="BG117"/>
  <c r="BF117"/>
  <c r="T117"/>
  <c r="R117"/>
  <c r="P117"/>
  <c r="BI108"/>
  <c r="BH108"/>
  <c r="BG108"/>
  <c r="BF108"/>
  <c r="T108"/>
  <c r="T107"/>
  <c r="R108"/>
  <c r="R107"/>
  <c r="P108"/>
  <c r="P107"/>
  <c r="J102"/>
  <c r="J101"/>
  <c r="F101"/>
  <c r="F99"/>
  <c r="E97"/>
  <c r="J59"/>
  <c r="J58"/>
  <c r="F58"/>
  <c r="F56"/>
  <c r="E54"/>
  <c r="J20"/>
  <c r="E20"/>
  <c r="F102"/>
  <c r="J19"/>
  <c r="J14"/>
  <c r="J99"/>
  <c r="E7"/>
  <c r="E50"/>
  <c i="2" r="J37"/>
  <c r="J36"/>
  <c i="1" r="AY55"/>
  <c i="2" r="J35"/>
  <c i="1" r="AX55"/>
  <c i="2"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46"/>
  <c r="BH146"/>
  <c r="BG146"/>
  <c r="BF146"/>
  <c r="T146"/>
  <c r="R146"/>
  <c r="P146"/>
  <c r="BI142"/>
  <c r="BH142"/>
  <c r="BG142"/>
  <c r="BF142"/>
  <c r="T142"/>
  <c r="R142"/>
  <c r="P142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3" r="BK830"/>
  <c r="J303"/>
  <c r="BK640"/>
  <c r="J439"/>
  <c i="4" r="J2740"/>
  <c r="J2335"/>
  <c r="J251"/>
  <c r="BK4173"/>
  <c r="BK2466"/>
  <c r="J187"/>
  <c r="J3585"/>
  <c r="BK2736"/>
  <c r="BK2548"/>
  <c r="J2331"/>
  <c r="BK248"/>
  <c r="BK3040"/>
  <c r="BK2599"/>
  <c r="BK2372"/>
  <c r="J158"/>
  <c r="BK2742"/>
  <c r="BK2588"/>
  <c r="BK2205"/>
  <c r="BK198"/>
  <c r="J3060"/>
  <c r="J2366"/>
  <c r="J299"/>
  <c r="BK3462"/>
  <c r="BK2724"/>
  <c r="J2359"/>
  <c r="J217"/>
  <c r="BK4714"/>
  <c r="BK4652"/>
  <c r="BK3382"/>
  <c r="J2626"/>
  <c r="BK2529"/>
  <c r="BK240"/>
  <c i="5" r="J783"/>
  <c r="J175"/>
  <c r="J556"/>
  <c r="BK1102"/>
  <c r="BK183"/>
  <c r="BK438"/>
  <c r="BK334"/>
  <c r="J294"/>
  <c r="J230"/>
  <c r="BK181"/>
  <c r="BK774"/>
  <c r="J906"/>
  <c r="J1164"/>
  <c r="J203"/>
  <c r="J751"/>
  <c i="6" r="J502"/>
  <c r="J231"/>
  <c r="J259"/>
  <c r="BK434"/>
  <c r="J246"/>
  <c r="BK742"/>
  <c r="J467"/>
  <c r="BK210"/>
  <c i="7" r="BK150"/>
  <c i="8" r="BK152"/>
  <c r="J137"/>
  <c i="10" r="J204"/>
  <c i="11" r="J98"/>
  <c i="3" r="BK797"/>
  <c r="J202"/>
  <c r="BK768"/>
  <c r="J807"/>
  <c i="4" r="J3322"/>
  <c r="J2491"/>
  <c r="J275"/>
  <c r="J3616"/>
  <c r="BK2542"/>
  <c r="J2370"/>
  <c r="J259"/>
  <c r="J3811"/>
  <c r="J2738"/>
  <c r="BK2470"/>
  <c r="BK284"/>
  <c r="J2961"/>
  <c r="J274"/>
  <c r="J2870"/>
  <c r="BK2576"/>
  <c r="J369"/>
  <c r="J147"/>
  <c r="J2670"/>
  <c r="BK2282"/>
  <c r="BK3591"/>
  <c r="BK2958"/>
  <c r="BK269"/>
  <c r="J4711"/>
  <c r="BK4244"/>
  <c r="J2853"/>
  <c r="J2542"/>
  <c r="J209"/>
  <c i="5" r="BK849"/>
  <c r="BK217"/>
  <c r="BK792"/>
  <c r="BK189"/>
  <c r="J790"/>
  <c r="J156"/>
  <c i="6" r="J271"/>
  <c r="J198"/>
  <c r="J299"/>
  <c r="BK228"/>
  <c r="BK725"/>
  <c r="J466"/>
  <c r="BK708"/>
  <c r="BK452"/>
  <c r="J671"/>
  <c r="BK287"/>
  <c i="7" r="BK181"/>
  <c r="BK101"/>
  <c i="8" r="J88"/>
  <c r="BK150"/>
  <c i="9" r="J107"/>
  <c i="10" r="BK198"/>
  <c r="BK175"/>
  <c i="2" r="J263"/>
  <c r="J223"/>
  <c r="J169"/>
  <c i="3" r="BK731"/>
  <c r="J689"/>
  <c i="4" r="BK2885"/>
  <c r="J215"/>
  <c r="BK2665"/>
  <c r="J476"/>
  <c r="J3358"/>
  <c r="J2487"/>
  <c r="J226"/>
  <c r="BK2388"/>
  <c r="J205"/>
  <c r="BK2700"/>
  <c r="BK843"/>
  <c r="BK3058"/>
  <c r="J390"/>
  <c r="BK2436"/>
  <c r="BK190"/>
  <c i="5" r="BK153"/>
  <c r="BK292"/>
  <c r="J833"/>
  <c r="BK130"/>
  <c r="J1309"/>
  <c r="BK297"/>
  <c r="BK781"/>
  <c r="J139"/>
  <c r="J478"/>
  <c r="BK143"/>
  <c i="6" r="J268"/>
  <c r="BK279"/>
  <c r="J588"/>
  <c r="BK261"/>
  <c r="J149"/>
  <c r="BK692"/>
  <c r="BK208"/>
  <c r="J470"/>
  <c r="BK455"/>
  <c i="7" r="J179"/>
  <c r="J190"/>
  <c i="8" r="J131"/>
  <c r="BK96"/>
  <c i="9" r="J113"/>
  <c i="10" r="BK190"/>
  <c i="11" r="BK95"/>
  <c i="3" r="BK117"/>
  <c r="BK698"/>
  <c r="J117"/>
  <c i="4" r="J3053"/>
  <c r="BK1816"/>
  <c r="J185"/>
  <c r="BK2543"/>
  <c r="J2364"/>
  <c r="J4238"/>
  <c r="BK2720"/>
  <c r="J2386"/>
  <c r="J3584"/>
  <c r="J2360"/>
  <c r="BK155"/>
  <c r="J2683"/>
  <c r="BK463"/>
  <c r="J2977"/>
  <c r="BK2359"/>
  <c r="J151"/>
  <c r="J2723"/>
  <c r="J2271"/>
  <c r="BK3706"/>
  <c r="J2674"/>
  <c r="J1576"/>
  <c i="5" r="BK1242"/>
  <c r="BK258"/>
  <c r="BK1193"/>
  <c r="BK231"/>
  <c r="BK805"/>
  <c r="BK285"/>
  <c r="J1258"/>
  <c r="J823"/>
  <c r="J204"/>
  <c r="BK1000"/>
  <c r="BK237"/>
  <c r="J1015"/>
  <c r="BK841"/>
  <c r="J260"/>
  <c i="6" r="J571"/>
  <c r="BK126"/>
  <c r="BK240"/>
  <c r="J711"/>
  <c r="BK295"/>
  <c r="BK196"/>
  <c r="BK483"/>
  <c r="BK307"/>
  <c i="7" r="BK153"/>
  <c i="8" r="J148"/>
  <c r="J150"/>
  <c i="9" r="J116"/>
  <c i="10" r="BK144"/>
  <c r="J154"/>
  <c r="BK123"/>
  <c i="2" r="BK254"/>
  <c r="BK205"/>
  <c i="3" r="J674"/>
  <c r="BK314"/>
  <c r="BK494"/>
  <c r="J527"/>
  <c i="4" r="J3063"/>
  <c r="J2592"/>
  <c r="BK264"/>
  <c r="BK3151"/>
  <c r="BK2495"/>
  <c r="BK2354"/>
  <c r="BK179"/>
  <c r="J3651"/>
  <c r="J3146"/>
  <c r="BK2653"/>
  <c r="BK2434"/>
  <c r="J242"/>
  <c r="BK2562"/>
  <c r="BK229"/>
  <c r="J2783"/>
  <c r="J2561"/>
  <c r="J258"/>
  <c r="BK2900"/>
  <c r="J2257"/>
  <c r="BK3322"/>
  <c r="J2711"/>
  <c r="BK2284"/>
  <c r="BK147"/>
  <c i="5" r="BK223"/>
  <c r="J876"/>
  <c r="J832"/>
  <c r="J806"/>
  <c r="J760"/>
  <c r="J396"/>
  <c r="J333"/>
  <c r="J299"/>
  <c r="BK244"/>
  <c r="J1275"/>
  <c r="J353"/>
  <c i="6" r="J452"/>
  <c r="BK243"/>
  <c r="BK470"/>
  <c r="J742"/>
  <c i="2" r="BK113"/>
  <c i="3" r="J722"/>
  <c r="J463"/>
  <c i="4" r="BK3437"/>
  <c r="J2755"/>
  <c r="J2575"/>
  <c r="BK270"/>
  <c r="BK154"/>
  <c r="BK2610"/>
  <c r="J2463"/>
  <c r="BK2351"/>
  <c r="BK245"/>
  <c r="BK144"/>
  <c r="J3311"/>
  <c r="BK3079"/>
  <c r="BK2498"/>
  <c r="J1723"/>
  <c r="BK3629"/>
  <c r="J2767"/>
  <c r="BK2508"/>
  <c r="BK2370"/>
  <c r="BK257"/>
  <c r="BK3745"/>
  <c r="J3374"/>
  <c r="J2703"/>
  <c r="J2530"/>
  <c r="J201"/>
  <c r="J3094"/>
  <c r="J2553"/>
  <c r="BK302"/>
  <c r="J3761"/>
  <c r="J3169"/>
  <c r="BK865"/>
  <c r="BK209"/>
  <c r="BK4700"/>
  <c r="BK4634"/>
  <c r="BK2811"/>
  <c r="J2597"/>
  <c r="BK2379"/>
  <c i="5" r="J130"/>
  <c r="BK1166"/>
  <c r="BK759"/>
  <c r="J144"/>
  <c r="J849"/>
  <c r="BK240"/>
  <c r="J1047"/>
  <c r="BK224"/>
  <c r="BK1032"/>
  <c r="J718"/>
  <c r="J177"/>
  <c r="J1041"/>
  <c r="J482"/>
  <c r="BK160"/>
  <c i="6" r="BK536"/>
  <c r="BK127"/>
  <c r="BK255"/>
  <c r="BK166"/>
  <c r="BK311"/>
  <c r="J211"/>
  <c r="BK163"/>
  <c r="BK517"/>
  <c r="J756"/>
  <c r="J688"/>
  <c r="J153"/>
  <c r="J145"/>
  <c i="7" r="J125"/>
  <c r="BK133"/>
  <c i="8" r="BK122"/>
  <c r="BK134"/>
  <c r="BK92"/>
  <c i="9" r="BK109"/>
  <c i="10" r="J102"/>
  <c r="J99"/>
  <c i="2" r="J274"/>
  <c r="BK237"/>
  <c r="BK187"/>
  <c i="3" r="J709"/>
  <c r="J658"/>
  <c i="4" r="J2979"/>
  <c r="BK2608"/>
  <c r="J338"/>
  <c r="BK178"/>
  <c r="J3089"/>
  <c r="J2479"/>
  <c r="J243"/>
  <c r="J3830"/>
  <c r="BK2931"/>
  <c r="BK2489"/>
  <c r="J303"/>
  <c r="J3171"/>
  <c r="J2435"/>
  <c r="BK295"/>
  <c r="BK2664"/>
  <c r="BK2300"/>
  <c r="BK158"/>
  <c r="J2772"/>
  <c r="J2372"/>
  <c r="BK3836"/>
  <c r="J3139"/>
  <c r="J2557"/>
  <c r="BK1438"/>
  <c r="BK171"/>
  <c r="BK4658"/>
  <c r="BK2870"/>
  <c r="BK2679"/>
  <c r="J2341"/>
  <c i="5" r="BK1256"/>
  <c r="BK339"/>
  <c r="J134"/>
  <c r="BK309"/>
  <c r="J895"/>
  <c r="BK193"/>
  <c r="J903"/>
  <c r="J757"/>
  <c r="BK242"/>
  <c r="BK1154"/>
  <c r="J724"/>
  <c r="BK253"/>
  <c r="BK1132"/>
  <c r="BK286"/>
  <c r="J167"/>
  <c r="J1032"/>
  <c r="J331"/>
  <c r="BK131"/>
  <c i="6" r="BK244"/>
  <c r="J223"/>
  <c r="J449"/>
  <c r="J247"/>
  <c r="J578"/>
  <c r="BK357"/>
  <c r="BK664"/>
  <c r="BK770"/>
  <c r="J192"/>
  <c r="BK530"/>
  <c r="BK202"/>
  <c i="7" r="J164"/>
  <c r="J163"/>
  <c r="J193"/>
  <c i="8" r="J135"/>
  <c r="J123"/>
  <c i="9" r="J100"/>
  <c i="10" r="BK205"/>
  <c r="J141"/>
  <c i="4" r="J4240"/>
  <c r="BK4088"/>
  <c r="BK2748"/>
  <c r="J2290"/>
  <c r="J4715"/>
  <c r="BK4618"/>
  <c r="J2814"/>
  <c r="BK2539"/>
  <c r="BK271"/>
  <c i="5" r="J901"/>
  <c r="BK301"/>
  <c r="BK900"/>
  <c r="BK1210"/>
  <c r="J264"/>
  <c i="6" r="BK485"/>
  <c r="J131"/>
  <c r="BK276"/>
  <c r="BK178"/>
  <c r="BK447"/>
  <c r="J178"/>
  <c r="BK468"/>
  <c r="BK668"/>
  <c r="J685"/>
  <c r="BK140"/>
  <c r="J422"/>
  <c r="BK131"/>
  <c i="7" r="J136"/>
  <c i="8" r="BK90"/>
  <c i="10" r="BK107"/>
  <c i="3" r="J385"/>
  <c r="J797"/>
  <c r="BK677"/>
  <c r="BK303"/>
  <c i="4" r="J3720"/>
  <c r="J2663"/>
  <c r="BK2274"/>
  <c r="BK217"/>
  <c r="BK3635"/>
  <c r="BK2681"/>
  <c r="BK2507"/>
  <c r="BK2475"/>
  <c r="J2221"/>
  <c r="BK233"/>
  <c r="J4088"/>
  <c r="J3635"/>
  <c r="BK3266"/>
  <c r="BK2719"/>
  <c r="J2477"/>
  <c r="BK2215"/>
  <c r="BK273"/>
  <c r="J3437"/>
  <c r="J2841"/>
  <c r="BK2502"/>
  <c r="BK1811"/>
  <c r="BK244"/>
  <c r="J3629"/>
  <c r="J2831"/>
  <c r="BK2685"/>
  <c r="J2564"/>
  <c r="J283"/>
  <c r="BK142"/>
  <c r="BK3139"/>
  <c r="J2629"/>
  <c r="J2444"/>
  <c r="BK1172"/>
  <c r="BK210"/>
  <c r="BK3311"/>
  <c r="J2707"/>
  <c r="BK2334"/>
  <c r="J246"/>
  <c r="J4710"/>
  <c r="J4411"/>
  <c r="BK3560"/>
  <c r="BK2755"/>
  <c r="BK2600"/>
  <c r="J2423"/>
  <c r="J309"/>
  <c i="5" r="BK1251"/>
  <c r="J369"/>
  <c r="BK979"/>
  <c r="J789"/>
  <c r="J228"/>
  <c r="J337"/>
  <c r="J737"/>
  <c r="J349"/>
  <c r="BK327"/>
  <c r="J300"/>
  <c r="BK259"/>
  <c r="BK219"/>
  <c r="BK154"/>
  <c r="J807"/>
  <c r="J258"/>
  <c r="BK1332"/>
  <c r="J635"/>
  <c r="J1084"/>
  <c r="J234"/>
  <c r="J894"/>
  <c i="6" r="J561"/>
  <c r="BK291"/>
  <c r="BK525"/>
  <c r="J219"/>
  <c r="J533"/>
  <c r="J255"/>
  <c r="BK493"/>
  <c r="J729"/>
  <c r="BK226"/>
  <c r="J693"/>
  <c r="BK420"/>
  <c i="7" r="BK173"/>
  <c r="J178"/>
  <c r="BK146"/>
  <c i="8" r="J124"/>
  <c r="BK114"/>
  <c i="9" r="J97"/>
  <c i="10" r="BK201"/>
  <c i="2" r="F34"/>
  <c i="4" r="BK3033"/>
  <c r="BK2481"/>
  <c r="J1878"/>
  <c r="BK2689"/>
  <c r="BK2537"/>
  <c r="J2456"/>
  <c r="BK2378"/>
  <c r="BK300"/>
  <c r="J3630"/>
  <c r="J3227"/>
  <c r="J2699"/>
  <c r="J2502"/>
  <c r="J289"/>
  <c r="BK3084"/>
  <c r="BK2464"/>
  <c r="J256"/>
  <c r="J3188"/>
  <c r="BK324"/>
  <c r="J145"/>
  <c r="J4662"/>
  <c r="J2887"/>
  <c r="BK2534"/>
  <c r="J453"/>
  <c i="5" r="J1313"/>
  <c r="J412"/>
  <c r="BK1246"/>
  <c r="J332"/>
  <c r="J1132"/>
  <c r="J335"/>
  <c r="BK132"/>
  <c i="6" r="J304"/>
  <c r="J169"/>
  <c r="BK387"/>
  <c r="BK238"/>
  <c r="BK667"/>
  <c r="BK496"/>
  <c r="J125"/>
  <c r="J193"/>
  <c r="J222"/>
  <c r="J732"/>
  <c r="BK486"/>
  <c r="J195"/>
  <c r="J214"/>
  <c i="7" r="J97"/>
  <c r="BK147"/>
  <c r="J138"/>
  <c i="8" r="J112"/>
  <c r="J133"/>
  <c r="J111"/>
  <c r="BK88"/>
  <c i="9" r="BK106"/>
  <c i="10" r="BK133"/>
  <c r="J162"/>
  <c i="2" r="J287"/>
  <c r="BK258"/>
  <c r="BK209"/>
  <c r="J159"/>
  <c i="3" r="BK496"/>
  <c r="BK833"/>
  <c r="BK372"/>
  <c r="J858"/>
  <c i="4" r="J3233"/>
  <c r="BK2549"/>
  <c r="J316"/>
  <c r="J4175"/>
  <c r="J2540"/>
  <c r="BK2213"/>
  <c r="J189"/>
  <c r="J3457"/>
  <c r="BK2688"/>
  <c r="J2474"/>
  <c r="BK459"/>
  <c r="BK3646"/>
  <c r="BK2683"/>
  <c r="J2438"/>
  <c r="J302"/>
  <c r="BK3820"/>
  <c r="BK2769"/>
  <c r="J2568"/>
  <c r="J324"/>
  <c r="J3605"/>
  <c r="J2695"/>
  <c r="J2280"/>
  <c r="BK2762"/>
  <c r="BK2540"/>
  <c r="J2348"/>
  <c r="BK156"/>
  <c i="5" r="BK835"/>
  <c r="J218"/>
  <c r="J878"/>
  <c r="BK250"/>
  <c r="BK906"/>
  <c r="J316"/>
  <c r="J1228"/>
  <c r="BK426"/>
  <c r="BK170"/>
  <c r="BK1038"/>
  <c r="J787"/>
  <c r="BK213"/>
  <c r="BK1219"/>
  <c r="J860"/>
  <c r="BK298"/>
  <c r="J155"/>
  <c r="J1124"/>
  <c r="J779"/>
  <c r="J254"/>
  <c i="6" r="J641"/>
  <c r="BK444"/>
  <c r="BK125"/>
  <c r="J308"/>
  <c r="J224"/>
  <c r="J660"/>
  <c r="BK301"/>
  <c r="J232"/>
  <c r="J174"/>
  <c r="BK471"/>
  <c r="J134"/>
  <c r="BK583"/>
  <c r="J326"/>
  <c r="J124"/>
  <c r="J233"/>
  <c i="7" r="J127"/>
  <c r="BK160"/>
  <c r="BK169"/>
  <c i="8" r="BK141"/>
  <c r="BK105"/>
  <c r="BK95"/>
  <c i="9" r="BK98"/>
  <c i="10" r="BK200"/>
  <c r="J178"/>
  <c i="11" r="J89"/>
  <c i="2" r="BK91"/>
  <c i="3" r="BK634"/>
  <c r="J762"/>
  <c r="J640"/>
  <c r="BK787"/>
  <c r="BK335"/>
  <c i="4" r="BK2898"/>
  <c r="J2441"/>
  <c r="BK307"/>
  <c r="J169"/>
  <c r="BK3067"/>
  <c r="BK2526"/>
  <c r="BK2374"/>
  <c r="BK256"/>
  <c r="BK4197"/>
  <c r="BK3416"/>
  <c r="BK2669"/>
  <c r="BK2427"/>
  <c r="BK161"/>
  <c r="J2800"/>
  <c r="J2466"/>
  <c r="BK316"/>
  <c r="BK3929"/>
  <c r="BK2785"/>
  <c r="J2566"/>
  <c r="BK276"/>
  <c r="BK3063"/>
  <c r="BK2659"/>
  <c r="J1251"/>
  <c r="BK194"/>
  <c r="J3735"/>
  <c r="BK2905"/>
  <c r="BK2364"/>
  <c r="BK848"/>
  <c r="J4234"/>
  <c r="BK2881"/>
  <c r="J2685"/>
  <c r="BK2530"/>
  <c r="BK2389"/>
  <c r="J250"/>
  <c i="5" r="J898"/>
  <c r="J465"/>
  <c r="J912"/>
  <c r="BK194"/>
  <c r="BK765"/>
  <c r="J197"/>
  <c r="BK953"/>
  <c r="J778"/>
  <c r="J295"/>
  <c r="J194"/>
  <c r="BK1172"/>
  <c r="J844"/>
  <c r="J314"/>
  <c r="J244"/>
  <c r="J1211"/>
  <c r="BK818"/>
  <c r="J278"/>
  <c r="BK164"/>
  <c r="BK1298"/>
  <c r="J979"/>
  <c r="BK349"/>
  <c r="BK190"/>
  <c i="6" r="BK651"/>
  <c r="BK378"/>
  <c r="BK563"/>
  <c r="J260"/>
  <c r="BK204"/>
  <c r="J754"/>
  <c r="J322"/>
  <c r="BK251"/>
  <c r="J182"/>
  <c r="BK693"/>
  <c r="J645"/>
  <c r="BK187"/>
  <c i="7" r="J185"/>
  <c r="J133"/>
  <c r="J104"/>
  <c i="8" r="BK138"/>
  <c r="BK129"/>
  <c r="J118"/>
  <c r="J116"/>
  <c r="BK93"/>
  <c i="9" r="J122"/>
  <c i="10" r="J202"/>
  <c r="BK173"/>
  <c i="2" r="BK283"/>
  <c r="J251"/>
  <c r="J218"/>
  <c r="J122"/>
  <c i="3" r="J698"/>
  <c r="BK364"/>
  <c r="J634"/>
  <c i="4" r="J3599"/>
  <c r="BK2637"/>
  <c r="BK363"/>
  <c r="BK159"/>
  <c r="J2517"/>
  <c r="J2338"/>
  <c r="BK227"/>
  <c r="BK3754"/>
  <c r="J2720"/>
  <c r="J2495"/>
  <c r="BK867"/>
  <c r="BK3647"/>
  <c r="J2943"/>
  <c r="BK2423"/>
  <c r="BK292"/>
  <c r="BK3599"/>
  <c r="J2758"/>
  <c r="BK2597"/>
  <c r="BK1530"/>
  <c r="BK164"/>
  <c r="J3002"/>
  <c r="J2481"/>
  <c r="BK319"/>
  <c r="J3767"/>
  <c r="BK3101"/>
  <c r="BK2623"/>
  <c r="BK2221"/>
  <c r="BK182"/>
  <c r="J4702"/>
  <c r="BK2897"/>
  <c r="BK2740"/>
  <c r="BK2678"/>
  <c r="BK2430"/>
  <c r="J252"/>
  <c i="5" r="BK915"/>
  <c r="BK329"/>
  <c r="J166"/>
  <c r="J850"/>
  <c r="BK134"/>
  <c r="J326"/>
  <c r="J877"/>
  <c r="J852"/>
  <c r="J814"/>
  <c r="J776"/>
  <c r="BK748"/>
  <c r="BK342"/>
  <c r="J306"/>
  <c r="J281"/>
  <c r="J240"/>
  <c r="J135"/>
  <c r="J291"/>
  <c i="6" r="J298"/>
  <c r="J600"/>
  <c r="J208"/>
  <c i="2" r="BK169"/>
  <c r="F36"/>
  <c i="4" r="J2752"/>
  <c r="BK2345"/>
  <c r="BK274"/>
  <c r="J3408"/>
  <c r="BK2663"/>
  <c r="BK2135"/>
  <c r="J173"/>
  <c r="J3450"/>
  <c r="J2750"/>
  <c r="J186"/>
  <c r="J4694"/>
  <c r="BK4408"/>
  <c r="J2753"/>
  <c r="J2421"/>
  <c r="BK197"/>
  <c i="5" r="BK1342"/>
  <c r="BK1171"/>
  <c r="BK827"/>
  <c r="BK772"/>
  <c r="BK362"/>
  <c r="BK314"/>
  <c r="J263"/>
  <c r="BK212"/>
  <c r="J1249"/>
  <c r="BK776"/>
  <c r="J206"/>
  <c r="J871"/>
  <c r="J171"/>
  <c r="J1000"/>
  <c r="BK319"/>
  <c r="J1277"/>
  <c r="J847"/>
  <c r="BK300"/>
  <c r="BK175"/>
  <c r="J879"/>
  <c r="J772"/>
  <c r="BK214"/>
  <c r="J1347"/>
  <c r="BK1110"/>
  <c r="J438"/>
  <c r="BK195"/>
  <c i="6" r="J653"/>
  <c r="BK446"/>
  <c r="J225"/>
  <c r="J296"/>
  <c r="J238"/>
  <c r="J176"/>
  <c r="J508"/>
  <c r="J276"/>
  <c r="J229"/>
  <c r="BK175"/>
  <c r="J591"/>
  <c r="BK454"/>
  <c r="BK130"/>
  <c r="BK469"/>
  <c r="BK522"/>
  <c r="J167"/>
  <c r="J665"/>
  <c r="BK476"/>
  <c r="J461"/>
  <c r="J135"/>
  <c i="7" r="BK144"/>
  <c r="J114"/>
  <c i="8" r="J108"/>
  <c r="BK136"/>
  <c r="BK102"/>
  <c i="10" r="BK112"/>
  <c r="BK186"/>
  <c r="J164"/>
  <c i="2" r="J285"/>
  <c r="J254"/>
  <c r="J209"/>
  <c r="BK171"/>
  <c r="J109"/>
  <c i="3" r="BK108"/>
  <c r="BK820"/>
  <c i="4" r="J3659"/>
  <c r="BK2741"/>
  <c r="J2345"/>
  <c r="BK1528"/>
  <c r="J261"/>
  <c r="J3660"/>
  <c r="BK2975"/>
  <c r="J2527"/>
  <c r="J2390"/>
  <c r="BK2290"/>
  <c r="BK200"/>
  <c r="J4180"/>
  <c r="J3370"/>
  <c r="BK2655"/>
  <c r="BK2446"/>
  <c r="J858"/>
  <c r="J3591"/>
  <c r="J2748"/>
  <c r="J2576"/>
  <c r="J2276"/>
  <c r="BK204"/>
  <c r="BK3233"/>
  <c r="J2688"/>
  <c r="BK1878"/>
  <c r="BK186"/>
  <c r="J2905"/>
  <c r="BK2435"/>
  <c r="J228"/>
  <c r="BK3325"/>
  <c r="J2594"/>
  <c r="J2213"/>
  <c r="BK225"/>
  <c r="BK4704"/>
  <c r="J4242"/>
  <c r="BK3219"/>
  <c r="BK2750"/>
  <c r="J2605"/>
  <c r="J2486"/>
  <c r="BK461"/>
  <c i="5" r="BK961"/>
  <c r="J754"/>
  <c r="J181"/>
  <c r="BK855"/>
  <c r="BK192"/>
  <c r="BK812"/>
  <c r="BK239"/>
  <c r="BK1145"/>
  <c r="J872"/>
  <c r="J488"/>
  <c r="BK225"/>
  <c r="J1339"/>
  <c r="BK1089"/>
  <c r="BK833"/>
  <c r="BK412"/>
  <c r="BK229"/>
  <c r="J1295"/>
  <c r="BK1087"/>
  <c r="J795"/>
  <c r="J246"/>
  <c r="J143"/>
  <c r="J1206"/>
  <c r="J835"/>
  <c i="6" r="J621"/>
  <c r="BK473"/>
  <c r="BK636"/>
  <c r="J239"/>
  <c r="J657"/>
  <c r="BK304"/>
  <c r="J227"/>
  <c r="BK155"/>
  <c r="BK553"/>
  <c r="J123"/>
  <c r="BK448"/>
  <c r="BK405"/>
  <c r="J142"/>
  <c r="BK645"/>
  <c r="BK466"/>
  <c r="J164"/>
  <c r="BK217"/>
  <c i="7" r="J157"/>
  <c r="BK188"/>
  <c r="BK172"/>
  <c i="8" r="BK124"/>
  <c r="J109"/>
  <c r="J90"/>
  <c i="9" r="BK112"/>
  <c i="10" r="BK199"/>
  <c r="BK131"/>
  <c r="BK99"/>
  <c i="4" r="BK3607"/>
  <c r="BK2712"/>
  <c r="J2436"/>
  <c r="J856"/>
  <c r="J163"/>
  <c r="BK4702"/>
  <c r="J4408"/>
  <c r="J2885"/>
  <c r="BK2735"/>
  <c r="J2554"/>
  <c r="J530"/>
  <c i="5" r="BK1222"/>
  <c r="J345"/>
  <c r="J238"/>
  <c r="BK1197"/>
  <c r="BK262"/>
  <c r="J1160"/>
  <c r="J307"/>
  <c r="BK161"/>
  <c i="6" r="J454"/>
  <c r="BK148"/>
  <c r="J295"/>
  <c r="J228"/>
  <c r="BK820"/>
  <c r="BK520"/>
  <c r="J289"/>
  <c r="BK242"/>
  <c r="BK200"/>
  <c r="J160"/>
  <c r="BK523"/>
  <c r="BK397"/>
  <c r="BK571"/>
  <c r="J242"/>
  <c r="J770"/>
  <c r="J493"/>
  <c r="J485"/>
  <c i="7" r="BK102"/>
  <c r="BK179"/>
  <c i="8" r="J143"/>
  <c r="J132"/>
  <c i="9" r="J108"/>
  <c i="10" r="J126"/>
  <c i="11" r="J92"/>
  <c i="3" r="J846"/>
  <c r="BK719"/>
  <c r="J496"/>
  <c i="4" r="J3084"/>
  <c r="J2588"/>
  <c r="J851"/>
  <c r="J165"/>
  <c r="BK3134"/>
  <c r="J2653"/>
  <c r="BK2381"/>
  <c r="J1720"/>
  <c r="J254"/>
  <c r="J154"/>
  <c r="J3790"/>
  <c r="J3354"/>
  <c r="BK2725"/>
  <c r="BK2584"/>
  <c r="BK2441"/>
  <c r="J446"/>
  <c r="BK3625"/>
  <c r="BK2516"/>
  <c r="J2382"/>
  <c r="J298"/>
  <c r="J146"/>
  <c r="J3180"/>
  <c r="J2714"/>
  <c r="J2498"/>
  <c r="BK1720"/>
  <c r="BK238"/>
  <c r="J3429"/>
  <c r="BK2667"/>
  <c r="BK2339"/>
  <c r="BK267"/>
  <c r="BK3513"/>
  <c r="J3079"/>
  <c r="BK2559"/>
  <c r="J873"/>
  <c r="BK169"/>
  <c r="BK4685"/>
  <c r="J4244"/>
  <c r="BK2883"/>
  <c r="J2741"/>
  <c r="BK2473"/>
  <c r="J1884"/>
  <c i="5" r="J1334"/>
  <c r="J722"/>
  <c r="J262"/>
  <c r="J1136"/>
  <c r="BK254"/>
  <c r="BK909"/>
  <c r="J237"/>
  <c r="J988"/>
  <c r="BK356"/>
  <c r="BK337"/>
  <c r="BK313"/>
  <c r="BK283"/>
  <c r="J242"/>
  <c r="BK187"/>
  <c r="BK902"/>
  <c r="J419"/>
  <c r="J151"/>
  <c r="J317"/>
  <c r="BK155"/>
  <c r="J292"/>
  <c r="J1273"/>
  <c r="BK174"/>
  <c i="6" r="J312"/>
  <c r="BK305"/>
  <c r="J154"/>
  <c r="J351"/>
  <c r="J721"/>
  <c r="J150"/>
  <c r="J194"/>
  <c r="BK543"/>
  <c r="BK507"/>
  <c i="7" r="J131"/>
  <c r="BK97"/>
  <c i="8" r="BK151"/>
  <c r="J119"/>
  <c i="9" r="J118"/>
  <c i="10" r="BK92"/>
  <c i="2" r="J177"/>
  <c r="BK105"/>
  <c i="3" r="BK638"/>
  <c r="J820"/>
  <c r="J499"/>
  <c r="J451"/>
  <c r="BK748"/>
  <c r="J654"/>
  <c i="4" r="BK2278"/>
  <c r="J188"/>
  <c r="J3404"/>
  <c r="BK2524"/>
  <c r="J2378"/>
  <c r="J2286"/>
  <c r="BK249"/>
  <c r="BK4090"/>
  <c r="BK3508"/>
  <c r="J2706"/>
  <c r="J2448"/>
  <c r="BK222"/>
  <c r="J2900"/>
  <c r="BK2713"/>
  <c r="BK2841"/>
  <c r="J232"/>
  <c r="J2745"/>
  <c r="J162"/>
  <c r="BK3605"/>
  <c r="J2385"/>
  <c i="5" r="J781"/>
  <c r="BK872"/>
  <c r="BK1206"/>
  <c i="6" r="BK230"/>
  <c r="BK170"/>
  <c r="J477"/>
  <c r="J650"/>
  <c r="J243"/>
  <c r="BK565"/>
  <c r="J420"/>
  <c i="7" r="BK191"/>
  <c i="8" r="J134"/>
  <c r="BK127"/>
  <c i="10" r="BK195"/>
  <c r="J167"/>
  <c i="2" r="BK278"/>
  <c r="BK230"/>
  <c r="BK129"/>
  <c i="3" r="J760"/>
  <c r="J666"/>
  <c i="4" r="J2424"/>
  <c r="J156"/>
  <c r="BK2504"/>
  <c r="BK235"/>
  <c r="J3595"/>
  <c r="BK2568"/>
  <c r="J3493"/>
  <c r="BK2357"/>
  <c r="J3330"/>
  <c r="J2550"/>
  <c r="BK184"/>
  <c r="BK2641"/>
  <c r="J248"/>
  <c i="5" r="J1216"/>
  <c r="BK311"/>
  <c r="BK767"/>
  <c r="BK735"/>
  <c r="BK803"/>
  <c r="J1166"/>
  <c r="BK277"/>
  <c r="BK911"/>
  <c r="J198"/>
  <c r="J855"/>
  <c r="J170"/>
  <c i="6" r="BK223"/>
  <c r="BK269"/>
  <c r="BK174"/>
  <c r="BK456"/>
  <c r="BK214"/>
  <c r="BK512"/>
  <c r="J752"/>
  <c r="BK253"/>
  <c r="J140"/>
  <c i="7" r="BK184"/>
  <c i="8" r="BK113"/>
  <c r="BK118"/>
  <c i="9" r="BK97"/>
  <c i="10" r="BK126"/>
  <c i="11" r="BK101"/>
  <c i="3" r="BK807"/>
  <c r="BK451"/>
  <c i="4" r="J3548"/>
  <c r="J2596"/>
  <c r="J278"/>
  <c r="J2760"/>
  <c r="J2483"/>
  <c r="J1816"/>
  <c r="BK3602"/>
  <c r="J2610"/>
  <c r="BK1649"/>
  <c r="BK2517"/>
  <c r="BK296"/>
  <c r="BK2853"/>
  <c r="J2077"/>
  <c r="BK3169"/>
  <c r="BK2560"/>
  <c r="BK4236"/>
  <c r="J2643"/>
  <c r="J227"/>
  <c r="BK2896"/>
  <c r="BK2632"/>
  <c r="BK2373"/>
  <c i="5" r="J1328"/>
  <c r="BK221"/>
  <c r="BK885"/>
  <c r="J153"/>
  <c r="BK877"/>
  <c r="BK433"/>
  <c r="BK171"/>
  <c r="BK762"/>
  <c r="BK211"/>
  <c r="BK1053"/>
  <c r="J756"/>
  <c r="J193"/>
  <c r="J1139"/>
  <c r="BK635"/>
  <c i="6" r="BK816"/>
  <c r="J282"/>
  <c r="BK299"/>
  <c r="BK545"/>
  <c r="BK278"/>
  <c r="BK191"/>
  <c r="BK422"/>
  <c r="BK333"/>
  <c i="7" r="BK110"/>
  <c r="BK130"/>
  <c i="8" r="BK130"/>
  <c r="BK101"/>
  <c i="9" r="BK121"/>
  <c i="10" r="J144"/>
  <c i="2" r="J280"/>
  <c r="BK175"/>
  <c i="3" r="J802"/>
  <c i="4" r="BK3830"/>
  <c r="BK2448"/>
  <c r="J2696"/>
  <c r="J2426"/>
  <c r="J253"/>
  <c r="BK3204"/>
  <c r="J2340"/>
  <c r="BK2513"/>
  <c r="J512"/>
  <c r="J3325"/>
  <c r="J2623"/>
  <c r="J196"/>
  <c r="J2754"/>
  <c r="BK2362"/>
  <c r="J3463"/>
  <c r="J2455"/>
  <c r="BK262"/>
  <c r="J4666"/>
  <c r="J2868"/>
  <c r="J2549"/>
  <c r="BK2520"/>
  <c r="J175"/>
  <c i="5" r="J255"/>
  <c r="BK304"/>
  <c r="BK793"/>
  <c r="J880"/>
  <c r="J837"/>
  <c r="J798"/>
  <c r="J703"/>
  <c r="J321"/>
  <c r="J220"/>
  <c r="BK1211"/>
  <c i="6" r="J497"/>
  <c r="J347"/>
  <c i="2" r="J105"/>
  <c i="3" r="J768"/>
  <c i="4" r="J3578"/>
  <c r="J2602"/>
  <c r="BK457"/>
  <c r="J3106"/>
  <c r="BK2474"/>
  <c r="BK221"/>
  <c r="J3704"/>
  <c r="J2729"/>
  <c r="J2485"/>
  <c r="J295"/>
  <c r="J3412"/>
  <c r="J879"/>
  <c r="BK2768"/>
  <c r="J2593"/>
  <c r="J160"/>
  <c r="J2599"/>
  <c r="BK4215"/>
  <c r="J3061"/>
  <c r="BK2619"/>
  <c r="BK4706"/>
  <c r="J3568"/>
  <c r="J2563"/>
  <c r="BK255"/>
  <c r="J234"/>
  <c r="J171"/>
  <c i="5" r="BK1233"/>
  <c r="BK896"/>
  <c r="BK799"/>
  <c r="J705"/>
  <c r="BK326"/>
  <c r="BK279"/>
  <c r="J232"/>
  <c r="J172"/>
  <c r="BK1164"/>
  <c r="BK853"/>
  <c r="J750"/>
  <c r="J187"/>
  <c r="BK808"/>
  <c r="J229"/>
  <c r="BK1163"/>
  <c r="J815"/>
  <c r="BK281"/>
  <c r="J132"/>
  <c r="BK800"/>
  <c r="J267"/>
  <c r="BK1277"/>
  <c r="BK830"/>
  <c r="J235"/>
  <c r="J1361"/>
  <c r="J1175"/>
  <c r="BK775"/>
  <c r="BK241"/>
  <c i="6" r="J490"/>
  <c r="BK711"/>
  <c r="J284"/>
  <c r="BK199"/>
  <c r="BK591"/>
  <c r="BK282"/>
  <c r="BK233"/>
  <c r="J170"/>
  <c r="J664"/>
  <c r="BK487"/>
  <c r="BK810"/>
  <c r="J236"/>
  <c r="J275"/>
  <c r="J122"/>
  <c r="J562"/>
  <c r="BK463"/>
  <c r="BK168"/>
  <c r="BK185"/>
  <c i="7" r="BK98"/>
  <c r="J108"/>
  <c r="BK178"/>
  <c i="8" r="BK89"/>
  <c r="BK135"/>
  <c i="9" r="BK113"/>
  <c r="J95"/>
  <c i="10" r="J169"/>
  <c r="J203"/>
  <c i="11" r="BK92"/>
  <c i="2" r="J272"/>
  <c i="4" r="J3615"/>
  <c r="BK2596"/>
  <c r="BK2375"/>
  <c r="BK369"/>
  <c r="BK174"/>
  <c r="J3607"/>
  <c r="J2718"/>
  <c r="BK2479"/>
  <c r="BK2257"/>
  <c r="J3751"/>
  <c r="J2838"/>
  <c r="J2462"/>
  <c r="J581"/>
  <c r="BK168"/>
  <c r="BK2814"/>
  <c r="BK2633"/>
  <c r="J1082"/>
  <c r="BK212"/>
  <c r="J3204"/>
  <c r="BK2675"/>
  <c r="BK310"/>
  <c r="J3435"/>
  <c r="BK2738"/>
  <c r="J2361"/>
  <c r="BK366"/>
  <c r="BK4716"/>
  <c r="J4696"/>
  <c r="BK3751"/>
  <c r="J2766"/>
  <c r="BK2696"/>
  <c r="J2547"/>
  <c r="BK1712"/>
  <c r="BK143"/>
  <c i="5" r="BK779"/>
  <c r="J271"/>
  <c r="BK1144"/>
  <c r="BK749"/>
  <c r="J1203"/>
  <c r="BK396"/>
  <c r="J162"/>
  <c r="J1070"/>
  <c r="J780"/>
  <c r="BK359"/>
  <c r="J256"/>
  <c r="J1315"/>
  <c r="J1053"/>
  <c r="J797"/>
  <c r="BK341"/>
  <c r="J223"/>
  <c r="J1240"/>
  <c r="J908"/>
  <c r="J766"/>
  <c r="J217"/>
  <c r="BK163"/>
  <c r="BK1309"/>
  <c r="BK969"/>
  <c r="BK465"/>
  <c r="BK251"/>
  <c r="BK158"/>
  <c i="6" r="BK508"/>
  <c r="BK273"/>
  <c r="BK502"/>
  <c r="BK259"/>
  <c r="BK732"/>
  <c r="J364"/>
  <c r="BK215"/>
  <c r="BK756"/>
  <c r="BK510"/>
  <c r="J424"/>
  <c r="J818"/>
  <c r="BK141"/>
  <c r="BK201"/>
  <c r="J716"/>
  <c r="BK561"/>
  <c r="BK445"/>
  <c r="J446"/>
  <c r="J177"/>
  <c i="7" r="BK112"/>
  <c r="BK163"/>
  <c r="J147"/>
  <c i="8" r="J106"/>
  <c r="J98"/>
  <c r="BK132"/>
  <c i="9" r="BK104"/>
  <c i="10" r="BK146"/>
  <c r="BK164"/>
  <c i="11" r="BK89"/>
  <c i="4" r="BK3722"/>
  <c r="J2899"/>
  <c r="BK2629"/>
  <c r="J2244"/>
  <c r="J179"/>
  <c r="J4708"/>
  <c r="J2955"/>
  <c r="BK2744"/>
  <c r="BK2572"/>
  <c r="BK2424"/>
  <c r="BK304"/>
  <c i="5" r="J1261"/>
  <c r="J445"/>
  <c r="BK215"/>
  <c r="BK1045"/>
  <c r="BK238"/>
  <c r="BK1026"/>
  <c r="J346"/>
  <c r="BK191"/>
  <c i="6" r="J532"/>
  <c r="J274"/>
  <c r="J535"/>
  <c r="BK262"/>
  <c r="J191"/>
  <c r="J606"/>
  <c r="J468"/>
  <c r="J281"/>
  <c r="J230"/>
  <c r="BK171"/>
  <c r="BK562"/>
  <c r="BK312"/>
  <c r="BK275"/>
  <c r="BK499"/>
  <c r="J661"/>
  <c r="BK153"/>
  <c i="7" r="J150"/>
  <c r="J100"/>
  <c i="8" r="J122"/>
  <c r="J139"/>
  <c i="9" r="J106"/>
  <c i="10" r="J146"/>
  <c i="3" r="BK762"/>
  <c r="BK736"/>
  <c r="BK331"/>
  <c r="J731"/>
  <c i="4" r="BK3045"/>
  <c r="J2556"/>
  <c r="BK291"/>
  <c r="BK146"/>
  <c r="J2785"/>
  <c r="J2520"/>
  <c r="BK2360"/>
  <c r="BK312"/>
  <c r="BK173"/>
  <c r="BK3658"/>
  <c r="BK3002"/>
  <c r="BK2642"/>
  <c r="J2457"/>
  <c r="J305"/>
  <c r="BK3146"/>
  <c r="J2659"/>
  <c r="J495"/>
  <c r="J3747"/>
  <c r="J2787"/>
  <c r="BK2648"/>
  <c r="BK2336"/>
  <c r="J265"/>
  <c r="BK3615"/>
  <c r="J2687"/>
  <c r="J2406"/>
  <c r="J314"/>
  <c r="J3625"/>
  <c r="BK2743"/>
  <c r="J2401"/>
  <c r="J414"/>
  <c r="J4704"/>
  <c r="J4220"/>
  <c r="J2700"/>
  <c r="J2514"/>
  <c r="J218"/>
  <c i="5" r="BK1167"/>
  <c r="BK325"/>
  <c r="BK138"/>
  <c r="J846"/>
  <c r="J133"/>
  <c r="J288"/>
  <c r="BK722"/>
  <c r="BK345"/>
  <c r="BK317"/>
  <c r="BK271"/>
  <c r="J1298"/>
  <c r="BK235"/>
  <c r="J859"/>
  <c r="BK1313"/>
  <c r="J268"/>
  <c r="J1024"/>
  <c i="6" r="BK460"/>
  <c r="J190"/>
  <c r="BK239"/>
  <c r="BK505"/>
  <c r="J186"/>
  <c r="J158"/>
  <c r="J520"/>
  <c r="J306"/>
  <c i="7" r="J146"/>
  <c i="8" r="J144"/>
  <c r="BK104"/>
  <c i="9" r="BK102"/>
  <c i="10" r="J201"/>
  <c i="1" r="AS56"/>
  <c i="3" r="BK381"/>
  <c i="4" r="BK2760"/>
  <c r="J2342"/>
  <c r="BK243"/>
  <c r="J3663"/>
  <c r="BK2618"/>
  <c r="J2467"/>
  <c r="J1880"/>
  <c r="BK4230"/>
  <c r="J3350"/>
  <c r="J2551"/>
  <c r="BK301"/>
  <c r="BK3089"/>
  <c r="J1528"/>
  <c r="J2747"/>
  <c r="BK2342"/>
  <c r="J219"/>
  <c r="J2690"/>
  <c r="BK2346"/>
  <c r="BK3358"/>
  <c r="J2608"/>
  <c r="BK4715"/>
  <c r="J4230"/>
  <c r="BK2660"/>
  <c r="BK2522"/>
  <c r="BK268"/>
  <c i="5" r="J1045"/>
  <c r="BK294"/>
  <c r="J147"/>
  <c r="J812"/>
  <c r="BK226"/>
  <c r="J473"/>
  <c r="J184"/>
  <c i="6" r="J428"/>
  <c r="BK818"/>
  <c r="BK283"/>
  <c r="BK181"/>
  <c r="BK551"/>
  <c r="J457"/>
  <c r="BK671"/>
  <c r="BK152"/>
  <c r="BK453"/>
  <c r="BK288"/>
  <c i="4" r="J3438"/>
  <c r="BK1251"/>
  <c r="J3636"/>
  <c r="J2458"/>
  <c r="BK176"/>
  <c r="BK3171"/>
  <c r="J308"/>
  <c r="J2731"/>
  <c r="BK286"/>
  <c r="BK2838"/>
  <c r="J2347"/>
  <c r="BK3493"/>
  <c r="BK2383"/>
  <c r="BK2751"/>
  <c r="BK315"/>
  <c i="5" r="J788"/>
  <c r="BK331"/>
  <c r="BK766"/>
  <c r="J1219"/>
  <c r="BK247"/>
  <c r="J817"/>
  <c r="J169"/>
  <c r="J885"/>
  <c r="J248"/>
  <c r="J1183"/>
  <c r="BK323"/>
  <c i="6" r="J772"/>
  <c r="J141"/>
  <c r="BK257"/>
  <c r="BK124"/>
  <c r="J430"/>
  <c i="10" r="J205"/>
  <c r="J137"/>
  <c i="2" r="J124"/>
  <c i="3" r="J826"/>
  <c r="BK435"/>
  <c i="4" r="BK3718"/>
  <c r="J2336"/>
  <c r="BK236"/>
  <c r="J2678"/>
  <c r="BK2455"/>
  <c r="J241"/>
  <c r="J3065"/>
  <c r="J2546"/>
  <c r="BK287"/>
  <c r="BK2583"/>
  <c r="J235"/>
  <c r="BK2702"/>
  <c r="J3745"/>
  <c r="BK2390"/>
  <c r="J4173"/>
  <c r="BK2612"/>
  <c r="J312"/>
  <c r="BK2783"/>
  <c r="J2445"/>
  <c r="J184"/>
  <c i="5" r="J770"/>
  <c r="J868"/>
  <c r="J830"/>
  <c r="BK1006"/>
  <c r="BK797"/>
  <c r="J253"/>
  <c r="BK1011"/>
  <c r="J406"/>
  <c r="J131"/>
  <c r="BK252"/>
  <c r="BK1355"/>
  <c r="J910"/>
  <c r="BK473"/>
  <c r="BK156"/>
  <c i="6" r="J483"/>
  <c r="BK318"/>
  <c r="BK227"/>
  <c r="J499"/>
  <c r="BK231"/>
  <c r="BK729"/>
  <c r="BK289"/>
  <c i="7" r="BK164"/>
  <c r="J160"/>
  <c i="8" r="J100"/>
  <c i="9" r="J101"/>
  <c i="10" r="BK178"/>
  <c r="BK192"/>
  <c i="2" r="BK296"/>
  <c r="J270"/>
  <c r="BK244"/>
  <c r="BK109"/>
  <c i="3" r="J401"/>
  <c r="BK666"/>
  <c r="BK709"/>
  <c i="4" r="BK2686"/>
  <c r="BK873"/>
  <c r="BK208"/>
  <c r="J2533"/>
  <c r="BK2368"/>
  <c r="BK311"/>
  <c r="BK4218"/>
  <c r="BK3330"/>
  <c r="J2712"/>
  <c r="J2484"/>
  <c r="BK299"/>
  <c r="BK2586"/>
  <c r="J157"/>
  <c r="BK2533"/>
  <c r="BK4175"/>
  <c r="BK2616"/>
  <c r="BK3630"/>
  <c r="BK2749"/>
  <c r="J457"/>
  <c r="BK4708"/>
  <c r="BK4242"/>
  <c r="BK2759"/>
  <c r="BK2591"/>
  <c r="BK2286"/>
  <c r="J224"/>
  <c i="5" r="BK869"/>
  <c r="BK419"/>
  <c r="BK197"/>
  <c r="BK1009"/>
  <c r="J241"/>
  <c r="J1144"/>
  <c r="J247"/>
  <c r="BK889"/>
  <c r="BK863"/>
  <c r="J825"/>
  <c r="J796"/>
  <c r="BK757"/>
  <c r="J359"/>
  <c r="BK318"/>
  <c r="BK270"/>
  <c r="BK202"/>
  <c r="BK1238"/>
  <c r="J222"/>
  <c i="6" r="J279"/>
  <c r="J528"/>
  <c r="BK162"/>
  <c i="2" r="J129"/>
  <c i="3" r="BK429"/>
  <c i="4" r="BK3061"/>
  <c r="J2645"/>
  <c r="BK2411"/>
  <c r="BK239"/>
  <c r="J168"/>
  <c r="BK2371"/>
  <c r="J2205"/>
  <c r="BK195"/>
  <c r="J166"/>
  <c r="BK343"/>
  <c r="J2691"/>
  <c r="BK668"/>
  <c r="BK4182"/>
  <c r="BK3429"/>
  <c r="BK2731"/>
  <c r="BK232"/>
  <c r="J4714"/>
  <c r="J4212"/>
  <c r="J2725"/>
  <c r="J2526"/>
  <c r="J2319"/>
  <c i="5" r="BK320"/>
  <c r="BK245"/>
  <c r="BK1103"/>
  <c r="BK783"/>
  <c r="J1193"/>
  <c r="BK778"/>
  <c r="J284"/>
  <c r="J1152"/>
  <c r="BK287"/>
  <c r="BK1364"/>
  <c r="J1011"/>
  <c r="J328"/>
  <c i="6" r="J810"/>
  <c r="J471"/>
  <c r="J305"/>
  <c r="J202"/>
  <c r="J559"/>
  <c r="BK267"/>
  <c r="J199"/>
  <c r="BK707"/>
  <c r="J469"/>
  <c r="J667"/>
  <c r="BK142"/>
  <c r="J196"/>
  <c r="J597"/>
  <c r="J315"/>
  <c r="BK232"/>
  <c i="7" r="J166"/>
  <c r="BK158"/>
  <c i="8" r="J110"/>
  <c r="BK97"/>
  <c i="9" r="BK105"/>
  <c i="10" r="BK204"/>
  <c r="BK137"/>
  <c i="11" r="J101"/>
  <c i="2" r="J256"/>
  <c r="BK200"/>
  <c r="BK122"/>
  <c i="3" r="J643"/>
  <c i="4" r="BK3463"/>
  <c r="BK2579"/>
  <c r="J293"/>
  <c r="J164"/>
  <c r="J2648"/>
  <c r="J2468"/>
  <c r="J1953"/>
  <c r="BK150"/>
  <c r="BK3318"/>
  <c r="J2543"/>
  <c r="J285"/>
  <c r="J3366"/>
  <c r="J2641"/>
  <c r="J2374"/>
  <c r="J3560"/>
  <c r="BK2706"/>
  <c r="BK2358"/>
  <c r="J3508"/>
  <c r="BK2589"/>
  <c r="BK470"/>
  <c r="BK2868"/>
  <c r="BK2445"/>
  <c r="BK862"/>
  <c r="BK4720"/>
  <c r="BK4670"/>
  <c r="J3513"/>
  <c r="BK2723"/>
  <c r="BK2557"/>
  <c r="J279"/>
  <c i="5" r="BK840"/>
  <c r="J213"/>
  <c r="J883"/>
  <c r="BK203"/>
  <c r="J769"/>
  <c r="BK1175"/>
  <c r="J853"/>
  <c r="BK307"/>
  <c r="BK1240"/>
  <c r="J820"/>
  <c r="J272"/>
  <c r="J142"/>
  <c r="BK837"/>
  <c r="BK733"/>
  <c r="BK204"/>
  <c r="BK1351"/>
  <c r="J822"/>
  <c r="BK268"/>
  <c i="6" r="BK766"/>
  <c r="J357"/>
  <c r="BK270"/>
  <c r="BK821"/>
  <c r="J286"/>
  <c r="BK177"/>
  <c r="J498"/>
  <c r="BK134"/>
  <c r="BK293"/>
  <c r="J265"/>
  <c r="BK685"/>
  <c r="J307"/>
  <c r="J302"/>
  <c i="7" r="BK200"/>
  <c r="BK128"/>
  <c i="8" r="J113"/>
  <c r="J141"/>
  <c i="9" r="J117"/>
  <c i="10" r="J135"/>
  <c r="J195"/>
  <c i="4" r="J4218"/>
  <c r="BK3788"/>
  <c r="BK2592"/>
  <c r="BK351"/>
  <c r="J4712"/>
  <c r="BK3747"/>
  <c r="J2717"/>
  <c r="J2508"/>
  <c r="BK251"/>
  <c i="5" r="BK804"/>
  <c r="BK184"/>
  <c r="J771"/>
  <c r="J792"/>
  <c r="J1222"/>
  <c i="6" r="J261"/>
  <c r="BK314"/>
  <c r="J215"/>
  <c r="J492"/>
  <c r="J272"/>
  <c r="J187"/>
  <c r="J459"/>
  <c r="BK464"/>
  <c r="BK290"/>
  <c r="J541"/>
  <c r="BK218"/>
  <c i="7" r="BK114"/>
  <c i="8" r="J104"/>
  <c i="10" r="J139"/>
  <c i="3" r="BK499"/>
  <c r="J739"/>
  <c r="J652"/>
  <c i="4" r="J3542"/>
  <c r="J2429"/>
  <c r="BK234"/>
  <c r="J3788"/>
  <c r="J2539"/>
  <c r="J2369"/>
  <c r="BK275"/>
  <c r="BK4220"/>
  <c r="BK3188"/>
  <c r="J2664"/>
  <c r="J2418"/>
  <c r="BK3250"/>
  <c r="BK2721"/>
  <c r="BK2356"/>
  <c r="J222"/>
  <c r="J2998"/>
  <c r="BK2701"/>
  <c r="J2532"/>
  <c r="BK414"/>
  <c r="BK3813"/>
  <c r="J2836"/>
  <c r="BK2485"/>
  <c r="BK446"/>
  <c r="BK3366"/>
  <c r="J2583"/>
  <c r="J2135"/>
  <c r="BK189"/>
  <c r="J4670"/>
  <c r="J3675"/>
  <c r="J2770"/>
  <c r="BK2566"/>
  <c r="BK2340"/>
  <c r="BK193"/>
  <c i="5" r="BK862"/>
  <c r="J289"/>
  <c r="BK1328"/>
  <c r="J329"/>
  <c r="BK795"/>
  <c r="J909"/>
  <c r="J340"/>
  <c r="J309"/>
  <c r="J277"/>
  <c r="J210"/>
  <c r="J1167"/>
  <c r="J308"/>
  <c r="J1125"/>
  <c r="BK282"/>
  <c r="BK741"/>
  <c r="BK1084"/>
  <c i="6" r="J725"/>
  <c r="J253"/>
  <c r="BK193"/>
  <c r="J480"/>
  <c r="J791"/>
  <c r="J473"/>
  <c r="BK635"/>
  <c r="J165"/>
  <c i="7" r="BK194"/>
  <c r="BK175"/>
  <c i="8" r="J130"/>
  <c i="9" r="BK118"/>
  <c i="10" r="J129"/>
  <c i="2" r="BK124"/>
  <c i="3" r="BK722"/>
  <c r="J394"/>
  <c i="4" r="J3624"/>
  <c r="BK2624"/>
  <c r="J296"/>
  <c r="J170"/>
  <c r="BK2691"/>
  <c r="BK2491"/>
  <c r="J2346"/>
  <c r="J178"/>
  <c r="J3219"/>
  <c r="J2662"/>
  <c r="BK2326"/>
  <c r="J3643"/>
  <c r="BK2288"/>
  <c r="BK246"/>
  <c r="J149"/>
  <c r="BK3354"/>
  <c r="BK2766"/>
  <c r="J2677"/>
  <c r="J2215"/>
  <c r="J260"/>
  <c r="J3602"/>
  <c r="J2981"/>
  <c r="J2427"/>
  <c r="J441"/>
  <c r="BK3660"/>
  <c r="J3074"/>
  <c r="J2726"/>
  <c r="J455"/>
  <c r="BK177"/>
  <c r="BK4689"/>
  <c r="J4609"/>
  <c r="BK3456"/>
  <c r="BK2558"/>
  <c r="J2505"/>
  <c r="J2368"/>
  <c r="BK237"/>
  <c i="5" r="J1224"/>
  <c r="J755"/>
  <c r="BK180"/>
  <c r="J1089"/>
  <c r="BK724"/>
  <c r="J1225"/>
  <c r="J826"/>
  <c r="J280"/>
  <c r="J226"/>
  <c r="BK1183"/>
  <c i="6" r="J256"/>
  <c r="BK179"/>
  <c r="BK498"/>
  <c r="J213"/>
  <c r="BK158"/>
  <c r="J530"/>
  <c r="J432"/>
  <c r="BK780"/>
  <c r="J455"/>
  <c r="J708"/>
  <c r="J267"/>
  <c r="BK791"/>
  <c r="BK559"/>
  <c r="BK514"/>
  <c r="J216"/>
  <c r="J463"/>
  <c i="7" r="J184"/>
  <c r="BK167"/>
  <c r="BK104"/>
  <c r="J122"/>
  <c r="J198"/>
  <c i="8" r="J117"/>
  <c r="J95"/>
  <c r="BK125"/>
  <c i="9" r="J96"/>
  <c r="BK99"/>
  <c i="10" r="BK109"/>
  <c r="J186"/>
  <c r="J104"/>
  <c i="2" r="J293"/>
  <c r="BK270"/>
  <c r="BK256"/>
  <c r="BK240"/>
  <c r="J200"/>
  <c r="J113"/>
  <c i="3" r="J787"/>
  <c r="J353"/>
  <c r="J799"/>
  <c r="BK652"/>
  <c r="BK689"/>
  <c i="4" r="BK3590"/>
  <c r="J2742"/>
  <c r="J2334"/>
  <c r="J255"/>
  <c r="BK175"/>
  <c r="BK2943"/>
  <c r="BK2582"/>
  <c r="J2473"/>
  <c r="J2353"/>
  <c r="J287"/>
  <c r="BK162"/>
  <c r="BK3663"/>
  <c r="J3220"/>
  <c r="J2710"/>
  <c r="BK2505"/>
  <c r="J2433"/>
  <c r="J864"/>
  <c r="J280"/>
  <c r="J3151"/>
  <c r="J2642"/>
  <c r="BK2510"/>
  <c r="J474"/>
  <c r="BK167"/>
  <c r="BK3112"/>
  <c r="BK2710"/>
  <c r="J2630"/>
  <c r="BK1723"/>
  <c r="J264"/>
  <c r="J3724"/>
  <c r="J3122"/>
  <c r="BK2674"/>
  <c r="BK2350"/>
  <c r="BK282"/>
  <c r="BK2856"/>
  <c r="J2739"/>
  <c r="J2411"/>
  <c r="J292"/>
  <c i="5" r="J1317"/>
  <c r="J774"/>
  <c r="BK261"/>
  <c r="BK1339"/>
  <c r="J801"/>
  <c r="J215"/>
  <c r="BK1125"/>
  <c r="BK267"/>
  <c r="BK150"/>
  <c r="BK844"/>
  <c r="BK744"/>
  <c r="J266"/>
  <c r="BK144"/>
  <c r="BK910"/>
  <c r="BK756"/>
  <c r="J259"/>
  <c r="J191"/>
  <c r="BK1275"/>
  <c r="BK1048"/>
  <c r="BK752"/>
  <c r="J283"/>
  <c r="J174"/>
  <c r="J1351"/>
  <c r="J1038"/>
  <c r="BK832"/>
  <c r="BK296"/>
  <c r="J209"/>
  <c i="6" r="BK588"/>
  <c r="BK492"/>
  <c r="J283"/>
  <c r="J707"/>
  <c r="J293"/>
  <c r="BK235"/>
  <c r="BK194"/>
  <c r="J777"/>
  <c r="BK484"/>
  <c r="J287"/>
  <c r="J248"/>
  <c r="BK195"/>
  <c r="J161"/>
  <c r="J768"/>
  <c r="BK286"/>
  <c r="BK511"/>
  <c r="BK149"/>
  <c r="J523"/>
  <c r="J273"/>
  <c r="J179"/>
  <c r="BK310"/>
  <c i="7" r="J172"/>
  <c r="J161"/>
  <c r="BK166"/>
  <c r="BK100"/>
  <c r="J112"/>
  <c i="8" r="J97"/>
  <c r="J107"/>
  <c r="BK120"/>
  <c r="BK128"/>
  <c i="9" r="J99"/>
  <c r="BK122"/>
  <c r="J94"/>
  <c i="10" r="BK162"/>
  <c r="BK159"/>
  <c r="BK104"/>
  <c i="2" r="F37"/>
  <c i="4" r="BK455"/>
  <c r="J167"/>
  <c r="BK3724"/>
  <c r="BK3180"/>
  <c r="J2702"/>
  <c r="BK2483"/>
  <c r="BK2341"/>
  <c r="J267"/>
  <c r="BK3159"/>
  <c r="J2671"/>
  <c r="BK2442"/>
  <c r="BK2225"/>
  <c r="J262"/>
  <c r="BK3404"/>
  <c r="BK2767"/>
  <c r="J2619"/>
  <c r="J2529"/>
  <c r="BK971"/>
  <c r="BK216"/>
  <c r="BK3472"/>
  <c r="J2761"/>
  <c r="BK2594"/>
  <c r="BK2244"/>
  <c r="J272"/>
  <c r="BK4212"/>
  <c r="BK3595"/>
  <c r="J2893"/>
  <c r="J2452"/>
  <c r="BK2295"/>
  <c r="J470"/>
  <c r="J4406"/>
  <c r="BK3457"/>
  <c r="J2756"/>
  <c r="BK2716"/>
  <c r="J2612"/>
  <c r="J2519"/>
  <c r="J2337"/>
  <c r="J211"/>
  <c i="5" r="BK1015"/>
  <c r="J356"/>
  <c r="J1154"/>
  <c r="J775"/>
  <c r="BK230"/>
  <c r="J1116"/>
  <c r="J726"/>
  <c r="J186"/>
  <c r="J1102"/>
  <c r="BK825"/>
  <c r="BK763"/>
  <c r="J311"/>
  <c r="J221"/>
  <c r="J1293"/>
  <c r="BK1082"/>
  <c r="J902"/>
  <c r="BK750"/>
  <c r="J305"/>
  <c r="J270"/>
  <c r="J163"/>
  <c r="BK1139"/>
  <c r="BK847"/>
  <c r="J773"/>
  <c r="BK289"/>
  <c r="J205"/>
  <c r="J1363"/>
  <c r="J1246"/>
  <c r="J1058"/>
  <c r="BK755"/>
  <c r="BK306"/>
  <c r="J239"/>
  <c i="6" r="BK754"/>
  <c r="J526"/>
  <c r="J472"/>
  <c r="J262"/>
  <c r="BK451"/>
  <c r="J278"/>
  <c r="BK197"/>
  <c r="J130"/>
  <c r="J445"/>
  <c r="BK284"/>
  <c r="BK245"/>
  <c r="BK216"/>
  <c r="J816"/>
  <c r="J635"/>
  <c r="BK777"/>
  <c r="BK526"/>
  <c r="J166"/>
  <c r="BK264"/>
  <c i="7" r="BK142"/>
  <c r="J96"/>
  <c r="J124"/>
  <c r="BK198"/>
  <c i="8" r="J120"/>
  <c r="J114"/>
  <c r="J145"/>
  <c r="BK140"/>
  <c i="9" r="J121"/>
  <c i="10" r="J200"/>
  <c r="BK94"/>
  <c r="J198"/>
  <c i="2" r="J258"/>
  <c r="BK223"/>
  <c r="BK159"/>
  <c i="3" r="J833"/>
  <c r="BK799"/>
  <c r="BK394"/>
  <c r="J335"/>
  <c i="4" r="J3250"/>
  <c r="BK2561"/>
  <c r="BK298"/>
  <c r="J176"/>
  <c r="BK2585"/>
  <c r="BK2484"/>
  <c r="BK2218"/>
  <c r="J193"/>
  <c r="BK3927"/>
  <c r="BK2730"/>
  <c r="BK2547"/>
  <c r="J1888"/>
  <c r="BK170"/>
  <c r="BK2635"/>
  <c r="BK2365"/>
  <c r="BK329"/>
  <c r="J3941"/>
  <c r="J2829"/>
  <c r="J2698"/>
  <c r="J2343"/>
  <c r="J378"/>
  <c r="J3657"/>
  <c r="BK3174"/>
  <c r="BK2564"/>
  <c r="BK1797"/>
  <c r="BK224"/>
  <c r="BK3396"/>
  <c r="BK2729"/>
  <c r="BK2366"/>
  <c r="J517"/>
  <c r="J4718"/>
  <c r="BK4681"/>
  <c r="BK4411"/>
  <c r="BK3578"/>
  <c r="J2769"/>
  <c r="BK2695"/>
  <c r="J2562"/>
  <c r="BK2380"/>
  <c r="BK289"/>
  <c r="J142"/>
  <c i="5" r="BK815"/>
  <c r="J219"/>
  <c r="BK1124"/>
  <c r="BK753"/>
  <c r="J202"/>
  <c r="J624"/>
  <c r="J891"/>
  <c r="BK859"/>
  <c r="BK822"/>
  <c r="BK791"/>
  <c r="J759"/>
  <c r="BK346"/>
  <c r="BK315"/>
  <c r="J285"/>
  <c r="BK256"/>
  <c r="J182"/>
  <c r="J1078"/>
  <c i="6" r="BK672"/>
  <c r="BK727"/>
  <c r="BK189"/>
  <c r="BK246"/>
  <c i="2" r="J34"/>
  <c i="4" r="BK1886"/>
  <c r="J195"/>
  <c r="J3590"/>
  <c r="J2721"/>
  <c r="J2522"/>
  <c r="J2449"/>
  <c r="J2308"/>
  <c r="BK305"/>
  <c r="BK3767"/>
  <c r="J3203"/>
  <c r="J2705"/>
  <c r="J2552"/>
  <c r="BK2352"/>
  <c r="BK314"/>
  <c r="BK3704"/>
  <c r="BK2887"/>
  <c r="J2536"/>
  <c r="J225"/>
  <c r="J143"/>
  <c r="J2883"/>
  <c r="J2689"/>
  <c r="BK2573"/>
  <c r="J1797"/>
  <c r="J229"/>
  <c r="J3722"/>
  <c r="BK2961"/>
  <c r="J2451"/>
  <c r="J236"/>
  <c r="BK3936"/>
  <c r="BK3621"/>
  <c r="J2897"/>
  <c r="BK2661"/>
  <c r="BK265"/>
  <c r="J4717"/>
  <c r="J4681"/>
  <c r="J4236"/>
  <c r="J2764"/>
  <c r="BK2707"/>
  <c r="J2537"/>
  <c r="J2387"/>
  <c i="5" r="J154"/>
  <c r="BK771"/>
  <c r="J767"/>
  <c r="J180"/>
  <c r="BK484"/>
  <c r="BK1334"/>
  <c r="BK787"/>
  <c r="J196"/>
  <c r="BK1224"/>
  <c r="BK868"/>
  <c r="BK201"/>
  <c i="6" r="J515"/>
  <c r="J163"/>
  <c r="BK248"/>
  <c r="BK806"/>
  <c r="J475"/>
  <c r="BK221"/>
  <c r="J545"/>
  <c r="BK138"/>
  <c r="J184"/>
  <c r="J234"/>
  <c r="BK539"/>
  <c r="BK203"/>
  <c i="7" r="BK176"/>
  <c r="BK187"/>
  <c r="BK96"/>
  <c i="8" r="J146"/>
  <c r="J138"/>
  <c i="9" r="BK117"/>
  <c i="10" r="J107"/>
  <c r="BK150"/>
  <c i="2" r="BK293"/>
  <c r="J260"/>
  <c r="BK218"/>
  <c r="J98"/>
  <c i="3" r="BK437"/>
  <c i="4" r="J3117"/>
  <c r="BK2658"/>
  <c r="BK2077"/>
  <c r="BK226"/>
  <c r="BK2758"/>
  <c r="BK2511"/>
  <c r="BK2349"/>
  <c r="J3706"/>
  <c r="J2728"/>
  <c r="BK2463"/>
  <c r="BK441"/>
  <c r="BK2687"/>
  <c r="BK2386"/>
  <c r="J3824"/>
  <c r="BK2772"/>
  <c r="J2558"/>
  <c r="BK247"/>
  <c r="J3101"/>
  <c r="J2504"/>
  <c r="J277"/>
  <c r="J3400"/>
  <c r="BK2344"/>
  <c r="BK254"/>
  <c r="BK4406"/>
  <c r="J2736"/>
  <c r="BK2532"/>
  <c r="J220"/>
  <c i="5" r="BK459"/>
  <c r="J911"/>
  <c r="J261"/>
  <c r="BK850"/>
  <c r="J994"/>
  <c r="BK1018"/>
  <c r="J735"/>
  <c r="BK146"/>
  <c r="J1018"/>
  <c r="J782"/>
  <c r="BK295"/>
  <c r="BK185"/>
  <c r="BK866"/>
  <c r="J257"/>
  <c r="BK1357"/>
  <c r="BK852"/>
  <c r="BK290"/>
  <c r="J188"/>
  <c i="6" r="J487"/>
  <c r="J136"/>
  <c r="J249"/>
  <c r="BK478"/>
  <c r="BK198"/>
  <c r="J636"/>
  <c r="J460"/>
  <c r="BK479"/>
  <c r="J496"/>
  <c r="BK154"/>
  <c r="J512"/>
  <c r="BK497"/>
  <c i="7" r="J103"/>
  <c r="J144"/>
  <c i="8" r="J149"/>
  <c r="J127"/>
  <c r="J101"/>
  <c i="9" r="J114"/>
  <c i="10" r="J159"/>
  <c i="4" r="J4197"/>
  <c r="BK3362"/>
  <c r="J2350"/>
  <c r="J244"/>
  <c r="BK4677"/>
  <c r="BK3423"/>
  <c r="J2633"/>
  <c r="BK2323"/>
  <c i="5" r="J1009"/>
  <c r="J282"/>
  <c r="BK1116"/>
  <c r="J881"/>
  <c r="BK218"/>
  <c i="6" r="J514"/>
  <c r="BK303"/>
  <c r="BK237"/>
  <c r="J672"/>
  <c r="BK296"/>
  <c r="J212"/>
  <c r="J780"/>
  <c r="J447"/>
  <c r="BK147"/>
  <c r="J180"/>
  <c r="J301"/>
  <c i="7" r="BK125"/>
  <c i="8" r="BK99"/>
  <c r="BK100"/>
  <c i="10" r="BK114"/>
  <c r="J92"/>
  <c i="3" r="J656"/>
  <c r="BK648"/>
  <c r="BK512"/>
  <c r="BK858"/>
  <c i="4" r="BK3331"/>
  <c r="J2616"/>
  <c r="J351"/>
  <c r="J180"/>
  <c r="BK3050"/>
  <c r="J2621"/>
  <c r="J2489"/>
  <c r="BK2331"/>
  <c r="BK3451"/>
  <c r="BK2698"/>
  <c r="J2516"/>
  <c r="J2356"/>
  <c r="J1714"/>
  <c r="J288"/>
  <c r="BK3659"/>
  <c r="J2789"/>
  <c r="BK2451"/>
  <c r="BK2321"/>
  <c r="J304"/>
  <c r="BK191"/>
  <c r="J3480"/>
  <c r="BK2753"/>
  <c r="J2618"/>
  <c r="J2349"/>
  <c r="BK309"/>
  <c r="J208"/>
  <c r="BK3502"/>
  <c r="J2911"/>
  <c r="J2577"/>
  <c r="J1886"/>
  <c r="J247"/>
  <c r="BK3434"/>
  <c r="BK2901"/>
  <c r="BK2639"/>
  <c r="J2282"/>
  <c r="BK277"/>
  <c r="J150"/>
  <c r="J4698"/>
  <c r="BK3790"/>
  <c r="J2851"/>
  <c r="BK2732"/>
  <c r="BK2556"/>
  <c r="J2391"/>
  <c r="BK581"/>
  <c r="J159"/>
  <c i="5" r="J953"/>
  <c r="BK312"/>
  <c r="BK228"/>
  <c r="BK875"/>
  <c r="BK167"/>
  <c r="BK747"/>
  <c r="BK147"/>
  <c r="J362"/>
  <c r="J330"/>
  <c r="BK305"/>
  <c r="J287"/>
  <c r="BK246"/>
  <c r="BK200"/>
  <c r="J1065"/>
  <c r="J1184"/>
  <c r="J758"/>
  <c r="BK208"/>
  <c r="BK814"/>
  <c r="J1355"/>
  <c r="BK220"/>
  <c i="6" r="J207"/>
  <c r="BK614"/>
  <c r="J173"/>
  <c r="J451"/>
  <c r="BK432"/>
  <c r="BK537"/>
  <c r="J127"/>
  <c r="J313"/>
  <c i="7" r="J98"/>
  <c r="J110"/>
  <c i="8" r="BK112"/>
  <c i="9" r="BK124"/>
  <c i="10" r="J133"/>
  <c i="2" r="BK146"/>
  <c i="3" r="BK479"/>
  <c r="J736"/>
  <c r="BK658"/>
  <c i="4" r="J3067"/>
  <c r="BK2726"/>
  <c r="J1716"/>
  <c r="J233"/>
  <c r="BK3122"/>
  <c r="BK2554"/>
  <c r="J2430"/>
  <c r="J319"/>
  <c r="J190"/>
  <c r="J3622"/>
  <c r="J2722"/>
  <c r="BK2500"/>
  <c r="J843"/>
  <c r="J3927"/>
  <c r="J2762"/>
  <c r="J2655"/>
  <c r="J2603"/>
  <c r="J2511"/>
  <c r="BK2429"/>
  <c r="J2362"/>
  <c r="J459"/>
  <c r="BK3761"/>
  <c r="J2811"/>
  <c r="J2606"/>
  <c r="J1438"/>
  <c r="BK181"/>
  <c r="J3177"/>
  <c r="J2579"/>
  <c r="J281"/>
  <c r="BK3408"/>
  <c r="BK2651"/>
  <c r="J231"/>
  <c r="J4677"/>
  <c r="J3936"/>
  <c r="J2586"/>
  <c r="BK2418"/>
  <c r="BK856"/>
  <c r="BK145"/>
  <c i="5" r="J803"/>
  <c r="BK274"/>
  <c r="J969"/>
  <c r="BK260"/>
  <c r="J934"/>
  <c r="J243"/>
  <c r="BK1225"/>
  <c i="6" r="BK292"/>
  <c r="J700"/>
  <c r="BK477"/>
  <c r="BK256"/>
  <c r="BK814"/>
  <c r="J507"/>
  <c r="BK136"/>
  <c r="BK249"/>
  <c r="BK603"/>
  <c r="J197"/>
  <c r="J703"/>
  <c r="BK475"/>
  <c r="BK160"/>
  <c i="7" r="BK155"/>
  <c r="BK151"/>
  <c r="J151"/>
  <c r="BK157"/>
  <c i="8" r="J93"/>
  <c r="BK117"/>
  <c r="J89"/>
  <c i="9" r="BK96"/>
  <c i="10" r="BK172"/>
  <c i="11" r="J104"/>
  <c i="2" r="J283"/>
  <c r="BK251"/>
  <c r="J175"/>
  <c i="3" r="J372"/>
  <c r="J429"/>
  <c r="BK636"/>
  <c r="BK353"/>
  <c i="4" r="J3754"/>
  <c r="J2584"/>
  <c r="BK760"/>
  <c r="BK3117"/>
  <c r="BK2519"/>
  <c r="J2373"/>
  <c r="BK258"/>
  <c r="BK3815"/>
  <c r="BK3053"/>
  <c r="BK2605"/>
  <c r="J2321"/>
  <c r="J297"/>
  <c r="BK3016"/>
  <c r="BK2563"/>
  <c r="BK2280"/>
  <c r="BK152"/>
  <c r="J2763"/>
  <c r="BK2319"/>
  <c r="J204"/>
  <c r="J2903"/>
  <c r="BK2587"/>
  <c r="J484"/>
  <c r="BK2787"/>
  <c r="J2524"/>
  <c r="J2143"/>
  <c r="J214"/>
  <c i="5" r="BK878"/>
  <c r="J276"/>
  <c r="BK1184"/>
  <c r="J733"/>
  <c r="BK141"/>
  <c r="BK369"/>
  <c r="BK177"/>
  <c r="BK760"/>
  <c r="J190"/>
  <c r="BK1095"/>
  <c r="J433"/>
  <c r="BK1153"/>
  <c r="BK826"/>
  <c r="BK232"/>
  <c r="J1359"/>
  <c r="BK912"/>
  <c r="J752"/>
  <c r="J227"/>
  <c i="6" r="BK703"/>
  <c r="BK481"/>
  <c r="J159"/>
  <c r="J434"/>
  <c r="J244"/>
  <c r="BK182"/>
  <c r="J553"/>
  <c r="BK280"/>
  <c r="BK225"/>
  <c r="BK169"/>
  <c r="BK450"/>
  <c r="BK272"/>
  <c r="J549"/>
  <c r="BK319"/>
  <c i="7" r="J188"/>
  <c r="J102"/>
  <c r="J140"/>
  <c i="8" r="J152"/>
  <c r="J94"/>
  <c r="J91"/>
  <c r="BK107"/>
  <c i="9" r="J110"/>
  <c i="10" r="BK139"/>
  <c r="J116"/>
  <c i="2" r="J171"/>
  <c r="J111"/>
  <c i="3" r="J435"/>
  <c r="BK760"/>
  <c r="J648"/>
  <c r="BK643"/>
  <c i="4" r="J3134"/>
  <c r="J2644"/>
  <c r="BK437"/>
  <c r="J210"/>
  <c r="BK3657"/>
  <c r="J2589"/>
  <c r="J2471"/>
  <c r="J2278"/>
  <c r="BK215"/>
  <c r="BK3941"/>
  <c r="J2901"/>
  <c r="BK2577"/>
  <c r="BK2444"/>
  <c r="J310"/>
  <c r="BK3310"/>
  <c r="BK2614"/>
  <c r="J2375"/>
  <c r="J161"/>
  <c r="BK3177"/>
  <c r="J2716"/>
  <c r="BK2369"/>
  <c r="J239"/>
  <c r="BK3585"/>
  <c r="J2743"/>
  <c r="BK2317"/>
  <c r="BK241"/>
  <c r="BK3651"/>
  <c r="J2697"/>
  <c r="BK2347"/>
  <c r="J199"/>
  <c r="BK2977"/>
  <c r="J2733"/>
  <c r="J2560"/>
  <c r="J2420"/>
  <c r="J269"/>
  <c i="5" r="BK823"/>
  <c r="BK284"/>
  <c r="BK881"/>
  <c r="J286"/>
  <c r="J1043"/>
  <c r="J339"/>
  <c r="BK1152"/>
  <c r="BK880"/>
  <c r="J747"/>
  <c r="BK265"/>
  <c r="J165"/>
  <c r="BK1043"/>
  <c r="BK718"/>
  <c r="BK255"/>
  <c r="J1330"/>
  <c r="J892"/>
  <c r="J791"/>
  <c r="BK264"/>
  <c r="J176"/>
  <c r="BK1216"/>
  <c r="J809"/>
  <c r="J275"/>
  <c r="J161"/>
  <c i="6" r="BK609"/>
  <c r="J450"/>
  <c r="J147"/>
  <c r="J288"/>
  <c r="BK183"/>
  <c r="J609"/>
  <c r="BK459"/>
  <c r="BK271"/>
  <c r="BK224"/>
  <c r="J168"/>
  <c r="BK556"/>
  <c r="J280"/>
  <c r="BK467"/>
  <c r="BK176"/>
  <c i="7" r="J173"/>
  <c r="J182"/>
  <c r="BK185"/>
  <c i="8" r="BK143"/>
  <c r="BK116"/>
  <c r="J126"/>
  <c i="9" r="BK107"/>
  <c i="10" r="J114"/>
  <c r="J101"/>
  <c i="2" r="J291"/>
  <c r="BK260"/>
  <c r="J233"/>
  <c r="BK190"/>
  <c i="3" r="BK802"/>
  <c r="J650"/>
  <c r="BK654"/>
  <c r="BK439"/>
  <c i="4" r="BK2756"/>
  <c r="J2015"/>
  <c r="BK228"/>
  <c r="BK2546"/>
  <c r="BK2376"/>
  <c r="BK474"/>
  <c r="J152"/>
  <c r="J3502"/>
  <c r="J2692"/>
  <c r="J2389"/>
  <c r="J268"/>
  <c r="BK3227"/>
  <c r="J2881"/>
  <c r="J2377"/>
  <c r="BK261"/>
  <c r="J3382"/>
  <c r="BK2739"/>
  <c r="J2218"/>
  <c r="BK218"/>
  <c r="BK3450"/>
  <c r="J2666"/>
  <c r="BK278"/>
  <c r="J198"/>
  <c r="J2898"/>
  <c r="J2585"/>
  <c r="BK2335"/>
  <c r="J315"/>
  <c r="J4716"/>
  <c r="J4652"/>
  <c r="J3396"/>
  <c r="BK2705"/>
  <c r="BK2645"/>
  <c r="BK2467"/>
  <c r="J329"/>
  <c i="5" r="BK1244"/>
  <c r="J303"/>
  <c r="BK142"/>
  <c r="BK488"/>
  <c r="J840"/>
  <c r="BK894"/>
  <c r="J865"/>
  <c r="BK829"/>
  <c r="J805"/>
  <c r="BK773"/>
  <c r="J426"/>
  <c r="J338"/>
  <c r="BK310"/>
  <c r="J273"/>
  <c r="J207"/>
  <c r="J1176"/>
  <c r="BK179"/>
  <c i="6" r="J152"/>
  <c r="BK222"/>
  <c r="BK285"/>
  <c i="2" r="BK177"/>
  <c i="3" r="BK202"/>
  <c r="J512"/>
  <c i="4" r="BK3824"/>
  <c r="BK3156"/>
  <c r="BK2676"/>
  <c r="J2497"/>
  <c r="BK303"/>
  <c r="BK183"/>
  <c r="BK2899"/>
  <c r="BK2551"/>
  <c r="J2380"/>
  <c r="J463"/>
  <c r="J182"/>
  <c r="BK3616"/>
  <c r="J2658"/>
  <c r="J2460"/>
  <c r="J2225"/>
  <c r="J249"/>
  <c r="BK3203"/>
  <c r="BK2606"/>
  <c r="BK2387"/>
  <c r="BK378"/>
  <c r="J3621"/>
  <c r="BK2789"/>
  <c r="BK2622"/>
  <c r="J2274"/>
  <c r="J290"/>
  <c r="BK3581"/>
  <c r="BK2752"/>
  <c r="J2357"/>
  <c r="BK4092"/>
  <c r="J3331"/>
  <c r="J311"/>
  <c r="J155"/>
  <c r="J4658"/>
  <c r="J2889"/>
  <c r="J2694"/>
  <c r="J2507"/>
  <c r="J284"/>
  <c i="5" r="J1103"/>
  <c r="BK340"/>
  <c r="J1075"/>
  <c r="J297"/>
  <c r="BK1004"/>
  <c r="J873"/>
  <c r="J301"/>
  <c r="J216"/>
  <c r="J1006"/>
  <c r="BK737"/>
  <c r="BK196"/>
  <c r="J1233"/>
  <c r="BK806"/>
  <c r="BK249"/>
  <c r="BK1258"/>
  <c r="J838"/>
  <c r="J319"/>
  <c r="BK135"/>
  <c i="6" r="J551"/>
  <c r="J269"/>
  <c r="J627"/>
  <c r="J263"/>
  <c r="BK188"/>
  <c r="J539"/>
  <c r="J294"/>
  <c r="BK241"/>
  <c r="BK184"/>
  <c r="BK772"/>
  <c r="BK462"/>
  <c r="BK322"/>
  <c r="BK549"/>
  <c r="J814"/>
  <c r="J251"/>
  <c r="BK697"/>
  <c r="J517"/>
  <c r="J258"/>
  <c r="BK300"/>
  <c i="7" r="BK118"/>
  <c r="J187"/>
  <c r="BK131"/>
  <c i="8" r="J128"/>
  <c r="BK94"/>
  <c r="BK123"/>
  <c i="9" r="BK123"/>
  <c r="BK95"/>
  <c i="10" r="BK135"/>
  <c i="11" r="BK104"/>
  <c i="2" r="BK287"/>
  <c r="BK263"/>
  <c r="BK233"/>
  <c r="J196"/>
  <c r="F35"/>
  <c i="4" r="J363"/>
  <c r="BK3643"/>
  <c r="J2724"/>
  <c r="J2500"/>
  <c r="J291"/>
  <c r="J3650"/>
  <c r="J2632"/>
  <c r="J2288"/>
  <c r="BK3687"/>
  <c r="J3058"/>
  <c r="J2635"/>
  <c r="J2311"/>
  <c r="BK308"/>
  <c r="BK4711"/>
  <c r="J4648"/>
  <c r="BK3650"/>
  <c r="BK2761"/>
  <c r="BK2627"/>
  <c r="J2383"/>
  <c r="J307"/>
  <c i="5" r="J1210"/>
  <c r="J800"/>
  <c r="BK243"/>
  <c r="BK764"/>
  <c r="BK151"/>
  <c r="J327"/>
  <c r="BK140"/>
  <c r="BK1090"/>
  <c r="BK820"/>
  <c r="J312"/>
  <c r="J211"/>
  <c r="BK1273"/>
  <c r="BK997"/>
  <c r="J761"/>
  <c r="J313"/>
  <c r="BK207"/>
  <c r="J1197"/>
  <c r="J887"/>
  <c r="J484"/>
  <c r="BK1359"/>
  <c r="BK1075"/>
  <c r="BK789"/>
  <c r="BK321"/>
  <c r="J199"/>
  <c i="6" r="J583"/>
  <c r="J448"/>
  <c r="J300"/>
  <c r="J200"/>
  <c r="BK501"/>
  <c r="BK260"/>
  <c r="BK167"/>
  <c r="BK606"/>
  <c r="J456"/>
  <c r="BK621"/>
  <c r="J171"/>
  <c r="J241"/>
  <c r="BK768"/>
  <c r="J536"/>
  <c r="J333"/>
  <c r="BK315"/>
  <c i="7" r="J200"/>
  <c r="BK190"/>
  <c r="J175"/>
  <c i="8" r="BK145"/>
  <c r="BK126"/>
  <c r="J136"/>
  <c i="9" r="BK108"/>
  <c r="J98"/>
  <c i="10" r="J123"/>
  <c r="J131"/>
  <c i="11" r="J95"/>
  <c i="4" r="BK3183"/>
  <c r="J2680"/>
  <c r="BK2337"/>
  <c r="BK472"/>
  <c r="J4720"/>
  <c r="J4689"/>
  <c r="BK4240"/>
  <c r="BK2754"/>
  <c r="BK2690"/>
  <c r="BK2462"/>
  <c r="BK1082"/>
  <c r="BK207"/>
  <c i="5" r="J841"/>
  <c r="J322"/>
  <c r="BK149"/>
  <c r="BK871"/>
  <c r="BK172"/>
  <c r="BK703"/>
  <c r="J138"/>
  <c i="6" r="J478"/>
  <c r="BK172"/>
  <c r="J444"/>
  <c r="J245"/>
  <c r="BK173"/>
  <c r="J547"/>
  <c r="J318"/>
  <c r="J250"/>
  <c r="BK192"/>
  <c r="BK165"/>
  <c r="J504"/>
  <c r="BK775"/>
  <c r="J205"/>
  <c r="J203"/>
  <c r="BK576"/>
  <c r="J314"/>
  <c i="7" r="J154"/>
  <c r="BK124"/>
  <c i="8" r="BK133"/>
  <c i="9" r="J112"/>
  <c r="BK114"/>
  <c i="10" r="J119"/>
  <c i="5" r="J304"/>
  <c r="BK166"/>
  <c r="BK266"/>
  <c i="6" r="J387"/>
  <c r="J126"/>
  <c r="J705"/>
  <c r="J464"/>
  <c r="BK660"/>
  <c r="J291"/>
  <c r="BK143"/>
  <c r="BK535"/>
  <c r="J437"/>
  <c i="7" r="BK105"/>
  <c r="J194"/>
  <c i="8" r="J129"/>
  <c i="10" r="J184"/>
  <c r="BK181"/>
  <c i="2" r="BK165"/>
  <c i="3" r="BK739"/>
  <c r="J830"/>
  <c r="J364"/>
  <c r="J484"/>
  <c i="4" r="J3836"/>
  <c r="J2975"/>
  <c r="BK2580"/>
  <c r="J366"/>
  <c r="BK151"/>
  <c r="J3033"/>
  <c r="J2510"/>
  <c r="BK2361"/>
  <c r="BK297"/>
  <c r="BK219"/>
  <c r="J3687"/>
  <c r="J3156"/>
  <c r="BK2593"/>
  <c r="BK2426"/>
  <c r="BK252"/>
  <c r="BK3400"/>
  <c r="J2351"/>
  <c r="BK214"/>
  <c r="J177"/>
  <c r="J3472"/>
  <c r="BK2770"/>
  <c r="BK2643"/>
  <c r="J2379"/>
  <c r="BK530"/>
  <c r="J202"/>
  <c r="J3452"/>
  <c r="J2751"/>
  <c r="BK2367"/>
  <c r="J1712"/>
  <c r="J3820"/>
  <c r="BK3438"/>
  <c r="J2896"/>
  <c r="J760"/>
  <c r="BK206"/>
  <c r="J4706"/>
  <c r="BK4648"/>
  <c r="J3718"/>
  <c r="BK2621"/>
  <c r="BK2461"/>
  <c r="BK2234"/>
  <c r="BK180"/>
  <c i="5" r="BK903"/>
  <c r="J334"/>
  <c r="J249"/>
  <c r="BK1330"/>
  <c r="BK898"/>
  <c r="BK303"/>
  <c r="J160"/>
  <c r="BK1047"/>
  <c r="J753"/>
  <c r="J195"/>
  <c i="6" r="BK657"/>
  <c r="BK247"/>
  <c r="BK213"/>
  <c r="J522"/>
  <c r="J453"/>
  <c r="BK274"/>
  <c r="J189"/>
  <c r="J565"/>
  <c r="BK370"/>
  <c r="BK554"/>
  <c r="J157"/>
  <c r="BK298"/>
  <c r="J162"/>
  <c r="BK641"/>
  <c r="J537"/>
  <c r="J405"/>
  <c r="J132"/>
  <c r="BK145"/>
  <c i="7" r="J130"/>
  <c r="BK127"/>
  <c r="J169"/>
  <c r="BK182"/>
  <c i="8" r="BK147"/>
  <c r="BK137"/>
  <c r="BK106"/>
  <c r="BK146"/>
  <c r="BK109"/>
  <c i="9" r="BK94"/>
  <c i="10" r="BK203"/>
  <c r="J112"/>
  <c r="BK141"/>
  <c r="J109"/>
  <c i="2" r="J296"/>
  <c r="BK274"/>
  <c r="J247"/>
  <c r="J237"/>
  <c r="J190"/>
  <c r="BK107"/>
  <c i="3" r="BK826"/>
  <c r="BK527"/>
  <c r="J417"/>
  <c r="J714"/>
  <c r="BK441"/>
  <c r="J381"/>
  <c i="4" r="BK3043"/>
  <c r="J2681"/>
  <c r="J2234"/>
  <c r="BK288"/>
  <c r="J192"/>
  <c r="J3451"/>
  <c r="J2627"/>
  <c r="J2488"/>
  <c r="BK2401"/>
  <c r="BK881"/>
  <c r="J207"/>
  <c r="BK4234"/>
  <c r="J3733"/>
  <c r="J2732"/>
  <c r="BK2644"/>
  <c r="BK2452"/>
  <c r="BK1884"/>
  <c r="J3938"/>
  <c r="BK2889"/>
  <c r="BK2590"/>
  <c r="BK2460"/>
  <c r="J1649"/>
  <c r="BK250"/>
  <c r="BK3624"/>
  <c r="J2737"/>
  <c r="BK2602"/>
  <c r="J2446"/>
  <c r="BK285"/>
  <c r="J144"/>
  <c r="J3416"/>
  <c r="J2759"/>
  <c r="BK2550"/>
  <c r="BK1888"/>
  <c r="J2902"/>
  <c r="BK2722"/>
  <c r="BK2382"/>
  <c r="J668"/>
  <c r="J238"/>
  <c i="5" r="BK994"/>
  <c r="BK332"/>
  <c r="J189"/>
  <c r="J1251"/>
  <c r="J863"/>
  <c r="BK186"/>
  <c r="J1048"/>
  <c r="BK798"/>
  <c r="BK234"/>
  <c r="J1256"/>
  <c r="BK770"/>
  <c r="J318"/>
  <c r="BK222"/>
  <c r="J1267"/>
  <c r="BK876"/>
  <c r="J310"/>
  <c r="BK248"/>
  <c r="J1342"/>
  <c r="J1110"/>
  <c r="J793"/>
  <c r="BK624"/>
  <c r="J212"/>
  <c r="BK1361"/>
  <c r="BK1228"/>
  <c r="J1004"/>
  <c r="J804"/>
  <c r="BK272"/>
  <c r="BK198"/>
  <c i="6" r="BK547"/>
  <c r="BK457"/>
  <c r="J397"/>
  <c r="BK600"/>
  <c r="BK302"/>
  <c r="BK250"/>
  <c r="BK212"/>
  <c r="J723"/>
  <c r="J518"/>
  <c r="J319"/>
  <c r="J270"/>
  <c r="J240"/>
  <c r="J183"/>
  <c r="J603"/>
  <c r="J806"/>
  <c r="J505"/>
  <c r="BK679"/>
  <c r="BK458"/>
  <c r="BK159"/>
  <c r="BK294"/>
  <c i="7" r="BK122"/>
  <c r="BK140"/>
  <c r="J142"/>
  <c r="J118"/>
  <c r="J153"/>
  <c i="8" r="BK142"/>
  <c r="BK148"/>
  <c r="J92"/>
  <c r="BK98"/>
  <c i="9" r="BK110"/>
  <c i="10" r="J170"/>
  <c r="BK116"/>
  <c r="J199"/>
  <c r="BK154"/>
  <c i="2" r="J187"/>
  <c r="J146"/>
  <c i="3" r="BK401"/>
  <c r="BK714"/>
  <c r="J331"/>
  <c r="BK674"/>
  <c r="BK773"/>
  <c r="BK484"/>
  <c r="J638"/>
  <c r="J314"/>
  <c i="4" r="BK3435"/>
  <c r="BK2747"/>
  <c r="J2573"/>
  <c r="J2295"/>
  <c r="BK260"/>
  <c r="J223"/>
  <c r="BK4180"/>
  <c r="J3159"/>
  <c r="J2637"/>
  <c r="J2513"/>
  <c r="J2388"/>
  <c r="J2344"/>
  <c r="BK851"/>
  <c r="J181"/>
  <c r="BK3636"/>
  <c r="J3310"/>
  <c r="BK2714"/>
  <c r="BK2471"/>
  <c r="BK2015"/>
  <c r="BK231"/>
  <c r="J3043"/>
  <c r="BK2692"/>
  <c r="BK2394"/>
  <c r="BK478"/>
  <c r="J200"/>
  <c r="BK3652"/>
  <c r="J2749"/>
  <c r="J2651"/>
  <c r="J2323"/>
  <c r="J301"/>
  <c r="J153"/>
  <c r="J3318"/>
  <c r="J2686"/>
  <c r="BK2458"/>
  <c r="J206"/>
  <c r="J3813"/>
  <c r="BK3065"/>
  <c r="J2735"/>
  <c r="J2381"/>
  <c r="BK1953"/>
  <c r="BK4609"/>
  <c r="J3929"/>
  <c r="BK2745"/>
  <c r="BK2697"/>
  <c r="BK2575"/>
  <c r="BK2487"/>
  <c r="J437"/>
  <c r="BK153"/>
  <c i="5" r="J786"/>
  <c r="J315"/>
  <c r="BK1070"/>
  <c r="BK802"/>
  <c r="BK182"/>
  <c r="J794"/>
  <c r="BK308"/>
  <c r="J1172"/>
  <c r="BK1078"/>
  <c r="J857"/>
  <c r="J764"/>
  <c r="J344"/>
  <c r="J231"/>
  <c r="J141"/>
  <c r="BK1136"/>
  <c r="BK988"/>
  <c r="BK790"/>
  <c r="BK445"/>
  <c r="BK299"/>
  <c r="J183"/>
  <c r="BK1261"/>
  <c r="J875"/>
  <c r="BK796"/>
  <c r="BK344"/>
  <c r="BK227"/>
  <c r="BK133"/>
  <c r="BK1347"/>
  <c r="BK1203"/>
  <c r="BK786"/>
  <c r="J325"/>
  <c r="J200"/>
  <c i="6" r="J697"/>
  <c r="BK504"/>
  <c r="BK437"/>
  <c r="BK661"/>
  <c r="BK306"/>
  <c r="J252"/>
  <c r="J175"/>
  <c r="BK564"/>
  <c r="J476"/>
  <c r="J303"/>
  <c r="BK236"/>
  <c r="J210"/>
  <c r="J156"/>
  <c r="BK518"/>
  <c r="BK161"/>
  <c r="BK150"/>
  <c r="J226"/>
  <c i="7" r="J191"/>
  <c r="J181"/>
  <c r="J155"/>
  <c r="BK138"/>
  <c i="8" r="J103"/>
  <c r="J102"/>
  <c r="J142"/>
  <c i="9" r="BK101"/>
  <c r="J123"/>
  <c i="10" r="BK170"/>
  <c r="J192"/>
  <c i="2" r="BK285"/>
  <c r="BK272"/>
  <c r="J240"/>
  <c r="BK196"/>
  <c r="BK98"/>
  <c i="3" r="J748"/>
  <c r="BK751"/>
  <c r="J719"/>
  <c r="J741"/>
  <c i="4" r="BK2921"/>
  <c r="BK2338"/>
  <c r="BK242"/>
  <c r="J4177"/>
  <c r="BK2630"/>
  <c r="J2475"/>
  <c r="BK1576"/>
  <c r="BK172"/>
  <c r="BK3610"/>
  <c r="BK2979"/>
  <c r="J2590"/>
  <c r="BK390"/>
  <c r="BK3106"/>
  <c r="BK2728"/>
  <c r="J2461"/>
  <c r="J2339"/>
  <c r="BK185"/>
  <c r="J3045"/>
  <c r="BK2709"/>
  <c r="J2442"/>
  <c r="J286"/>
  <c r="BK3584"/>
  <c r="BK3074"/>
  <c r="BK2420"/>
  <c r="BK253"/>
  <c r="BK3542"/>
  <c r="BK2981"/>
  <c r="J2669"/>
  <c r="J2352"/>
  <c r="J881"/>
  <c r="BK165"/>
  <c r="BK4712"/>
  <c r="J4634"/>
  <c r="J4090"/>
  <c r="BK2831"/>
  <c r="J2622"/>
  <c r="J2394"/>
  <c r="BK864"/>
  <c i="5" r="BK1176"/>
  <c r="BK782"/>
  <c r="BK275"/>
  <c r="BK1317"/>
  <c r="BK780"/>
  <c r="BK176"/>
  <c r="BK754"/>
  <c r="BK165"/>
  <c r="BK873"/>
  <c r="J843"/>
  <c r="BK809"/>
  <c r="BK788"/>
  <c r="J749"/>
  <c r="BK353"/>
  <c r="BK328"/>
  <c r="BK302"/>
  <c r="J269"/>
  <c r="J214"/>
  <c r="J179"/>
  <c r="BK908"/>
  <c i="6" r="J556"/>
  <c r="BK326"/>
  <c r="J775"/>
  <c r="BK268"/>
  <c r="BK653"/>
  <c i="2" r="J165"/>
  <c i="3" r="J677"/>
  <c r="BK385"/>
  <c i="4" r="J2326"/>
  <c r="J221"/>
  <c r="J3652"/>
  <c r="J2667"/>
  <c r="BK2497"/>
  <c r="J2365"/>
  <c r="J971"/>
  <c r="J4092"/>
  <c r="BK3412"/>
  <c r="BK2911"/>
  <c r="J2614"/>
  <c r="BK2439"/>
  <c r="J848"/>
  <c r="BK213"/>
  <c r="J3112"/>
  <c r="BK2677"/>
  <c r="BK2433"/>
  <c r="BK2271"/>
  <c r="BK281"/>
  <c r="BK160"/>
  <c r="BK3220"/>
  <c r="J2661"/>
  <c r="J2434"/>
  <c r="BK3938"/>
  <c r="BK2851"/>
  <c r="BK2384"/>
  <c r="J257"/>
  <c r="BK4238"/>
  <c r="J3658"/>
  <c r="BK2908"/>
  <c r="BK453"/>
  <c r="J172"/>
  <c r="BK4710"/>
  <c r="BK4666"/>
  <c r="BK3374"/>
  <c r="BK2737"/>
  <c r="BK2553"/>
  <c r="BK2449"/>
  <c r="J343"/>
  <c i="5" r="J997"/>
  <c r="J251"/>
  <c r="J961"/>
  <c r="BK338"/>
  <c r="BK210"/>
  <c r="J900"/>
  <c r="BK726"/>
  <c r="BK162"/>
  <c r="J889"/>
  <c r="J342"/>
  <c r="J150"/>
  <c r="J896"/>
  <c r="BK269"/>
  <c r="J1357"/>
  <c r="J829"/>
  <c r="BK257"/>
  <c i="6" r="BK597"/>
  <c r="J290"/>
  <c r="J510"/>
  <c r="BK277"/>
  <c r="J218"/>
  <c r="BK650"/>
  <c r="BK416"/>
  <c r="J257"/>
  <c r="BK190"/>
  <c r="BK157"/>
  <c r="J501"/>
  <c r="J416"/>
  <c r="J370"/>
  <c r="BK461"/>
  <c r="J138"/>
  <c r="BK532"/>
  <c r="J340"/>
  <c r="BK313"/>
  <c i="7" r="J170"/>
  <c r="BK108"/>
  <c r="BK193"/>
  <c i="8" r="J147"/>
  <c r="J125"/>
  <c r="BK110"/>
  <c i="9" r="BK100"/>
  <c i="10" r="J175"/>
  <c r="BK184"/>
  <c r="BK102"/>
  <c i="2" r="BK291"/>
  <c r="BK247"/>
  <c r="J230"/>
  <c r="J161"/>
  <c i="3" r="J636"/>
  <c r="J437"/>
  <c i="4" r="J2856"/>
  <c r="J2492"/>
  <c r="J472"/>
  <c r="J237"/>
  <c r="BK149"/>
  <c r="J3378"/>
  <c r="BK2544"/>
  <c r="BK2492"/>
  <c r="J2367"/>
  <c r="BK290"/>
  <c r="J3646"/>
  <c r="J3183"/>
  <c r="J2701"/>
  <c r="BK2421"/>
  <c r="J1811"/>
  <c r="J216"/>
  <c r="J3050"/>
  <c r="J2600"/>
  <c r="J2358"/>
  <c r="J240"/>
  <c r="BK3378"/>
  <c r="BK2764"/>
  <c r="J2587"/>
  <c r="BK476"/>
  <c r="J3815"/>
  <c r="J2744"/>
  <c r="BK2353"/>
  <c r="BK3622"/>
  <c r="J2715"/>
  <c r="J2371"/>
  <c r="J478"/>
  <c r="BK157"/>
  <c r="J4700"/>
  <c r="J4215"/>
  <c r="J2891"/>
  <c r="J2713"/>
  <c r="J2570"/>
  <c r="J2415"/>
  <c r="J245"/>
  <c i="5" r="BK887"/>
  <c r="J323"/>
  <c r="BK1295"/>
  <c r="J799"/>
  <c r="J236"/>
  <c r="J1156"/>
  <c r="BK751"/>
  <c r="J225"/>
  <c r="BK1156"/>
  <c r="BK879"/>
  <c r="J765"/>
  <c r="J274"/>
  <c r="BK169"/>
  <c r="J1145"/>
  <c r="BK857"/>
  <c r="BK556"/>
  <c r="BK263"/>
  <c r="J1332"/>
  <c r="BK1024"/>
  <c r="J784"/>
  <c r="BK273"/>
  <c r="J1364"/>
  <c r="BK1160"/>
  <c r="BK761"/>
  <c r="J224"/>
  <c i="6" r="BK665"/>
  <c r="BK430"/>
  <c r="J310"/>
  <c r="J185"/>
  <c r="BK541"/>
  <c r="J277"/>
  <c r="J188"/>
  <c r="J692"/>
  <c r="J484"/>
  <c r="BK700"/>
  <c r="J235"/>
  <c r="J292"/>
  <c r="J133"/>
  <c r="J614"/>
  <c r="J479"/>
  <c r="J143"/>
  <c r="BK252"/>
  <c i="7" r="BK170"/>
  <c r="J128"/>
  <c r="BK136"/>
  <c i="8" r="J151"/>
  <c r="BK139"/>
  <c r="BK121"/>
  <c i="9" r="J124"/>
  <c r="BK116"/>
  <c i="10" r="BK129"/>
  <c r="J173"/>
  <c i="4" r="J183"/>
  <c r="J3423"/>
  <c r="BK2733"/>
  <c r="J2572"/>
  <c r="BK1880"/>
  <c r="BK201"/>
  <c r="BK4696"/>
  <c r="J4182"/>
  <c r="BK2763"/>
  <c r="J2675"/>
  <c r="BK2527"/>
  <c r="BK2377"/>
  <c r="J174"/>
  <c i="5" r="BK769"/>
  <c r="J265"/>
  <c r="BK1267"/>
  <c r="J808"/>
  <c r="J140"/>
  <c r="J827"/>
  <c r="BK236"/>
  <c i="6" r="J554"/>
  <c r="J441"/>
  <c r="J679"/>
  <c r="BK281"/>
  <c r="J201"/>
  <c r="J576"/>
  <c r="J378"/>
  <c r="BK263"/>
  <c r="J220"/>
  <c r="J155"/>
  <c r="J486"/>
  <c r="J820"/>
  <c r="BK449"/>
  <c r="BK705"/>
  <c r="BK205"/>
  <c i="7" r="BK134"/>
  <c r="J176"/>
  <c i="8" r="J105"/>
  <c r="BK91"/>
  <c i="9" r="BK119"/>
  <c i="10" r="BK167"/>
  <c i="11" r="BK98"/>
  <c i="2" r="J107"/>
  <c i="3" r="BK846"/>
  <c r="BK463"/>
  <c i="4" r="J2768"/>
  <c r="BK1714"/>
  <c r="J197"/>
  <c r="BK3548"/>
  <c r="BK2552"/>
  <c r="J2454"/>
  <c r="BK484"/>
  <c r="BK196"/>
  <c r="BK4020"/>
  <c r="BK3094"/>
  <c r="BK2711"/>
  <c r="BK2488"/>
  <c r="BK854"/>
  <c r="BK220"/>
  <c r="J2921"/>
  <c r="BK2415"/>
  <c r="J276"/>
  <c r="J3362"/>
  <c r="J2665"/>
  <c r="BK879"/>
  <c r="BK166"/>
  <c r="BK2800"/>
  <c r="J2284"/>
  <c r="BK3811"/>
  <c r="BK2891"/>
  <c r="BK2454"/>
  <c r="BK512"/>
  <c r="BK4717"/>
  <c r="J4618"/>
  <c r="J2931"/>
  <c r="BK2684"/>
  <c r="J2544"/>
  <c r="BK283"/>
  <c i="5" r="J818"/>
  <c r="BK209"/>
  <c r="BK758"/>
  <c r="J1163"/>
  <c r="BK216"/>
  <c r="BK406"/>
  <c r="J320"/>
  <c r="J279"/>
  <c r="BK205"/>
  <c r="BK860"/>
  <c r="BK206"/>
  <c r="BK807"/>
  <c r="BK865"/>
  <c r="BK1363"/>
  <c r="BK322"/>
  <c i="6" r="BK688"/>
  <c r="J481"/>
  <c r="BK568"/>
  <c r="BK132"/>
  <c r="BK258"/>
  <c r="J563"/>
  <c r="BK211"/>
  <c i="7" r="BK148"/>
  <c i="8" r="BK119"/>
  <c r="BK149"/>
  <c i="9" r="J104"/>
  <c i="10" r="BK169"/>
  <c i="2" r="BK111"/>
  <c i="3" r="J370"/>
  <c r="BK650"/>
  <c r="BK370"/>
  <c i="4" r="J3499"/>
  <c r="BK2662"/>
  <c r="J862"/>
  <c r="J213"/>
  <c r="J2660"/>
  <c r="BK2477"/>
  <c r="J867"/>
  <c r="BK163"/>
  <c r="J3449"/>
  <c r="BK2718"/>
  <c r="BK2385"/>
  <c r="J3174"/>
  <c r="J2559"/>
  <c r="J2639"/>
  <c r="BK202"/>
  <c r="J2709"/>
  <c r="BK4698"/>
  <c r="J2958"/>
  <c r="BK293"/>
  <c i="5" r="BK316"/>
  <c r="J762"/>
  <c r="J862"/>
  <c r="J1244"/>
  <c i="6" r="J568"/>
  <c r="BK207"/>
  <c r="J317"/>
  <c r="BK122"/>
  <c r="BK135"/>
  <c r="BK533"/>
  <c r="J311"/>
  <c i="7" r="J167"/>
  <c i="8" r="BK108"/>
  <c r="BK111"/>
  <c i="10" r="J150"/>
  <c r="BK202"/>
  <c i="2" r="J205"/>
  <c r="J91"/>
  <c i="3" r="BK656"/>
  <c r="BK417"/>
  <c i="4" r="BK2626"/>
  <c r="J230"/>
  <c r="J2684"/>
  <c r="J2317"/>
  <c r="J4171"/>
  <c r="J2719"/>
  <c r="J2384"/>
  <c r="J3266"/>
  <c r="J2376"/>
  <c r="BK3452"/>
  <c r="BK2680"/>
  <c r="BK223"/>
  <c r="BK2438"/>
  <c r="BK211"/>
  <c r="J2470"/>
  <c r="J266"/>
  <c i="5" r="J459"/>
  <c r="BK901"/>
  <c r="J1171"/>
  <c r="J201"/>
  <c r="J296"/>
  <c r="BK843"/>
  <c r="J146"/>
  <c r="BK276"/>
  <c r="BK1293"/>
  <c r="J341"/>
  <c i="6" r="J525"/>
  <c r="BK515"/>
  <c r="J221"/>
  <c r="BK472"/>
  <c r="J209"/>
  <c r="J651"/>
  <c r="BK209"/>
  <c r="BK351"/>
  <c r="BK186"/>
  <c i="7" r="J101"/>
  <c i="8" r="BK115"/>
  <c r="BK131"/>
  <c i="9" r="J102"/>
  <c i="10" r="J181"/>
  <c i="2" r="BK161"/>
  <c i="3" r="J773"/>
  <c r="J108"/>
  <c r="BK741"/>
  <c i="4" r="BK2670"/>
  <c r="J865"/>
  <c r="J3610"/>
  <c r="J2494"/>
  <c r="J282"/>
  <c r="J3462"/>
  <c r="BK2494"/>
  <c r="BK517"/>
  <c r="BK2902"/>
  <c r="BK2343"/>
  <c r="BK3350"/>
  <c r="J2591"/>
  <c r="J194"/>
  <c r="BK338"/>
  <c r="J4020"/>
  <c r="J2580"/>
  <c r="BK266"/>
  <c r="BK2836"/>
  <c r="J2548"/>
  <c r="J300"/>
  <c i="5" r="BK846"/>
  <c r="BK1315"/>
  <c r="BK139"/>
  <c r="J250"/>
  <c r="J1026"/>
  <c r="J731"/>
  <c r="BK1337"/>
  <c r="J869"/>
  <c r="J290"/>
  <c r="J1090"/>
  <c r="BK705"/>
  <c r="J149"/>
  <c r="J1082"/>
  <c r="J866"/>
  <c r="J245"/>
  <c i="6" r="J543"/>
  <c r="J181"/>
  <c r="BK219"/>
  <c r="J511"/>
  <c r="BK265"/>
  <c r="J172"/>
  <c r="J458"/>
  <c r="J204"/>
  <c i="7" r="J134"/>
  <c r="BK161"/>
  <c i="8" r="BK103"/>
  <c r="BK144"/>
  <c i="9" r="J105"/>
  <c i="2" r="J278"/>
  <c r="J142"/>
  <c i="3" r="J494"/>
  <c r="J751"/>
  <c i="4" r="J3456"/>
  <c r="J2300"/>
  <c r="BK2998"/>
  <c r="J2464"/>
  <c r="J271"/>
  <c r="J3434"/>
  <c r="BK2468"/>
  <c r="J3581"/>
  <c r="J2679"/>
  <c r="BK2143"/>
  <c r="BK3675"/>
  <c r="BK2672"/>
  <c r="J854"/>
  <c r="BK2694"/>
  <c r="J461"/>
  <c r="BK3449"/>
  <c r="BK2570"/>
  <c r="J212"/>
  <c r="BK4694"/>
  <c r="BK3733"/>
  <c r="J2730"/>
  <c r="BK2536"/>
  <c r="BK205"/>
  <c i="5" r="J741"/>
  <c r="BK895"/>
  <c r="BK1041"/>
  <c r="BK892"/>
  <c r="BK838"/>
  <c r="BK794"/>
  <c r="BK731"/>
  <c r="BK335"/>
  <c r="BK291"/>
  <c r="J192"/>
  <c r="J802"/>
  <c i="6" r="J264"/>
  <c r="BK180"/>
  <c i="3" r="J441"/>
  <c r="J479"/>
  <c i="4" r="BK2903"/>
  <c r="J1172"/>
  <c r="BK3370"/>
  <c r="BK2486"/>
  <c r="J273"/>
  <c r="BK3480"/>
  <c r="BK2715"/>
  <c r="BK2391"/>
  <c r="BK279"/>
  <c r="BK2955"/>
  <c r="BK2457"/>
  <c r="BK2348"/>
  <c r="BK192"/>
  <c r="BK2717"/>
  <c r="BK858"/>
  <c r="J3040"/>
  <c r="BK2308"/>
  <c r="BK3720"/>
  <c r="BK2703"/>
  <c r="BK4718"/>
  <c r="BK3735"/>
  <c r="J2624"/>
  <c r="J1530"/>
  <c i="5" r="BK891"/>
  <c r="J1238"/>
  <c r="BK478"/>
  <c r="J1087"/>
  <c r="J748"/>
  <c r="J1153"/>
  <c r="J252"/>
  <c r="J1095"/>
  <c r="BK482"/>
  <c r="J158"/>
  <c r="J915"/>
  <c r="BK280"/>
  <c i="6" r="BK721"/>
  <c r="BK424"/>
  <c r="BK347"/>
  <c r="BK229"/>
  <c r="BK716"/>
  <c r="J462"/>
  <c r="J217"/>
  <c r="J148"/>
  <c r="BK441"/>
  <c r="BK627"/>
  <c r="BK317"/>
  <c r="J727"/>
  <c r="BK490"/>
  <c r="BK428"/>
  <c i="7" r="J148"/>
  <c r="BK154"/>
  <c i="8" r="J115"/>
  <c i="9" r="J119"/>
  <c i="10" r="J190"/>
  <c r="BK119"/>
  <c i="2" r="BK280"/>
  <c r="J244"/>
  <c r="BK142"/>
  <c i="4" r="BK4171"/>
  <c r="BK2666"/>
  <c r="BK2311"/>
  <c r="BK199"/>
  <c r="BK2671"/>
  <c r="BK2456"/>
  <c r="BK495"/>
  <c r="BK188"/>
  <c r="BK3499"/>
  <c r="J2582"/>
  <c r="J2354"/>
  <c r="BK259"/>
  <c r="J2908"/>
  <c r="BK2514"/>
  <c r="BK272"/>
  <c r="BK2893"/>
  <c r="BK2603"/>
  <c r="BK280"/>
  <c r="J3016"/>
  <c r="BK1716"/>
  <c r="BK3568"/>
  <c r="J2676"/>
  <c r="BK2276"/>
  <c r="J191"/>
  <c r="J4685"/>
  <c r="BK2829"/>
  <c r="J2672"/>
  <c r="J2439"/>
  <c r="BK187"/>
  <c i="5" r="J298"/>
  <c r="BK1058"/>
  <c r="BK333"/>
  <c r="BK1065"/>
  <c r="BK278"/>
  <c r="BK934"/>
  <c r="BK801"/>
  <c r="BK288"/>
  <c r="J185"/>
  <c r="BK883"/>
  <c r="J302"/>
  <c r="J164"/>
  <c r="BK817"/>
  <c r="BK330"/>
  <c r="BK188"/>
  <c r="BK1249"/>
  <c r="J744"/>
  <c r="J208"/>
  <c i="6" r="J540"/>
  <c r="BK220"/>
  <c r="J285"/>
  <c r="BK578"/>
  <c r="J237"/>
  <c r="BK540"/>
  <c r="BK308"/>
  <c r="J766"/>
  <c r="J668"/>
  <c r="BK164"/>
  <c r="J564"/>
  <c r="J254"/>
  <c i="7" r="J158"/>
  <c r="J105"/>
  <c i="8" r="J121"/>
  <c r="J140"/>
  <c r="J99"/>
  <c i="10" r="BK101"/>
  <c r="J94"/>
  <c i="4" r="BK4177"/>
  <c r="BK3060"/>
  <c r="J2534"/>
  <c r="J270"/>
  <c r="BK4662"/>
  <c r="J3647"/>
  <c r="BK2699"/>
  <c r="BK2406"/>
  <c r="BK230"/>
  <c i="5" r="BK784"/>
  <c r="J1337"/>
  <c r="BK199"/>
  <c r="J763"/>
  <c r="J1242"/>
  <c i="6" r="BK364"/>
  <c r="BK123"/>
  <c r="BK254"/>
  <c r="BK752"/>
  <c r="BK480"/>
  <c r="BK234"/>
  <c r="BK723"/>
  <c r="BK133"/>
  <c r="J821"/>
  <c r="BK156"/>
  <c r="BK528"/>
  <c r="BK340"/>
  <c i="7" r="BK103"/>
  <c i="8" r="J96"/>
  <c i="9" r="J109"/>
  <c i="10" r="J172"/>
  <c i="3" l="1" r="T801"/>
  <c r="P801"/>
  <c r="R633"/>
  <c r="P740"/>
  <c r="R786"/>
  <c r="BK825"/>
  <c r="J825"/>
  <c r="J80"/>
  <c i="4" r="BK141"/>
  <c r="J141"/>
  <c r="J64"/>
  <c r="R141"/>
  <c r="BK148"/>
  <c r="J148"/>
  <c r="J65"/>
  <c r="T148"/>
  <c r="P203"/>
  <c r="T203"/>
  <c r="BK263"/>
  <c r="J263"/>
  <c r="J67"/>
  <c r="R263"/>
  <c r="BK294"/>
  <c r="J294"/>
  <c r="J68"/>
  <c r="T294"/>
  <c r="P306"/>
  <c r="R306"/>
  <c r="BK313"/>
  <c r="J313"/>
  <c r="J70"/>
  <c r="R313"/>
  <c r="T313"/>
  <c r="P318"/>
  <c r="BK389"/>
  <c r="J389"/>
  <c r="J74"/>
  <c r="R389"/>
  <c r="R847"/>
  <c r="BK2417"/>
  <c r="J2417"/>
  <c r="J85"/>
  <c r="T2668"/>
  <c r="T2682"/>
  <c r="BK2708"/>
  <c r="J2708"/>
  <c r="J93"/>
  <c r="P2727"/>
  <c r="BK2746"/>
  <c r="J2746"/>
  <c r="J96"/>
  <c r="P2757"/>
  <c r="P2765"/>
  <c r="T2855"/>
  <c r="T2895"/>
  <c r="BK3173"/>
  <c r="J3173"/>
  <c r="J107"/>
  <c r="BK3662"/>
  <c r="J3662"/>
  <c r="J109"/>
  <c r="BK3753"/>
  <c r="J3753"/>
  <c r="J110"/>
  <c r="T4410"/>
  <c r="P4709"/>
  <c i="5" r="BK129"/>
  <c r="J129"/>
  <c r="J64"/>
  <c r="T137"/>
  <c r="BK148"/>
  <c r="J148"/>
  <c r="J68"/>
  <c r="R152"/>
  <c r="BK178"/>
  <c r="J178"/>
  <c r="J74"/>
  <c r="T233"/>
  <c r="BK324"/>
  <c r="J324"/>
  <c r="J77"/>
  <c r="P336"/>
  <c r="R343"/>
  <c r="P352"/>
  <c r="R487"/>
  <c r="BK730"/>
  <c r="J730"/>
  <c r="J87"/>
  <c r="R746"/>
  <c r="R768"/>
  <c r="P785"/>
  <c r="BK905"/>
  <c r="J905"/>
  <c r="J95"/>
  <c r="P905"/>
  <c r="P811"/>
  <c r="R905"/>
  <c r="R811"/>
  <c r="T905"/>
  <c r="T811"/>
  <c r="BK1077"/>
  <c r="J1077"/>
  <c r="J99"/>
  <c r="T1205"/>
  <c r="BK1260"/>
  <c r="J1260"/>
  <c r="J102"/>
  <c r="T1297"/>
  <c r="T1341"/>
  <c i="7" r="T95"/>
  <c r="T94"/>
  <c r="R107"/>
  <c r="R106"/>
  <c r="P197"/>
  <c r="P196"/>
  <c i="9" r="BK103"/>
  <c r="J103"/>
  <c r="J66"/>
  <c r="P120"/>
  <c i="10" r="BK149"/>
  <c r="J149"/>
  <c r="J65"/>
  <c i="2" r="P199"/>
  <c r="T199"/>
  <c r="P222"/>
  <c r="BK262"/>
  <c r="J262"/>
  <c r="J66"/>
  <c r="P282"/>
  <c i="3" r="T116"/>
  <c r="T688"/>
  <c r="P825"/>
  <c i="4" r="T866"/>
  <c r="P2243"/>
  <c r="BK2316"/>
  <c r="J2316"/>
  <c r="J78"/>
  <c r="P2316"/>
  <c r="BK2333"/>
  <c r="J2333"/>
  <c r="J80"/>
  <c r="P2355"/>
  <c r="R2363"/>
  <c r="T2393"/>
  <c r="T2657"/>
  <c r="R2668"/>
  <c r="P2682"/>
  <c r="T2708"/>
  <c r="R2734"/>
  <c r="R2771"/>
  <c r="R2840"/>
  <c r="P2895"/>
  <c r="R3173"/>
  <c r="R3662"/>
  <c r="BK3940"/>
  <c r="J3940"/>
  <c r="J111"/>
  <c r="BK4214"/>
  <c r="J4214"/>
  <c r="J112"/>
  <c r="BK4633"/>
  <c r="J4633"/>
  <c r="J114"/>
  <c r="T4688"/>
  <c r="T4695"/>
  <c i="7" r="T121"/>
  <c r="T120"/>
  <c i="8" r="BK87"/>
  <c r="BK86"/>
  <c r="J86"/>
  <c i="9" r="T103"/>
  <c r="P115"/>
  <c i="10" r="BK91"/>
  <c r="J91"/>
  <c r="J61"/>
  <c r="T115"/>
  <c r="R158"/>
  <c i="2" r="R90"/>
  <c r="BK208"/>
  <c r="J208"/>
  <c r="J63"/>
  <c r="P232"/>
  <c r="BK282"/>
  <c r="J282"/>
  <c r="J67"/>
  <c i="3" r="BK116"/>
  <c r="J116"/>
  <c r="J66"/>
  <c r="P633"/>
  <c r="R688"/>
  <c i="4" r="P141"/>
  <c r="T141"/>
  <c r="P148"/>
  <c r="R148"/>
  <c r="BK203"/>
  <c r="J203"/>
  <c r="J66"/>
  <c r="R203"/>
  <c r="P263"/>
  <c r="T263"/>
  <c r="P294"/>
  <c r="R294"/>
  <c r="BK306"/>
  <c r="J306"/>
  <c r="J69"/>
  <c r="T306"/>
  <c r="P313"/>
  <c r="BK318"/>
  <c r="J318"/>
  <c r="J72"/>
  <c r="R318"/>
  <c r="T318"/>
  <c r="BK337"/>
  <c r="J337"/>
  <c r="J73"/>
  <c r="P337"/>
  <c r="R337"/>
  <c r="T337"/>
  <c r="P389"/>
  <c r="T389"/>
  <c r="BK847"/>
  <c r="J847"/>
  <c r="J75"/>
  <c r="P847"/>
  <c r="T847"/>
  <c r="BK2243"/>
  <c r="J2243"/>
  <c r="J77"/>
  <c r="T2333"/>
  <c r="T2355"/>
  <c r="BK2363"/>
  <c r="J2363"/>
  <c r="J82"/>
  <c r="R2393"/>
  <c r="R2657"/>
  <c r="R2673"/>
  <c r="P2693"/>
  <c r="P2708"/>
  <c r="P2734"/>
  <c r="P2771"/>
  <c r="P2840"/>
  <c r="BK2895"/>
  <c r="J2895"/>
  <c r="J102"/>
  <c r="T3173"/>
  <c r="P3662"/>
  <c r="R3753"/>
  <c r="P4410"/>
  <c r="P4688"/>
  <c r="R4709"/>
  <c i="5" r="R129"/>
  <c r="BK152"/>
  <c r="J152"/>
  <c r="J69"/>
  <c r="R233"/>
  <c r="P361"/>
  <c r="BK472"/>
  <c r="J472"/>
  <c r="J84"/>
  <c r="P717"/>
  <c r="BK777"/>
  <c r="J777"/>
  <c r="J91"/>
  <c r="R1077"/>
  <c r="R1260"/>
  <c r="R1354"/>
  <c r="R1353"/>
  <c i="6" r="BK129"/>
  <c r="J129"/>
  <c r="J66"/>
  <c r="P139"/>
  <c r="BK146"/>
  <c r="J146"/>
  <c r="J70"/>
  <c r="P146"/>
  <c r="T146"/>
  <c r="BK206"/>
  <c r="J206"/>
  <c r="J72"/>
  <c r="R266"/>
  <c r="BK309"/>
  <c r="J309"/>
  <c r="J75"/>
  <c r="T321"/>
  <c r="P415"/>
  <c r="T427"/>
  <c r="BK465"/>
  <c r="J465"/>
  <c r="J84"/>
  <c r="R474"/>
  <c r="BK558"/>
  <c r="J558"/>
  <c r="J89"/>
  <c r="P567"/>
  <c r="T567"/>
  <c r="P590"/>
  <c r="T590"/>
  <c r="P687"/>
  <c r="R710"/>
  <c r="R779"/>
  <c i="7" r="BK95"/>
  <c r="J95"/>
  <c r="J65"/>
  <c r="P107"/>
  <c r="P106"/>
  <c r="BK197"/>
  <c r="J197"/>
  <c r="J71"/>
  <c i="8" r="R87"/>
  <c r="R86"/>
  <c i="9" r="P93"/>
  <c r="P111"/>
  <c r="T115"/>
  <c i="10" r="P91"/>
  <c r="BK128"/>
  <c r="J128"/>
  <c r="J64"/>
  <c r="T158"/>
  <c r="BK197"/>
  <c r="J197"/>
  <c r="J69"/>
  <c i="2" r="P90"/>
  <c r="P89"/>
  <c r="P88"/>
  <c i="1" r="AU55"/>
  <c i="2" r="P208"/>
  <c r="R222"/>
  <c r="P262"/>
  <c i="3" r="BK633"/>
  <c r="J633"/>
  <c r="J67"/>
  <c r="R740"/>
  <c r="T786"/>
  <c r="R825"/>
  <c i="4" r="BK866"/>
  <c r="J866"/>
  <c r="J76"/>
  <c r="P2417"/>
  <c r="P2673"/>
  <c r="BK2693"/>
  <c r="J2693"/>
  <c r="J91"/>
  <c r="R2708"/>
  <c r="T2727"/>
  <c r="R2746"/>
  <c r="R2757"/>
  <c r="T2765"/>
  <c r="R2855"/>
  <c r="T2904"/>
  <c r="P2960"/>
  <c r="BK3042"/>
  <c r="J3042"/>
  <c r="J105"/>
  <c r="T3158"/>
  <c r="T3580"/>
  <c r="P3753"/>
  <c r="R4410"/>
  <c r="BK4688"/>
  <c r="J4688"/>
  <c r="J116"/>
  <c r="R4695"/>
  <c i="5" r="P129"/>
  <c r="R137"/>
  <c r="P148"/>
  <c r="T152"/>
  <c r="P159"/>
  <c r="P168"/>
  <c r="BK173"/>
  <c r="J173"/>
  <c r="J73"/>
  <c r="R178"/>
  <c r="BK293"/>
  <c r="J293"/>
  <c r="J76"/>
  <c r="R324"/>
  <c r="T336"/>
  <c r="R352"/>
  <c r="T352"/>
  <c r="BK487"/>
  <c r="J487"/>
  <c r="J85"/>
  <c r="T717"/>
  <c r="BK746"/>
  <c r="J746"/>
  <c r="J89"/>
  <c r="BK768"/>
  <c r="J768"/>
  <c r="J90"/>
  <c r="R777"/>
  <c r="T777"/>
  <c r="T914"/>
  <c r="BK1040"/>
  <c r="J1040"/>
  <c r="J98"/>
  <c r="P1040"/>
  <c r="BK1205"/>
  <c r="J1205"/>
  <c r="J100"/>
  <c r="T1227"/>
  <c r="P1297"/>
  <c r="BK1354"/>
  <c r="J1354"/>
  <c r="J106"/>
  <c i="6" r="R121"/>
  <c r="P129"/>
  <c r="P128"/>
  <c r="P151"/>
  <c r="P206"/>
  <c r="P266"/>
  <c r="P297"/>
  <c r="P309"/>
  <c r="R321"/>
  <c r="BK415"/>
  <c r="J415"/>
  <c r="J80"/>
  <c r="R427"/>
  <c r="P443"/>
  <c r="P465"/>
  <c r="P474"/>
  <c r="T482"/>
  <c r="R558"/>
  <c r="R489"/>
  <c r="P599"/>
  <c r="R687"/>
  <c r="BK731"/>
  <c r="J731"/>
  <c r="J95"/>
  <c r="P779"/>
  <c r="BK813"/>
  <c r="J813"/>
  <c r="J98"/>
  <c i="7" r="R121"/>
  <c r="R120"/>
  <c i="8" r="T87"/>
  <c r="T86"/>
  <c i="9" r="T93"/>
  <c r="T111"/>
  <c r="R120"/>
  <c i="10" r="R91"/>
  <c r="BK158"/>
  <c r="J158"/>
  <c r="J66"/>
  <c r="R183"/>
  <c r="P197"/>
  <c i="2" r="BK90"/>
  <c r="J90"/>
  <c r="J61"/>
  <c r="R208"/>
  <c r="T232"/>
  <c r="T282"/>
  <c i="3" r="R116"/>
  <c r="R106"/>
  <c r="BK688"/>
  <c r="J688"/>
  <c r="J72"/>
  <c r="T740"/>
  <c r="R801"/>
  <c i="4" r="R2417"/>
  <c r="P2668"/>
  <c r="R2682"/>
  <c r="P2746"/>
  <c r="BK2757"/>
  <c r="J2757"/>
  <c r="J97"/>
  <c r="BK2765"/>
  <c r="J2765"/>
  <c r="J98"/>
  <c r="BK2855"/>
  <c r="J2855"/>
  <c r="J101"/>
  <c r="P2904"/>
  <c r="R2960"/>
  <c r="T3042"/>
  <c r="BK3158"/>
  <c r="J3158"/>
  <c r="J106"/>
  <c r="P3580"/>
  <c r="T3940"/>
  <c r="T4214"/>
  <c r="P4633"/>
  <c r="T4709"/>
  <c i="5" r="P137"/>
  <c r="T145"/>
  <c r="P152"/>
  <c r="T159"/>
  <c r="T168"/>
  <c r="R173"/>
  <c r="BK233"/>
  <c r="J233"/>
  <c r="J75"/>
  <c r="R293"/>
  <c r="P324"/>
  <c r="R336"/>
  <c r="T343"/>
  <c r="BK352"/>
  <c r="J352"/>
  <c r="J82"/>
  <c r="P487"/>
  <c r="R717"/>
  <c r="T730"/>
  <c r="T768"/>
  <c r="R785"/>
  <c r="R914"/>
  <c r="P1017"/>
  <c r="R1017"/>
  <c r="T1040"/>
  <c r="P1205"/>
  <c r="BK1227"/>
  <c r="J1227"/>
  <c r="J101"/>
  <c r="P1260"/>
  <c r="BK1341"/>
  <c r="J1341"/>
  <c r="J104"/>
  <c r="P1354"/>
  <c r="P1353"/>
  <c i="6" r="BK121"/>
  <c r="J121"/>
  <c r="J64"/>
  <c r="R129"/>
  <c r="R139"/>
  <c r="R146"/>
  <c r="R206"/>
  <c r="R297"/>
  <c r="BK316"/>
  <c r="J316"/>
  <c r="J76"/>
  <c r="R316"/>
  <c r="T316"/>
  <c r="R377"/>
  <c r="BK427"/>
  <c r="J427"/>
  <c r="J81"/>
  <c r="T465"/>
  <c r="BK482"/>
  <c r="J482"/>
  <c r="J86"/>
  <c r="BK567"/>
  <c r="J567"/>
  <c r="J90"/>
  <c r="R567"/>
  <c r="BK590"/>
  <c r="J590"/>
  <c r="J91"/>
  <c r="R590"/>
  <c r="BK687"/>
  <c r="J687"/>
  <c r="J93"/>
  <c r="T710"/>
  <c r="BK779"/>
  <c r="J779"/>
  <c r="J96"/>
  <c r="P813"/>
  <c r="P812"/>
  <c i="7" r="R95"/>
  <c r="R94"/>
  <c r="T107"/>
  <c r="T106"/>
  <c r="R197"/>
  <c r="R196"/>
  <c i="9" r="R93"/>
  <c r="R111"/>
  <c r="BK120"/>
  <c r="J120"/>
  <c r="J69"/>
  <c i="10" r="BK115"/>
  <c r="J115"/>
  <c r="J62"/>
  <c r="R128"/>
  <c r="P149"/>
  <c r="P183"/>
  <c r="R197"/>
  <c i="2" r="T208"/>
  <c r="R232"/>
  <c r="R282"/>
  <c i="3" r="P688"/>
  <c r="P664"/>
  <c r="P786"/>
  <c i="4" r="P866"/>
  <c r="P317"/>
  <c r="R2243"/>
  <c r="R2316"/>
  <c r="P2333"/>
  <c r="BK2355"/>
  <c r="J2355"/>
  <c r="J81"/>
  <c r="T2363"/>
  <c r="BK2393"/>
  <c r="J2393"/>
  <c r="J84"/>
  <c r="P2657"/>
  <c r="P2647"/>
  <c r="BK2673"/>
  <c r="J2673"/>
  <c r="J89"/>
  <c r="R2693"/>
  <c r="P2704"/>
  <c r="BK2727"/>
  <c r="J2727"/>
  <c r="J94"/>
  <c r="T2734"/>
  <c r="T2771"/>
  <c r="T2840"/>
  <c r="R2904"/>
  <c r="T2960"/>
  <c r="R3042"/>
  <c r="R3158"/>
  <c r="BK3580"/>
  <c r="J3580"/>
  <c r="J108"/>
  <c r="P3940"/>
  <c r="P4214"/>
  <c r="R4633"/>
  <c r="P4695"/>
  <c i="5" r="T129"/>
  <c r="BK145"/>
  <c r="J145"/>
  <c r="J67"/>
  <c r="T148"/>
  <c r="BK159"/>
  <c r="J159"/>
  <c r="J71"/>
  <c r="P178"/>
  <c r="P233"/>
  <c r="T324"/>
  <c r="P343"/>
  <c r="T487"/>
  <c r="P730"/>
  <c r="P768"/>
  <c r="T785"/>
  <c r="P914"/>
  <c r="BK1017"/>
  <c r="J1017"/>
  <c r="J97"/>
  <c r="T1017"/>
  <c r="R1040"/>
  <c r="R1205"/>
  <c r="R1227"/>
  <c r="R1297"/>
  <c r="R1341"/>
  <c i="6" r="T121"/>
  <c r="T139"/>
  <c r="T151"/>
  <c r="T266"/>
  <c r="T309"/>
  <c r="P316"/>
  <c r="BK377"/>
  <c r="J377"/>
  <c r="J79"/>
  <c r="T415"/>
  <c r="R443"/>
  <c r="T474"/>
  <c r="P558"/>
  <c r="P489"/>
  <c r="P488"/>
  <c r="T599"/>
  <c r="P710"/>
  <c r="P731"/>
  <c r="T779"/>
  <c i="7" r="BK121"/>
  <c r="J121"/>
  <c r="J69"/>
  <c i="8" r="P87"/>
  <c r="P86"/>
  <c i="1" r="AU62"/>
  <c i="9" r="P103"/>
  <c r="BK115"/>
  <c r="J115"/>
  <c r="J68"/>
  <c i="10" r="P115"/>
  <c r="T128"/>
  <c r="T149"/>
  <c r="T183"/>
  <c i="2" r="BK199"/>
  <c r="J199"/>
  <c r="J62"/>
  <c r="BK232"/>
  <c r="J232"/>
  <c r="J65"/>
  <c r="R262"/>
  <c i="3" r="P116"/>
  <c r="P106"/>
  <c r="BK786"/>
  <c r="J786"/>
  <c r="J78"/>
  <c i="4" r="T2417"/>
  <c r="BK2668"/>
  <c r="J2668"/>
  <c r="J88"/>
  <c r="BK2682"/>
  <c r="J2682"/>
  <c r="J90"/>
  <c r="BK2704"/>
  <c r="J2704"/>
  <c r="J92"/>
  <c r="T2704"/>
  <c r="BK2734"/>
  <c r="J2734"/>
  <c r="J95"/>
  <c r="T2746"/>
  <c r="T2757"/>
  <c r="R2765"/>
  <c r="P2855"/>
  <c r="BK2904"/>
  <c r="J2904"/>
  <c r="J103"/>
  <c r="BK2960"/>
  <c r="J2960"/>
  <c r="J104"/>
  <c r="P3042"/>
  <c r="P3158"/>
  <c r="R3580"/>
  <c r="R3940"/>
  <c r="R4214"/>
  <c r="T4633"/>
  <c r="BK4709"/>
  <c r="J4709"/>
  <c r="J118"/>
  <c i="5" r="BK137"/>
  <c r="J137"/>
  <c r="J66"/>
  <c r="P145"/>
  <c r="R148"/>
  <c r="R159"/>
  <c r="R168"/>
  <c r="P173"/>
  <c r="T178"/>
  <c r="T293"/>
  <c r="BK336"/>
  <c r="J336"/>
  <c r="J78"/>
  <c r="BK343"/>
  <c r="J343"/>
  <c r="J79"/>
  <c r="BK361"/>
  <c r="J361"/>
  <c r="J83"/>
  <c r="T361"/>
  <c r="P472"/>
  <c r="T472"/>
  <c r="BK717"/>
  <c r="J717"/>
  <c r="J86"/>
  <c r="R730"/>
  <c r="T746"/>
  <c r="BK785"/>
  <c r="J785"/>
  <c r="J92"/>
  <c r="BK914"/>
  <c r="J914"/>
  <c r="J96"/>
  <c r="T1077"/>
  <c r="P1227"/>
  <c r="BK1297"/>
  <c r="J1297"/>
  <c r="J103"/>
  <c r="P1341"/>
  <c i="6" r="P121"/>
  <c r="T129"/>
  <c r="T128"/>
  <c r="BK139"/>
  <c r="J139"/>
  <c r="J68"/>
  <c r="R151"/>
  <c r="BK266"/>
  <c r="J266"/>
  <c r="J73"/>
  <c r="T297"/>
  <c r="BK321"/>
  <c r="P377"/>
  <c r="R415"/>
  <c r="BK443"/>
  <c r="J443"/>
  <c r="J83"/>
  <c r="R465"/>
  <c r="P482"/>
  <c r="T558"/>
  <c r="T489"/>
  <c r="R599"/>
  <c r="BK710"/>
  <c r="J710"/>
  <c r="J94"/>
  <c r="T731"/>
  <c r="T813"/>
  <c r="T812"/>
  <c i="7" r="P95"/>
  <c r="P94"/>
  <c r="BK107"/>
  <c r="J107"/>
  <c r="J67"/>
  <c r="T197"/>
  <c r="T196"/>
  <c i="9" r="BK93"/>
  <c r="BK92"/>
  <c r="BK91"/>
  <c r="J91"/>
  <c r="J63"/>
  <c r="BK111"/>
  <c r="J111"/>
  <c r="J67"/>
  <c r="R115"/>
  <c i="10" r="T91"/>
  <c r="T90"/>
  <c r="T89"/>
  <c r="P128"/>
  <c r="R149"/>
  <c r="BK183"/>
  <c r="J183"/>
  <c r="J67"/>
  <c r="T197"/>
  <c i="2" r="T90"/>
  <c r="T89"/>
  <c r="T88"/>
  <c r="R199"/>
  <c r="BK222"/>
  <c r="J222"/>
  <c r="J64"/>
  <c r="T222"/>
  <c r="T262"/>
  <c i="3" r="T633"/>
  <c r="BK740"/>
  <c r="J740"/>
  <c r="J73"/>
  <c r="T825"/>
  <c i="4" r="R866"/>
  <c r="R317"/>
  <c r="T2243"/>
  <c r="T2316"/>
  <c r="R2333"/>
  <c r="R2355"/>
  <c r="P2363"/>
  <c r="P2393"/>
  <c r="BK2657"/>
  <c r="J2657"/>
  <c r="J87"/>
  <c r="T2673"/>
  <c r="T2693"/>
  <c r="R2704"/>
  <c r="R2727"/>
  <c r="BK2771"/>
  <c r="J2771"/>
  <c r="J99"/>
  <c r="BK2840"/>
  <c r="J2840"/>
  <c r="J100"/>
  <c r="R2895"/>
  <c r="P3173"/>
  <c r="T3662"/>
  <c r="T3753"/>
  <c r="BK4410"/>
  <c r="J4410"/>
  <c r="J113"/>
  <c r="R4688"/>
  <c r="R4687"/>
  <c r="BK4695"/>
  <c r="BK4687"/>
  <c r="J4687"/>
  <c r="J115"/>
  <c i="5" r="R145"/>
  <c r="BK168"/>
  <c r="J168"/>
  <c r="J72"/>
  <c r="T173"/>
  <c r="P293"/>
  <c r="R361"/>
  <c r="R472"/>
  <c r="P746"/>
  <c r="P777"/>
  <c r="P1077"/>
  <c r="T1260"/>
  <c r="T1354"/>
  <c r="T1353"/>
  <c i="6" r="BK151"/>
  <c r="J151"/>
  <c r="J71"/>
  <c r="T206"/>
  <c r="BK297"/>
  <c r="J297"/>
  <c r="J74"/>
  <c r="R309"/>
  <c r="P321"/>
  <c r="P320"/>
  <c r="T377"/>
  <c r="P427"/>
  <c r="T443"/>
  <c r="BK474"/>
  <c r="J474"/>
  <c r="J85"/>
  <c r="R482"/>
  <c r="BK599"/>
  <c r="J599"/>
  <c r="J92"/>
  <c r="T687"/>
  <c r="R731"/>
  <c r="R813"/>
  <c r="R812"/>
  <c i="7" r="P121"/>
  <c r="P120"/>
  <c r="P93"/>
  <c i="1" r="AU61"/>
  <c i="9" r="R103"/>
  <c r="T120"/>
  <c i="10" r="R115"/>
  <c r="P158"/>
  <c i="3" r="R664"/>
  <c r="BK665"/>
  <c r="J665"/>
  <c r="J69"/>
  <c r="BK673"/>
  <c r="J673"/>
  <c r="J70"/>
  <c r="BK767"/>
  <c r="J767"/>
  <c r="J77"/>
  <c r="BK845"/>
  <c r="J845"/>
  <c r="J82"/>
  <c i="10" r="BK125"/>
  <c r="J125"/>
  <c r="J63"/>
  <c i="3" r="BK761"/>
  <c r="J761"/>
  <c r="J76"/>
  <c r="BK801"/>
  <c r="J801"/>
  <c r="J79"/>
  <c r="BK750"/>
  <c r="J750"/>
  <c r="J74"/>
  <c i="2" r="BK295"/>
  <c r="J295"/>
  <c r="J68"/>
  <c i="3" r="BK107"/>
  <c r="J107"/>
  <c r="J65"/>
  <c r="BK857"/>
  <c r="J857"/>
  <c r="J83"/>
  <c i="5" r="BK348"/>
  <c r="J348"/>
  <c r="J81"/>
  <c i="6" r="BK137"/>
  <c r="J137"/>
  <c r="J67"/>
  <c i="3" r="BK759"/>
  <c r="J759"/>
  <c r="J75"/>
  <c i="4" r="BK2647"/>
  <c r="J2647"/>
  <c r="J86"/>
  <c i="6" r="BK440"/>
  <c r="J440"/>
  <c r="J82"/>
  <c i="11" r="BK94"/>
  <c r="J94"/>
  <c r="J63"/>
  <c i="4" r="BK2330"/>
  <c r="J2330"/>
  <c r="J79"/>
  <c i="5" r="BK743"/>
  <c r="J743"/>
  <c r="J88"/>
  <c i="11" r="BK91"/>
  <c r="J91"/>
  <c r="J62"/>
  <c i="5" r="BK811"/>
  <c r="BK810"/>
  <c r="J810"/>
  <c r="J93"/>
  <c i="6" r="BK144"/>
  <c r="J144"/>
  <c r="J69"/>
  <c i="11" r="BK88"/>
  <c r="BK97"/>
  <c r="J97"/>
  <c r="J64"/>
  <c i="3" r="BK676"/>
  <c r="J676"/>
  <c r="J71"/>
  <c i="5" r="BK157"/>
  <c r="J157"/>
  <c r="J70"/>
  <c i="6" r="BK489"/>
  <c r="J489"/>
  <c r="J88"/>
  <c i="10" r="BK194"/>
  <c r="J194"/>
  <c r="J68"/>
  <c i="11" r="BK100"/>
  <c r="J100"/>
  <c r="J65"/>
  <c r="BK103"/>
  <c r="J103"/>
  <c r="J66"/>
  <c r="F55"/>
  <c r="E48"/>
  <c r="J80"/>
  <c r="BE89"/>
  <c r="BE104"/>
  <c i="10" r="BK90"/>
  <c r="BK89"/>
  <c r="J89"/>
  <c r="J59"/>
  <c i="11" r="BE95"/>
  <c r="BE98"/>
  <c r="BE92"/>
  <c r="BE101"/>
  <c i="9" r="J92"/>
  <c r="J64"/>
  <c i="10" r="F86"/>
  <c r="BE92"/>
  <c r="BE104"/>
  <c r="BE112"/>
  <c r="BE135"/>
  <c r="BE159"/>
  <c r="BE178"/>
  <c i="9" r="J93"/>
  <c r="J65"/>
  <c i="10" r="BE99"/>
  <c r="BE102"/>
  <c r="BE116"/>
  <c r="BE139"/>
  <c r="BE146"/>
  <c r="BE150"/>
  <c r="J83"/>
  <c r="BE162"/>
  <c r="BE184"/>
  <c r="BE190"/>
  <c r="BE192"/>
  <c r="BE198"/>
  <c r="BE204"/>
  <c r="BE205"/>
  <c r="BE109"/>
  <c r="BE114"/>
  <c r="BE123"/>
  <c r="BE167"/>
  <c r="BE169"/>
  <c r="BE170"/>
  <c r="BE173"/>
  <c r="E79"/>
  <c r="BE94"/>
  <c r="BE131"/>
  <c r="BE133"/>
  <c r="BE141"/>
  <c r="BE154"/>
  <c r="BE175"/>
  <c r="BE199"/>
  <c r="BE144"/>
  <c r="BE164"/>
  <c r="BE181"/>
  <c r="BE186"/>
  <c r="BE203"/>
  <c r="BE101"/>
  <c r="BE107"/>
  <c r="BE119"/>
  <c r="BE126"/>
  <c r="BE129"/>
  <c r="BE137"/>
  <c r="BE172"/>
  <c r="BE195"/>
  <c r="BE200"/>
  <c r="BE201"/>
  <c r="BE202"/>
  <c i="9" r="F88"/>
  <c r="BE102"/>
  <c r="BE109"/>
  <c i="8" r="J87"/>
  <c r="J64"/>
  <c i="9" r="BE101"/>
  <c r="BE112"/>
  <c r="BE113"/>
  <c r="BE118"/>
  <c r="BE124"/>
  <c i="8" r="J63"/>
  <c i="9" r="BE100"/>
  <c r="BE105"/>
  <c r="BE119"/>
  <c r="J56"/>
  <c r="BE96"/>
  <c r="BE106"/>
  <c r="BE116"/>
  <c r="E79"/>
  <c r="BE94"/>
  <c r="BE95"/>
  <c r="BE97"/>
  <c r="BE99"/>
  <c r="BE107"/>
  <c r="BE108"/>
  <c r="BE110"/>
  <c r="BE104"/>
  <c r="BE114"/>
  <c r="BE117"/>
  <c r="BE98"/>
  <c r="BE121"/>
  <c r="BE122"/>
  <c r="BE123"/>
  <c i="8" r="E74"/>
  <c r="BE103"/>
  <c r="BE105"/>
  <c r="BE115"/>
  <c r="BE116"/>
  <c r="BE123"/>
  <c r="BE124"/>
  <c r="BE130"/>
  <c r="BE134"/>
  <c r="BE135"/>
  <c r="BE138"/>
  <c r="BE148"/>
  <c r="BE151"/>
  <c r="BE102"/>
  <c r="BE117"/>
  <c i="7" r="BK196"/>
  <c r="J196"/>
  <c r="J70"/>
  <c i="8" r="BE94"/>
  <c r="BE104"/>
  <c r="BE108"/>
  <c r="BE119"/>
  <c r="BE143"/>
  <c r="BE144"/>
  <c i="7" r="BK120"/>
  <c r="J120"/>
  <c r="J68"/>
  <c i="8" r="BE106"/>
  <c r="BE112"/>
  <c r="BE118"/>
  <c r="BE120"/>
  <c r="BE133"/>
  <c r="BE137"/>
  <c r="BE142"/>
  <c r="BE146"/>
  <c r="BE147"/>
  <c r="BE150"/>
  <c r="J56"/>
  <c r="BE88"/>
  <c r="BE89"/>
  <c r="BE110"/>
  <c r="BE111"/>
  <c r="BE113"/>
  <c r="BE121"/>
  <c r="BE152"/>
  <c r="F83"/>
  <c r="BE93"/>
  <c r="BE96"/>
  <c r="BE98"/>
  <c r="BE114"/>
  <c r="BE122"/>
  <c r="BE131"/>
  <c r="BE140"/>
  <c r="BE145"/>
  <c r="BE149"/>
  <c r="BE91"/>
  <c r="BE97"/>
  <c r="BE141"/>
  <c r="BE90"/>
  <c r="BE92"/>
  <c r="BE95"/>
  <c r="BE99"/>
  <c r="BE100"/>
  <c r="BE101"/>
  <c r="BE107"/>
  <c r="BE109"/>
  <c r="BE125"/>
  <c r="BE126"/>
  <c r="BE127"/>
  <c r="BE128"/>
  <c r="BE129"/>
  <c r="BE132"/>
  <c r="BE136"/>
  <c r="BE139"/>
  <c i="7" r="BE200"/>
  <c r="J87"/>
  <c r="BE122"/>
  <c r="BE166"/>
  <c r="BE167"/>
  <c r="BE176"/>
  <c r="BE191"/>
  <c r="BE96"/>
  <c r="BE97"/>
  <c r="BE112"/>
  <c r="BE114"/>
  <c r="BE133"/>
  <c r="BE153"/>
  <c i="6" r="BK128"/>
  <c r="BK488"/>
  <c r="J488"/>
  <c r="J87"/>
  <c i="7" r="F90"/>
  <c r="BE98"/>
  <c r="BE102"/>
  <c r="BE104"/>
  <c r="BE108"/>
  <c r="BE124"/>
  <c r="BE127"/>
  <c r="BE134"/>
  <c r="BE136"/>
  <c r="BE138"/>
  <c r="BE147"/>
  <c r="BE148"/>
  <c r="BE154"/>
  <c r="BE160"/>
  <c r="BE161"/>
  <c r="BE173"/>
  <c r="BE181"/>
  <c r="BE184"/>
  <c r="BE185"/>
  <c r="BE194"/>
  <c i="6" r="BK812"/>
  <c r="J812"/>
  <c r="J97"/>
  <c i="7" r="BE100"/>
  <c r="BE103"/>
  <c r="BE125"/>
  <c r="BE151"/>
  <c r="BE157"/>
  <c r="BE158"/>
  <c r="BE164"/>
  <c r="BE172"/>
  <c r="BE179"/>
  <c r="BE182"/>
  <c r="BE188"/>
  <c r="BE193"/>
  <c r="BE198"/>
  <c i="6" r="J321"/>
  <c r="J78"/>
  <c i="7" r="E50"/>
  <c r="BE110"/>
  <c r="BE118"/>
  <c r="BE128"/>
  <c r="BE130"/>
  <c r="BE131"/>
  <c r="BE146"/>
  <c r="BE150"/>
  <c r="BE101"/>
  <c r="BE142"/>
  <c r="BE144"/>
  <c r="BE155"/>
  <c r="BE169"/>
  <c r="BE170"/>
  <c r="BE175"/>
  <c r="BE178"/>
  <c r="BE105"/>
  <c r="BE140"/>
  <c r="BE163"/>
  <c r="BE187"/>
  <c r="BE190"/>
  <c i="6" r="J114"/>
  <c r="BE138"/>
  <c r="BE141"/>
  <c r="BE142"/>
  <c r="BE143"/>
  <c r="BE168"/>
  <c r="BE174"/>
  <c r="BE178"/>
  <c r="BE187"/>
  <c r="BE197"/>
  <c r="BE203"/>
  <c r="BE211"/>
  <c r="BE221"/>
  <c r="BE240"/>
  <c r="BE245"/>
  <c r="BE247"/>
  <c r="BE265"/>
  <c r="BE272"/>
  <c r="BE278"/>
  <c r="BE285"/>
  <c r="BE287"/>
  <c r="BE289"/>
  <c r="BE291"/>
  <c r="BE378"/>
  <c r="BE405"/>
  <c r="BE493"/>
  <c r="BE501"/>
  <c r="BE512"/>
  <c r="BE515"/>
  <c r="BE523"/>
  <c r="BE526"/>
  <c i="5" r="BK136"/>
  <c r="J136"/>
  <c r="J65"/>
  <c r="J811"/>
  <c r="J94"/>
  <c r="BK1353"/>
  <c r="J1353"/>
  <c r="J105"/>
  <c i="6" r="BE127"/>
  <c r="BE130"/>
  <c r="BE152"/>
  <c r="BE155"/>
  <c r="BE158"/>
  <c r="BE169"/>
  <c r="BE171"/>
  <c r="BE180"/>
  <c r="BE188"/>
  <c r="BE192"/>
  <c r="BE196"/>
  <c r="BE212"/>
  <c r="BE217"/>
  <c r="BE220"/>
  <c r="BE222"/>
  <c r="BE232"/>
  <c r="BE239"/>
  <c r="BE241"/>
  <c r="BE256"/>
  <c r="BE268"/>
  <c r="BE274"/>
  <c r="BE280"/>
  <c r="BE283"/>
  <c r="BE317"/>
  <c r="BE318"/>
  <c r="BE322"/>
  <c r="BE347"/>
  <c r="BE387"/>
  <c r="BE424"/>
  <c r="BE432"/>
  <c r="BE444"/>
  <c r="BE450"/>
  <c r="BE451"/>
  <c r="BE454"/>
  <c r="BE455"/>
  <c r="BE457"/>
  <c r="BE462"/>
  <c r="BE464"/>
  <c r="BE468"/>
  <c r="BE471"/>
  <c r="BE478"/>
  <c r="BE480"/>
  <c r="BE487"/>
  <c r="BE492"/>
  <c r="BE498"/>
  <c r="BE504"/>
  <c r="BE505"/>
  <c r="BE511"/>
  <c r="BE540"/>
  <c r="BE547"/>
  <c r="BE556"/>
  <c r="BE571"/>
  <c r="BE591"/>
  <c r="BE606"/>
  <c r="BE627"/>
  <c r="BE660"/>
  <c r="BE672"/>
  <c r="BE692"/>
  <c r="BE725"/>
  <c r="BE729"/>
  <c r="BE766"/>
  <c r="BE780"/>
  <c r="BE816"/>
  <c i="5" r="BK347"/>
  <c r="J347"/>
  <c r="J80"/>
  <c i="6" r="BE124"/>
  <c r="BE125"/>
  <c r="BE148"/>
  <c r="BE157"/>
  <c r="BE159"/>
  <c r="BE160"/>
  <c r="BE161"/>
  <c r="BE163"/>
  <c r="BE183"/>
  <c r="BE204"/>
  <c r="BE223"/>
  <c r="BE235"/>
  <c r="BE252"/>
  <c r="BE261"/>
  <c r="BE269"/>
  <c r="BE279"/>
  <c r="BE281"/>
  <c r="BE284"/>
  <c r="BE294"/>
  <c r="BE299"/>
  <c r="BE308"/>
  <c r="BE319"/>
  <c r="BE340"/>
  <c r="BE357"/>
  <c r="BE430"/>
  <c r="BE447"/>
  <c r="BE459"/>
  <c r="BE530"/>
  <c r="BE549"/>
  <c r="BE554"/>
  <c r="BE635"/>
  <c r="BE661"/>
  <c r="BE721"/>
  <c r="BE177"/>
  <c r="BE179"/>
  <c r="BE189"/>
  <c r="BE194"/>
  <c r="BE207"/>
  <c r="BE210"/>
  <c r="BE230"/>
  <c r="BE238"/>
  <c r="BE250"/>
  <c r="BE262"/>
  <c r="BE264"/>
  <c r="BE295"/>
  <c r="BE298"/>
  <c r="BE302"/>
  <c r="BE326"/>
  <c r="BE397"/>
  <c r="BE422"/>
  <c r="BE453"/>
  <c r="BE458"/>
  <c r="BE472"/>
  <c r="BE484"/>
  <c r="BE536"/>
  <c r="BE541"/>
  <c r="BE614"/>
  <c r="BE636"/>
  <c r="BE641"/>
  <c r="BE651"/>
  <c r="BE653"/>
  <c r="BE679"/>
  <c r="BE685"/>
  <c r="BE754"/>
  <c r="BE768"/>
  <c r="BE821"/>
  <c r="E50"/>
  <c r="F59"/>
  <c r="BE122"/>
  <c r="BE126"/>
  <c r="BE131"/>
  <c r="BE140"/>
  <c r="BE234"/>
  <c r="BE237"/>
  <c r="BE251"/>
  <c r="BE259"/>
  <c r="BE271"/>
  <c r="BE276"/>
  <c r="BE282"/>
  <c r="BE292"/>
  <c r="BE296"/>
  <c r="BE303"/>
  <c r="BE313"/>
  <c r="BE314"/>
  <c r="BE315"/>
  <c r="BE364"/>
  <c r="BE428"/>
  <c r="BE437"/>
  <c r="BE445"/>
  <c r="BE463"/>
  <c r="BE467"/>
  <c r="BE470"/>
  <c r="BE481"/>
  <c r="BE499"/>
  <c r="BE502"/>
  <c r="BE508"/>
  <c r="BE514"/>
  <c r="BE522"/>
  <c r="BE525"/>
  <c r="BE528"/>
  <c r="BE532"/>
  <c r="BE543"/>
  <c r="BE559"/>
  <c r="BE564"/>
  <c r="BE576"/>
  <c r="BE588"/>
  <c r="BE609"/>
  <c r="BE650"/>
  <c r="BE665"/>
  <c r="BE688"/>
  <c r="BE727"/>
  <c r="BE732"/>
  <c r="BE777"/>
  <c r="BE820"/>
  <c r="BE149"/>
  <c r="BE153"/>
  <c r="BE154"/>
  <c r="BE156"/>
  <c r="BE162"/>
  <c r="BE164"/>
  <c r="BE165"/>
  <c r="BE166"/>
  <c r="BE172"/>
  <c r="BE173"/>
  <c r="BE182"/>
  <c r="BE186"/>
  <c r="BE199"/>
  <c r="BE201"/>
  <c r="BE205"/>
  <c r="BE213"/>
  <c r="BE227"/>
  <c r="BE228"/>
  <c r="BE229"/>
  <c r="BE236"/>
  <c r="BE244"/>
  <c r="BE248"/>
  <c r="BE258"/>
  <c r="BE277"/>
  <c r="BE290"/>
  <c r="BE293"/>
  <c r="BE300"/>
  <c r="BE304"/>
  <c r="BE306"/>
  <c r="BE310"/>
  <c r="BE312"/>
  <c r="BE351"/>
  <c r="BE370"/>
  <c r="BE420"/>
  <c r="BE441"/>
  <c r="BE446"/>
  <c r="BE448"/>
  <c r="BE452"/>
  <c r="BE460"/>
  <c r="BE461"/>
  <c r="BE469"/>
  <c r="BE483"/>
  <c r="BE485"/>
  <c r="BE490"/>
  <c r="BE510"/>
  <c r="BE517"/>
  <c r="BE533"/>
  <c r="BE535"/>
  <c r="BE537"/>
  <c r="BE551"/>
  <c r="BE563"/>
  <c r="BE565"/>
  <c r="BE583"/>
  <c r="BE597"/>
  <c r="BE705"/>
  <c r="BE707"/>
  <c r="BE708"/>
  <c r="BE772"/>
  <c r="BE791"/>
  <c r="BE810"/>
  <c r="BE123"/>
  <c r="BE132"/>
  <c r="BE134"/>
  <c r="BE136"/>
  <c r="BE147"/>
  <c r="BE181"/>
  <c r="BE184"/>
  <c r="BE185"/>
  <c r="BE190"/>
  <c r="BE191"/>
  <c r="BE193"/>
  <c r="BE195"/>
  <c r="BE198"/>
  <c r="BE200"/>
  <c r="BE209"/>
  <c r="BE214"/>
  <c r="BE216"/>
  <c r="BE218"/>
  <c r="BE224"/>
  <c r="BE225"/>
  <c r="BE226"/>
  <c r="BE231"/>
  <c r="BE233"/>
  <c r="BE242"/>
  <c r="BE243"/>
  <c r="BE246"/>
  <c r="BE249"/>
  <c r="BE253"/>
  <c r="BE255"/>
  <c r="BE260"/>
  <c r="BE267"/>
  <c r="BE273"/>
  <c r="BE286"/>
  <c r="BE305"/>
  <c r="BE449"/>
  <c r="BE456"/>
  <c r="BE473"/>
  <c r="BE476"/>
  <c r="BE497"/>
  <c r="BE507"/>
  <c r="BE561"/>
  <c r="BE568"/>
  <c r="BE621"/>
  <c r="BE645"/>
  <c r="BE697"/>
  <c r="BE700"/>
  <c r="BE703"/>
  <c r="BE133"/>
  <c r="BE135"/>
  <c r="BE145"/>
  <c r="BE150"/>
  <c r="BE167"/>
  <c r="BE170"/>
  <c r="BE175"/>
  <c r="BE176"/>
  <c r="BE202"/>
  <c r="BE208"/>
  <c r="BE215"/>
  <c r="BE219"/>
  <c r="BE254"/>
  <c r="BE257"/>
  <c r="BE263"/>
  <c r="BE270"/>
  <c r="BE275"/>
  <c r="BE288"/>
  <c r="BE301"/>
  <c r="BE307"/>
  <c r="BE311"/>
  <c r="BE333"/>
  <c r="BE416"/>
  <c r="BE434"/>
  <c r="BE466"/>
  <c r="BE475"/>
  <c r="BE477"/>
  <c r="BE479"/>
  <c r="BE486"/>
  <c r="BE496"/>
  <c r="BE518"/>
  <c r="BE520"/>
  <c r="BE539"/>
  <c r="BE545"/>
  <c r="BE553"/>
  <c r="BE562"/>
  <c r="BE578"/>
  <c r="BE600"/>
  <c r="BE603"/>
  <c r="BE657"/>
  <c r="BE664"/>
  <c r="BE667"/>
  <c r="BE668"/>
  <c r="BE671"/>
  <c r="BE693"/>
  <c r="BE711"/>
  <c r="BE716"/>
  <c r="BE723"/>
  <c r="BE742"/>
  <c r="BE752"/>
  <c r="BE756"/>
  <c r="BE770"/>
  <c r="BE775"/>
  <c r="BE806"/>
  <c r="BE814"/>
  <c r="BE818"/>
  <c i="4" r="BK317"/>
  <c r="J317"/>
  <c r="J71"/>
  <c r="BK2392"/>
  <c r="J2392"/>
  <c r="J83"/>
  <c i="5" r="E116"/>
  <c r="BE134"/>
  <c r="BE149"/>
  <c r="BE150"/>
  <c r="BE163"/>
  <c r="BE176"/>
  <c r="BE180"/>
  <c r="BE184"/>
  <c r="BE191"/>
  <c r="BE192"/>
  <c r="BE193"/>
  <c r="BE206"/>
  <c r="BE211"/>
  <c r="BE232"/>
  <c r="BE237"/>
  <c r="BE249"/>
  <c r="BE255"/>
  <c r="BE256"/>
  <c r="BE262"/>
  <c r="BE263"/>
  <c r="BE279"/>
  <c r="BE284"/>
  <c r="BE287"/>
  <c r="BE297"/>
  <c r="BE303"/>
  <c r="BE316"/>
  <c r="BE318"/>
  <c r="BE345"/>
  <c r="BE419"/>
  <c r="BE445"/>
  <c r="BE703"/>
  <c r="BE718"/>
  <c r="BE731"/>
  <c r="BE735"/>
  <c r="BE748"/>
  <c r="BE749"/>
  <c r="BE753"/>
  <c r="BE759"/>
  <c r="BE763"/>
  <c r="BE765"/>
  <c r="BE767"/>
  <c r="BE780"/>
  <c r="BE781"/>
  <c r="BE782"/>
  <c r="BE783"/>
  <c r="BE784"/>
  <c r="BE791"/>
  <c r="BE796"/>
  <c r="BE800"/>
  <c r="BE818"/>
  <c r="BE820"/>
  <c r="BE859"/>
  <c r="BE862"/>
  <c r="BE895"/>
  <c r="BE994"/>
  <c r="BE1009"/>
  <c r="BE1090"/>
  <c r="BE1095"/>
  <c r="BE1132"/>
  <c r="BE1144"/>
  <c r="BE1153"/>
  <c r="BE1176"/>
  <c r="BE1211"/>
  <c r="BE1222"/>
  <c r="BE1256"/>
  <c r="BE1342"/>
  <c r="BE1347"/>
  <c r="BE1351"/>
  <c r="BE1355"/>
  <c r="BE1357"/>
  <c r="BE1359"/>
  <c r="BE1361"/>
  <c r="BE1363"/>
  <c r="BE1364"/>
  <c r="F125"/>
  <c r="BE131"/>
  <c r="BE142"/>
  <c r="BE151"/>
  <c r="BE153"/>
  <c r="BE181"/>
  <c r="BE182"/>
  <c r="BE201"/>
  <c r="BE208"/>
  <c r="BE226"/>
  <c r="BE228"/>
  <c r="BE244"/>
  <c r="BE247"/>
  <c r="BE259"/>
  <c r="BE270"/>
  <c r="BE272"/>
  <c r="BE275"/>
  <c r="BE285"/>
  <c r="BE288"/>
  <c r="BE299"/>
  <c r="BE300"/>
  <c r="BE305"/>
  <c r="BE326"/>
  <c r="BE331"/>
  <c r="BE362"/>
  <c r="BE426"/>
  <c r="BE465"/>
  <c r="BE737"/>
  <c r="BE769"/>
  <c r="BE774"/>
  <c r="BE776"/>
  <c r="BE779"/>
  <c r="BE786"/>
  <c r="BE789"/>
  <c r="BE798"/>
  <c r="BE801"/>
  <c r="BE803"/>
  <c r="BE808"/>
  <c r="BE827"/>
  <c r="BE829"/>
  <c r="BE850"/>
  <c r="BE869"/>
  <c r="BE876"/>
  <c r="BE898"/>
  <c r="BE912"/>
  <c r="BE979"/>
  <c r="BE1006"/>
  <c r="BE1047"/>
  <c r="BE1103"/>
  <c r="BE1116"/>
  <c r="BE1124"/>
  <c r="BE1125"/>
  <c r="BE1145"/>
  <c r="BE1156"/>
  <c r="BE1166"/>
  <c r="BE1242"/>
  <c r="BE1293"/>
  <c r="BE1317"/>
  <c r="BE1328"/>
  <c r="J122"/>
  <c r="BE132"/>
  <c r="BE156"/>
  <c r="BE162"/>
  <c r="BE170"/>
  <c r="BE179"/>
  <c r="BE189"/>
  <c r="BE194"/>
  <c r="BE197"/>
  <c r="BE200"/>
  <c r="BE202"/>
  <c r="BE210"/>
  <c r="BE214"/>
  <c r="BE218"/>
  <c r="BE220"/>
  <c r="BE227"/>
  <c r="BE230"/>
  <c r="BE239"/>
  <c r="BE246"/>
  <c r="BE250"/>
  <c r="BE257"/>
  <c r="BE276"/>
  <c r="BE281"/>
  <c r="BE301"/>
  <c r="BE323"/>
  <c r="BE327"/>
  <c r="BE330"/>
  <c r="BE334"/>
  <c r="BE337"/>
  <c r="BE482"/>
  <c r="BE741"/>
  <c r="BE755"/>
  <c r="BE771"/>
  <c r="BE773"/>
  <c r="BE794"/>
  <c r="BE814"/>
  <c r="BE830"/>
  <c r="BE832"/>
  <c r="BE849"/>
  <c r="BE860"/>
  <c r="BE875"/>
  <c r="BE881"/>
  <c r="BE885"/>
  <c r="BE894"/>
  <c r="BE896"/>
  <c r="BE900"/>
  <c r="BE911"/>
  <c r="BE915"/>
  <c r="BE1004"/>
  <c r="BE1015"/>
  <c r="BE1045"/>
  <c r="BE1048"/>
  <c r="BE1075"/>
  <c r="BE1163"/>
  <c r="BE1164"/>
  <c r="BE1171"/>
  <c r="BE1238"/>
  <c r="BE1261"/>
  <c r="BE1295"/>
  <c r="BE1298"/>
  <c r="BE1313"/>
  <c r="BE133"/>
  <c r="BE139"/>
  <c r="BE140"/>
  <c r="BE143"/>
  <c r="BE158"/>
  <c r="BE175"/>
  <c r="BE186"/>
  <c r="BE195"/>
  <c r="BE209"/>
  <c r="BE236"/>
  <c r="BE238"/>
  <c r="BE241"/>
  <c r="BE280"/>
  <c r="BE286"/>
  <c r="BE298"/>
  <c r="BE304"/>
  <c r="BE314"/>
  <c r="BE353"/>
  <c r="BE705"/>
  <c r="BE724"/>
  <c r="BE750"/>
  <c r="BE751"/>
  <c r="BE754"/>
  <c r="BE775"/>
  <c r="BE788"/>
  <c r="BE823"/>
  <c r="BE833"/>
  <c r="BE835"/>
  <c r="BE837"/>
  <c r="BE841"/>
  <c r="BE846"/>
  <c r="BE866"/>
  <c r="BE878"/>
  <c r="BE901"/>
  <c r="BE961"/>
  <c r="BE988"/>
  <c r="BE1011"/>
  <c r="BE1084"/>
  <c r="BE1089"/>
  <c r="BE1136"/>
  <c r="BE1154"/>
  <c r="BE1160"/>
  <c r="BE1203"/>
  <c r="BE1210"/>
  <c r="BE1224"/>
  <c r="BE1246"/>
  <c r="BE1251"/>
  <c r="BE1339"/>
  <c i="4" r="J4695"/>
  <c r="J117"/>
  <c i="5" r="BE155"/>
  <c r="BE161"/>
  <c r="BE164"/>
  <c r="BE169"/>
  <c r="BE171"/>
  <c r="BE183"/>
  <c r="BE188"/>
  <c r="BE196"/>
  <c r="BE198"/>
  <c r="BE212"/>
  <c r="BE215"/>
  <c r="BE217"/>
  <c r="BE221"/>
  <c r="BE225"/>
  <c r="BE231"/>
  <c r="BE235"/>
  <c r="BE260"/>
  <c r="BE261"/>
  <c r="BE265"/>
  <c r="BE268"/>
  <c r="BE292"/>
  <c r="BE308"/>
  <c r="BE310"/>
  <c r="BE311"/>
  <c r="BE312"/>
  <c r="BE322"/>
  <c r="BE325"/>
  <c r="BE328"/>
  <c r="BE329"/>
  <c r="BE339"/>
  <c r="BE341"/>
  <c r="BE359"/>
  <c r="BE369"/>
  <c r="BE459"/>
  <c r="BE473"/>
  <c r="BE484"/>
  <c r="BE556"/>
  <c r="BE733"/>
  <c r="BE761"/>
  <c r="BE766"/>
  <c r="BE787"/>
  <c r="BE793"/>
  <c r="BE802"/>
  <c r="BE815"/>
  <c r="BE840"/>
  <c r="BE855"/>
  <c r="BE871"/>
  <c r="BE872"/>
  <c r="BE887"/>
  <c r="BE903"/>
  <c r="BE953"/>
  <c r="BE969"/>
  <c r="BE1026"/>
  <c r="BE146"/>
  <c r="BE154"/>
  <c r="BE160"/>
  <c r="BE166"/>
  <c r="BE172"/>
  <c r="BE219"/>
  <c r="BE248"/>
  <c r="BE252"/>
  <c r="BE254"/>
  <c r="BE277"/>
  <c r="BE282"/>
  <c r="BE289"/>
  <c r="BE302"/>
  <c r="BE313"/>
  <c r="BE319"/>
  <c r="BE332"/>
  <c r="BE356"/>
  <c r="BE412"/>
  <c r="BE433"/>
  <c r="BE635"/>
  <c r="BE722"/>
  <c r="BE744"/>
  <c r="BE762"/>
  <c r="BE799"/>
  <c r="BE805"/>
  <c r="BE807"/>
  <c r="BE825"/>
  <c r="BE853"/>
  <c r="BE863"/>
  <c r="BE877"/>
  <c r="BE883"/>
  <c r="BE889"/>
  <c r="BE910"/>
  <c r="BE1018"/>
  <c r="BE1024"/>
  <c r="BE1038"/>
  <c r="BE1058"/>
  <c r="BE1070"/>
  <c r="BE1078"/>
  <c r="BE1082"/>
  <c r="BE1110"/>
  <c r="BE1167"/>
  <c r="BE1172"/>
  <c r="BE1240"/>
  <c r="BE130"/>
  <c r="BE135"/>
  <c r="BE138"/>
  <c r="BE147"/>
  <c r="BE165"/>
  <c r="BE174"/>
  <c r="BE190"/>
  <c r="BE204"/>
  <c r="BE213"/>
  <c r="BE223"/>
  <c r="BE243"/>
  <c r="BE245"/>
  <c r="BE258"/>
  <c r="BE264"/>
  <c r="BE266"/>
  <c r="BE271"/>
  <c r="BE274"/>
  <c r="BE294"/>
  <c r="BE296"/>
  <c r="BE306"/>
  <c r="BE307"/>
  <c r="BE315"/>
  <c r="BE321"/>
  <c r="BE335"/>
  <c r="BE349"/>
  <c r="BE406"/>
  <c r="BE438"/>
  <c r="BE624"/>
  <c r="BE747"/>
  <c r="BE757"/>
  <c r="BE760"/>
  <c r="BE770"/>
  <c r="BE772"/>
  <c r="BE797"/>
  <c r="BE804"/>
  <c r="BE817"/>
  <c r="BE838"/>
  <c r="BE844"/>
  <c r="BE847"/>
  <c r="BE852"/>
  <c r="BE857"/>
  <c r="BE873"/>
  <c r="BE880"/>
  <c r="BE892"/>
  <c r="BE908"/>
  <c r="BE934"/>
  <c r="BE1000"/>
  <c r="BE1041"/>
  <c r="BE1043"/>
  <c r="BE1053"/>
  <c r="BE1065"/>
  <c r="BE1087"/>
  <c r="BE1102"/>
  <c r="BE1139"/>
  <c r="BE1152"/>
  <c r="BE1183"/>
  <c r="BE1216"/>
  <c r="BE1219"/>
  <c r="BE1225"/>
  <c r="BE1233"/>
  <c r="BE1244"/>
  <c r="BE1309"/>
  <c r="BE1332"/>
  <c r="BE1334"/>
  <c r="BE141"/>
  <c r="BE144"/>
  <c r="BE167"/>
  <c r="BE177"/>
  <c r="BE185"/>
  <c r="BE187"/>
  <c r="BE199"/>
  <c r="BE203"/>
  <c r="BE205"/>
  <c r="BE207"/>
  <c r="BE216"/>
  <c r="BE222"/>
  <c r="BE224"/>
  <c r="BE229"/>
  <c r="BE234"/>
  <c r="BE240"/>
  <c r="BE242"/>
  <c r="BE251"/>
  <c r="BE253"/>
  <c r="BE267"/>
  <c r="BE269"/>
  <c r="BE273"/>
  <c r="BE278"/>
  <c r="BE283"/>
  <c r="BE290"/>
  <c r="BE291"/>
  <c r="BE295"/>
  <c r="BE309"/>
  <c r="BE317"/>
  <c r="BE320"/>
  <c r="BE333"/>
  <c r="BE338"/>
  <c r="BE340"/>
  <c r="BE342"/>
  <c r="BE344"/>
  <c r="BE346"/>
  <c r="BE396"/>
  <c r="BE478"/>
  <c r="BE488"/>
  <c r="BE726"/>
  <c r="BE752"/>
  <c r="BE756"/>
  <c r="BE758"/>
  <c r="BE764"/>
  <c r="BE778"/>
  <c r="BE790"/>
  <c r="BE792"/>
  <c r="BE795"/>
  <c r="BE806"/>
  <c r="BE809"/>
  <c r="BE812"/>
  <c r="BE822"/>
  <c r="BE826"/>
  <c r="BE843"/>
  <c r="BE865"/>
  <c r="BE868"/>
  <c r="BE879"/>
  <c r="BE891"/>
  <c r="BE902"/>
  <c r="BE906"/>
  <c r="BE909"/>
  <c r="BE997"/>
  <c r="BE1032"/>
  <c r="BE1175"/>
  <c r="BE1184"/>
  <c r="BE1193"/>
  <c r="BE1197"/>
  <c r="BE1206"/>
  <c r="BE1228"/>
  <c r="BE1249"/>
  <c r="BE1258"/>
  <c r="BE1267"/>
  <c r="BE1273"/>
  <c r="BE1275"/>
  <c r="BE1277"/>
  <c r="BE1315"/>
  <c r="BE1330"/>
  <c r="BE1337"/>
  <c i="3" r="BK664"/>
  <c r="J664"/>
  <c r="J68"/>
  <c i="4" r="J56"/>
  <c r="BE144"/>
  <c r="BE152"/>
  <c r="BE155"/>
  <c r="BE157"/>
  <c r="BE158"/>
  <c r="BE168"/>
  <c r="BE189"/>
  <c r="BE232"/>
  <c r="BE236"/>
  <c r="BE243"/>
  <c r="BE259"/>
  <c r="BE260"/>
  <c r="BE274"/>
  <c r="BE281"/>
  <c r="BE286"/>
  <c r="BE287"/>
  <c r="BE298"/>
  <c r="BE301"/>
  <c r="BE311"/>
  <c r="BE314"/>
  <c r="BE441"/>
  <c r="BE457"/>
  <c r="BE472"/>
  <c r="BE476"/>
  <c r="BE760"/>
  <c r="BE1720"/>
  <c r="BE1723"/>
  <c r="BE1878"/>
  <c r="BE2077"/>
  <c r="BE2205"/>
  <c r="BE2213"/>
  <c r="BE2225"/>
  <c r="BE2274"/>
  <c r="BE2276"/>
  <c r="BE2278"/>
  <c r="BE2335"/>
  <c r="BE2338"/>
  <c r="BE2350"/>
  <c r="BE2354"/>
  <c r="BE2361"/>
  <c r="BE2376"/>
  <c r="BE2386"/>
  <c r="BE2426"/>
  <c r="BE2433"/>
  <c r="BE2435"/>
  <c r="BE2438"/>
  <c r="BE2444"/>
  <c r="BE2454"/>
  <c r="BE2460"/>
  <c r="BE2466"/>
  <c r="BE2468"/>
  <c r="BE2488"/>
  <c r="BE2495"/>
  <c r="BE2510"/>
  <c r="BE2516"/>
  <c r="BE2533"/>
  <c r="BE2543"/>
  <c r="BE2544"/>
  <c r="BE2551"/>
  <c r="BE2557"/>
  <c r="BE2559"/>
  <c r="BE2563"/>
  <c r="BE2568"/>
  <c r="BE2580"/>
  <c r="BE2594"/>
  <c r="BE2596"/>
  <c r="BE2608"/>
  <c r="BE2629"/>
  <c r="BE2635"/>
  <c r="BE2639"/>
  <c r="BE2643"/>
  <c r="BE2653"/>
  <c r="BE2655"/>
  <c r="BE2658"/>
  <c r="BE2663"/>
  <c r="BE2676"/>
  <c r="BE2692"/>
  <c r="BE2697"/>
  <c r="BE2698"/>
  <c r="BE2701"/>
  <c r="BE2702"/>
  <c r="BE2706"/>
  <c r="BE2712"/>
  <c r="BE2713"/>
  <c r="BE2728"/>
  <c r="BE2729"/>
  <c r="BE2738"/>
  <c r="BE2742"/>
  <c r="BE2752"/>
  <c r="BE2754"/>
  <c r="BE2761"/>
  <c r="BE2762"/>
  <c r="BE2767"/>
  <c r="BE2787"/>
  <c r="BE2789"/>
  <c r="BE2897"/>
  <c r="BE2908"/>
  <c r="BE3002"/>
  <c r="BE3043"/>
  <c r="BE3061"/>
  <c r="BE3122"/>
  <c r="BE3146"/>
  <c r="BE3318"/>
  <c r="BE3362"/>
  <c r="BE3429"/>
  <c r="BE3462"/>
  <c r="BE3584"/>
  <c r="BE3595"/>
  <c r="BE3651"/>
  <c r="BE3767"/>
  <c r="BE3813"/>
  <c r="BE4092"/>
  <c r="BE4180"/>
  <c r="BE4197"/>
  <c r="BE4238"/>
  <c r="BE4242"/>
  <c r="BE4244"/>
  <c r="BE4406"/>
  <c r="BE4408"/>
  <c r="BE4411"/>
  <c r="BE4609"/>
  <c r="BE4618"/>
  <c r="BE4634"/>
  <c r="BE4648"/>
  <c r="BE4652"/>
  <c r="BE4658"/>
  <c r="BE4662"/>
  <c r="BE4666"/>
  <c r="BE4670"/>
  <c r="BE4677"/>
  <c r="BE4681"/>
  <c r="BE4685"/>
  <c r="BE4689"/>
  <c r="BE4694"/>
  <c r="BE4696"/>
  <c r="BE4698"/>
  <c r="BE4700"/>
  <c r="BE4702"/>
  <c r="BE4704"/>
  <c r="BE4706"/>
  <c r="BE4708"/>
  <c r="BE4710"/>
  <c r="BE4711"/>
  <c r="BE4712"/>
  <c r="BE4714"/>
  <c r="BE4715"/>
  <c r="BE4716"/>
  <c r="BE4717"/>
  <c r="BE4718"/>
  <c r="BE4720"/>
  <c r="E128"/>
  <c r="F137"/>
  <c r="BE154"/>
  <c r="BE164"/>
  <c r="BE166"/>
  <c r="BE167"/>
  <c r="BE174"/>
  <c r="BE181"/>
  <c r="BE195"/>
  <c r="BE207"/>
  <c r="BE223"/>
  <c r="BE226"/>
  <c r="BE228"/>
  <c r="BE240"/>
  <c r="BE242"/>
  <c r="BE248"/>
  <c r="BE252"/>
  <c r="BE255"/>
  <c r="BE258"/>
  <c r="BE272"/>
  <c r="BE275"/>
  <c r="BE279"/>
  <c r="BE283"/>
  <c r="BE288"/>
  <c r="BE290"/>
  <c r="BE296"/>
  <c r="BE304"/>
  <c r="BE319"/>
  <c r="BE369"/>
  <c r="BE530"/>
  <c r="BE864"/>
  <c r="BE1082"/>
  <c r="BE1649"/>
  <c r="BE2288"/>
  <c r="BE2331"/>
  <c r="BE2339"/>
  <c r="BE2343"/>
  <c r="BE2346"/>
  <c r="BE2356"/>
  <c r="BE2357"/>
  <c r="BE2360"/>
  <c r="BE2373"/>
  <c r="BE2442"/>
  <c r="BE2448"/>
  <c r="BE2471"/>
  <c r="BE2485"/>
  <c r="BE2489"/>
  <c r="BE2494"/>
  <c r="BE2498"/>
  <c r="BE2502"/>
  <c r="BE2519"/>
  <c r="BE2527"/>
  <c r="BE2539"/>
  <c r="BE2552"/>
  <c r="BE2554"/>
  <c r="BE2564"/>
  <c r="BE2573"/>
  <c r="BE2577"/>
  <c r="BE2589"/>
  <c r="BE2597"/>
  <c r="BE2603"/>
  <c r="BE2641"/>
  <c r="BE2645"/>
  <c r="BE2659"/>
  <c r="BE2664"/>
  <c r="BE2666"/>
  <c r="BE2671"/>
  <c r="BE2678"/>
  <c r="BE2687"/>
  <c r="BE2699"/>
  <c r="BE2700"/>
  <c r="BE2705"/>
  <c r="BE2710"/>
  <c r="BE2714"/>
  <c r="BE2715"/>
  <c r="BE2730"/>
  <c r="BE2737"/>
  <c r="BE2743"/>
  <c r="BE2744"/>
  <c r="BE2760"/>
  <c r="BE2856"/>
  <c r="BE2870"/>
  <c r="BE2883"/>
  <c r="BE2900"/>
  <c r="BE2903"/>
  <c r="BE2955"/>
  <c r="BE2979"/>
  <c r="BE3033"/>
  <c r="BE3050"/>
  <c r="BE3089"/>
  <c r="BE3094"/>
  <c r="BE3177"/>
  <c r="BE3180"/>
  <c r="BE3219"/>
  <c r="BE3310"/>
  <c r="BE3330"/>
  <c r="BE3370"/>
  <c r="BE3374"/>
  <c r="BE3404"/>
  <c r="BE3412"/>
  <c r="BE3416"/>
  <c r="BE3499"/>
  <c r="BE3502"/>
  <c r="BE3508"/>
  <c r="BE3585"/>
  <c r="BE3590"/>
  <c r="BE3605"/>
  <c r="BE3615"/>
  <c r="BE3616"/>
  <c r="BE3624"/>
  <c r="BE3643"/>
  <c r="BE3646"/>
  <c r="BE3659"/>
  <c r="BE3675"/>
  <c r="BE3706"/>
  <c r="BE3724"/>
  <c r="BE3751"/>
  <c r="BE3815"/>
  <c r="BE3830"/>
  <c r="BE3941"/>
  <c r="BE4090"/>
  <c r="BE4171"/>
  <c r="BE4220"/>
  <c r="BE4234"/>
  <c r="BE145"/>
  <c r="BE169"/>
  <c r="BE178"/>
  <c r="BE188"/>
  <c r="BE209"/>
  <c r="BE212"/>
  <c r="BE214"/>
  <c r="BE218"/>
  <c r="BE222"/>
  <c r="BE234"/>
  <c r="BE237"/>
  <c r="BE250"/>
  <c r="BE262"/>
  <c r="BE289"/>
  <c r="BE291"/>
  <c r="BE303"/>
  <c r="BE305"/>
  <c r="BE309"/>
  <c r="BE329"/>
  <c r="BE366"/>
  <c r="BE455"/>
  <c r="BE495"/>
  <c r="BE848"/>
  <c r="BE858"/>
  <c r="BE865"/>
  <c r="BE873"/>
  <c r="BE971"/>
  <c r="BE1438"/>
  <c r="BE1576"/>
  <c r="BE1714"/>
  <c r="BE2286"/>
  <c r="BE2295"/>
  <c r="BE2319"/>
  <c r="BE2326"/>
  <c r="BE2340"/>
  <c r="BE2344"/>
  <c r="BE2348"/>
  <c r="BE2352"/>
  <c r="BE2358"/>
  <c r="BE2375"/>
  <c r="BE2378"/>
  <c r="BE2415"/>
  <c r="BE2430"/>
  <c r="BE2467"/>
  <c r="BE2491"/>
  <c r="BE2511"/>
  <c r="BE2517"/>
  <c r="BE2522"/>
  <c r="BE2530"/>
  <c r="BE2542"/>
  <c r="BE2547"/>
  <c r="BE2556"/>
  <c r="BE2561"/>
  <c r="BE2570"/>
  <c r="BE2583"/>
  <c r="BE2585"/>
  <c r="BE2590"/>
  <c r="BE2592"/>
  <c r="BE2612"/>
  <c r="BE2619"/>
  <c r="BE2623"/>
  <c r="BE2633"/>
  <c r="BE2677"/>
  <c r="BE2680"/>
  <c r="BE2689"/>
  <c r="BE2725"/>
  <c r="BE2735"/>
  <c r="BE2739"/>
  <c r="BE2747"/>
  <c r="BE2769"/>
  <c r="BE2829"/>
  <c r="BE2889"/>
  <c r="BE2896"/>
  <c r="BE2899"/>
  <c r="BE2902"/>
  <c r="BE3067"/>
  <c r="BE3106"/>
  <c r="BE3134"/>
  <c r="BE3159"/>
  <c r="BE3188"/>
  <c r="BE3266"/>
  <c r="BE3378"/>
  <c r="BE3400"/>
  <c r="BE3435"/>
  <c r="BE3438"/>
  <c r="BE3607"/>
  <c r="BE3625"/>
  <c r="BE3663"/>
  <c r="BE3704"/>
  <c r="BE3733"/>
  <c r="BE3754"/>
  <c r="BE3836"/>
  <c r="BE4020"/>
  <c r="BE150"/>
  <c r="BE151"/>
  <c r="BE173"/>
  <c r="BE180"/>
  <c r="BE185"/>
  <c r="BE187"/>
  <c r="BE192"/>
  <c r="BE193"/>
  <c r="BE197"/>
  <c r="BE200"/>
  <c r="BE205"/>
  <c r="BE220"/>
  <c r="BE224"/>
  <c r="BE227"/>
  <c r="BE246"/>
  <c r="BE251"/>
  <c r="BE254"/>
  <c r="BE256"/>
  <c r="BE266"/>
  <c r="BE268"/>
  <c r="BE278"/>
  <c r="BE284"/>
  <c r="BE295"/>
  <c r="BE297"/>
  <c r="BE299"/>
  <c r="BE307"/>
  <c r="BE312"/>
  <c r="BE315"/>
  <c r="BE351"/>
  <c r="BE437"/>
  <c r="BE446"/>
  <c r="BE470"/>
  <c r="BE517"/>
  <c r="BE856"/>
  <c r="BE867"/>
  <c r="BE1251"/>
  <c r="BE1528"/>
  <c r="BE1811"/>
  <c r="BE1884"/>
  <c r="BE1888"/>
  <c r="BE2143"/>
  <c r="BE2234"/>
  <c r="BE2257"/>
  <c r="BE2290"/>
  <c r="BE2308"/>
  <c r="BE2337"/>
  <c r="BE2439"/>
  <c r="BE2449"/>
  <c r="BE2470"/>
  <c r="BE2474"/>
  <c r="BE2484"/>
  <c r="BE2492"/>
  <c r="BE2504"/>
  <c r="BE2536"/>
  <c r="BE2562"/>
  <c r="BE2582"/>
  <c r="BE2584"/>
  <c r="BE2586"/>
  <c r="BE2600"/>
  <c r="BE2610"/>
  <c r="BE2614"/>
  <c r="BE2624"/>
  <c r="BE2644"/>
  <c r="BE2667"/>
  <c r="BE2670"/>
  <c r="BE2681"/>
  <c r="BE2684"/>
  <c r="BE2691"/>
  <c r="BE2694"/>
  <c r="BE2707"/>
  <c r="BE2711"/>
  <c r="BE2722"/>
  <c r="BE2731"/>
  <c r="BE2732"/>
  <c r="BE2741"/>
  <c r="BE2748"/>
  <c r="BE2755"/>
  <c r="BE2758"/>
  <c r="BE2759"/>
  <c r="BE2783"/>
  <c r="BE2785"/>
  <c r="BE2800"/>
  <c r="BE2836"/>
  <c r="BE2851"/>
  <c r="BE2881"/>
  <c r="BE2887"/>
  <c r="BE2891"/>
  <c r="BE2905"/>
  <c r="BE2943"/>
  <c r="BE2975"/>
  <c r="BE3053"/>
  <c r="BE3101"/>
  <c r="BE3203"/>
  <c r="BE3250"/>
  <c r="BE3366"/>
  <c r="BE3449"/>
  <c r="BE3591"/>
  <c r="BE3635"/>
  <c r="BE3660"/>
  <c r="BE3687"/>
  <c r="BE3718"/>
  <c r="BE3788"/>
  <c r="BE3811"/>
  <c r="BE156"/>
  <c r="BE163"/>
  <c r="BE170"/>
  <c r="BE171"/>
  <c r="BE175"/>
  <c r="BE176"/>
  <c r="BE183"/>
  <c r="BE184"/>
  <c r="BE190"/>
  <c r="BE208"/>
  <c r="BE210"/>
  <c r="BE215"/>
  <c r="BE217"/>
  <c r="BE219"/>
  <c r="BE230"/>
  <c r="BE245"/>
  <c r="BE249"/>
  <c r="BE269"/>
  <c r="BE270"/>
  <c r="BE282"/>
  <c r="BE293"/>
  <c r="BE310"/>
  <c r="BE414"/>
  <c r="BE461"/>
  <c r="BE843"/>
  <c r="BE851"/>
  <c r="BE1530"/>
  <c r="BE1816"/>
  <c r="BE1880"/>
  <c r="BE1886"/>
  <c r="BE1953"/>
  <c r="BE2215"/>
  <c r="BE2218"/>
  <c r="BE2221"/>
  <c r="BE2282"/>
  <c r="BE2334"/>
  <c r="BE2341"/>
  <c r="BE2349"/>
  <c r="BE2364"/>
  <c r="BE2381"/>
  <c r="BE2383"/>
  <c r="BE2384"/>
  <c r="BE2401"/>
  <c r="BE2406"/>
  <c r="BE2411"/>
  <c r="BE2434"/>
  <c r="BE2441"/>
  <c r="BE2455"/>
  <c r="BE2458"/>
  <c r="BE2479"/>
  <c r="BE2497"/>
  <c r="BE2526"/>
  <c r="BE2529"/>
  <c r="BE2560"/>
  <c r="BE2588"/>
  <c r="BE2621"/>
  <c r="BE2626"/>
  <c r="BE2632"/>
  <c r="BE2637"/>
  <c r="BE2651"/>
  <c r="BE2669"/>
  <c r="BE2686"/>
  <c r="BE2750"/>
  <c r="BE2753"/>
  <c r="BE2756"/>
  <c r="BE2764"/>
  <c r="BE2768"/>
  <c r="BE2811"/>
  <c r="BE2831"/>
  <c r="BE2893"/>
  <c r="BE2901"/>
  <c r="BE2981"/>
  <c r="BE3065"/>
  <c r="BE3169"/>
  <c r="BE3183"/>
  <c r="BE3354"/>
  <c r="BE3451"/>
  <c r="BE3457"/>
  <c r="BE3568"/>
  <c r="BE3602"/>
  <c r="BE3622"/>
  <c r="BE3720"/>
  <c r="BE3735"/>
  <c r="BE3929"/>
  <c r="BE4088"/>
  <c r="BE4173"/>
  <c r="BE159"/>
  <c r="BE165"/>
  <c r="BE172"/>
  <c r="BE182"/>
  <c r="BE221"/>
  <c r="BE229"/>
  <c r="BE233"/>
  <c r="BE238"/>
  <c r="BE241"/>
  <c r="BE247"/>
  <c r="BE257"/>
  <c r="BE271"/>
  <c r="BE277"/>
  <c r="BE292"/>
  <c r="BE316"/>
  <c r="BE453"/>
  <c r="BE474"/>
  <c r="BE478"/>
  <c r="BE862"/>
  <c r="BE879"/>
  <c r="BE1716"/>
  <c r="BE2244"/>
  <c r="BE2271"/>
  <c r="BE2280"/>
  <c r="BE2300"/>
  <c r="BE2317"/>
  <c r="BE2323"/>
  <c r="BE2336"/>
  <c r="BE2342"/>
  <c r="BE2347"/>
  <c r="BE2388"/>
  <c r="BE2390"/>
  <c r="BE2394"/>
  <c r="BE2420"/>
  <c r="BE2436"/>
  <c r="BE2456"/>
  <c r="BE2461"/>
  <c r="BE2462"/>
  <c r="BE2464"/>
  <c r="BE2475"/>
  <c r="BE2477"/>
  <c r="BE2486"/>
  <c r="BE2508"/>
  <c r="BE2513"/>
  <c r="BE2524"/>
  <c r="BE2537"/>
  <c r="BE2575"/>
  <c r="BE2587"/>
  <c r="BE2606"/>
  <c r="BE2618"/>
  <c r="BE2648"/>
  <c r="BE2660"/>
  <c r="BE2683"/>
  <c r="BE2685"/>
  <c r="BE2690"/>
  <c r="BE2696"/>
  <c r="BE2703"/>
  <c r="BE2709"/>
  <c r="BE2716"/>
  <c r="BE2717"/>
  <c r="BE2718"/>
  <c r="BE2719"/>
  <c r="BE2721"/>
  <c r="BE2723"/>
  <c r="BE2724"/>
  <c r="BE2921"/>
  <c r="BE2958"/>
  <c r="BE2961"/>
  <c r="BE2998"/>
  <c r="BE3016"/>
  <c r="BE3058"/>
  <c r="BE3063"/>
  <c r="BE3074"/>
  <c r="BE3117"/>
  <c r="BE3151"/>
  <c r="BE3227"/>
  <c r="BE3322"/>
  <c r="BE3331"/>
  <c r="BE3396"/>
  <c r="BE3423"/>
  <c r="BE3450"/>
  <c r="BE3456"/>
  <c r="BE3463"/>
  <c r="BE3472"/>
  <c r="BE3493"/>
  <c r="BE3513"/>
  <c r="BE3542"/>
  <c r="BE3548"/>
  <c r="BE3578"/>
  <c r="BE3599"/>
  <c r="BE3629"/>
  <c r="BE3650"/>
  <c r="BE3652"/>
  <c r="BE3657"/>
  <c r="BE3745"/>
  <c r="BE3747"/>
  <c r="BE3761"/>
  <c r="BE3824"/>
  <c r="BE4177"/>
  <c r="BE4182"/>
  <c r="BE4212"/>
  <c r="BE4215"/>
  <c r="BE4218"/>
  <c r="BE4230"/>
  <c r="BE4236"/>
  <c r="BE4240"/>
  <c i="3" r="BK106"/>
  <c r="J106"/>
  <c r="J64"/>
  <c i="4" r="BE143"/>
  <c r="BE146"/>
  <c r="BE147"/>
  <c r="BE149"/>
  <c r="BE160"/>
  <c r="BE186"/>
  <c r="BE198"/>
  <c r="BE199"/>
  <c r="BE202"/>
  <c r="BE204"/>
  <c r="BE206"/>
  <c r="BE211"/>
  <c r="BE213"/>
  <c r="BE225"/>
  <c r="BE231"/>
  <c r="BE239"/>
  <c r="BE261"/>
  <c r="BE264"/>
  <c r="BE267"/>
  <c r="BE276"/>
  <c r="BE280"/>
  <c r="BE285"/>
  <c r="BE308"/>
  <c r="BE338"/>
  <c r="BE363"/>
  <c r="BE378"/>
  <c r="BE459"/>
  <c r="BE512"/>
  <c r="BE668"/>
  <c r="BE1172"/>
  <c r="BE1712"/>
  <c r="BE1797"/>
  <c r="BE2015"/>
  <c r="BE2135"/>
  <c r="BE2311"/>
  <c r="BE2345"/>
  <c r="BE2359"/>
  <c r="BE2362"/>
  <c r="BE2365"/>
  <c r="BE2366"/>
  <c r="BE2367"/>
  <c r="BE2368"/>
  <c r="BE2369"/>
  <c r="BE2370"/>
  <c r="BE2372"/>
  <c r="BE2374"/>
  <c r="BE2377"/>
  <c r="BE2379"/>
  <c r="BE2385"/>
  <c r="BE2387"/>
  <c r="BE2389"/>
  <c r="BE2391"/>
  <c r="BE2421"/>
  <c r="BE2423"/>
  <c r="BE2424"/>
  <c r="BE2427"/>
  <c r="BE2429"/>
  <c r="BE2446"/>
  <c r="BE2452"/>
  <c r="BE2457"/>
  <c r="BE2481"/>
  <c r="BE2487"/>
  <c r="BE2500"/>
  <c r="BE2505"/>
  <c r="BE2520"/>
  <c r="BE2532"/>
  <c r="BE2534"/>
  <c r="BE2548"/>
  <c r="BE2549"/>
  <c r="BE2550"/>
  <c r="BE2553"/>
  <c r="BE2579"/>
  <c r="BE2591"/>
  <c r="BE2593"/>
  <c r="BE2602"/>
  <c r="BE2616"/>
  <c r="BE2622"/>
  <c r="BE2642"/>
  <c r="BE2662"/>
  <c r="BE2675"/>
  <c r="BE2679"/>
  <c r="BE2688"/>
  <c r="BE2695"/>
  <c r="BE2726"/>
  <c r="BE2733"/>
  <c r="BE2736"/>
  <c r="BE2740"/>
  <c r="BE2745"/>
  <c r="BE2749"/>
  <c r="BE2751"/>
  <c r="BE2766"/>
  <c r="BE2772"/>
  <c r="BE2814"/>
  <c r="BE2841"/>
  <c r="BE2853"/>
  <c r="BE2885"/>
  <c r="BE2898"/>
  <c r="BE2931"/>
  <c r="BE3045"/>
  <c r="BE3084"/>
  <c r="BE3156"/>
  <c r="BE3174"/>
  <c r="BE3220"/>
  <c r="BE3233"/>
  <c r="BE3311"/>
  <c r="BE3358"/>
  <c r="BE3382"/>
  <c r="BE3408"/>
  <c r="BE3434"/>
  <c r="BE3437"/>
  <c r="BE3452"/>
  <c r="BE3480"/>
  <c r="BE3560"/>
  <c r="BE3658"/>
  <c r="BE3722"/>
  <c r="BE3790"/>
  <c r="BE3820"/>
  <c r="BE3927"/>
  <c r="BE3936"/>
  <c r="BE142"/>
  <c r="BE153"/>
  <c r="BE161"/>
  <c r="BE162"/>
  <c r="BE177"/>
  <c r="BE179"/>
  <c r="BE191"/>
  <c r="BE194"/>
  <c r="BE196"/>
  <c r="BE201"/>
  <c r="BE216"/>
  <c r="BE235"/>
  <c r="BE244"/>
  <c r="BE253"/>
  <c r="BE265"/>
  <c r="BE273"/>
  <c r="BE300"/>
  <c r="BE302"/>
  <c r="BE324"/>
  <c r="BE343"/>
  <c r="BE390"/>
  <c r="BE463"/>
  <c r="BE484"/>
  <c r="BE581"/>
  <c r="BE854"/>
  <c r="BE881"/>
  <c r="BE2284"/>
  <c r="BE2321"/>
  <c r="BE2351"/>
  <c r="BE2353"/>
  <c r="BE2371"/>
  <c r="BE2380"/>
  <c r="BE2382"/>
  <c r="BE2418"/>
  <c r="BE2445"/>
  <c r="BE2451"/>
  <c r="BE2463"/>
  <c r="BE2473"/>
  <c r="BE2483"/>
  <c r="BE2507"/>
  <c r="BE2514"/>
  <c r="BE2540"/>
  <c r="BE2546"/>
  <c r="BE2558"/>
  <c r="BE2566"/>
  <c r="BE2572"/>
  <c r="BE2576"/>
  <c r="BE2599"/>
  <c r="BE2605"/>
  <c r="BE2627"/>
  <c r="BE2630"/>
  <c r="BE2661"/>
  <c r="BE2665"/>
  <c r="BE2672"/>
  <c r="BE2674"/>
  <c r="BE2720"/>
  <c r="BE2763"/>
  <c r="BE2770"/>
  <c r="BE2838"/>
  <c r="BE2868"/>
  <c r="BE2911"/>
  <c r="BE2977"/>
  <c r="BE3040"/>
  <c r="BE3060"/>
  <c r="BE3079"/>
  <c r="BE3112"/>
  <c r="BE3139"/>
  <c r="BE3171"/>
  <c r="BE3204"/>
  <c r="BE3325"/>
  <c r="BE3350"/>
  <c r="BE3581"/>
  <c r="BE3610"/>
  <c r="BE3621"/>
  <c r="BE3630"/>
  <c r="BE3636"/>
  <c r="BE3647"/>
  <c r="BE3938"/>
  <c r="BE4175"/>
  <c i="3" r="BE117"/>
  <c r="BE364"/>
  <c r="BE650"/>
  <c r="BE658"/>
  <c r="BE394"/>
  <c r="BE401"/>
  <c r="BE739"/>
  <c r="BE762"/>
  <c r="BE826"/>
  <c r="BE830"/>
  <c r="BE846"/>
  <c r="BE858"/>
  <c r="F59"/>
  <c r="BE303"/>
  <c r="BE417"/>
  <c r="BE429"/>
  <c r="BE435"/>
  <c r="BE494"/>
  <c r="BE773"/>
  <c r="J56"/>
  <c r="BE202"/>
  <c r="BE370"/>
  <c r="BE527"/>
  <c r="BE638"/>
  <c r="BE666"/>
  <c r="BE698"/>
  <c r="BE797"/>
  <c r="E93"/>
  <c r="BE381"/>
  <c r="BE439"/>
  <c r="BE499"/>
  <c r="BE634"/>
  <c r="BE648"/>
  <c r="BE714"/>
  <c r="BE748"/>
  <c r="BE751"/>
  <c r="BE820"/>
  <c r="BE833"/>
  <c r="BE331"/>
  <c r="BE335"/>
  <c r="BE353"/>
  <c r="BE385"/>
  <c r="BE437"/>
  <c r="BE441"/>
  <c r="BE479"/>
  <c r="BE496"/>
  <c r="BE636"/>
  <c r="BE652"/>
  <c r="BE654"/>
  <c r="BE731"/>
  <c r="BE787"/>
  <c r="BE802"/>
  <c r="BE108"/>
  <c r="BE372"/>
  <c r="BE451"/>
  <c r="BE463"/>
  <c r="BE640"/>
  <c r="BE674"/>
  <c r="BE677"/>
  <c r="BE689"/>
  <c r="BE709"/>
  <c r="BE719"/>
  <c r="BE722"/>
  <c r="BE736"/>
  <c r="BE741"/>
  <c r="BE760"/>
  <c r="BE768"/>
  <c r="BE799"/>
  <c r="BE807"/>
  <c r="BE314"/>
  <c r="BE484"/>
  <c r="BE512"/>
  <c r="BE643"/>
  <c r="BE656"/>
  <c i="1" r="BC55"/>
  <c r="BB55"/>
  <c r="AW55"/>
  <c i="2" r="E48"/>
  <c r="J52"/>
  <c r="F55"/>
  <c r="BE91"/>
  <c r="BE98"/>
  <c r="BE105"/>
  <c r="BE107"/>
  <c r="BE109"/>
  <c r="BE111"/>
  <c r="BE113"/>
  <c r="BE122"/>
  <c r="BE124"/>
  <c r="BE129"/>
  <c r="BE142"/>
  <c r="BE146"/>
  <c r="BE159"/>
  <c r="BE161"/>
  <c r="BE165"/>
  <c r="BE169"/>
  <c r="BE171"/>
  <c r="BE175"/>
  <c r="BE177"/>
  <c r="BE187"/>
  <c r="BE190"/>
  <c r="BE196"/>
  <c r="BE200"/>
  <c r="BE205"/>
  <c r="BE209"/>
  <c r="BE218"/>
  <c r="BE223"/>
  <c r="BE230"/>
  <c r="BE233"/>
  <c r="BE237"/>
  <c r="BE240"/>
  <c r="BE244"/>
  <c r="BE247"/>
  <c r="BE251"/>
  <c r="BE254"/>
  <c r="BE256"/>
  <c r="BE258"/>
  <c r="BE260"/>
  <c r="BE263"/>
  <c r="BE270"/>
  <c r="BE272"/>
  <c r="BE274"/>
  <c r="BE278"/>
  <c r="BE280"/>
  <c r="BE283"/>
  <c r="BE285"/>
  <c r="BE287"/>
  <c r="BE291"/>
  <c r="BE293"/>
  <c r="BE296"/>
  <c i="1" r="BA55"/>
  <c r="BD55"/>
  <c i="7" r="J36"/>
  <c i="1" r="AW61"/>
  <c i="4" r="F38"/>
  <c i="1" r="BC58"/>
  <c i="10" r="F34"/>
  <c i="1" r="BA64"/>
  <c i="10" r="F37"/>
  <c i="1" r="BD64"/>
  <c i="8" r="F37"/>
  <c i="1" r="BB62"/>
  <c i="11" r="F34"/>
  <c i="1" r="BA65"/>
  <c i="11" r="F37"/>
  <c i="1" r="BD65"/>
  <c i="3" r="J36"/>
  <c i="1" r="AW57"/>
  <c i="6" r="J36"/>
  <c i="1" r="AW60"/>
  <c i="6" r="F38"/>
  <c i="1" r="BC60"/>
  <c i="4" r="F36"/>
  <c i="1" r="BA58"/>
  <c i="8" r="J36"/>
  <c i="1" r="AW62"/>
  <c i="3" r="F37"/>
  <c i="1" r="BB57"/>
  <c i="5" r="J36"/>
  <c i="1" r="AW59"/>
  <c i="5" r="F39"/>
  <c i="1" r="BD59"/>
  <c i="6" r="F36"/>
  <c i="1" r="BA60"/>
  <c i="4" r="J36"/>
  <c i="1" r="AW58"/>
  <c i="7" r="F36"/>
  <c i="1" r="BA61"/>
  <c i="10" r="F36"/>
  <c i="1" r="BC64"/>
  <c i="4" r="F39"/>
  <c i="1" r="BD58"/>
  <c i="10" r="J34"/>
  <c i="1" r="AW64"/>
  <c i="6" r="F37"/>
  <c i="1" r="BB60"/>
  <c i="9" r="F36"/>
  <c i="1" r="BA63"/>
  <c i="10" r="F35"/>
  <c i="1" r="BB64"/>
  <c i="5" r="F37"/>
  <c i="1" r="BB59"/>
  <c i="7" r="F38"/>
  <c i="1" r="BC61"/>
  <c i="8" r="F36"/>
  <c i="1" r="BA62"/>
  <c i="9" r="F39"/>
  <c i="1" r="BD63"/>
  <c i="9" r="J32"/>
  <c i="11" r="F36"/>
  <c i="1" r="BC65"/>
  <c i="3" r="F36"/>
  <c i="1" r="BA57"/>
  <c i="8" r="F39"/>
  <c i="1" r="BD62"/>
  <c i="11" r="J34"/>
  <c i="1" r="AW65"/>
  <c i="11" r="F35"/>
  <c i="1" r="BB65"/>
  <c i="3" r="F38"/>
  <c i="1" r="BC57"/>
  <c i="7" r="F39"/>
  <c i="1" r="BD61"/>
  <c i="7" r="F37"/>
  <c i="1" r="BB61"/>
  <c i="8" r="F38"/>
  <c i="1" r="BC62"/>
  <c i="9" r="F37"/>
  <c i="1" r="BB63"/>
  <c i="9" r="J36"/>
  <c i="1" r="AW63"/>
  <c i="9" r="F38"/>
  <c i="1" r="BC63"/>
  <c r="AS54"/>
  <c i="4" r="F37"/>
  <c i="1" r="BB58"/>
  <c i="8" r="J32"/>
  <c i="3" r="F39"/>
  <c i="1" r="BD57"/>
  <c i="5" r="F38"/>
  <c i="1" r="BC59"/>
  <c i="5" r="F36"/>
  <c i="1" r="BA59"/>
  <c i="6" r="F39"/>
  <c i="1" r="BD60"/>
  <c i="5" l="1" r="R810"/>
  <c r="T347"/>
  <c i="6" r="R488"/>
  <c i="5" r="T810"/>
  <c i="6" r="T488"/>
  <c i="4" r="T2647"/>
  <c i="5" r="P810"/>
  <c i="3" r="T664"/>
  <c i="11" r="BK87"/>
  <c r="J87"/>
  <c r="J60"/>
  <c i="4" r="T2392"/>
  <c i="3" r="T106"/>
  <c r="T105"/>
  <c i="6" r="BK320"/>
  <c r="J320"/>
  <c r="J77"/>
  <c i="9" r="R92"/>
  <c r="R91"/>
  <c i="10" r="R90"/>
  <c r="R89"/>
  <c i="9" r="T92"/>
  <c r="T91"/>
  <c i="6" r="P120"/>
  <c i="1" r="AU60"/>
  <c i="5" r="R347"/>
  <c i="9" r="P92"/>
  <c r="P91"/>
  <c i="1" r="AU63"/>
  <c i="6" r="T320"/>
  <c r="T120"/>
  <c i="5" r="P347"/>
  <c i="6" r="R320"/>
  <c i="4" r="R2647"/>
  <c r="R2392"/>
  <c r="R140"/>
  <c i="7" r="T93"/>
  <c i="6" r="R128"/>
  <c r="R120"/>
  <c i="2" r="R89"/>
  <c r="R88"/>
  <c i="3" r="P105"/>
  <c i="1" r="AU57"/>
  <c i="5" r="P136"/>
  <c r="P128"/>
  <c i="1" r="AU59"/>
  <c i="5" r="R136"/>
  <c r="R128"/>
  <c i="4" r="P2392"/>
  <c r="P140"/>
  <c i="1" r="AU58"/>
  <c i="10" r="P90"/>
  <c r="P89"/>
  <c i="1" r="AU64"/>
  <c i="4" r="T317"/>
  <c i="7" r="R93"/>
  <c i="3" r="R105"/>
  <c i="4" r="P4687"/>
  <c r="T4687"/>
  <c i="5" r="T136"/>
  <c r="T128"/>
  <c i="1" r="AG62"/>
  <c i="2" r="BK89"/>
  <c r="J89"/>
  <c r="J60"/>
  <c i="11" r="J88"/>
  <c r="J61"/>
  <c i="7" r="BK94"/>
  <c r="J94"/>
  <c r="J64"/>
  <c r="BK106"/>
  <c r="J106"/>
  <c r="J66"/>
  <c i="10" r="J90"/>
  <c r="J60"/>
  <c i="1" r="AG63"/>
  <c i="7" r="BK93"/>
  <c r="J93"/>
  <c r="J63"/>
  <c i="6" r="BK120"/>
  <c r="J120"/>
  <c r="J63"/>
  <c r="J128"/>
  <c r="J65"/>
  <c i="5" r="BK128"/>
  <c r="J128"/>
  <c r="J63"/>
  <c i="4" r="BK140"/>
  <c r="J140"/>
  <c r="J63"/>
  <c i="3" r="BK105"/>
  <c r="J105"/>
  <c r="J63"/>
  <c r="J35"/>
  <c i="1" r="AV57"/>
  <c r="AT57"/>
  <c i="7" r="F35"/>
  <c i="1" r="AZ61"/>
  <c i="8" r="F35"/>
  <c i="1" r="AZ62"/>
  <c i="9" r="F35"/>
  <c i="1" r="AZ63"/>
  <c r="BC56"/>
  <c r="BB56"/>
  <c r="AX56"/>
  <c i="10" r="J33"/>
  <c i="1" r="AV64"/>
  <c r="AT64"/>
  <c r="BD56"/>
  <c i="10" r="F33"/>
  <c i="1" r="AZ64"/>
  <c i="10" r="J30"/>
  <c i="1" r="AG64"/>
  <c i="11" r="F33"/>
  <c i="1" r="AZ65"/>
  <c i="2" r="F33"/>
  <c i="1" r="AZ55"/>
  <c i="6" r="F35"/>
  <c i="1" r="AZ60"/>
  <c r="BA56"/>
  <c i="4" r="F35"/>
  <c i="1" r="AZ58"/>
  <c i="9" r="J35"/>
  <c i="1" r="AV63"/>
  <c r="AT63"/>
  <c r="AN63"/>
  <c i="5" r="F35"/>
  <c i="1" r="AZ59"/>
  <c i="4" r="J35"/>
  <c i="1" r="AV58"/>
  <c r="AT58"/>
  <c i="5" r="J35"/>
  <c i="1" r="AV59"/>
  <c r="AT59"/>
  <c i="8" r="J35"/>
  <c i="1" r="AV62"/>
  <c r="AT62"/>
  <c r="AN62"/>
  <c i="6" r="J35"/>
  <c i="1" r="AV60"/>
  <c r="AT60"/>
  <c i="7" r="J35"/>
  <c i="1" r="AV61"/>
  <c r="AT61"/>
  <c i="2" r="J33"/>
  <c i="1" r="AV55"/>
  <c r="AT55"/>
  <c i="11" r="J33"/>
  <c i="1" r="AV65"/>
  <c r="AT65"/>
  <c i="3" r="F35"/>
  <c i="1" r="AZ57"/>
  <c i="4" l="1" r="T140"/>
  <c i="11" r="BK86"/>
  <c r="J86"/>
  <c i="2" r="BK88"/>
  <c r="J88"/>
  <c r="J59"/>
  <c i="1" r="AN64"/>
  <c i="10" r="J39"/>
  <c i="9" r="J41"/>
  <c i="8" r="J41"/>
  <c i="1" r="AU56"/>
  <c r="AU54"/>
  <c i="3" r="J32"/>
  <c i="1" r="AG57"/>
  <c r="BC54"/>
  <c r="W32"/>
  <c i="6" r="J32"/>
  <c i="1" r="AG60"/>
  <c r="AN60"/>
  <c r="BB54"/>
  <c r="W31"/>
  <c r="BA54"/>
  <c r="W30"/>
  <c i="11" r="J30"/>
  <c i="1" r="AG65"/>
  <c r="AY56"/>
  <c r="AZ56"/>
  <c r="AV56"/>
  <c i="7" r="J32"/>
  <c i="1" r="AG61"/>
  <c r="AN61"/>
  <c r="BD54"/>
  <c r="W33"/>
  <c i="5" r="J32"/>
  <c i="1" r="AG59"/>
  <c r="AN59"/>
  <c i="4" r="J32"/>
  <c i="1" r="AG58"/>
  <c r="AN58"/>
  <c r="AW56"/>
  <c i="11" l="1" r="J39"/>
  <c r="J59"/>
  <c i="7" r="J41"/>
  <c i="6" r="J41"/>
  <c i="5" r="J41"/>
  <c i="4" r="J41"/>
  <c i="3" r="J41"/>
  <c i="1" r="AN57"/>
  <c r="AN65"/>
  <c r="AT56"/>
  <c r="AX54"/>
  <c r="AY54"/>
  <c r="AZ54"/>
  <c r="W29"/>
  <c r="AW54"/>
  <c r="AK30"/>
  <c i="2" r="J30"/>
  <c i="1" r="AG55"/>
  <c r="AG56"/>
  <c i="2" l="1" r="J39"/>
  <c i="1" r="AN56"/>
  <c r="AN55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<sst xmlns="http://schemas.openxmlformats.org/spreadsheetml/2006/main">
  <si>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</si>
  <si>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</si>
  <si>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</si>
  <si>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</si>
  <si>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</si>
  <si>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{cf45af9d-f3e4-4419-81c1-4f4055bab261}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</si>
  <si>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</si>
  <si>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</si>
  <si>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</si>
  <si>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</si>
  <si>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</si>
  <si>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</si>
  <si>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</si>
  <si>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</si>
  <si>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2023-06-02-III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</si>
  <si>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</si>
  <si>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</si>
  <si>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ul. Benešovská</t>
  </si>
  <si>
    <t>KSO:</t>
  </si>
  <si>
    <t/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</si>
  <si>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</si>
  <si>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</si>
  <si>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</si>
  <si>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</si>
  <si>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</si>
  <si>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</si>
  <si>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</si>
  <si>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</si>
  <si>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</si>
  <si>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</si>
  <si>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</si>
  <si>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</si>
  <si>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</si>
  <si>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</si>
  <si>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</si>
  <si>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</si>
  <si>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</si>
  <si>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</si>
  <si>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</si>
  <si>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</si>
  <si>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</si>
  <si>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</si>
  <si>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</si>
  <si>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</si>
  <si>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</si>
  <si>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</si>
  <si>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</si>
  <si>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</si>
  <si>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</si>
  <si>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</si>
  <si>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</si>
  <si>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</si>
  <si>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</si>
  <si>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</si>
  <si>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</si>
  <si>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</si>
  <si>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</si>
  <si>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</si>
  <si>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</si>
  <si>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</si>
  <si>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</si>
  <si>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</si>
  <si>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</si>
  <si>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</si>
  <si>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</si>
  <si>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</si>
  <si>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</si>
  <si>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</si>
  <si>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</si>
  <si>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</si>
  <si>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</si>
  <si>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</si>
  <si>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</si>
  <si>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</si>
  <si>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</si>
  <si>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Dešťová kanalizace</t>
  </si>
  <si>
    <t>STA</t>
  </si>
  <si>
    <t>1</t>
  </si>
  <si>
    <t>{e1f6c48f-e639-4efc-b8cf-13fe2ebbae85}</t>
  </si>
  <si>
    <t>2</t>
  </si>
  <si>
    <t>SO 07</t>
  </si>
  <si>
    <t xml:space="preserve">Rekonstrukce objektu </t>
  </si>
  <si>
    <t>{8d9b5ec7-d0c3-4b0a-9163-888563a8d2ec}</t>
  </si>
  <si>
    <t>SO 701.0</t>
  </si>
  <si>
    <t xml:space="preserve">Demolice </t>
  </si>
  <si>
    <t>Soupis</t>
  </si>
  <si>
    <t>{cfc3bff8-515e-4a0a-b1c9-a2205fb2367e}</t>
  </si>
  <si>
    <t>SO 701.1</t>
  </si>
  <si>
    <t>Azylový dům</t>
  </si>
  <si>
    <t>{02b8c544-5689-4535-b144-c5298406781f}</t>
  </si>
  <si>
    <t>SO 701.2</t>
  </si>
  <si>
    <t>Noclehárna</t>
  </si>
  <si>
    <t>{288d8c55-8ed8-49b4-bb9a-781110ace5b8}</t>
  </si>
  <si>
    <t>SO 701.3</t>
  </si>
  <si>
    <t xml:space="preserve">Mrazová místnost </t>
  </si>
  <si>
    <t>{39226a45-1290-466b-b282-cbbae3b8d52b}</t>
  </si>
  <si>
    <t>SO 701.4</t>
  </si>
  <si>
    <t xml:space="preserve">Fotovoltaické panely </t>
  </si>
  <si>
    <t>{2a67f245-841e-4ac9-968e-1d1c56c2ae85}</t>
  </si>
  <si>
    <t>SO 701.5</t>
  </si>
  <si>
    <t xml:space="preserve">Rekuperace </t>
  </si>
  <si>
    <t>{9dd48619-dbd6-41b8-a1fe-11df9b6e7de1}</t>
  </si>
  <si>
    <t>SO 701.6</t>
  </si>
  <si>
    <t xml:space="preserve">Hospodaření s dešťovou a šedou vodou </t>
  </si>
  <si>
    <t>{1f1fdde4-5738-4514-9ba7-be314bcf9fcc}</t>
  </si>
  <si>
    <t>SO 08</t>
  </si>
  <si>
    <t>Dvůr</t>
  </si>
  <si>
    <t>{9dd13430-6b3c-415d-a760-a6010296ac3e}</t>
  </si>
  <si>
    <t>VRN</t>
  </si>
  <si>
    <t xml:space="preserve">Vedlejší rozpočtové náklady </t>
  </si>
  <si>
    <t>{182a483f-1cf7-4759-9678-5380db61f758}</t>
  </si>
  <si>
    <t>KRYCÍ LIST SOUPISU PRACÍ</t>
  </si>
  <si>
    <t>Objekt:</t>
  </si>
  <si>
    <t>SO 301 -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</si>
  <si>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</si>
  <si>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</si>
  <si>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</si>
  <si>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</si>
  <si>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</si>
  <si>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</si>
  <si>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</si>
  <si>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</si>
  <si>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</si>
  <si>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</si>
  <si>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</si>
  <si>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</si>
  <si>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</si>
  <si>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</si>
  <si>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</si>
  <si>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</si>
  <si>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</si>
  <si>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</si>
  <si>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</si>
  <si>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</si>
  <si>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</si>
  <si>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</si>
  <si>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</si>
  <si>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</si>
  <si>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</si>
  <si>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</si>
  <si>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</si>
  <si>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</si>
  <si>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</si>
  <si>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</si>
  <si>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</si>
  <si>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</si>
  <si>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</si>
  <si>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m2</t>
  </si>
  <si>
    <t>CS ÚRS 2023 02</t>
  </si>
  <si>
    <t>4</t>
  </si>
  <si>
    <t>1554479584</t>
  </si>
  <si>
    <t>Online PSC</t>
  </si>
  <si>
    <t>https://podminky.urs.cz/item/CS_URS_2023_02/113107131</t>
  </si>
  <si>
    <t>VV</t>
  </si>
  <si>
    <t>"stoka A</t>
  </si>
  <si>
    <t>34,94*1,20</t>
  </si>
  <si>
    <t>"stoka B</t>
  </si>
  <si>
    <t>18,0*1,20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</si>
  <si>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</si>
  <si>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</si>
  <si>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</si>
  <si>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877787601</t>
  </si>
  <si>
    <t>https://podminky.urs.cz/item/CS_URS_2023_02/113107142</t>
  </si>
  <si>
    <t>3</t>
  </si>
  <si>
    <t>119002121</t>
  </si>
  <si>
    <t>Pomocné konstrukce při zabezpečení výkopu vodorovné pochozí přechodová lávka délky do 2 m včetně zábradlí zřízení</t>
  </si>
  <si>
    <t>kus</t>
  </si>
  <si>
    <t>1388162121</t>
  </si>
  <si>
    <t>https://podminky.urs.cz/item/CS_URS_2023_02/119002121</t>
  </si>
  <si>
    <t>119002122</t>
  </si>
  <si>
    <t>Pomocné konstrukce při zabezpečení výkopu vodorovné pochozí přechodová lávka délky do 2 m včetně zábradlí odstranění</t>
  </si>
  <si>
    <t>-2011276025</t>
  </si>
  <si>
    <t>https://podminky.urs.cz/item/CS_URS_2023_02/119002122</t>
  </si>
  <si>
    <t>5</t>
  </si>
  <si>
    <t>119003227</t>
  </si>
  <si>
    <t>Pomocné konstrukce při zabezpečení výkopu svislé ocelové mobilní oplocení, výšky přes 1,5 do 2,2 m panely vyplněné dráty zřízení</t>
  </si>
  <si>
    <t>m</t>
  </si>
  <si>
    <t>2015381587</t>
  </si>
  <si>
    <t>https://podminky.urs.cz/item/CS_URS_2023_02/119003227</t>
  </si>
  <si>
    <t>6</t>
  </si>
  <si>
    <t>119003228</t>
  </si>
  <si>
    <t>Pomocné konstrukce při zabezpečení výkopu svislé ocelové mobilní oplocení, výšky přes 1,5 do 2,2 m panely vyplněné dráty odstranění</t>
  </si>
  <si>
    <t>383807579</t>
  </si>
  <si>
    <t>https://podminky.urs.cz/item/CS_URS_2023_02/119003228</t>
  </si>
  <si>
    <t>7</t>
  </si>
  <si>
    <t>119004111</t>
  </si>
  <si>
    <t>Pomocné konstrukce při zabezpečení výkopu bezpečný vstup nebo výstup žebříkem zřízení</t>
  </si>
  <si>
    <t>1470715642</t>
  </si>
  <si>
    <t>https://podminky.urs.cz/item/CS_URS_2023_02/119004111</t>
  </si>
  <si>
    <t>1,50</t>
  </si>
  <si>
    <t>1,38</t>
  </si>
  <si>
    <t>"stoka C</t>
  </si>
  <si>
    <t>1,29</t>
  </si>
  <si>
    <t>8</t>
  </si>
  <si>
    <t>119004112</t>
  </si>
  <si>
    <t>Pomocné konstrukce při zabezpečení výkopu bezpečný vstup nebo výstup žebříkem odstranění</t>
  </si>
  <si>
    <t>-1627505277</t>
  </si>
  <si>
    <t>https://podminky.urs.cz/item/CS_URS_2023_02/119004112</t>
  </si>
  <si>
    <t>9</t>
  </si>
  <si>
    <t>131213702</t>
  </si>
  <si>
    <t>Hloubení nezapažených jam ručně s urovnáním dna do předepsaného profilu a spádu v hornině třídy těžitelnosti I skupiny 3 nesoudržných</t>
  </si>
  <si>
    <t>m3</t>
  </si>
  <si>
    <t>-2069955510</t>
  </si>
  <si>
    <t>https://podminky.urs.cz/item/CS_URS_2023_02/131213702</t>
  </si>
  <si>
    <t>0,5*0,5*2,0</t>
  </si>
  <si>
    <t>4*5,5*2,8</t>
  </si>
  <si>
    <t>10</t>
  </si>
  <si>
    <t>132254202</t>
  </si>
  <si>
    <t>Hloubení zapažených rýh šířky přes 800 do 2 000 mm strojně s urovnáním dna do předepsaného profilu a spádu v hornině třídy těžitelnosti I skupiny 3 přes 20 do 50 m3</t>
  </si>
  <si>
    <t>-295918975</t>
  </si>
  <si>
    <t>https://podminky.urs.cz/item/CS_URS_2023_02/132254202</t>
  </si>
  <si>
    <t>34,94*1,0*((1,50+1,30)*0,5)</t>
  </si>
  <si>
    <t>18,0*1,0*((1,38+1,30)*0,5)</t>
  </si>
  <si>
    <t>12,80*1,0*((1,29+1,03)*0,5)</t>
  </si>
  <si>
    <t>Mezisoučet</t>
  </si>
  <si>
    <t>"přípojky</t>
  </si>
  <si>
    <t>(2,6+1,0+5,7+3,5+1,5+1,0+3,15)*1,0*1,30</t>
  </si>
  <si>
    <t>11</t>
  </si>
  <si>
    <t>139001101</t>
  </si>
  <si>
    <t>Příplatek k cenám hloubených vykopávek za ztížení vykopávky v blízkosti podzemního vedení nebo výbušnin pro jakoukoliv třídu horniny</t>
  </si>
  <si>
    <t>1773185432</t>
  </si>
  <si>
    <t>https://podminky.urs.cz/item/CS_URS_2023_02/139001101</t>
  </si>
  <si>
    <t>111,869</t>
  </si>
  <si>
    <t>12</t>
  </si>
  <si>
    <t>151101101</t>
  </si>
  <si>
    <t>Zřízení pažení a rozepření stěn rýh pro podzemní vedení příložné pro jakoukoliv mezerovitost, hloubky do 2 m</t>
  </si>
  <si>
    <t>-538195322</t>
  </si>
  <si>
    <t>https://podminky.urs.cz/item/CS_URS_2023_02/151101101</t>
  </si>
  <si>
    <t>34,94*2,0*((1,50+1,30)*0,5)</t>
  </si>
  <si>
    <t>18,0*2,0*((1,38+1,30)*0,5)</t>
  </si>
  <si>
    <t>12,80*2,0*((1,29+1,03)*0,5)</t>
  </si>
  <si>
    <t>(2,6+1,0+5,7+3,5+1,5+1,0+3,15)*2,0*1,30</t>
  </si>
  <si>
    <t>13</t>
  </si>
  <si>
    <t>151101111</t>
  </si>
  <si>
    <t>Odstranění pažení a rozepření stěn rýh pro podzemní vedení s uložením materiálu na vzdálenost do 3 m od kraje výkopu příložné, hloubky do 2 m</t>
  </si>
  <si>
    <t>699674988</t>
  </si>
  <si>
    <t>https://podminky.urs.cz/item/CS_URS_2023_02/151101111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</si>
  <si>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</si>
  <si>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</si>
  <si>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</si>
  <si>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-1446129023</t>
  </si>
  <si>
    <t>https://podminky.urs.cz/item/CS_URS_2023_02/162751117</t>
  </si>
  <si>
    <t>53+111,869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</si>
  <si>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</si>
  <si>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</si>
  <si>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-1131742649</t>
  </si>
  <si>
    <t>https://podminky.urs.cz/item/CS_URS_2023_02/162751119</t>
  </si>
  <si>
    <t>164,869*22 "Přepočtené koeficientem množství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</si>
  <si>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</si>
  <si>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</si>
  <si>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</si>
  <si>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-1802658091</t>
  </si>
  <si>
    <t>https://podminky.urs.cz/item/CS_URS_2023_02/167151111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</si>
  <si>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</si>
  <si>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</si>
  <si>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</si>
  <si>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</si>
  <si>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297690217</t>
  </si>
  <si>
    <t>https://podminky.urs.cz/item/CS_URS_2023_02/171201221</t>
  </si>
  <si>
    <t>164,869*2 "Přepočtené koeficientem množství</t>
  </si>
  <si>
    <t>18</t>
  </si>
  <si>
    <t>171251201</t>
  </si>
  <si>
    <t>Uložení sypaniny na skládky nebo meziskládky bez hutnění s upravením uložené sypaniny do předepsaného tvaru</t>
  </si>
  <si>
    <t>1509039461</t>
  </si>
  <si>
    <t>https://podminky.urs.cz/item/CS_URS_2023_02/171251201</t>
  </si>
  <si>
    <t>19</t>
  </si>
  <si>
    <t>174111101</t>
  </si>
  <si>
    <t>Zásyp sypaninou z jakékoliv horniny ručně s uložením výkopku ve vrstvách se zhutněním jam, šachet, rýh nebo kolem objektů v těchto vykopávkách</t>
  </si>
  <si>
    <t>419648614</t>
  </si>
  <si>
    <t>https://podminky.urs.cz/item/CS_URS_2023_02/174111101</t>
  </si>
  <si>
    <t>-47,372</t>
  </si>
  <si>
    <t>-15,584</t>
  </si>
  <si>
    <t>3,5*5,0*3,0</t>
  </si>
  <si>
    <t>-2,3*3,6*2,65</t>
  </si>
  <si>
    <t>20</t>
  </si>
  <si>
    <t>M</t>
  </si>
  <si>
    <t>58331200</t>
  </si>
  <si>
    <t>štěrkopísek netříděný</t>
  </si>
  <si>
    <t>-1514188422</t>
  </si>
  <si>
    <t>79,471*2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</si>
  <si>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</si>
  <si>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</si>
  <si>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-568017378</t>
  </si>
  <si>
    <t>https://podminky.urs.cz/item/CS_URS_2023_02/175111101</t>
  </si>
  <si>
    <t>22,55*1,0*0,41</t>
  </si>
  <si>
    <t>63,6*1,0*0,46</t>
  </si>
  <si>
    <t>17,74*1,0*0,50</t>
  </si>
  <si>
    <t>22</t>
  </si>
  <si>
    <t>58337308</t>
  </si>
  <si>
    <t>štěrkopísek frakce 0/2</t>
  </si>
  <si>
    <t>-1596078833</t>
  </si>
  <si>
    <t>47,372*2 "Přepočtené koeficientem množství</t>
  </si>
  <si>
    <t>Zakládání</t>
  </si>
  <si>
    <t>23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</si>
  <si>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</si>
  <si>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</si>
  <si>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-621903812</t>
  </si>
  <si>
    <t>https://podminky.urs.cz/item/CS_URS_2023_02/211971122</t>
  </si>
  <si>
    <t>0,500*4*2,0</t>
  </si>
  <si>
    <t>0,5*0,5*2</t>
  </si>
  <si>
    <t>24</t>
  </si>
  <si>
    <t>69311080</t>
  </si>
  <si>
    <t>geotextilie netkaná separační, ochranná, filtrační, drenážní PES 200g/m2</t>
  </si>
  <si>
    <t>-1364696826</t>
  </si>
  <si>
    <t>4,5*1,1845 "Přepočtené koeficientem množství</t>
  </si>
  <si>
    <t>Vodorovné konstrukce</t>
  </si>
  <si>
    <t>25</t>
  </si>
  <si>
    <t>451573111</t>
  </si>
  <si>
    <t>Lože pod potrubí, stoky a drobné objekty v otevřeném výkopu z písku a štěrkopísku do 63 mm</t>
  </si>
  <si>
    <t>-903748279</t>
  </si>
  <si>
    <t>https://podminky.urs.cz/item/CS_URS_2023_02/451573111</t>
  </si>
  <si>
    <t>22,55*1,0*0,15</t>
  </si>
  <si>
    <t>63,6*1,0*0,15</t>
  </si>
  <si>
    <t>17,74*1,0*0,15</t>
  </si>
  <si>
    <t>3,5*5,0*0,15</t>
  </si>
  <si>
    <t>26</t>
  </si>
  <si>
    <t>457532112</t>
  </si>
  <si>
    <t>Filtrační vrstvy jakékoliv tloušťky a sklonu z hrubého drceného kameniva se zhutněním do 10 pojezdů/m3, frakce od 16-63 do 32-63 mm</t>
  </si>
  <si>
    <t>-1317175166</t>
  </si>
  <si>
    <t>https://podminky.urs.cz/item/CS_URS_2023_02/457532112</t>
  </si>
  <si>
    <t>Komunikace pozemní</t>
  </si>
  <si>
    <t>27</t>
  </si>
  <si>
    <t>566901232</t>
  </si>
  <si>
    <t>Vyspravení podkladu po překopech inženýrských sítí plochy přes 15 m2 s rozprostřením a zhutněním štěrkodrtí tl. 150 mm</t>
  </si>
  <si>
    <t>2039019290</t>
  </si>
  <si>
    <t>https://podminky.urs.cz/item/CS_URS_2023_02/566901232</t>
  </si>
  <si>
    <t>28</t>
  </si>
  <si>
    <t>566901261</t>
  </si>
  <si>
    <t>Vyspravení podkladu po překopech inženýrských sítí plochy přes 15 m2 s rozprostřením a zhutněním obalovaným kamenivem ACP (OK) tl. 100 mm</t>
  </si>
  <si>
    <t>333976681</t>
  </si>
  <si>
    <t>https://podminky.urs.cz/item/CS_URS_2023_02/566901261</t>
  </si>
  <si>
    <t>Trubní vedení</t>
  </si>
  <si>
    <t>29</t>
  </si>
  <si>
    <t>871263121</t>
  </si>
  <si>
    <t>Montáž kanalizačního potrubí z plastů z tvrdého PVC těsněných gumovým kroužkem v otevřeném výkopu ve sklonu do 20 % DN 110</t>
  </si>
  <si>
    <t>-718543001</t>
  </si>
  <si>
    <t>https://podminky.urs.cz/item/CS_URS_2023_02/871263121</t>
  </si>
  <si>
    <t>4,15+18,40</t>
  </si>
  <si>
    <t>30</t>
  </si>
  <si>
    <t>28611113</t>
  </si>
  <si>
    <t>trubka kanalizační PVC DN 110x1000mm SN4</t>
  </si>
  <si>
    <t>1950846017</t>
  </si>
  <si>
    <t>22,55*1,03 "Přepočtené koeficientem množství</t>
  </si>
  <si>
    <t>31</t>
  </si>
  <si>
    <t>871313121</t>
  </si>
  <si>
    <t>Montáž kanalizačního potrubí z plastů z tvrdého PVC těsněných gumovým kroužkem v otevřeném výkopu ve sklonu do 20 % DN 160</t>
  </si>
  <si>
    <t>384981748</t>
  </si>
  <si>
    <t>https://podminky.urs.cz/item/CS_URS_2023_02/871313121</t>
  </si>
  <si>
    <t>63,6</t>
  </si>
  <si>
    <t>32</t>
  </si>
  <si>
    <t>28611131</t>
  </si>
  <si>
    <t>trubka kanalizační PVC DN 160x1000mm SN4</t>
  </si>
  <si>
    <t>1300953931</t>
  </si>
  <si>
    <t>63,6*1,03 "Přepočtené koeficientem množství</t>
  </si>
  <si>
    <t>33</t>
  </si>
  <si>
    <t>871353121</t>
  </si>
  <si>
    <t>Montáž kanalizačního potrubí z plastů z tvrdého PVC těsněných gumovým kroužkem v otevřeném výkopu ve sklonu do 20 % DN 200</t>
  </si>
  <si>
    <t>-141646317</t>
  </si>
  <si>
    <t>https://podminky.urs.cz/item/CS_URS_2023_02/871353121</t>
  </si>
  <si>
    <t>17,74</t>
  </si>
  <si>
    <t>34</t>
  </si>
  <si>
    <t>28611136</t>
  </si>
  <si>
    <t>trubka kanalizační PVC DN 200x1000mm SN4</t>
  </si>
  <si>
    <t>-2038083554</t>
  </si>
  <si>
    <t>17,74*1,03 "Přepočtené koeficientem množství</t>
  </si>
  <si>
    <t>35</t>
  </si>
  <si>
    <t>894812207</t>
  </si>
  <si>
    <t>Revizní a čistící šachta z polypropylenu PP pro hladké trouby DN 425 šachtové dno (DN šachty / DN trubního vedení) DN 425/200 s přítokem tvaru T</t>
  </si>
  <si>
    <t>749933122</t>
  </si>
  <si>
    <t>https://podminky.urs.cz/item/CS_URS_2023_02/894812207</t>
  </si>
  <si>
    <t>36</t>
  </si>
  <si>
    <t>894812208</t>
  </si>
  <si>
    <t>Revizní a čistící šachta z polypropylenu PP pro hladké trouby DN 425 šachtové dno (DN šachty / DN trubního vedení) DN 425/200 sběrné tvaru X</t>
  </si>
  <si>
    <t>-1414905701</t>
  </si>
  <si>
    <t>https://podminky.urs.cz/item/CS_URS_2023_02/894812208</t>
  </si>
  <si>
    <t>37</t>
  </si>
  <si>
    <t>894812231</t>
  </si>
  <si>
    <t>Revizní a čistící šachta z polypropylenu PP pro hladké trouby DN 425 roura šachtová korugovaná bez hrdla, světlé hloubky 1500 mm</t>
  </si>
  <si>
    <t>1338133910</t>
  </si>
  <si>
    <t>https://podminky.urs.cz/item/CS_URS_2023_02/894812231</t>
  </si>
  <si>
    <t>38</t>
  </si>
  <si>
    <t>894812261</t>
  </si>
  <si>
    <t>Revizní a čistící šachta z polypropylenu PP pro hladké trouby DN 425 poklop litinový (pro třídu zatížení) s teleskopickou rourou (3 t)</t>
  </si>
  <si>
    <t>1502724325</t>
  </si>
  <si>
    <t>https://podminky.urs.cz/item/CS_URS_2023_02/894812261</t>
  </si>
  <si>
    <t>Ostatní konstrukce a práce, bourání</t>
  </si>
  <si>
    <t>50</t>
  </si>
  <si>
    <t>919731122</t>
  </si>
  <si>
    <t>Zarovnání styčné plochy podkladu nebo krytu podél vybourané části komunikace nebo zpevněné plochy živičné tl. přes 50 do 100 mm</t>
  </si>
  <si>
    <t>CS ÚRS 2024 01</t>
  </si>
  <si>
    <t>-545831875</t>
  </si>
  <si>
    <t>https://podminky.urs.cz/item/CS_URS_2024_01/919731122</t>
  </si>
  <si>
    <t>34,94*2</t>
  </si>
  <si>
    <t>18,0*2</t>
  </si>
  <si>
    <t>51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</si>
  <si>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</si>
  <si>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</si>
  <si>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12701878</t>
  </si>
  <si>
    <t>https://podminky.urs.cz/item/CS_URS_2024_01/919732221</t>
  </si>
  <si>
    <t>49</t>
  </si>
  <si>
    <t>919735112</t>
  </si>
  <si>
    <t>Řezání stávajícího živičného krytu nebo podkladu hloubky přes 50 do 100 mm</t>
  </si>
  <si>
    <t>-1219574819</t>
  </si>
  <si>
    <t>https://podminky.urs.cz/item/CS_URS_2024_01/919735112</t>
  </si>
  <si>
    <t>40</t>
  </si>
  <si>
    <t>935932217</t>
  </si>
  <si>
    <t>Odvodňovací plastový žlab pro třídu zatížení B 125 vnitřní šířky 200 mm s krycím roštem mřížkovým z pozinkované oceli</t>
  </si>
  <si>
    <t>1460394283</t>
  </si>
  <si>
    <t>https://podminky.urs.cz/item/CS_URS_2023_02/935932217</t>
  </si>
  <si>
    <t>41</t>
  </si>
  <si>
    <t>935932617</t>
  </si>
  <si>
    <t>Odvodňovací plastový žlab vpusť s kalovým košem pro žlab vnitřní šířky 200 mm</t>
  </si>
  <si>
    <t>1223512745</t>
  </si>
  <si>
    <t>https://podminky.urs.cz/item/CS_URS_2023_02/935932617</t>
  </si>
  <si>
    <t>42</t>
  </si>
  <si>
    <t>935932634</t>
  </si>
  <si>
    <t>Odvodňovací plastový žlab sifon + sítko pro žlab vnitřní šířky 200 mm z plastu a pozinkové oceli</t>
  </si>
  <si>
    <t>1883354415</t>
  </si>
  <si>
    <t>https://podminky.urs.cz/item/CS_URS_2023_02/935932634</t>
  </si>
  <si>
    <t>997</t>
  </si>
  <si>
    <t>Přesun sutě</t>
  </si>
  <si>
    <t>43</t>
  </si>
  <si>
    <t>997013847</t>
  </si>
  <si>
    <t>Poplatek za uložení stavebního odpadu na skládce (skládkovné) asfaltového s obsahem dehtu zatříděného do Katalogu odpadů pod kódem 17 03 01</t>
  </si>
  <si>
    <t>-1250689153</t>
  </si>
  <si>
    <t>https://podminky.urs.cz/item/CS_URS_2023_02/997013847</t>
  </si>
  <si>
    <t>44</t>
  </si>
  <si>
    <t>997221561</t>
  </si>
  <si>
    <t>Vodorovná doprava suti bez naložení, ale se složením a s hrubým urovnáním z kusových materiálů, na vzdálenost do 1 km</t>
  </si>
  <si>
    <t>-575440218</t>
  </si>
  <si>
    <t>https://podminky.urs.cz/item/CS_URS_2023_02/997221561</t>
  </si>
  <si>
    <t>45</t>
  </si>
  <si>
    <t>997221569</t>
  </si>
  <si>
    <t>Vodorovná doprava suti bez naložení, ale se složením a s hrubým urovnáním Příplatek k ceně za každý další i započatý 1 km přes 1 km</t>
  </si>
  <si>
    <t>-1381890317</t>
  </si>
  <si>
    <t>https://podminky.urs.cz/item/CS_URS_2023_02/997221569</t>
  </si>
  <si>
    <t>34,623*22 "Přepočtené koeficientem množství</t>
  </si>
  <si>
    <t>46</t>
  </si>
  <si>
    <t>997221611</t>
  </si>
  <si>
    <t>Nakládání na dopravní prostředky pro vodorovnou dopravu suti</t>
  </si>
  <si>
    <t>662188500</t>
  </si>
  <si>
    <t>https://podminky.urs.cz/item/CS_URS_2023_02/997221611</t>
  </si>
  <si>
    <t>47</t>
  </si>
  <si>
    <t>997221615</t>
  </si>
  <si>
    <t>Poplatek za uložení stavebního odpadu na skládce (skládkovné) z prostého betonu zatříděného do Katalogu odpadů pod kódem 17 01 01</t>
  </si>
  <si>
    <t>-863068385</t>
  </si>
  <si>
    <t>https://podminky.urs.cz/item/CS_URS_2023_02/997221615</t>
  </si>
  <si>
    <t>998</t>
  </si>
  <si>
    <t>Přesun hmot</t>
  </si>
  <si>
    <t>48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</si>
  <si>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</si>
  <si>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</si>
  <si>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542240470</t>
  </si>
  <si>
    <t>https://podminky.urs.cz/item/CS_URS_2023_02/998276101</t>
  </si>
  <si>
    <t xml:space="preserve">SO 07 - Rekonstrukce objektu </t>
  </si>
  <si>
    <t>Soupis:</t>
  </si>
  <si>
    <t xml:space="preserve">SO 701.0 - Demolice 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</si>
  <si>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</si>
  <si>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</si>
  <si>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</si>
  <si>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</si>
  <si>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</si>
  <si>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731 - Ústřední vytápění - kotelny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</si>
  <si>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</si>
  <si>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</si>
  <si>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</si>
  <si>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</si>
  <si>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</si>
  <si>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</si>
  <si>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</si>
  <si>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</si>
  <si>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</si>
  <si>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</si>
  <si>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139711111</t>
  </si>
  <si>
    <t>Vykopávka v uzavřených prostorech ručně v hornině třídy těžitelnosti I skupiny 1 až 3</t>
  </si>
  <si>
    <t>1554741730</t>
  </si>
  <si>
    <t>https://podminky.urs.cz/item/CS_URS_2023_02/139711111</t>
  </si>
  <si>
    <t>"1směs cihly, kameny...</t>
  </si>
  <si>
    <t>"SP1</t>
  </si>
  <si>
    <t>(8,21+18,08+9)*0,2</t>
  </si>
  <si>
    <t>"Sp2</t>
  </si>
  <si>
    <t>133,8*0,2</t>
  </si>
  <si>
    <t>962031132</t>
  </si>
  <si>
    <t>Bourání příček z cihel, tvárnic nebo příčkovek z cihel pálených, plných nebo dutých na maltu vápennou nebo vápenocementovou, tl. do 100 mm</t>
  </si>
  <si>
    <t>1836003249</t>
  </si>
  <si>
    <t>https://podminky.urs.cz/item/CS_URS_2023_02/962031132</t>
  </si>
  <si>
    <t>"1.PP</t>
  </si>
  <si>
    <t>"008</t>
  </si>
  <si>
    <t>(4,495*2,1)</t>
  </si>
  <si>
    <t>-0,9*1,97</t>
  </si>
  <si>
    <t>"003"</t>
  </si>
  <si>
    <t>(0,2+0,45+2,55+0,2+0,2+1,375+0,962+0,2+0,2+1,496+1,526+0,2+0,2+1,292+1,364+1,2+0,2)*2,3</t>
  </si>
  <si>
    <t>"005</t>
  </si>
  <si>
    <t>2,3*(1,845+0,06+0,05+0,45+1,04+0,2+0,2+3,29+0,2+3,275+2,34+1,225+0,2+0,2+0,2+0,58+2,341)</t>
  </si>
  <si>
    <t>"012</t>
  </si>
  <si>
    <t>1,3*2,115</t>
  </si>
  <si>
    <t>-0,8*1,97</t>
  </si>
  <si>
    <t>"1.NP</t>
  </si>
  <si>
    <t>"1.03</t>
  </si>
  <si>
    <t>1,2*2,55</t>
  </si>
  <si>
    <t>(1,75+0,3+1,992+1,2)*2,55</t>
  </si>
  <si>
    <t>-1*2</t>
  </si>
  <si>
    <t>-1,43*1</t>
  </si>
  <si>
    <t>4,22*2,55</t>
  </si>
  <si>
    <t>-4,17*1</t>
  </si>
  <si>
    <t>1,65*3,95</t>
  </si>
  <si>
    <t>-1*1,97</t>
  </si>
  <si>
    <t>"1.09</t>
  </si>
  <si>
    <t>2,15*2,6</t>
  </si>
  <si>
    <t>-0,8*1,97*2</t>
  </si>
  <si>
    <t>"1.11</t>
  </si>
  <si>
    <t>1,2*3,6</t>
  </si>
  <si>
    <t>"1.13</t>
  </si>
  <si>
    <t>1,45*3,1</t>
  </si>
  <si>
    <t>(0,9+0,6+1,04+1,445)*3,6</t>
  </si>
  <si>
    <t>-0,6*1,97</t>
  </si>
  <si>
    <t>"1.15</t>
  </si>
  <si>
    <t>1,448*2,6</t>
  </si>
  <si>
    <t>"1.17</t>
  </si>
  <si>
    <t>(1,57+1,2+1,335+0,461)*3,6</t>
  </si>
  <si>
    <t>"2.NP</t>
  </si>
  <si>
    <t>"2.21</t>
  </si>
  <si>
    <t>5,02*3,6</t>
  </si>
  <si>
    <t>"2.14</t>
  </si>
  <si>
    <t>(0,45+2,025)*3,6</t>
  </si>
  <si>
    <t>"2.22</t>
  </si>
  <si>
    <t>3,15*2,6</t>
  </si>
  <si>
    <t>3,15*3,6*2</t>
  </si>
  <si>
    <t>"2.06</t>
  </si>
  <si>
    <t>4,6*3,54</t>
  </si>
  <si>
    <t>-0,68*1,97*5</t>
  </si>
  <si>
    <t>1,5*3,54*4</t>
  </si>
  <si>
    <t>2,945*2,6</t>
  </si>
  <si>
    <t>-0,68*1,97</t>
  </si>
  <si>
    <t>1,149*2,6</t>
  </si>
  <si>
    <t>2,299*2,6</t>
  </si>
  <si>
    <t>0,95*2,6</t>
  </si>
  <si>
    <t>-0,7*1,97</t>
  </si>
  <si>
    <t>"2.27</t>
  </si>
  <si>
    <t>5,9*3,6</t>
  </si>
  <si>
    <t>6,3*3,6</t>
  </si>
  <si>
    <t>-0,8*1,97*4</t>
  </si>
  <si>
    <t>"3.NP</t>
  </si>
  <si>
    <t>"3.14</t>
  </si>
  <si>
    <t>4,77*2,53</t>
  </si>
  <si>
    <t>"3,05</t>
  </si>
  <si>
    <t>4,7*2,53</t>
  </si>
  <si>
    <t>1,465*2,53*4</t>
  </si>
  <si>
    <t>-0,8*1,97*5</t>
  </si>
  <si>
    <t>4,65*2,53</t>
  </si>
  <si>
    <t>-1,4*1,6</t>
  </si>
  <si>
    <t>-0,8*0,9</t>
  </si>
  <si>
    <t>1,498*2,53</t>
  </si>
  <si>
    <t>"3.21</t>
  </si>
  <si>
    <t>6,194*2,53</t>
  </si>
  <si>
    <t>"3.20</t>
  </si>
  <si>
    <t>4,254*2,53</t>
  </si>
  <si>
    <t>-104,665</t>
  </si>
  <si>
    <t>962031133</t>
  </si>
  <si>
    <t>Bourání příček z cihel, tvárnic nebo příčkovek z cihel pálených, plných nebo dutých na maltu vápennou nebo vápenocementovou, tl. do 150 mm</t>
  </si>
  <si>
    <t>-215142228</t>
  </si>
  <si>
    <t>https://podminky.urs.cz/item/CS_URS_2023_02/962031133</t>
  </si>
  <si>
    <t>1,7*2,55</t>
  </si>
  <si>
    <t>-0,8*2,55</t>
  </si>
  <si>
    <t>"1.02</t>
  </si>
  <si>
    <t>11,65*3,95</t>
  </si>
  <si>
    <t>-1,2*2,1</t>
  </si>
  <si>
    <t>-0,9*0,9</t>
  </si>
  <si>
    <t>"1.23</t>
  </si>
  <si>
    <t>4,65*3,6</t>
  </si>
  <si>
    <t>"1.20</t>
  </si>
  <si>
    <t>1*3,6</t>
  </si>
  <si>
    <t>1,276*3,6</t>
  </si>
  <si>
    <t>"1.06</t>
  </si>
  <si>
    <t>2,55*2,6</t>
  </si>
  <si>
    <t>1,6*3,6</t>
  </si>
  <si>
    <t>"1.19</t>
  </si>
  <si>
    <t>1,5*2,9</t>
  </si>
  <si>
    <t>2,55*3,1</t>
  </si>
  <si>
    <t>"1.14</t>
  </si>
  <si>
    <t>(0,75+0,6)*2,6</t>
  </si>
  <si>
    <t>"2.26</t>
  </si>
  <si>
    <t>3,1*3,6</t>
  </si>
  <si>
    <t>"2.19</t>
  </si>
  <si>
    <t>4,32*3,6</t>
  </si>
  <si>
    <t>"2.18</t>
  </si>
  <si>
    <t>4,94*3,6</t>
  </si>
  <si>
    <t>"2.17</t>
  </si>
  <si>
    <t>"2.15</t>
  </si>
  <si>
    <t>2,65*3,6</t>
  </si>
  <si>
    <t>"2.12</t>
  </si>
  <si>
    <t>4,75*3,6</t>
  </si>
  <si>
    <t>"2.10</t>
  </si>
  <si>
    <t>3,891*3,6</t>
  </si>
  <si>
    <t>1,289*3,6</t>
  </si>
  <si>
    <t>"2.07</t>
  </si>
  <si>
    <t>2,25*3,6</t>
  </si>
  <si>
    <t>0,95*3,6</t>
  </si>
  <si>
    <t>9,259*2,9</t>
  </si>
  <si>
    <t>-0,8*1,97*3</t>
  </si>
  <si>
    <t>9,56*2,9</t>
  </si>
  <si>
    <t>"3.16</t>
  </si>
  <si>
    <t>2,53*4,92</t>
  </si>
  <si>
    <t>2,53*4,77</t>
  </si>
  <si>
    <t>"3.10</t>
  </si>
  <si>
    <t>1,949*2,53</t>
  </si>
  <si>
    <t>"3.12</t>
  </si>
  <si>
    <t>3,385*2,53</t>
  </si>
  <si>
    <t>0,975*2,53</t>
  </si>
  <si>
    <t>3,305*2,53</t>
  </si>
  <si>
    <t>"3.09</t>
  </si>
  <si>
    <t>2,575*2,53</t>
  </si>
  <si>
    <t>-0,99*1,97</t>
  </si>
  <si>
    <t>3,86*2,53</t>
  </si>
  <si>
    <t>"3.08</t>
  </si>
  <si>
    <t>(2,449+2,624)*2,53</t>
  </si>
  <si>
    <t>"3.06</t>
  </si>
  <si>
    <t>1,845*2,53</t>
  </si>
  <si>
    <t>-0,805*1,97</t>
  </si>
  <si>
    <t>3,4*2,53</t>
  </si>
  <si>
    <t>"3.05</t>
  </si>
  <si>
    <t>4,829*2,53</t>
  </si>
  <si>
    <t>1,5*2,53</t>
  </si>
  <si>
    <t>"3,23</t>
  </si>
  <si>
    <t>3,32*2,53</t>
  </si>
  <si>
    <t>11,021*2,53</t>
  </si>
  <si>
    <t>1,369*2,53</t>
  </si>
  <si>
    <t>2,279*2,53</t>
  </si>
  <si>
    <t>6,049*2,53</t>
  </si>
  <si>
    <t>962032230</t>
  </si>
  <si>
    <t>Bourání zdiva nadzákladového z cihel nebo tvárnic z cihel pálených nebo vápenopískových, na maltu vápennou nebo vápenocementovou, objemu do 1 m3</t>
  </si>
  <si>
    <t>-111009519</t>
  </si>
  <si>
    <t>https://podminky.urs.cz/item/CS_URS_2023_02/962032230</t>
  </si>
  <si>
    <t>(1,44+1,44+0,8+0,8)*0,27*2,115</t>
  </si>
  <si>
    <t>0,45*1,43*2,53</t>
  </si>
  <si>
    <t xml:space="preserve">"1.NP </t>
  </si>
  <si>
    <t>2*0,5*3,95</t>
  </si>
  <si>
    <t>0,5*2,2*3</t>
  </si>
  <si>
    <t>2,15*2,05*0,3</t>
  </si>
  <si>
    <t>962081131</t>
  </si>
  <si>
    <t>Bourání zdiva příček nebo vybourání otvorů ze skleněných tvárnic, tl. do 100 mm</t>
  </si>
  <si>
    <t>-1177136821</t>
  </si>
  <si>
    <t>https://podminky.urs.cz/item/CS_URS_2023_02/962081131</t>
  </si>
  <si>
    <t>1,05*0,6</t>
  </si>
  <si>
    <t>1,2*0,2</t>
  </si>
  <si>
    <t>1,43*1</t>
  </si>
  <si>
    <t>1,1*1,1*2</t>
  </si>
  <si>
    <t>4,17*1</t>
  </si>
  <si>
    <t>1,4*1,8</t>
  </si>
  <si>
    <t>0,6*2,6</t>
  </si>
  <si>
    <t>0,6*0,9*2</t>
  </si>
  <si>
    <t>1,4*1,6</t>
  </si>
  <si>
    <t>0,8*0,9</t>
  </si>
  <si>
    <t>9630428R01</t>
  </si>
  <si>
    <t xml:space="preserve">Bourání schodišťových stupňů a betonové konstrukce vstupnícho schodiště </t>
  </si>
  <si>
    <t>soubor</t>
  </si>
  <si>
    <t>-56687155</t>
  </si>
  <si>
    <t>"B11 1.NP</t>
  </si>
  <si>
    <t>965042141</t>
  </si>
  <si>
    <t>Bourání mazanin betonových nebo z litého asfaltu tl. do 100 mm, plochy přes 4 m2</t>
  </si>
  <si>
    <t>1753989708</t>
  </si>
  <si>
    <t>https://podminky.urs.cz/item/CS_URS_2023_02/965042141</t>
  </si>
  <si>
    <t xml:space="preserve">"P03 podlaha na terénu </t>
  </si>
  <si>
    <t>54,08*0,064</t>
  </si>
  <si>
    <t>"1.04</t>
  </si>
  <si>
    <t>11,85*0,064</t>
  </si>
  <si>
    <t>"1.05</t>
  </si>
  <si>
    <t>5,23*0,064</t>
  </si>
  <si>
    <t>6,13*0,064</t>
  </si>
  <si>
    <t>"P04</t>
  </si>
  <si>
    <t>61,45*0,03</t>
  </si>
  <si>
    <t>"1.01</t>
  </si>
  <si>
    <t>24,48*0,03</t>
  </si>
  <si>
    <t>965043441</t>
  </si>
  <si>
    <t>Bourání mazanin betonových s potěrem nebo teracem tl. do 150 mm, plochy přes 4 m2</t>
  </si>
  <si>
    <t>1583392894</t>
  </si>
  <si>
    <t>https://podminky.urs.cz/item/CS_URS_2023_02/965043441</t>
  </si>
  <si>
    <t>47,7*0,15</t>
  </si>
  <si>
    <t>"SP04 1.02+.101</t>
  </si>
  <si>
    <t>(61,45+25,93)*0,12</t>
  </si>
  <si>
    <t>"SP05</t>
  </si>
  <si>
    <t>26*0,12</t>
  </si>
  <si>
    <t>"výtahová šachta</t>
  </si>
  <si>
    <t>2,55*2,4*3*0,2</t>
  </si>
  <si>
    <t>965043441R01</t>
  </si>
  <si>
    <t>Bourání mazanin betonových s potěrem nebo teracem tl. do 180 mm, plochy přes 4 m2</t>
  </si>
  <si>
    <t>-1031481876</t>
  </si>
  <si>
    <t>"1.PP P02</t>
  </si>
  <si>
    <t>130,6*0,18</t>
  </si>
  <si>
    <t>"103 - 106 P03</t>
  </si>
  <si>
    <t>(54,08+11,85+5,23+6,13)*0,16</t>
  </si>
  <si>
    <t>965049112</t>
  </si>
  <si>
    <t>Bourání mazanin Příplatek k cenám za bourání mazanin betonových se svařovanou sítí, tl. přes 100 mm</t>
  </si>
  <si>
    <t>-1511582226</t>
  </si>
  <si>
    <t>https://podminky.urs.cz/item/CS_URS_2023_02/965049112</t>
  </si>
  <si>
    <t>965081333</t>
  </si>
  <si>
    <t>Bourání podlah z dlaždic bez podkladního lože nebo mazaniny, s jakoukoliv výplní spár betonových, teracových nebo čedičových tl. do 30 mm, plochy přes 1 m2</t>
  </si>
  <si>
    <t>1152661987</t>
  </si>
  <si>
    <t>https://podminky.urs.cz/item/CS_URS_2023_02/965081333</t>
  </si>
  <si>
    <t>"SP4</t>
  </si>
  <si>
    <t>67,6</t>
  </si>
  <si>
    <t xml:space="preserve"> "SP5</t>
  </si>
  <si>
    <t>"SP3</t>
  </si>
  <si>
    <t>74,6</t>
  </si>
  <si>
    <t>965081611</t>
  </si>
  <si>
    <t>Odsekání soklíků včetně otlučení podkladní omítky až na zdivo rovných</t>
  </si>
  <si>
    <t>-1575528783</t>
  </si>
  <si>
    <t>https://podminky.urs.cz/item/CS_URS_2023_02/965081611</t>
  </si>
  <si>
    <t>315</t>
  </si>
  <si>
    <t>965082923</t>
  </si>
  <si>
    <t>Odstranění násypu pod podlahami nebo ochranného násypu na střechách tl. do 100 mm, plochy přes 2 m2</t>
  </si>
  <si>
    <t>1611573037</t>
  </si>
  <si>
    <t>https://podminky.urs.cz/item/CS_URS_2023_02/965082923</t>
  </si>
  <si>
    <t>47,7*0,1</t>
  </si>
  <si>
    <t>"SP3 písek</t>
  </si>
  <si>
    <t>(54,08+11,85+5,23+6,13)*0,06</t>
  </si>
  <si>
    <t>"Sp4</t>
  </si>
  <si>
    <t>(24,48+61,45)*0,065</t>
  </si>
  <si>
    <t>968062244</t>
  </si>
  <si>
    <t>Vybourání dřevěných rámů oken s křídly, dveřních zárubní, vrat, stěn, ostění nebo obkladů rámů oken s křídly jednoduchých, plochy do 1 m2</t>
  </si>
  <si>
    <t>-41459716</t>
  </si>
  <si>
    <t>https://podminky.urs.cz/item/CS_URS_2023_02/968062244</t>
  </si>
  <si>
    <t>0,57*0,6*2</t>
  </si>
  <si>
    <t>"2NP</t>
  </si>
  <si>
    <t>0,4*0,6*2</t>
  </si>
  <si>
    <t>968062245</t>
  </si>
  <si>
    <t>Vybourání dřevěných rámů oken s křídly, dveřních zárubní, vrat, stěn, ostění nebo obkladů rámů oken s křídly jednoduchých, plochy do 2 m2</t>
  </si>
  <si>
    <t>-1254912247</t>
  </si>
  <si>
    <t>https://podminky.urs.cz/item/CS_URS_2023_02/968062245</t>
  </si>
  <si>
    <t>1,2*1,4*2</t>
  </si>
  <si>
    <t>1,2*1,5</t>
  </si>
  <si>
    <t>0,9*1,2</t>
  </si>
  <si>
    <t>0,6*2,1*2</t>
  </si>
  <si>
    <t>0,75*2,32</t>
  </si>
  <si>
    <t>1,2*1,1*21</t>
  </si>
  <si>
    <t>1,2*0,9</t>
  </si>
  <si>
    <t>0,91*1,37*2</t>
  </si>
  <si>
    <t>45,393/2</t>
  </si>
  <si>
    <t>968062246</t>
  </si>
  <si>
    <t>Vybourání dřevěných rámů oken s křídly, dveřních zárubní, vrat, stěn, ostění nebo obkladů rámů oken s křídly jednoduchých, plochy do 4 m2</t>
  </si>
  <si>
    <t>-438436053</t>
  </si>
  <si>
    <t>https://podminky.urs.cz/item/CS_URS_2023_02/968062246</t>
  </si>
  <si>
    <t>1,5*2,5*12</t>
  </si>
  <si>
    <t>1,2*2,5*6</t>
  </si>
  <si>
    <t>1,5*2,1*14</t>
  </si>
  <si>
    <t>1,2*2,1*8</t>
  </si>
  <si>
    <t>1,58*2,2</t>
  </si>
  <si>
    <t>130,736/2</t>
  </si>
  <si>
    <t>968062247</t>
  </si>
  <si>
    <t>Vybourání dřevěných rámů oken s křídly, dveřních zárubní, vrat, stěn, ostění nebo obkladů rámů oken s křídly jednoduchých, plochy přes 4 m2</t>
  </si>
  <si>
    <t>1064421085</t>
  </si>
  <si>
    <t>https://podminky.urs.cz/item/CS_URS_2023_02/968062247</t>
  </si>
  <si>
    <t>1,63*2,64</t>
  </si>
  <si>
    <t>4,303/2</t>
  </si>
  <si>
    <t>69</t>
  </si>
  <si>
    <t>968062355</t>
  </si>
  <si>
    <t>Vybourání dřevěných rámů oken s křídly, dveřních zárubní, vrat, stěn, ostění nebo obkladů rámů oken s křídly dvojitých, plochy do 2 m2</t>
  </si>
  <si>
    <t>1436915330</t>
  </si>
  <si>
    <t>https://podminky.urs.cz/item/CS_URS_2024_01/968062355</t>
  </si>
  <si>
    <t>70</t>
  </si>
  <si>
    <t>968062356</t>
  </si>
  <si>
    <t>Vybourání dřevěných rámů oken s křídly, dveřních zárubní, vrat, stěn, ostění nebo obkladů rámů oken s křídly dvojitých, plochy do 4 m2</t>
  </si>
  <si>
    <t>1473991896</t>
  </si>
  <si>
    <t>https://podminky.urs.cz/item/CS_URS_2024_01/968062356</t>
  </si>
  <si>
    <t>71</t>
  </si>
  <si>
    <t>968062357</t>
  </si>
  <si>
    <t>Vybourání dřevěných rámů oken s křídly, dveřních zárubní, vrat, stěn, ostění nebo obkladů rámů oken s křídly dvojitých, plochy přes 4 m2</t>
  </si>
  <si>
    <t>36268235</t>
  </si>
  <si>
    <t>https://podminky.urs.cz/item/CS_URS_2024_01/968062357</t>
  </si>
  <si>
    <t>968062455.1</t>
  </si>
  <si>
    <t>Vybourání dřevěných rámů oken s křídly, dveřních zárubní, vrat, stěn, ostění nebo obkladů dveřních zárubní, plochy do 2 m2</t>
  </si>
  <si>
    <t>ks</t>
  </si>
  <si>
    <t>-603248598</t>
  </si>
  <si>
    <t>65</t>
  </si>
  <si>
    <t>968072354</t>
  </si>
  <si>
    <t>Vybourání kovových rámů oken s křídly, dveřních zárubní, vrat, stěn, ostění nebo obkladů okenních rámů s křídly zdvojených, plochy do 1 m2</t>
  </si>
  <si>
    <t>1633507389</t>
  </si>
  <si>
    <t>https://podminky.urs.cz/item/CS_URS_2024_01/968072354</t>
  </si>
  <si>
    <t>1,175*0,6</t>
  </si>
  <si>
    <t>1,195*0,6</t>
  </si>
  <si>
    <t>1,205*0,6</t>
  </si>
  <si>
    <t>1,13*0,6*2</t>
  </si>
  <si>
    <t>1,34*0,6</t>
  </si>
  <si>
    <t>1,105*0,6</t>
  </si>
  <si>
    <t>0,6*0,6</t>
  </si>
  <si>
    <t>971033631</t>
  </si>
  <si>
    <t>Vybourání otvorů ve zdivu základovém nebo nadzákladovém z cihel, tvárnic, příčkovek z cihel pálených na maltu vápennou nebo vápenocementovou plochy do 4 m2, tl. do 150 mm</t>
  </si>
  <si>
    <t>-44316347</t>
  </si>
  <si>
    <t>https://podminky.urs.cz/item/CS_URS_2023_02/971033631</t>
  </si>
  <si>
    <t>1*3,27</t>
  </si>
  <si>
    <t>0,75*3,18</t>
  </si>
  <si>
    <t>0,2*3,95</t>
  </si>
  <si>
    <t>0,88*3,6</t>
  </si>
  <si>
    <t>0,7*3,6</t>
  </si>
  <si>
    <t>"3.24</t>
  </si>
  <si>
    <t>0,9*2,53</t>
  </si>
  <si>
    <t>0,87</t>
  </si>
  <si>
    <t>971033641</t>
  </si>
  <si>
    <t>Vybourání otvorů ve zdivu základovém nebo nadzákladovém z cihel, tvárnic, příčkovek z cihel pálených na maltu vápennou nebo vápenocementovou plochy do 4 m2, tl. do 300 mm</t>
  </si>
  <si>
    <t>-986331340</t>
  </si>
  <si>
    <t>https://podminky.urs.cz/item/CS_URS_2023_02/971033641</t>
  </si>
  <si>
    <t>1,015*3,6*0,3</t>
  </si>
  <si>
    <t>971033651</t>
  </si>
  <si>
    <t>Vybourání otvorů ve zdivu základovém nebo nadzákladovém z cihel, tvárnic, příčkovek z cihel pálených na maltu vápennou nebo vápenocementovou plochy do 4 m2, tl. do 600 mm</t>
  </si>
  <si>
    <t>-488110044</t>
  </si>
  <si>
    <t>https://podminky.urs.cz/item/CS_URS_2023_02/971033651</t>
  </si>
  <si>
    <t>2*3,95*0,5</t>
  </si>
  <si>
    <t>1*0,2*3,95</t>
  </si>
  <si>
    <t>1,05*0,5*3,95</t>
  </si>
  <si>
    <t>63</t>
  </si>
  <si>
    <t>97108162R01</t>
  </si>
  <si>
    <t>Vybourání deskových příček tl do 100 mm</t>
  </si>
  <si>
    <t>-801891407</t>
  </si>
  <si>
    <t>348,883/100*30</t>
  </si>
  <si>
    <t>973031335</t>
  </si>
  <si>
    <t>Vysekání výklenků nebo kapes ve zdivu z cihel na maltu vápennou nebo vápenocementovou kapes, plochy do 0,16 m2, hl. do 300 mm</t>
  </si>
  <si>
    <t>1372103376</t>
  </si>
  <si>
    <t>https://podminky.urs.cz/item/CS_URS_2023_02/973031335</t>
  </si>
  <si>
    <t>109*2</t>
  </si>
  <si>
    <t>978011191</t>
  </si>
  <si>
    <t>Otlučení vápenných nebo vápenocementových omítek vnitřních ploch stropů, v rozsahu přes 50 do 100 %</t>
  </si>
  <si>
    <t>1978900804</t>
  </si>
  <si>
    <t>https://podminky.urs.cz/item/CS_URS_2023_02/978011191</t>
  </si>
  <si>
    <t>"SP6</t>
  </si>
  <si>
    <t>4,2</t>
  </si>
  <si>
    <t>"Sp7</t>
  </si>
  <si>
    <t>64,6</t>
  </si>
  <si>
    <t>"SP8</t>
  </si>
  <si>
    <t>141,72</t>
  </si>
  <si>
    <t>"SP9</t>
  </si>
  <si>
    <t>35,8</t>
  </si>
  <si>
    <t>"Sp11</t>
  </si>
  <si>
    <t>4,05</t>
  </si>
  <si>
    <t>978012191</t>
  </si>
  <si>
    <t>Otlučení vápenných nebo vápenocementových omítek vnitřních ploch stropů rákosovaných, v rozsahu přes 50 do 100 %</t>
  </si>
  <si>
    <t>-980311603</t>
  </si>
  <si>
    <t>https://podminky.urs.cz/item/CS_URS_2023_02/978012191</t>
  </si>
  <si>
    <t>"sP10</t>
  </si>
  <si>
    <t>234,8</t>
  </si>
  <si>
    <t>"Sp12</t>
  </si>
  <si>
    <t>56,9</t>
  </si>
  <si>
    <t>"Sp13</t>
  </si>
  <si>
    <t>231,26</t>
  </si>
  <si>
    <t>"Sp14</t>
  </si>
  <si>
    <t>56,6</t>
  </si>
  <si>
    <t>"SP15</t>
  </si>
  <si>
    <t>66,3</t>
  </si>
  <si>
    <t>"SS1</t>
  </si>
  <si>
    <t>314,7</t>
  </si>
  <si>
    <t>978013191</t>
  </si>
  <si>
    <t>Otlučení vápenných nebo vápenocementových omítek vnitřních ploch stěn s vyškrabáním spar, s očištěním zdiva, v rozsahu přes 50 do 100 %</t>
  </si>
  <si>
    <t>-1290459289</t>
  </si>
  <si>
    <t>https://podminky.urs.cz/item/CS_URS_2023_02/978013191</t>
  </si>
  <si>
    <t>(4,49+2,05+2,05)*2,115</t>
  </si>
  <si>
    <t>(6,205+4,5)*2,115*2</t>
  </si>
  <si>
    <t>"006</t>
  </si>
  <si>
    <t>(5,042+4,67+4,4+4,7+4,98)*2,115</t>
  </si>
  <si>
    <t>3,405*2*2,115</t>
  </si>
  <si>
    <t>(4,736+4,736+4,19)*2,155</t>
  </si>
  <si>
    <t>(2,501+2,501+3,802)*2,155</t>
  </si>
  <si>
    <t>"004</t>
  </si>
  <si>
    <t>(1,645+2,5+2,99)*2,155</t>
  </si>
  <si>
    <t>"003</t>
  </si>
  <si>
    <t>(4,16+4,476+3,178+0,168+1,531+3,29)*2,155</t>
  </si>
  <si>
    <t>"002</t>
  </si>
  <si>
    <t>(4,94+4,94+0,967+0,967)*2,155</t>
  </si>
  <si>
    <t>"001</t>
  </si>
  <si>
    <t>(5,048+5,048+3,065+3,065)*2,155</t>
  </si>
  <si>
    <t>"014</t>
  </si>
  <si>
    <t>(5,048+5,048+0,815+0,815)*2,155</t>
  </si>
  <si>
    <t>(3,065+3,065+1,3)*2,155</t>
  </si>
  <si>
    <t>"011</t>
  </si>
  <si>
    <t>(7,46+7,46+1,3)*2,155</t>
  </si>
  <si>
    <t>"010</t>
  </si>
  <si>
    <t>(2,4+1,3+2,3+1,3)*2,155</t>
  </si>
  <si>
    <t>"1.NP noclehárna</t>
  </si>
  <si>
    <t>3,6*(3,42+0,92+3+2,56)</t>
  </si>
  <si>
    <t>3,6*(3,95+3,95+3+3)</t>
  </si>
  <si>
    <t>2,1*(1,7+12,57+1,5)</t>
  </si>
  <si>
    <t>1,6*(1,5+0,55+0,4+0,7+0,4+9,08+2+1)</t>
  </si>
  <si>
    <t>"1,06</t>
  </si>
  <si>
    <t>3,9*3,6</t>
  </si>
  <si>
    <t>(4,9+4,9+12,6+12,6)*3,6</t>
  </si>
  <si>
    <t>(9,9+2,46+2,46+9,9)*3,6</t>
  </si>
  <si>
    <t>-1,4*3,6*2</t>
  </si>
  <si>
    <t>"1.24</t>
  </si>
  <si>
    <t>(2,75+4,65+2,75)*3,6</t>
  </si>
  <si>
    <t>"1,23</t>
  </si>
  <si>
    <t>(3,4+3,4+4,65)*3,6</t>
  </si>
  <si>
    <t>"1.22</t>
  </si>
  <si>
    <t>(4,65+4,65+2,25+2,25)*3,6</t>
  </si>
  <si>
    <t>"1.21</t>
  </si>
  <si>
    <t>(3,95+3,95+5,150+5,150)*3,6</t>
  </si>
  <si>
    <t>(6,554+3,75+4,905+3,511+0,65)*3,6</t>
  </si>
  <si>
    <t>(0,967+2,1+3,21)*3,6</t>
  </si>
  <si>
    <t>(3,228+0,77+2,85)*3,6</t>
  </si>
  <si>
    <t>(0,9+2,45)*2,8</t>
  </si>
  <si>
    <t>"1.14 - 1.16</t>
  </si>
  <si>
    <t>(2,45+3,5+2,45)*1,6</t>
  </si>
  <si>
    <t>2,09*3,6</t>
  </si>
  <si>
    <t>(3,9+3,9+4+4)*3,6</t>
  </si>
  <si>
    <t>"1.12</t>
  </si>
  <si>
    <t>(1+0,35+2,9+0,3+1,7)*3,6</t>
  </si>
  <si>
    <t>(3,3+1,76+1,5+0,2+2,3+5)*3,6</t>
  </si>
  <si>
    <t>"1.10</t>
  </si>
  <si>
    <t>(1,1+1,1+0,9+0,9)*3,6</t>
  </si>
  <si>
    <t>(2,3+2,3)*3,6</t>
  </si>
  <si>
    <t>(2,62+2,65+0,9+1,2+1,2+1,1)*2,1</t>
  </si>
  <si>
    <t>1,6*(0,3+0,8+0,9+0,8)</t>
  </si>
  <si>
    <t>"1.08</t>
  </si>
  <si>
    <t>(4,6+4,6+0,85+0,85+1,8+13,9+0,57+1,74+0,465+8+1,9)*3,6</t>
  </si>
  <si>
    <t>"1.07</t>
  </si>
  <si>
    <t>(1+1+1,2)*3,6</t>
  </si>
  <si>
    <t>(9,4+9,4+5,02+5,02)*3,6</t>
  </si>
  <si>
    <t>(5,8+5,8+4,97+4,97)*3,6</t>
  </si>
  <si>
    <t>(6,4+6,4+4,75+4,75)*3,6</t>
  </si>
  <si>
    <t>(6,4+6,4+4,875+4,875)*3,6</t>
  </si>
  <si>
    <t>(4,9+4,495+5,156+5,2+4,8)*3,6</t>
  </si>
  <si>
    <t>(29+29)*3,6</t>
  </si>
  <si>
    <t>(13,57+13,57+3,15)*3,6</t>
  </si>
  <si>
    <t>(5,2+5,2+0,95+0,95)*3,6</t>
  </si>
  <si>
    <t>(4,76+4,76+0,75+0,75+2,15)*3,6</t>
  </si>
  <si>
    <t>(2,95+5,23+0,452+4,3+1,6+0,6)*2,1</t>
  </si>
  <si>
    <t>((2,9+0,95+1,9+1,9)*3,6)</t>
  </si>
  <si>
    <t>(2+1,5+0,63+1,9+0,95)*3,6</t>
  </si>
  <si>
    <t>(2,64+3,9+2,64)*1,5</t>
  </si>
  <si>
    <t>3,275*2*2,1</t>
  </si>
  <si>
    <t>2,53*(4,839+4,839+4,105+4,105)</t>
  </si>
  <si>
    <t>(4,26+4,26+4,85+4,85)*2,53</t>
  </si>
  <si>
    <t>(4,26+4,26+3,85+3,85)*2,53</t>
  </si>
  <si>
    <t>(16,1+16,1+4,8+4,8)*2,53</t>
  </si>
  <si>
    <t>(5,36+5,04+4,57+4)*2,53</t>
  </si>
  <si>
    <t>(3,8+2,6+2,6)*0,43</t>
  </si>
  <si>
    <t>(5,8+3,2)*1</t>
  </si>
  <si>
    <t>(29,5+29,5)*2,53</t>
  </si>
  <si>
    <t>(5,2+5,6+7,5+5)*1</t>
  </si>
  <si>
    <t>(4,7+4,7+0,75+0,75+2,15)*2,53</t>
  </si>
  <si>
    <t>(1,82+1,82+3,2+3,2)*2,53</t>
  </si>
  <si>
    <t>(3,24+3,24+2,26+2,26)*1,03</t>
  </si>
  <si>
    <t>(13,133+3,3+3,3+6,8)*2,53</t>
  </si>
  <si>
    <t>997006002</t>
  </si>
  <si>
    <t>Úprava stavebního odpadu třídění strojové</t>
  </si>
  <si>
    <t>1767408499</t>
  </si>
  <si>
    <t>https://podminky.urs.cz/item/CS_URS_2023_02/997006002</t>
  </si>
  <si>
    <t>997013154</t>
  </si>
  <si>
    <t>Vnitrostaveništní doprava suti a vybouraných hmot vodorovně do 50 m svisle s omezením mechanizace pro budovy a haly výšky přes 12 do 15 m</t>
  </si>
  <si>
    <t>21817029</t>
  </si>
  <si>
    <t>https://podminky.urs.cz/item/CS_URS_2023_02/997013154</t>
  </si>
  <si>
    <t>997013501</t>
  </si>
  <si>
    <t>Odvoz suti a vybouraných hmot na skládku nebo meziskládku se složením, na vzdálenost do 1 km</t>
  </si>
  <si>
    <t>-1834699742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</si>
  <si>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</si>
  <si>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</si>
  <si>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</si>
  <si>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-659195293</t>
  </si>
  <si>
    <t>https://podminky.urs.cz/item/CS_URS_2023_02/997013509</t>
  </si>
  <si>
    <t>722,776*15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</si>
  <si>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</si>
  <si>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</si>
  <si>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-121107123</t>
  </si>
  <si>
    <t>https://podminky.urs.cz/item/CS_URS_2023_02/997013631</t>
  </si>
  <si>
    <t>722,776-3,917</t>
  </si>
  <si>
    <t>-137,449-0,106-110,166-123,519-152,259</t>
  </si>
  <si>
    <t>997013645</t>
  </si>
  <si>
    <t>Poplatek za uložení stavebního odpadu na skládce (skládkovné) asfaltového bez obsahu dehtu zatříděného do Katalogu odpadů pod kódem 17 03 02</t>
  </si>
  <si>
    <t>-2092392767</t>
  </si>
  <si>
    <t>https://podminky.urs.cz/item/CS_URS_2023_02/997013645</t>
  </si>
  <si>
    <t>997013861</t>
  </si>
  <si>
    <t>Poplatek za uložení stavebního odpadu na recyklační skládce (skládkovné) z prostého betonu zatříděného do Katalogu odpadů pod kódem 17 01 01</t>
  </si>
  <si>
    <t>625778524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</si>
  <si>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</si>
  <si>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</si>
  <si>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</si>
  <si>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1540087462</t>
  </si>
  <si>
    <t>https://podminky.urs.cz/item/CS_URS_2023_02/997013862</t>
  </si>
  <si>
    <t>997013863</t>
  </si>
  <si>
    <t>Poplatek za uložení stavebního odpadu na recyklační skládce (skládkovné) cihelného zatříděného do Katalogu odpadů pod kódem 17 01 02</t>
  </si>
  <si>
    <t>893281865</t>
  </si>
  <si>
    <t>https://podminky.urs.cz/item/CS_URS_2023_02/997013863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</si>
  <si>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</si>
  <si>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</si>
  <si>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-561692452</t>
  </si>
  <si>
    <t>https://podminky.urs.cz/item/CS_URS_2023_02/997013869</t>
  </si>
  <si>
    <t>997013871</t>
  </si>
  <si>
    <t>Poplatek za uložení stavebního odpadu na recyklační skládce (skládkovné) směsného stavebního a demoličního zatříděného do Katalogu odpadů pod kódem 17 09 04</t>
  </si>
  <si>
    <t>-447503338</t>
  </si>
  <si>
    <t>https://podminky.urs.cz/item/CS_URS_2023_02/997013871</t>
  </si>
  <si>
    <t>75,316</t>
  </si>
  <si>
    <t>46,38</t>
  </si>
  <si>
    <t>30,563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</si>
  <si>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</si>
  <si>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</si>
  <si>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</si>
  <si>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</si>
  <si>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</si>
  <si>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</si>
  <si>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-1874417063</t>
  </si>
  <si>
    <t>https://podminky.urs.cz/item/CS_URS_2023_02/711131811</t>
  </si>
  <si>
    <t>"Sp1</t>
  </si>
  <si>
    <t>35,3</t>
  </si>
  <si>
    <t>712</t>
  </si>
  <si>
    <t>Povlakové krytiny</t>
  </si>
  <si>
    <t>39</t>
  </si>
  <si>
    <t>712431811</t>
  </si>
  <si>
    <t>Odstranění povlakové krytiny střech šikmých přes 10° do 30° z pásů uložených na sucho podkladního samolepícího asfaltového pásu</t>
  </si>
  <si>
    <t>-236577640</t>
  </si>
  <si>
    <t>https://podminky.urs.cz/item/CS_URS_2023_02/712431811</t>
  </si>
  <si>
    <t>721</t>
  </si>
  <si>
    <t>Zdravotechnika - vnitřní kanalizace</t>
  </si>
  <si>
    <t>721210813</t>
  </si>
  <si>
    <t>Demontáž kanalizačního příslušenství vpustí podlahových z kyselinovzdorné kameniny DN 100</t>
  </si>
  <si>
    <t>-1295671036</t>
  </si>
  <si>
    <t>https://podminky.urs.cz/item/CS_URS_2023_02/721210813</t>
  </si>
  <si>
    <t>725</t>
  </si>
  <si>
    <t>Zdravotechnika - zařizovací předměty</t>
  </si>
  <si>
    <t>725110814</t>
  </si>
  <si>
    <t>Demontáž klozetů kombi</t>
  </si>
  <si>
    <t>1903254756</t>
  </si>
  <si>
    <t>https://podminky.urs.cz/item/CS_URS_2023_02/725110814</t>
  </si>
  <si>
    <t>725210821</t>
  </si>
  <si>
    <t>Demontáž umyvadel bez výtokových armatur umyvadel</t>
  </si>
  <si>
    <t>-1341227582</t>
  </si>
  <si>
    <t>https://podminky.urs.cz/item/CS_URS_2023_02/725210821</t>
  </si>
  <si>
    <t>725220851</t>
  </si>
  <si>
    <t>Demontáž van akrylátových</t>
  </si>
  <si>
    <t>2049175954</t>
  </si>
  <si>
    <t>https://podminky.urs.cz/item/CS_URS_2023_02/725220851</t>
  </si>
  <si>
    <t>725240811</t>
  </si>
  <si>
    <t>Demontáž sprchových kabin a vaniček bez výtokových armatur kabin</t>
  </si>
  <si>
    <t>733934023</t>
  </si>
  <si>
    <t>https://podminky.urs.cz/item/CS_URS_2023_02/725240811</t>
  </si>
  <si>
    <t>725240812</t>
  </si>
  <si>
    <t>Demontáž sprchových kabin a vaniček bez výtokových armatur vaniček</t>
  </si>
  <si>
    <t>1705884904</t>
  </si>
  <si>
    <t>https://podminky.urs.cz/item/CS_URS_2023_02/725240812</t>
  </si>
  <si>
    <t>725330840</t>
  </si>
  <si>
    <t>Demontáž výlevek bez výtokových armatur a bez nádrže a splachovacího potrubí ocelových nebo litinových</t>
  </si>
  <si>
    <t>1532052847</t>
  </si>
  <si>
    <t>https://podminky.urs.cz/item/CS_URS_2023_02/725330840</t>
  </si>
  <si>
    <t>725820801</t>
  </si>
  <si>
    <t>Demontáž baterií nástěnných do G 3/4</t>
  </si>
  <si>
    <t>196825694</t>
  </si>
  <si>
    <t>https://podminky.urs.cz/item/CS_URS_2023_02/725820801</t>
  </si>
  <si>
    <t>725840850</t>
  </si>
  <si>
    <t>Demontáž baterií sprchových diferenciálních do G 3/4 x 1</t>
  </si>
  <si>
    <t>1002011976</t>
  </si>
  <si>
    <t>https://podminky.urs.cz/item/CS_URS_2023_02/725840850</t>
  </si>
  <si>
    <t>64</t>
  </si>
  <si>
    <t>7258408r01</t>
  </si>
  <si>
    <t xml:space="preserve">Demontáž a likvidace gastrozařízení </t>
  </si>
  <si>
    <t>-815955264</t>
  </si>
  <si>
    <t>731</t>
  </si>
  <si>
    <t>Ústřední vytápění - kotelny</t>
  </si>
  <si>
    <t>731200826</t>
  </si>
  <si>
    <t>Demontáž kotlů ocelových na kapalná nebo plynná paliva, o výkonu přes 40 do 60 kW</t>
  </si>
  <si>
    <t>-1313671709</t>
  </si>
  <si>
    <t>https://podminky.urs.cz/item/CS_URS_2023_02/731200826</t>
  </si>
  <si>
    <t>731200832</t>
  </si>
  <si>
    <t>Demontáž kotlů ocelových rychlovyhřívacích závěsných (agregáty) s přípravou TUV</t>
  </si>
  <si>
    <t>193795323</t>
  </si>
  <si>
    <t>https://podminky.urs.cz/item/CS_URS_2023_02/731200832</t>
  </si>
  <si>
    <t>735</t>
  </si>
  <si>
    <t>Ústřední vytápění - otopná tělesa</t>
  </si>
  <si>
    <t>7351118R01</t>
  </si>
  <si>
    <t>Demontáž otopných těles litinových článkových</t>
  </si>
  <si>
    <t>-663587961</t>
  </si>
  <si>
    <t>741</t>
  </si>
  <si>
    <t>Elektroinstalace - silnoproud</t>
  </si>
  <si>
    <t>72</t>
  </si>
  <si>
    <t>7414218R01</t>
  </si>
  <si>
    <t xml:space="preserve">Demontáž hromosvodného vedení bez zachování funkčnosti </t>
  </si>
  <si>
    <t>-44113360</t>
  </si>
  <si>
    <t>751</t>
  </si>
  <si>
    <t>Vzduchotechnika</t>
  </si>
  <si>
    <t>52</t>
  </si>
  <si>
    <t>751377811</t>
  </si>
  <si>
    <t>Demontáž odsávacích stropů, zákrytů odsávacího zákrytu (digestoř) bytového vestavěného</t>
  </si>
  <si>
    <t>-1409093486</t>
  </si>
  <si>
    <t>https://podminky.urs.cz/item/CS_URS_2023_02/751377811</t>
  </si>
  <si>
    <t>762</t>
  </si>
  <si>
    <t>Konstrukce tesařské</t>
  </si>
  <si>
    <t>53</t>
  </si>
  <si>
    <t>762521812</t>
  </si>
  <si>
    <t>Demontáž podlah bez polštářů z prken nebo fošen tl. přes 32 mm</t>
  </si>
  <si>
    <t>662023333</t>
  </si>
  <si>
    <t>https://podminky.urs.cz/item/CS_URS_2023_02/762521812</t>
  </si>
  <si>
    <t>"Sp8</t>
  </si>
  <si>
    <t>54</t>
  </si>
  <si>
    <t>762526811</t>
  </si>
  <si>
    <t>Demontáž podlah z desek dřevotřískových, překližkových, sololitových tl. do 20 mm bez polštářů</t>
  </si>
  <si>
    <t>-223326509</t>
  </si>
  <si>
    <t>https://podminky.urs.cz/item/CS_URS_2023_02/762526811</t>
  </si>
  <si>
    <t>"Sp9</t>
  </si>
  <si>
    <t>"Sp10</t>
  </si>
  <si>
    <t>764</t>
  </si>
  <si>
    <t>Konstrukce klempířské</t>
  </si>
  <si>
    <t>55</t>
  </si>
  <si>
    <t>764001821</t>
  </si>
  <si>
    <t>Demontáž klempířských konstrukcí krytiny ze svitků nebo tabulí do suti</t>
  </si>
  <si>
    <t>-463038587</t>
  </si>
  <si>
    <t>https://podminky.urs.cz/item/CS_URS_2023_02/764001821</t>
  </si>
  <si>
    <t>(2,9+4,25+4,26+2,7)*21,5</t>
  </si>
  <si>
    <t>(4,26+2,7)*11</t>
  </si>
  <si>
    <t>14,2*5,2</t>
  </si>
  <si>
    <t>10,25*13</t>
  </si>
  <si>
    <t>1,6*13</t>
  </si>
  <si>
    <t>5,05*2,7</t>
  </si>
  <si>
    <t>74</t>
  </si>
  <si>
    <t>764002851</t>
  </si>
  <si>
    <t>Demontáž klempířských konstrukcí oplechování parapetů do suti</t>
  </si>
  <si>
    <t>17656665</t>
  </si>
  <si>
    <t>https://podminky.urs.cz/item/CS_URS_2024_01/764002851</t>
  </si>
  <si>
    <t>75</t>
  </si>
  <si>
    <t>764002861</t>
  </si>
  <si>
    <t>Demontáž klempířských konstrukcí oplechování říms do suti</t>
  </si>
  <si>
    <t>1306533795</t>
  </si>
  <si>
    <t>https://podminky.urs.cz/item/CS_URS_2024_01/764002861</t>
  </si>
  <si>
    <t>766</t>
  </si>
  <si>
    <t>Konstrukce truhlářské</t>
  </si>
  <si>
    <t>56</t>
  </si>
  <si>
    <t>766221811</t>
  </si>
  <si>
    <t>Demontáž schodů celodřevěných samonosných</t>
  </si>
  <si>
    <t>-1958752884</t>
  </si>
  <si>
    <t>https://podminky.urs.cz/item/CS_URS_2023_02/766221811</t>
  </si>
  <si>
    <t>"B12</t>
  </si>
  <si>
    <t>1,85*6</t>
  </si>
  <si>
    <t>57</t>
  </si>
  <si>
    <t>766421811</t>
  </si>
  <si>
    <t>Demontáž obložení podhledů panely, plochy do 1,5 m2</t>
  </si>
  <si>
    <t>1852782826</t>
  </si>
  <si>
    <t>https://podminky.urs.cz/item/CS_URS_2023_02/766421811</t>
  </si>
  <si>
    <t>""SP13</t>
  </si>
  <si>
    <t>"SS1 heraklit</t>
  </si>
  <si>
    <t>"SP14 sololitové desky</t>
  </si>
  <si>
    <t>58</t>
  </si>
  <si>
    <t>766421822</t>
  </si>
  <si>
    <t>Demontáž obložení podhledů podkladových roštů</t>
  </si>
  <si>
    <t>785121804</t>
  </si>
  <si>
    <t>https://podminky.urs.cz/item/CS_URS_2023_02/766421822</t>
  </si>
  <si>
    <t>767</t>
  </si>
  <si>
    <t>Konstrukce zámečnické</t>
  </si>
  <si>
    <t>59</t>
  </si>
  <si>
    <t>767661811</t>
  </si>
  <si>
    <t>Demontáž mříží pevných nebo otevíravých</t>
  </si>
  <si>
    <t>780099950</t>
  </si>
  <si>
    <t>https://podminky.urs.cz/item/CS_URS_2023_02/767661811</t>
  </si>
  <si>
    <t xml:space="preserve">"3.NP </t>
  </si>
  <si>
    <t>3,085*2,4</t>
  </si>
  <si>
    <t>73</t>
  </si>
  <si>
    <t>76766181R02</t>
  </si>
  <si>
    <t xml:space="preserve">Demontáž koncových prvků na fasádě </t>
  </si>
  <si>
    <t>-768449023</t>
  </si>
  <si>
    <t>771</t>
  </si>
  <si>
    <t>Podlahy z dlaždic</t>
  </si>
  <si>
    <t>60</t>
  </si>
  <si>
    <t>771573810</t>
  </si>
  <si>
    <t>Demontáž podlah z dlaždic keramických lepených</t>
  </si>
  <si>
    <t>26553569</t>
  </si>
  <si>
    <t>https://podminky.urs.cz/item/CS_URS_2023_02/771573810</t>
  </si>
  <si>
    <t>47,7</t>
  </si>
  <si>
    <t>54,08</t>
  </si>
  <si>
    <t>58,4</t>
  </si>
  <si>
    <t>63,35</t>
  </si>
  <si>
    <t>60,56</t>
  </si>
  <si>
    <t>776</t>
  </si>
  <si>
    <t>Podlahy povlakové</t>
  </si>
  <si>
    <t>61</t>
  </si>
  <si>
    <t>776201812</t>
  </si>
  <si>
    <t>Demontáž povlakových podlahovin lepených ručně s podložkou</t>
  </si>
  <si>
    <t>-1883681498</t>
  </si>
  <si>
    <t>https://podminky.urs.cz/item/CS_URS_2023_02/776201812</t>
  </si>
  <si>
    <t>111,53</t>
  </si>
  <si>
    <t>274</t>
  </si>
  <si>
    <t>279,4</t>
  </si>
  <si>
    <t>"Koberec 1.NP</t>
  </si>
  <si>
    <t>6,11</t>
  </si>
  <si>
    <t>781</t>
  </si>
  <si>
    <t>Dokončovací práce - obklady</t>
  </si>
  <si>
    <t>62</t>
  </si>
  <si>
    <t>781471810</t>
  </si>
  <si>
    <t>Demontáž obkladů z dlaždic keramických kladených do malty</t>
  </si>
  <si>
    <t>1987376408</t>
  </si>
  <si>
    <t>https://podminky.urs.cz/item/CS_URS_2023_02/781471810</t>
  </si>
  <si>
    <t xml:space="preserve">"1.PP </t>
  </si>
  <si>
    <t>(4,035+4,035+4,495+4,495)*2,115</t>
  </si>
  <si>
    <t>-1,195*1,97</t>
  </si>
  <si>
    <t>"013</t>
  </si>
  <si>
    <t>(1,255+1,255+2,09+2,09)*2,115</t>
  </si>
  <si>
    <t>(7,23+1,7+1,2)*1,5</t>
  </si>
  <si>
    <t>-2,5*0,5</t>
  </si>
  <si>
    <t>-1,2*1,5</t>
  </si>
  <si>
    <t>(0,1+1,2+1+1,75+1,05+0,4+1,2+0,1+1,2+0,75+0,2+0,15+0,1+1,842+0,4+1,6+2+3,5+0,7+0,7+0,15+5,46+0,65)*2</t>
  </si>
  <si>
    <t>(0,7+0,4+0,55+3,34+3,1+4,22+4,22+5,37)*2</t>
  </si>
  <si>
    <t>-2,5*1*2</t>
  </si>
  <si>
    <t>-1*0,5*4</t>
  </si>
  <si>
    <t>-1,43*0,5*2</t>
  </si>
  <si>
    <t>(0,84+0,95+1,015)*3,6</t>
  </si>
  <si>
    <t>(0,3+0,8+0,85+2,150+2,15+1,35)*2</t>
  </si>
  <si>
    <t>(1,1+1,1+1,2+1,2)*1,5</t>
  </si>
  <si>
    <t>(0,9+0,9+1,2+1,2)*1,5</t>
  </si>
  <si>
    <t>-0,8*1,5*2</t>
  </si>
  <si>
    <t>(1,9+1,9+2,012+2,012)*2</t>
  </si>
  <si>
    <t>(0,9+0,9+1,45+1,45)*2</t>
  </si>
  <si>
    <t>(2,43+0,87)*1,4</t>
  </si>
  <si>
    <t>"2.04</t>
  </si>
  <si>
    <t>(2,3+2,3+1,4+1,4)*1,5</t>
  </si>
  <si>
    <t>-0,7*1,5</t>
  </si>
  <si>
    <t>"2.05</t>
  </si>
  <si>
    <t>(2,3+2,3+1,45+1,45)*1,5</t>
  </si>
  <si>
    <t>-0,7*1,5*2</t>
  </si>
  <si>
    <t>(1,15+0,6)*1,5</t>
  </si>
  <si>
    <t>(0,85+1,5+0,85+1,5)*1,5*4</t>
  </si>
  <si>
    <t>-0,7*1,5*4</t>
  </si>
  <si>
    <t>(1,5+1,24+0,8+0,45+0,43)*1,5</t>
  </si>
  <si>
    <t>(2,25+3,275+4,24)*1,5</t>
  </si>
  <si>
    <t>-1,05*1,5</t>
  </si>
  <si>
    <t>(0,38+0,7+3,892+2,642+2,251+0,15)*2,1</t>
  </si>
  <si>
    <t>(2,34+2,34+3,45+3,45)*1,5</t>
  </si>
  <si>
    <t>-0,88*1,5</t>
  </si>
  <si>
    <t>-1,5*0,6</t>
  </si>
  <si>
    <t>"3.02</t>
  </si>
  <si>
    <t>(0,35+1,8+0,25)*1,5</t>
  </si>
  <si>
    <t>"3.03</t>
  </si>
  <si>
    <t>(1,8+1,8+1,475+1,475)*1,5</t>
  </si>
  <si>
    <t>-0,8*1,5</t>
  </si>
  <si>
    <t>"3.04</t>
  </si>
  <si>
    <t>(0,16+1,475+1,498+1,475)*1,5</t>
  </si>
  <si>
    <t>(0,86+0,86+1,46+1,46)*1,5*5</t>
  </si>
  <si>
    <t>-0,7*1,5*5</t>
  </si>
  <si>
    <t>(3,86+3,86+3,59+3,59)*1,5</t>
  </si>
  <si>
    <t>-1,1*0,45*2</t>
  </si>
  <si>
    <t>-2,026*1,5</t>
  </si>
  <si>
    <t>-0,79*1,5</t>
  </si>
  <si>
    <t>-0,63*1,5</t>
  </si>
  <si>
    <t>(1,858+2,804+2,804+1,862)*2,1*2</t>
  </si>
  <si>
    <t>-0,63*2,1</t>
  </si>
  <si>
    <t>-0,79*2,1</t>
  </si>
  <si>
    <t>-1,1*1,05</t>
  </si>
  <si>
    <t>(1,885+2,126+0,1+2,3)*1,5</t>
  </si>
  <si>
    <t>(3,305+0,57)*1,4</t>
  </si>
  <si>
    <t>"3.25</t>
  </si>
  <si>
    <t>(2,26+3,27+2,26+3,27)*1,5</t>
  </si>
  <si>
    <t>-1,37*0,45</t>
  </si>
  <si>
    <t>-1*1,5</t>
  </si>
  <si>
    <t>SO 701.1 - Azylový dům</t>
  </si>
  <si>
    <t>736 - Ostatní</t>
  </si>
  <si>
    <t>D1 - Vnitřní splašková kanalizace šedá</t>
  </si>
  <si>
    <t>D2 - vnitřní kanalizace splašky</t>
  </si>
  <si>
    <t>D3 - Vnitřní rozvod teplé a studené vody</t>
  </si>
  <si>
    <t>D4 - Rozvod úžitkové vody</t>
  </si>
  <si>
    <t>D5 - Požární rozvody</t>
  </si>
  <si>
    <t>D6 - Ostatní</t>
  </si>
  <si>
    <t xml:space="preserve">    3 - Svislé a kompletní konstrukce</t>
  </si>
  <si>
    <t xml:space="preserve">    6 - Úpravy povrchů, podlahy a osazování výplní</t>
  </si>
  <si>
    <t>731 - Ústřední vytápění - kotelny</t>
  </si>
  <si>
    <t>734 - Ústřední vytápění - armatury</t>
  </si>
  <si>
    <t>735 - Ústřední vytápění - otopná tělesa</t>
  </si>
  <si>
    <t xml:space="preserve">    742 - Elektroinstalace - slaboproud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</si>
  <si>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</si>
  <si>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</si>
  <si>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</si>
  <si>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</si>
  <si>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</si>
  <si>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</si>
  <si>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</si>
  <si>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</si>
  <si>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19 - Zemní práce - ražení a hloubení důlní</t>
  </si>
  <si>
    <t xml:space="preserve">      20 - PZTS</t>
  </si>
  <si>
    <t xml:space="preserve">      21 - Zakládání - úprava podloží a základové spáry, zlepšování vlastností hornin</t>
  </si>
  <si>
    <t xml:space="preserve">      22 - Zakládání - vrty</t>
  </si>
  <si>
    <t xml:space="preserve">    713 - Izolace tepelné</t>
  </si>
  <si>
    <t xml:space="preserve">    733 - Ústřední vytápění - rozvodné potrubí</t>
  </si>
  <si>
    <t xml:space="preserve">    763 - Konstrukce suché výstavby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</si>
  <si>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</si>
  <si>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</si>
  <si>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</si>
  <si>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</si>
  <si>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</si>
  <si>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</si>
  <si>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</si>
  <si>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OST - Ostatní</t>
  </si>
  <si>
    <t>736</t>
  </si>
  <si>
    <t>Ostatní</t>
  </si>
  <si>
    <t>Montážní, těsnící a spojovací materiál</t>
  </si>
  <si>
    <t>kpl</t>
  </si>
  <si>
    <t>627762658</t>
  </si>
  <si>
    <t>Tlaková a topná zkouška</t>
  </si>
  <si>
    <t>385769182</t>
  </si>
  <si>
    <t>Pol308</t>
  </si>
  <si>
    <t>Montážní práce, uvedení do provozu</t>
  </si>
  <si>
    <t>-1826833530</t>
  </si>
  <si>
    <t>Pol309</t>
  </si>
  <si>
    <t>Vyvážení a zaregulování soustavy</t>
  </si>
  <si>
    <t>-1329488776</t>
  </si>
  <si>
    <t>Pol310</t>
  </si>
  <si>
    <t>Proplach systémů</t>
  </si>
  <si>
    <t>-681886058</t>
  </si>
  <si>
    <t>Pol311</t>
  </si>
  <si>
    <t>Napuštění systémů demineralizovanou vodou 900l</t>
  </si>
  <si>
    <t>690462160</t>
  </si>
  <si>
    <t>D1</t>
  </si>
  <si>
    <t>Vnitřní splašková kanalizace šedá</t>
  </si>
  <si>
    <t>Pol157</t>
  </si>
  <si>
    <t>Kanalizační potrubí HT 125 - 3m</t>
  </si>
  <si>
    <t>-284103945</t>
  </si>
  <si>
    <t>Pol160</t>
  </si>
  <si>
    <t>Kanalizační potrubí HT 125 - 2m</t>
  </si>
  <si>
    <t>-901154029</t>
  </si>
  <si>
    <t>Pol161</t>
  </si>
  <si>
    <t>Kanalizační potrubí HT 125 - 1m</t>
  </si>
  <si>
    <t>-873768416</t>
  </si>
  <si>
    <t>Pol171</t>
  </si>
  <si>
    <t>Kanalizační potrubí HT 125 - 0,5m</t>
  </si>
  <si>
    <t>1259433288</t>
  </si>
  <si>
    <t>Pol172</t>
  </si>
  <si>
    <t>HT koleno 87° - 125</t>
  </si>
  <si>
    <t>262930597</t>
  </si>
  <si>
    <t>Pol173</t>
  </si>
  <si>
    <t>HT koleno 45° - 125</t>
  </si>
  <si>
    <t>1282881574</t>
  </si>
  <si>
    <t>Pol177</t>
  </si>
  <si>
    <t>HT koleno 30° - 125</t>
  </si>
  <si>
    <t>1709537019</t>
  </si>
  <si>
    <t>Pol178</t>
  </si>
  <si>
    <t>HT koleno 15° - 125</t>
  </si>
  <si>
    <t>1431870303</t>
  </si>
  <si>
    <t>Pol179</t>
  </si>
  <si>
    <t>HTEA 45° odbočka 125/110</t>
  </si>
  <si>
    <t>-759376397</t>
  </si>
  <si>
    <t>Pol180</t>
  </si>
  <si>
    <t>HTEA 45° odbočka 125/125</t>
  </si>
  <si>
    <t>574452570</t>
  </si>
  <si>
    <t>Pol181</t>
  </si>
  <si>
    <t>HTEA 87° odbočka 125/110</t>
  </si>
  <si>
    <t>-669177354</t>
  </si>
  <si>
    <t>Pol182</t>
  </si>
  <si>
    <t>Kanalizační potrubí HT 110 - 2m</t>
  </si>
  <si>
    <t>-1613144836</t>
  </si>
  <si>
    <t>Pol185</t>
  </si>
  <si>
    <t>Kanalizační potrubí HT 110 - 1m</t>
  </si>
  <si>
    <t>-352927614</t>
  </si>
  <si>
    <t>Pol187</t>
  </si>
  <si>
    <t>Kanalizační potrubí HT 110 - 0,5m</t>
  </si>
  <si>
    <t>-2082579179</t>
  </si>
  <si>
    <t>Pol188</t>
  </si>
  <si>
    <t>HT koleno 87° - 110</t>
  </si>
  <si>
    <t>1417519920</t>
  </si>
  <si>
    <t>Pol189</t>
  </si>
  <si>
    <t>HT koleno 45° - 110</t>
  </si>
  <si>
    <t>859912464</t>
  </si>
  <si>
    <t>Pol190</t>
  </si>
  <si>
    <t>HT koleno 30° - 110</t>
  </si>
  <si>
    <t>-1186703860</t>
  </si>
  <si>
    <t>Pol191</t>
  </si>
  <si>
    <t>HT koleno 15° - 110</t>
  </si>
  <si>
    <t>-412971093</t>
  </si>
  <si>
    <t>Pol195</t>
  </si>
  <si>
    <t>HTEA 45° odbočka 110/110</t>
  </si>
  <si>
    <t>-1587326565</t>
  </si>
  <si>
    <t>Pol196</t>
  </si>
  <si>
    <t>HTEA 87° odbočka 110/110</t>
  </si>
  <si>
    <t>1096434428</t>
  </si>
  <si>
    <t>Pol200</t>
  </si>
  <si>
    <t>HTEA 45° odbočka 110/50</t>
  </si>
  <si>
    <t>670101605</t>
  </si>
  <si>
    <t>Pol208</t>
  </si>
  <si>
    <t>Kanalizační potrubí HT 75 - 2m</t>
  </si>
  <si>
    <t>-957739379</t>
  </si>
  <si>
    <t>Pol209</t>
  </si>
  <si>
    <t>Kanalizační potrubí HT 75 - 1m</t>
  </si>
  <si>
    <t>1038224259</t>
  </si>
  <si>
    <t>Pol218</t>
  </si>
  <si>
    <t>Kanalizační potrubí HT 75 - 0,5m</t>
  </si>
  <si>
    <t>2014486346</t>
  </si>
  <si>
    <t>Pol219</t>
  </si>
  <si>
    <t>HT koleno 87° - 75</t>
  </si>
  <si>
    <t>1799773125</t>
  </si>
  <si>
    <t>Pol224</t>
  </si>
  <si>
    <t>HT koleno 45° - 75</t>
  </si>
  <si>
    <t>2000912943</t>
  </si>
  <si>
    <t>Pol232</t>
  </si>
  <si>
    <t>HT koleno 30° - 75</t>
  </si>
  <si>
    <t>1263972686</t>
  </si>
  <si>
    <t>Pol233</t>
  </si>
  <si>
    <t>HTEA 87° odbočka 75</t>
  </si>
  <si>
    <t>-1397397410</t>
  </si>
  <si>
    <t>Pol234</t>
  </si>
  <si>
    <t>Kanalizační potrubí HT 50 - 2m</t>
  </si>
  <si>
    <t>-1233598882</t>
  </si>
  <si>
    <t>Pol236</t>
  </si>
  <si>
    <t>Kanalizační potrubí HT 50 - 1m</t>
  </si>
  <si>
    <t>827043042</t>
  </si>
  <si>
    <t>Pol238</t>
  </si>
  <si>
    <t>Kanalizační potrubí HT 50 - 0,5m</t>
  </si>
  <si>
    <t>-1020421203</t>
  </si>
  <si>
    <t>Pol241</t>
  </si>
  <si>
    <t>HT koleno 87° - 50</t>
  </si>
  <si>
    <t>1992819670</t>
  </si>
  <si>
    <t>Pol242</t>
  </si>
  <si>
    <t>HT koleno 45° - 50</t>
  </si>
  <si>
    <t>-1665803628</t>
  </si>
  <si>
    <t>Pol368</t>
  </si>
  <si>
    <t>HT koleno 30° - 50</t>
  </si>
  <si>
    <t>280252757</t>
  </si>
  <si>
    <t>Pol369</t>
  </si>
  <si>
    <t>HT koleno 15° - 50</t>
  </si>
  <si>
    <t>-161105271</t>
  </si>
  <si>
    <t>Pol370</t>
  </si>
  <si>
    <t>HTEA 87° odbočka 50</t>
  </si>
  <si>
    <t>802839136</t>
  </si>
  <si>
    <t>Pol371</t>
  </si>
  <si>
    <t>HTEA 45° odbočka 50</t>
  </si>
  <si>
    <t>645723256</t>
  </si>
  <si>
    <t>Pol372</t>
  </si>
  <si>
    <t>Kanalizační potrubí HT 40 - 2m</t>
  </si>
  <si>
    <t>967461798</t>
  </si>
  <si>
    <t>Pol373</t>
  </si>
  <si>
    <t>Kanalizační potrubí HT 40 - 1m</t>
  </si>
  <si>
    <t>1082505934</t>
  </si>
  <si>
    <t>Pol374</t>
  </si>
  <si>
    <t>Kanalizační potrubí HT 40 - 0,5m</t>
  </si>
  <si>
    <t>-776090850</t>
  </si>
  <si>
    <t>Pol375</t>
  </si>
  <si>
    <t>HT koleno 87° - 40</t>
  </si>
  <si>
    <t>-1176470703</t>
  </si>
  <si>
    <t>Pol376</t>
  </si>
  <si>
    <t>HT koleno 45° - 40</t>
  </si>
  <si>
    <t>2111216892</t>
  </si>
  <si>
    <t>Pol377</t>
  </si>
  <si>
    <t>HT koleno 30° - 40</t>
  </si>
  <si>
    <t>-630408415</t>
  </si>
  <si>
    <t>Pol378</t>
  </si>
  <si>
    <t>KGEA 87° odbočka 40</t>
  </si>
  <si>
    <t>976620674</t>
  </si>
  <si>
    <t>Pol379</t>
  </si>
  <si>
    <t>Redukce HT 125/110</t>
  </si>
  <si>
    <t>-971793382</t>
  </si>
  <si>
    <t>Pol380</t>
  </si>
  <si>
    <t>Redukce HT 110/50</t>
  </si>
  <si>
    <t>-261741819</t>
  </si>
  <si>
    <t>Pol381</t>
  </si>
  <si>
    <t>Redukce HT 110/75</t>
  </si>
  <si>
    <t>151536498</t>
  </si>
  <si>
    <t>Pol382</t>
  </si>
  <si>
    <t>Redukce HT 75/50</t>
  </si>
  <si>
    <t>-1797646040</t>
  </si>
  <si>
    <t>Pol383</t>
  </si>
  <si>
    <t>Redukce HT 50/40</t>
  </si>
  <si>
    <t>-332332811</t>
  </si>
  <si>
    <t>Pol384</t>
  </si>
  <si>
    <t>Čisticí kus - HT 125</t>
  </si>
  <si>
    <t>-787113979</t>
  </si>
  <si>
    <t>Pol385</t>
  </si>
  <si>
    <t>Čisticí kus - HT 110</t>
  </si>
  <si>
    <t>1367601428</t>
  </si>
  <si>
    <t>Pol386</t>
  </si>
  <si>
    <t>Větrací komínek na střechu plechový - pro sedlovou, plechovou střechu, 110</t>
  </si>
  <si>
    <t>-1591815750</t>
  </si>
  <si>
    <t>Pol387</t>
  </si>
  <si>
    <t>Přivzdušňovací ventil 40</t>
  </si>
  <si>
    <t>-413037118</t>
  </si>
  <si>
    <t>Pol388</t>
  </si>
  <si>
    <t>Přivzdušňovací ventil 110</t>
  </si>
  <si>
    <t>-992174337</t>
  </si>
  <si>
    <t>D2</t>
  </si>
  <si>
    <t>vnitřní kanalizace splašky</t>
  </si>
  <si>
    <t>-2017660742</t>
  </si>
  <si>
    <t>-818559738</t>
  </si>
  <si>
    <t>-1355739869</t>
  </si>
  <si>
    <t>-370116192</t>
  </si>
  <si>
    <t>227476726</t>
  </si>
  <si>
    <t>66</t>
  </si>
  <si>
    <t>-594927030</t>
  </si>
  <si>
    <t>67</t>
  </si>
  <si>
    <t>1296163139</t>
  </si>
  <si>
    <t>68</t>
  </si>
  <si>
    <t>-891702455</t>
  </si>
  <si>
    <t>70511741</t>
  </si>
  <si>
    <t>-315315637</t>
  </si>
  <si>
    <t>-235817614</t>
  </si>
  <si>
    <t>-1676503393</t>
  </si>
  <si>
    <t>-1388835562</t>
  </si>
  <si>
    <t>-133808419</t>
  </si>
  <si>
    <t>385316068</t>
  </si>
  <si>
    <t>76</t>
  </si>
  <si>
    <t>164189498</t>
  </si>
  <si>
    <t>77</t>
  </si>
  <si>
    <t>-1964161852</t>
  </si>
  <si>
    <t>78</t>
  </si>
  <si>
    <t>1072564615</t>
  </si>
  <si>
    <t>79</t>
  </si>
  <si>
    <t>865842581</t>
  </si>
  <si>
    <t>80</t>
  </si>
  <si>
    <t>-287643439</t>
  </si>
  <si>
    <t>81</t>
  </si>
  <si>
    <t>105310190</t>
  </si>
  <si>
    <t>82</t>
  </si>
  <si>
    <t>-1841723440</t>
  </si>
  <si>
    <t>83</t>
  </si>
  <si>
    <t>-1160921504</t>
  </si>
  <si>
    <t>84</t>
  </si>
  <si>
    <t>-1579433970</t>
  </si>
  <si>
    <t>85</t>
  </si>
  <si>
    <t>1886846984</t>
  </si>
  <si>
    <t>86</t>
  </si>
  <si>
    <t>-686311872</t>
  </si>
  <si>
    <t>87</t>
  </si>
  <si>
    <t>1579290387</t>
  </si>
  <si>
    <t>88</t>
  </si>
  <si>
    <t>541535755</t>
  </si>
  <si>
    <t>89</t>
  </si>
  <si>
    <t>1839289626</t>
  </si>
  <si>
    <t>90</t>
  </si>
  <si>
    <t>1877588259</t>
  </si>
  <si>
    <t>91</t>
  </si>
  <si>
    <t>-1490299212</t>
  </si>
  <si>
    <t>92</t>
  </si>
  <si>
    <t>-310955881</t>
  </si>
  <si>
    <t>93</t>
  </si>
  <si>
    <t>70413402</t>
  </si>
  <si>
    <t>94</t>
  </si>
  <si>
    <t>-1997439546</t>
  </si>
  <si>
    <t>95</t>
  </si>
  <si>
    <t>1491968081</t>
  </si>
  <si>
    <t>96</t>
  </si>
  <si>
    <t>-806623970</t>
  </si>
  <si>
    <t>97</t>
  </si>
  <si>
    <t>718996978</t>
  </si>
  <si>
    <t>98</t>
  </si>
  <si>
    <t>363442330</t>
  </si>
  <si>
    <t>99</t>
  </si>
  <si>
    <t>1404641644</t>
  </si>
  <si>
    <t>100</t>
  </si>
  <si>
    <t>1361165577</t>
  </si>
  <si>
    <t>101</t>
  </si>
  <si>
    <t>-1906919095</t>
  </si>
  <si>
    <t>102</t>
  </si>
  <si>
    <t>-1725844111</t>
  </si>
  <si>
    <t>103</t>
  </si>
  <si>
    <t>-1590050467</t>
  </si>
  <si>
    <t>104</t>
  </si>
  <si>
    <t>Pol389</t>
  </si>
  <si>
    <t>Kanalizační potrubí KG 160 - 2m</t>
  </si>
  <si>
    <t>-1458667727</t>
  </si>
  <si>
    <t>105</t>
  </si>
  <si>
    <t>Pol390</t>
  </si>
  <si>
    <t>Kanalizační potrubí KG 160 - 1m</t>
  </si>
  <si>
    <t>-870705967</t>
  </si>
  <si>
    <t>106</t>
  </si>
  <si>
    <t>Pol391</t>
  </si>
  <si>
    <t>Kanalizační potrubí KG 160 - 0,5m</t>
  </si>
  <si>
    <t>-173351118</t>
  </si>
  <si>
    <t>107</t>
  </si>
  <si>
    <t>Pol392</t>
  </si>
  <si>
    <t>KG koleno 45° - 160</t>
  </si>
  <si>
    <t>1482660312</t>
  </si>
  <si>
    <t>108</t>
  </si>
  <si>
    <t>Pol393</t>
  </si>
  <si>
    <t>KG koleno 30° - 160</t>
  </si>
  <si>
    <t>-112422976</t>
  </si>
  <si>
    <t>109</t>
  </si>
  <si>
    <t>Pol394</t>
  </si>
  <si>
    <t>KGEA 87° odbočka 160/160</t>
  </si>
  <si>
    <t>90971204</t>
  </si>
  <si>
    <t>110</t>
  </si>
  <si>
    <t>Pol395</t>
  </si>
  <si>
    <t>-1937390616</t>
  </si>
  <si>
    <t>111</t>
  </si>
  <si>
    <t>Pol396</t>
  </si>
  <si>
    <t>-818314434</t>
  </si>
  <si>
    <t>112</t>
  </si>
  <si>
    <t>Pol397</t>
  </si>
  <si>
    <t>-40144831</t>
  </si>
  <si>
    <t>113</t>
  </si>
  <si>
    <t>Pol398</t>
  </si>
  <si>
    <t>HTEA 87° odbočka 110/50</t>
  </si>
  <si>
    <t>-775576018</t>
  </si>
  <si>
    <t>114</t>
  </si>
  <si>
    <t>Pol399</t>
  </si>
  <si>
    <t>-232227193</t>
  </si>
  <si>
    <t>115</t>
  </si>
  <si>
    <t>Pol400</t>
  </si>
  <si>
    <t>-543967056</t>
  </si>
  <si>
    <t>116</t>
  </si>
  <si>
    <t>Pol401</t>
  </si>
  <si>
    <t>Redukce KG 160/125</t>
  </si>
  <si>
    <t>-1834646846</t>
  </si>
  <si>
    <t>117</t>
  </si>
  <si>
    <t>Pol402</t>
  </si>
  <si>
    <t>Podlahová vtusť s vertikálním připojením 50, Nerez mřížka 125x125mm, suchá klapka s vodní hl. - Plast</t>
  </si>
  <si>
    <t>1958728625</t>
  </si>
  <si>
    <t>118</t>
  </si>
  <si>
    <t>Pol403</t>
  </si>
  <si>
    <t>Přečerpávač stanice splačků</t>
  </si>
  <si>
    <t>-518217629</t>
  </si>
  <si>
    <t>119</t>
  </si>
  <si>
    <t>Pol404</t>
  </si>
  <si>
    <t>Potrubí z Pex/Al/Pex 32 - výtlačné potrubí do DN110 HT</t>
  </si>
  <si>
    <t>bm</t>
  </si>
  <si>
    <t>1586238708</t>
  </si>
  <si>
    <t>D3</t>
  </si>
  <si>
    <t>Vnitřní rozvod teplé a studené vody</t>
  </si>
  <si>
    <t>120</t>
  </si>
  <si>
    <t>Pol405</t>
  </si>
  <si>
    <t>Porubí PPR 50 - PN 16 + (20% tvarovky)</t>
  </si>
  <si>
    <t>801125005</t>
  </si>
  <si>
    <t>121</t>
  </si>
  <si>
    <t>Pol406</t>
  </si>
  <si>
    <t>Porubí PPR 40 - PN 16 + (20% tvarovky)</t>
  </si>
  <si>
    <t>1387039771</t>
  </si>
  <si>
    <t>122</t>
  </si>
  <si>
    <t>Pol407</t>
  </si>
  <si>
    <t>Porubí PPR 32 - PN 16 + (20% tvarovky)</t>
  </si>
  <si>
    <t>-360014842</t>
  </si>
  <si>
    <t>123</t>
  </si>
  <si>
    <t>Pol408</t>
  </si>
  <si>
    <t>Porubí PPR 25 - PN 16 + (20% tvarovky)</t>
  </si>
  <si>
    <t>-600303291</t>
  </si>
  <si>
    <t>124</t>
  </si>
  <si>
    <t>Pol409</t>
  </si>
  <si>
    <t>Porubí PPR 25 - PN 20 + (20% tvarovky)</t>
  </si>
  <si>
    <t>259553459</t>
  </si>
  <si>
    <t>125</t>
  </si>
  <si>
    <t>Pol410</t>
  </si>
  <si>
    <t>Porubí PPR 20 - PN 16 + (20% tvarovky)</t>
  </si>
  <si>
    <t>816871976</t>
  </si>
  <si>
    <t>126</t>
  </si>
  <si>
    <t>Pol411</t>
  </si>
  <si>
    <t>Porubí PPR 20 - PN 20 + (20% tvarovky)</t>
  </si>
  <si>
    <t>-1236669595</t>
  </si>
  <si>
    <t>127</t>
  </si>
  <si>
    <t>Pol412</t>
  </si>
  <si>
    <t>Návleková tepelná izolace - miralon 13 mm - 50</t>
  </si>
  <si>
    <t>41538425</t>
  </si>
  <si>
    <t>128</t>
  </si>
  <si>
    <t>Pol413</t>
  </si>
  <si>
    <t>Návleková tepelná izolace - miralon 13 mm - 40</t>
  </si>
  <si>
    <t>58540637</t>
  </si>
  <si>
    <t>129</t>
  </si>
  <si>
    <t>Pol414</t>
  </si>
  <si>
    <t>Návleková tepelná izolace - miralon 13 mm - 32</t>
  </si>
  <si>
    <t>-1432083562</t>
  </si>
  <si>
    <t>130</t>
  </si>
  <si>
    <t>Pol415</t>
  </si>
  <si>
    <t>Návleková tepelná izolace - miralon 13 mm - 25</t>
  </si>
  <si>
    <t>-1277757551</t>
  </si>
  <si>
    <t>131</t>
  </si>
  <si>
    <t>Pol416</t>
  </si>
  <si>
    <t>Návleková tepelná izolace - miralon 13 mm - 20</t>
  </si>
  <si>
    <t>-1019084207</t>
  </si>
  <si>
    <t>132</t>
  </si>
  <si>
    <t>Pol417</t>
  </si>
  <si>
    <t>PPR koleno nástěné 90° D20x1/2´´</t>
  </si>
  <si>
    <t>-835563681</t>
  </si>
  <si>
    <t>133</t>
  </si>
  <si>
    <t>Pol418</t>
  </si>
  <si>
    <t>PPR koleno nástěné 90° D25x1/2´´</t>
  </si>
  <si>
    <t>958439981</t>
  </si>
  <si>
    <t>134</t>
  </si>
  <si>
    <t>Pol419</t>
  </si>
  <si>
    <t>PPR nástěný bateriový komplex D20x1/2´´ - rozteč 150 mm</t>
  </si>
  <si>
    <t>1985929872</t>
  </si>
  <si>
    <t>135</t>
  </si>
  <si>
    <t>Pol420</t>
  </si>
  <si>
    <t>PPR nástěný bateriový komplex D25x1/2´´ - rozteč 150 mm</t>
  </si>
  <si>
    <t>-1392943817</t>
  </si>
  <si>
    <t>136</t>
  </si>
  <si>
    <t>Pol421</t>
  </si>
  <si>
    <t>Filltr 25</t>
  </si>
  <si>
    <t>685466625</t>
  </si>
  <si>
    <t>137</t>
  </si>
  <si>
    <t>Pol422</t>
  </si>
  <si>
    <t>Zpětná klapka 25</t>
  </si>
  <si>
    <t>-2107829201</t>
  </si>
  <si>
    <t>138</t>
  </si>
  <si>
    <t>Pol423</t>
  </si>
  <si>
    <t>Pojistný ventil 1/2´´ - 6bar.</t>
  </si>
  <si>
    <t>266200863</t>
  </si>
  <si>
    <t>139</t>
  </si>
  <si>
    <t>Pol424</t>
  </si>
  <si>
    <t>Kulový ventil 25</t>
  </si>
  <si>
    <t>1059162605</t>
  </si>
  <si>
    <t>140</t>
  </si>
  <si>
    <t>Pol425</t>
  </si>
  <si>
    <t>Elektrický boilér 200l, závěšný, 2,2 kW ohřev</t>
  </si>
  <si>
    <t>1250957216</t>
  </si>
  <si>
    <t>141</t>
  </si>
  <si>
    <t>Pol426</t>
  </si>
  <si>
    <t>El. průtokový ohřívač vody nad/pod umyvadlo, příkon 5 kW</t>
  </si>
  <si>
    <t>-1197699894</t>
  </si>
  <si>
    <t>142</t>
  </si>
  <si>
    <t>Pol427</t>
  </si>
  <si>
    <t>Mamometr</t>
  </si>
  <si>
    <t>85332506</t>
  </si>
  <si>
    <t>143</t>
  </si>
  <si>
    <t>Pol428</t>
  </si>
  <si>
    <t>Expanzní nádoba 8L</t>
  </si>
  <si>
    <t>115889332</t>
  </si>
  <si>
    <t>144</t>
  </si>
  <si>
    <t>Pol429</t>
  </si>
  <si>
    <t>Vypouštěcí kohout 15</t>
  </si>
  <si>
    <t>-1112693238</t>
  </si>
  <si>
    <t>145</t>
  </si>
  <si>
    <t>Pol430</t>
  </si>
  <si>
    <t>Vodoměr DN32</t>
  </si>
  <si>
    <t>1680276715</t>
  </si>
  <si>
    <t>146</t>
  </si>
  <si>
    <t>Pol431</t>
  </si>
  <si>
    <t>Koluvý kohout DN32</t>
  </si>
  <si>
    <t>506841867</t>
  </si>
  <si>
    <t>147</t>
  </si>
  <si>
    <t>Pol432</t>
  </si>
  <si>
    <t>Zpětná klapka DN 32</t>
  </si>
  <si>
    <t>-983101805</t>
  </si>
  <si>
    <t>148</t>
  </si>
  <si>
    <t>Pol95</t>
  </si>
  <si>
    <t>Návleková tepelná izolace - miralon 20 mm - 20</t>
  </si>
  <si>
    <t>-1363748574</t>
  </si>
  <si>
    <t>149</t>
  </si>
  <si>
    <t>Pol96</t>
  </si>
  <si>
    <t>Návleková tepelná izolace - miralon 20 mm - 25</t>
  </si>
  <si>
    <t>-767750192</t>
  </si>
  <si>
    <t>D4</t>
  </si>
  <si>
    <t>Rozvod úžitkové vody</t>
  </si>
  <si>
    <t>150</t>
  </si>
  <si>
    <t>-608756992</t>
  </si>
  <si>
    <t>151</t>
  </si>
  <si>
    <t>-1934214484</t>
  </si>
  <si>
    <t>152</t>
  </si>
  <si>
    <t>336720669</t>
  </si>
  <si>
    <t>153</t>
  </si>
  <si>
    <t>-1707641497</t>
  </si>
  <si>
    <t>154</t>
  </si>
  <si>
    <t>277939872</t>
  </si>
  <si>
    <t>155</t>
  </si>
  <si>
    <t>-2094743576</t>
  </si>
  <si>
    <t>156</t>
  </si>
  <si>
    <t>-1629468908</t>
  </si>
  <si>
    <t>157</t>
  </si>
  <si>
    <t>Pol433</t>
  </si>
  <si>
    <t>1742260009</t>
  </si>
  <si>
    <t>158</t>
  </si>
  <si>
    <t>Pol434</t>
  </si>
  <si>
    <t>Filltr 40</t>
  </si>
  <si>
    <t>-1460923904</t>
  </si>
  <si>
    <t>159</t>
  </si>
  <si>
    <t>Pol435</t>
  </si>
  <si>
    <t>Zpětná klapka 40</t>
  </si>
  <si>
    <t>1796272593</t>
  </si>
  <si>
    <t>160</t>
  </si>
  <si>
    <t>Pol436</t>
  </si>
  <si>
    <t>Kulový ventil 40</t>
  </si>
  <si>
    <t>-801201962</t>
  </si>
  <si>
    <t>D5</t>
  </si>
  <si>
    <t>Požární rozvody</t>
  </si>
  <si>
    <t>161</t>
  </si>
  <si>
    <t>Pol437</t>
  </si>
  <si>
    <t>Ocelové potruubí 35x1,5</t>
  </si>
  <si>
    <t>-1587935196</t>
  </si>
  <si>
    <t>162</t>
  </si>
  <si>
    <t>Pol438</t>
  </si>
  <si>
    <t>Ocelové potruubí 28x1,5</t>
  </si>
  <si>
    <t>-1487010517</t>
  </si>
  <si>
    <t>163</t>
  </si>
  <si>
    <t>Pol439</t>
  </si>
  <si>
    <t>požární hydrant D25 s délkou hadice 30m</t>
  </si>
  <si>
    <t>1733303949</t>
  </si>
  <si>
    <t>164</t>
  </si>
  <si>
    <t>Pol440</t>
  </si>
  <si>
    <t>Návleková tepelná izolace (minerální s al folií) - 20 mm - 28</t>
  </si>
  <si>
    <t>-569679376</t>
  </si>
  <si>
    <t>165</t>
  </si>
  <si>
    <t>Pol441</t>
  </si>
  <si>
    <t>Návleková tepelná izolace (minerální s al folií) - 20 mm - 32</t>
  </si>
  <si>
    <t>-335257838</t>
  </si>
  <si>
    <t>166</t>
  </si>
  <si>
    <t>Pol442</t>
  </si>
  <si>
    <t>Potrubní oddělovač požární vody</t>
  </si>
  <si>
    <t>-412268602</t>
  </si>
  <si>
    <t>D6</t>
  </si>
  <si>
    <t>167</t>
  </si>
  <si>
    <t>Pol443</t>
  </si>
  <si>
    <t>Montážní práce</t>
  </si>
  <si>
    <t>2014697223</t>
  </si>
  <si>
    <t>168</t>
  </si>
  <si>
    <t>Pol444</t>
  </si>
  <si>
    <t>Tlaková a těsnící zkouška</t>
  </si>
  <si>
    <t>-1531634774</t>
  </si>
  <si>
    <t>169</t>
  </si>
  <si>
    <t>Pol445</t>
  </si>
  <si>
    <t>Desinfekce a proplach vodovodního potrubí</t>
  </si>
  <si>
    <t>-1674828393</t>
  </si>
  <si>
    <t>170</t>
  </si>
  <si>
    <t>132251103</t>
  </si>
  <si>
    <t>Hloubení nezapažených rýh šířky do 800 mm strojně s urovnáním dna do předepsaného profilu a spádu v hornině třídy těžitelnosti I skupiny 3 přes 50 do 100 m3</t>
  </si>
  <si>
    <t>413892535</t>
  </si>
  <si>
    <t>https://podminky.urs.cz/item/CS_URS_2023_02/132251103</t>
  </si>
  <si>
    <t>0,7*0,545*(4,2*2,92)</t>
  </si>
  <si>
    <t>0,6*1,6*(4,638+16,705+9,2+16,1-4)</t>
  </si>
  <si>
    <t>171</t>
  </si>
  <si>
    <t>132251254</t>
  </si>
  <si>
    <t>Hloubení nezapažených rýh šířky přes 800 do 2 000 mm strojně s urovnáním dna do předepsaného profilu a spádu v hornině třídy těžitelnosti I skupiny 3 přes 100 do 500 m3</t>
  </si>
  <si>
    <t>2032981507</t>
  </si>
  <si>
    <t>https://podminky.urs.cz/item/CS_URS_2023_02/132251254</t>
  </si>
  <si>
    <t>(5,375+1,1+0,4)*2,08</t>
  </si>
  <si>
    <t>2*3,151*(22,125+5,435+14,01+10,140)</t>
  </si>
  <si>
    <t>172</t>
  </si>
  <si>
    <t>174151101</t>
  </si>
  <si>
    <t>Zásyp sypaninou z jakékoliv horniny strojně s uložením výkopku ve vrstvách se zhutněním jam, šachet, rýh nebo kolem objektů v těchto vykopávkách</t>
  </si>
  <si>
    <t>717809767</t>
  </si>
  <si>
    <t>https://podminky.urs.cz/item/CS_URS_2023_02/174151101</t>
  </si>
  <si>
    <t>340,176+45,616</t>
  </si>
  <si>
    <t>-(5,375+1,1+0,4)*0,5*0,5</t>
  </si>
  <si>
    <t>-1,9*0,3*(22,125+5,435+14,01+10,140)</t>
  </si>
  <si>
    <t>-0,4*0,3*(4,2*2,92)</t>
  </si>
  <si>
    <t>-0,5*0,3*(4,638+16,705+9,2+16,1-4)</t>
  </si>
  <si>
    <t>173</t>
  </si>
  <si>
    <t>212755214</t>
  </si>
  <si>
    <t>Trativody bez lože z drenážních trubek plastových flexibilních D 100 mm</t>
  </si>
  <si>
    <t>1206435520</t>
  </si>
  <si>
    <t>https://podminky.urs.cz/item/CS_URS_2023_02/212755214</t>
  </si>
  <si>
    <t>38,275+5,575+13,935+5,375+0,65+0,65+9,48+1,9+12,14+4,2+3,2+4,6+16,705</t>
  </si>
  <si>
    <t>-4</t>
  </si>
  <si>
    <t>174</t>
  </si>
  <si>
    <t>271532212</t>
  </si>
  <si>
    <t>Podsyp pod základové konstrukce se zhutněním a urovnáním povrchu z kameniva hrubého, frakce 16 - 32 mm</t>
  </si>
  <si>
    <t>1292048712</t>
  </si>
  <si>
    <t>https://podminky.urs.cz/item/CS_URS_2023_02/271532212</t>
  </si>
  <si>
    <t>0,75*1,96*1,6</t>
  </si>
  <si>
    <t>(5,375+1,1+0,4)*0,5*0,5</t>
  </si>
  <si>
    <t>1,9*0,3*(22,125+5,435+14,01+10,140)</t>
  </si>
  <si>
    <t>0,4*0,3*(4,2*2,92)</t>
  </si>
  <si>
    <t>0,5*0,3*(4,638+16,705+9,2+16,1-4)</t>
  </si>
  <si>
    <t>175</t>
  </si>
  <si>
    <t>271562211</t>
  </si>
  <si>
    <t>Podsyp pod základové konstrukce se zhutněním a urovnáním povrchu z kameniva drobného, frakce 0 - 4 mm</t>
  </si>
  <si>
    <t>-1658224386</t>
  </si>
  <si>
    <t>https://podminky.urs.cz/item/CS_URS_2023_02/271562211</t>
  </si>
  <si>
    <t>"P01</t>
  </si>
  <si>
    <t>167,2*0,15</t>
  </si>
  <si>
    <t>167,2*0,05</t>
  </si>
  <si>
    <t>"P02</t>
  </si>
  <si>
    <t>129,2*0,15</t>
  </si>
  <si>
    <t>129,2*0,05</t>
  </si>
  <si>
    <t>"P03</t>
  </si>
  <si>
    <t>5,5*0,15</t>
  </si>
  <si>
    <t>5,5*0,05</t>
  </si>
  <si>
    <t>176</t>
  </si>
  <si>
    <t>273311611</t>
  </si>
  <si>
    <t>Základy z betonu prostého desky z betonu kamenem prokládaného tř. C 16/20</t>
  </si>
  <si>
    <t>1291589799</t>
  </si>
  <si>
    <t>https://podminky.urs.cz/item/CS_URS_2023_02/273311611</t>
  </si>
  <si>
    <t>2,4*2,55*0,1</t>
  </si>
  <si>
    <t>177</t>
  </si>
  <si>
    <t>273321311</t>
  </si>
  <si>
    <t>Základy z betonu železového (bez výztuže) desky z betonu bez zvláštních nároků na prostředí tř. C 16/20</t>
  </si>
  <si>
    <t>-980761844</t>
  </si>
  <si>
    <t>https://podminky.urs.cz/item/CS_URS_2023_02/273321311</t>
  </si>
  <si>
    <t>2,4*2,55*0,3</t>
  </si>
  <si>
    <t>178</t>
  </si>
  <si>
    <t>273321411</t>
  </si>
  <si>
    <t>Základy z betonu železového (bez výztuže) desky z betonu bez zvláštních nároků na prostředí tř. C 20/25</t>
  </si>
  <si>
    <t>1294036119</t>
  </si>
  <si>
    <t>https://podminky.urs.cz/item/CS_URS_2023_02/273321411</t>
  </si>
  <si>
    <t>179</t>
  </si>
  <si>
    <t>273362021</t>
  </si>
  <si>
    <t>Výztuž základů desek ze svařovaných sítí z drátů typu KARI</t>
  </si>
  <si>
    <t>-2084748426</t>
  </si>
  <si>
    <t>https://podminky.urs.cz/item/CS_URS_2023_02/273362021</t>
  </si>
  <si>
    <t>167,2*4,44*1,1/1000</t>
  </si>
  <si>
    <t>129,2*4,44*1,1/1000</t>
  </si>
  <si>
    <t>5,5*4,44*1,1/1000</t>
  </si>
  <si>
    <t>0,05553</t>
  </si>
  <si>
    <t>Svislé a kompletní konstrukce</t>
  </si>
  <si>
    <t>180</t>
  </si>
  <si>
    <t>310239211</t>
  </si>
  <si>
    <t>Zazdívka otvorů ve zdivu nadzákladovém cihlami pálenými plochy přes 1 m2 do 4 m2 na maltu vápenocementovou</t>
  </si>
  <si>
    <t>282817196</t>
  </si>
  <si>
    <t>https://podminky.urs.cz/item/CS_URS_2023_02/310239211</t>
  </si>
  <si>
    <t>1,2*1,5*0,65</t>
  </si>
  <si>
    <t>-0,6*1,5*0,65</t>
  </si>
  <si>
    <t>0,8*2,1</t>
  </si>
  <si>
    <t>1,45*0,6*2,1</t>
  </si>
  <si>
    <t>0,2*0,3*3,623</t>
  </si>
  <si>
    <t>0,65*0,366*3,623</t>
  </si>
  <si>
    <t>0,5*0,15*2,1</t>
  </si>
  <si>
    <t>0,41*0,45*3,784</t>
  </si>
  <si>
    <t>0,4*0,6*0,45</t>
  </si>
  <si>
    <t>0,88*0,35*2,1</t>
  </si>
  <si>
    <t>0,9*2,1*0,15</t>
  </si>
  <si>
    <t>0,9*2,1*0,65</t>
  </si>
  <si>
    <t>1,58*2,1*0,15</t>
  </si>
  <si>
    <t>-0,8*1,97*0,15</t>
  </si>
  <si>
    <t>0,9*0,45*2,1</t>
  </si>
  <si>
    <t>0,175*0,8*2,1</t>
  </si>
  <si>
    <t>0,8*0,9*0,45</t>
  </si>
  <si>
    <t>1,2*1,5*0,45</t>
  </si>
  <si>
    <t>-1,5*1,06*0,45</t>
  </si>
  <si>
    <t>0,975*0,3*2,1</t>
  </si>
  <si>
    <t>4,75</t>
  </si>
  <si>
    <t>181</t>
  </si>
  <si>
    <t>311236111</t>
  </si>
  <si>
    <t>Zdivo jednovrstvé zvukově izolační z cihel děrovaných spojených na pero a drážku na maltu cementovou M10, pevnost cihel do P15, tl. zdiva 200 mm</t>
  </si>
  <si>
    <t>-1339130372</t>
  </si>
  <si>
    <t>https://podminky.urs.cz/item/CS_URS_2023_02/311236111</t>
  </si>
  <si>
    <t>"1.18</t>
  </si>
  <si>
    <t>0,4*3,621</t>
  </si>
  <si>
    <t>3,15*3,784</t>
  </si>
  <si>
    <t>5,019*3,784</t>
  </si>
  <si>
    <t>"2.26 Chodba</t>
  </si>
  <si>
    <t>(15,428+15,559)*3,621</t>
  </si>
  <si>
    <t>-0,9*1,97*2</t>
  </si>
  <si>
    <t>4,919*3,621</t>
  </si>
  <si>
    <t>4,77*2,554</t>
  </si>
  <si>
    <t>2,05*2,554</t>
  </si>
  <si>
    <t>"Chodby 3.NP</t>
  </si>
  <si>
    <t>(15,553)*2,554</t>
  </si>
  <si>
    <t>(4,259+4,95+4,95)*2,554</t>
  </si>
  <si>
    <t>2,57*2,554</t>
  </si>
  <si>
    <t>182</t>
  </si>
  <si>
    <t>311311911</t>
  </si>
  <si>
    <t>Nadzákladové zdi z betonu prostého nosné bez zvláštních nároků na vliv prostředí tř. C 16/20</t>
  </si>
  <si>
    <t>1728441993</t>
  </si>
  <si>
    <t>https://podminky.urs.cz/item/CS_URS_2023_02/311311911</t>
  </si>
  <si>
    <t>0,25*0,15*(1,93+0,9+0,9)</t>
  </si>
  <si>
    <t>183</t>
  </si>
  <si>
    <t>311321817</t>
  </si>
  <si>
    <t>Nadzákladové zdi z betonu železového (bez výztuže) nosné pohledového (v přírodní barvě drtí a přísad) tř. C 20/25</t>
  </si>
  <si>
    <t>-1901162318</t>
  </si>
  <si>
    <t>https://podminky.urs.cz/item/CS_URS_2023_02/311321817</t>
  </si>
  <si>
    <t>(1,96+1,96+1,93+1,93)*0,3*15,61</t>
  </si>
  <si>
    <t>-2,08*0,3*1,2*4</t>
  </si>
  <si>
    <t>184</t>
  </si>
  <si>
    <t>311351121</t>
  </si>
  <si>
    <t>Bednění nadzákladových zdí nosných rovné oboustranné za každou stranu zřízení</t>
  </si>
  <si>
    <t>-808837045</t>
  </si>
  <si>
    <t>https://podminky.urs.cz/item/CS_URS_2023_02/311351121</t>
  </si>
  <si>
    <t>(1,96+1,96+1,93+1,93)*15,61</t>
  </si>
  <si>
    <t>-2,08*1,2*4</t>
  </si>
  <si>
    <t>0,3*(1,93+0,9+0,9)*2</t>
  </si>
  <si>
    <t>185</t>
  </si>
  <si>
    <t>311351122</t>
  </si>
  <si>
    <t>Bednění nadzákladových zdí nosných rovné oboustranné za každou stranu odstranění</t>
  </si>
  <si>
    <t>359974338</t>
  </si>
  <si>
    <t>https://podminky.urs.cz/item/CS_URS_2023_02/311351122</t>
  </si>
  <si>
    <t>186</t>
  </si>
  <si>
    <t>311351911</t>
  </si>
  <si>
    <t>Bednění nadzákladových zdí nosných Příplatek k cenám bednění za pohledový beton</t>
  </si>
  <si>
    <t>-733454067</t>
  </si>
  <si>
    <t>https://podminky.urs.cz/item/CS_URS_2023_02/311351911</t>
  </si>
  <si>
    <t>187</t>
  </si>
  <si>
    <t>311361821</t>
  </si>
  <si>
    <t>Výztuž nadzákladových zdí nosných svislých nebo odkloněných od svislice, rovných nebo oblých z betonářské oceli 10 505 (R) nebo BSt 500</t>
  </si>
  <si>
    <t>-1726983102</t>
  </si>
  <si>
    <t>https://podminky.urs.cz/item/CS_URS_2023_02/311361821</t>
  </si>
  <si>
    <t>188</t>
  </si>
  <si>
    <t>311362021</t>
  </si>
  <si>
    <t>Výztuž nadzákladových zdí nosných svislých nebo odkloněných od svislice, rovných nebo oblých ze svařovaných sítí z drátů typu KARI</t>
  </si>
  <si>
    <t>367761777</t>
  </si>
  <si>
    <t>https://podminky.urs.cz/item/CS_URS_2023_02/311362021</t>
  </si>
  <si>
    <t>189</t>
  </si>
  <si>
    <t>317168011</t>
  </si>
  <si>
    <t>Překlady keramické ploché osazené do maltového lože, výšky překladu 71 mm šířky 115 mm, délky 1000 mm</t>
  </si>
  <si>
    <t>-1812592115</t>
  </si>
  <si>
    <t>https://podminky.urs.cz/item/CS_URS_2023_02/317168011</t>
  </si>
  <si>
    <t>190</t>
  </si>
  <si>
    <t>317168012</t>
  </si>
  <si>
    <t>Překlady keramické ploché osazené do maltového lože, výšky překladu 71 mm šířky 115 mm, délky 1250 mm</t>
  </si>
  <si>
    <t>-1101202707</t>
  </si>
  <si>
    <t>https://podminky.urs.cz/item/CS_URS_2023_02/317168012</t>
  </si>
  <si>
    <t>191</t>
  </si>
  <si>
    <t>317168013</t>
  </si>
  <si>
    <t>Překlady keramické ploché osazené do maltového lože, výšky překladu 71 mm šířky 115 mm, délky 1500 mm</t>
  </si>
  <si>
    <t>-23191621</t>
  </si>
  <si>
    <t>https://podminky.urs.cz/item/CS_URS_2023_02/317168013</t>
  </si>
  <si>
    <t>192</t>
  </si>
  <si>
    <t>317168014</t>
  </si>
  <si>
    <t>Překlady keramické ploché osazené do maltového lože, výšky překladu 71 mm šířky 115 mm, délky 1750 mm</t>
  </si>
  <si>
    <t>1276499707</t>
  </si>
  <si>
    <t>https://podminky.urs.cz/item/CS_URS_2023_02/317168014</t>
  </si>
  <si>
    <t>193</t>
  </si>
  <si>
    <t>317168015</t>
  </si>
  <si>
    <t>Překlady keramické ploché osazené do maltového lože, výšky překladu 71 mm šířky 115 mm, délky 2000 mm</t>
  </si>
  <si>
    <t>-1052557163</t>
  </si>
  <si>
    <t>https://podminky.urs.cz/item/CS_URS_2023_02/317168015</t>
  </si>
  <si>
    <t>194</t>
  </si>
  <si>
    <t>317168016</t>
  </si>
  <si>
    <t>Překlady keramické ploché osazené do maltového lože, výšky překladu 71 mm šířky 115 mm, délky 2250 mm</t>
  </si>
  <si>
    <t>1646738411</t>
  </si>
  <si>
    <t>https://podminky.urs.cz/item/CS_URS_2023_02/317168016</t>
  </si>
  <si>
    <t>195</t>
  </si>
  <si>
    <t>317168033</t>
  </si>
  <si>
    <t>Překlady keramické ploché osazené do maltového lože, výšky překladu 71 mm šířky 175 mm, délky 1500 mm</t>
  </si>
  <si>
    <t>-97413826</t>
  </si>
  <si>
    <t>https://podminky.urs.cz/item/CS_URS_2023_02/317168033</t>
  </si>
  <si>
    <t>196</t>
  </si>
  <si>
    <t>317944321</t>
  </si>
  <si>
    <t>Válcované nosníky dodatečně osazované do připravených otvorů bez zazdění hlav do č. 12</t>
  </si>
  <si>
    <t>1265997752</t>
  </si>
  <si>
    <t>https://podminky.urs.cz/item/CS_URS_2023_02/317944321</t>
  </si>
  <si>
    <t>"IPN 100</t>
  </si>
  <si>
    <t>0,47186</t>
  </si>
  <si>
    <t>-0,35</t>
  </si>
  <si>
    <t>-0,01</t>
  </si>
  <si>
    <t>"IPN 120</t>
  </si>
  <si>
    <t>0,68309</t>
  </si>
  <si>
    <t>-0,08</t>
  </si>
  <si>
    <t>-0,05</t>
  </si>
  <si>
    <t>197</t>
  </si>
  <si>
    <t>317944323</t>
  </si>
  <si>
    <t>Válcované nosníky dodatečně osazované do připravených otvorů bez zazdění hlav č. 14 až 22</t>
  </si>
  <si>
    <t>-2019596369</t>
  </si>
  <si>
    <t>https://podminky.urs.cz/item/CS_URS_2023_02/317944323</t>
  </si>
  <si>
    <t>"IPN 140</t>
  </si>
  <si>
    <t>0,5328</t>
  </si>
  <si>
    <t>-0,079</t>
  </si>
  <si>
    <t>"IPN160</t>
  </si>
  <si>
    <t>0,65729</t>
  </si>
  <si>
    <t>"IPN180</t>
  </si>
  <si>
    <t>0,09965</t>
  </si>
  <si>
    <t>-0,1</t>
  </si>
  <si>
    <t>"IPN220</t>
  </si>
  <si>
    <t>6,03353</t>
  </si>
  <si>
    <t>-0,211</t>
  </si>
  <si>
    <t>-0,131</t>
  </si>
  <si>
    <t>"UPN 140 S1</t>
  </si>
  <si>
    <t>2*16/1000</t>
  </si>
  <si>
    <t>198</t>
  </si>
  <si>
    <t>317944325</t>
  </si>
  <si>
    <t>Válcované nosníky dodatečně osazované do připravených otvorů bez zazdění hlav č. 24 a vyšší</t>
  </si>
  <si>
    <t>1326487504</t>
  </si>
  <si>
    <t>https://podminky.urs.cz/item/CS_URS_2023_02/317944325</t>
  </si>
  <si>
    <t>"IPN 240</t>
  </si>
  <si>
    <t>2,89347</t>
  </si>
  <si>
    <t>199</t>
  </si>
  <si>
    <t>317998110</t>
  </si>
  <si>
    <t>Izolace tepelná mezi překlady z pěnového polystyrenu výšky 24 cm, tloušťky do 30 mm</t>
  </si>
  <si>
    <t>1775810670</t>
  </si>
  <si>
    <t>https://podminky.urs.cz/item/CS_URS_2023_02/317998110</t>
  </si>
  <si>
    <t>4*2</t>
  </si>
  <si>
    <t>3,1*2</t>
  </si>
  <si>
    <t>0,9*3</t>
  </si>
  <si>
    <t>1,05+0,7+1,5</t>
  </si>
  <si>
    <t>1,65*3</t>
  </si>
  <si>
    <t>0,9+0,9+1,5</t>
  </si>
  <si>
    <t>15*2</t>
  </si>
  <si>
    <t>200</t>
  </si>
  <si>
    <t>342244111</t>
  </si>
  <si>
    <t>Příčky jednoduché z cihel děrovaných klasických spojených na pero a drážku na maltu M5, pevnost cihel do P15, tl. příčky 115 mm</t>
  </si>
  <si>
    <t>-1579215857</t>
  </si>
  <si>
    <t>https://podminky.urs.cz/item/CS_URS_2023_02/342244111</t>
  </si>
  <si>
    <t>"1PP</t>
  </si>
  <si>
    <t>6,127*2,117</t>
  </si>
  <si>
    <t>"007</t>
  </si>
  <si>
    <t>(2,4+1+2,39+2,03)*2,117</t>
  </si>
  <si>
    <t>-1,2*1,97</t>
  </si>
  <si>
    <t>0,675*2,117</t>
  </si>
  <si>
    <t xml:space="preserve">"dveře chodba </t>
  </si>
  <si>
    <t>1,3*2,117*2</t>
  </si>
  <si>
    <t xml:space="preserve">"008 okno </t>
  </si>
  <si>
    <t>0,4*0,4</t>
  </si>
  <si>
    <t>(0,911+0,5)*3,63</t>
  </si>
  <si>
    <t>0,91*3,63</t>
  </si>
  <si>
    <t>1,1*3,63</t>
  </si>
  <si>
    <t>"S1</t>
  </si>
  <si>
    <t>(0,4+0,4)* 3,784</t>
  </si>
  <si>
    <t>1,75*3,784</t>
  </si>
  <si>
    <t>"S2</t>
  </si>
  <si>
    <t>(0,9+0,4)*3,784</t>
  </si>
  <si>
    <t>"S4</t>
  </si>
  <si>
    <t>(0,5+0,3)*3,784</t>
  </si>
  <si>
    <t>(3,059+3,058+1,781+1,781+3,27)*2,552</t>
  </si>
  <si>
    <t>-0,7*1,97*2</t>
  </si>
  <si>
    <t>"S3</t>
  </si>
  <si>
    <t>(0,3+0,65+0,79)*2,552</t>
  </si>
  <si>
    <t>(1,248+2,267)*2,552</t>
  </si>
  <si>
    <t>(1,1+1,1+2,1)*2,552</t>
  </si>
  <si>
    <t>(0,925+0,1+0,3)*2,552</t>
  </si>
  <si>
    <t>(2,267+1,5+2,732+3,4+1,95+1,773+4,383+2,582+1,927)*2,554</t>
  </si>
  <si>
    <t>201</t>
  </si>
  <si>
    <t>342244121</t>
  </si>
  <si>
    <t>Příčky jednoduché z cihel děrovaných klasických spojených na pero a drážku na maltu M5, pevnost cihel do P15, tl. příčky 140 mm</t>
  </si>
  <si>
    <t>124861346</t>
  </si>
  <si>
    <t>https://podminky.urs.cz/item/CS_URS_2023_02/342244121</t>
  </si>
  <si>
    <t>3,403*2,117</t>
  </si>
  <si>
    <t>"1.1</t>
  </si>
  <si>
    <t>2,46*3,63</t>
  </si>
  <si>
    <t>(2,34+2,109)*3,63</t>
  </si>
  <si>
    <t>0,15*3,63</t>
  </si>
  <si>
    <t>(1,85+1,65)*3,63</t>
  </si>
  <si>
    <t>(1,355+1,23)*3,63</t>
  </si>
  <si>
    <t>1,5*3,63</t>
  </si>
  <si>
    <t>(3,3+1,6)*3,63</t>
  </si>
  <si>
    <t>(3,15+2,45)*3,784</t>
  </si>
  <si>
    <t>"2.03</t>
  </si>
  <si>
    <t>(3,09+2,5)*3,784</t>
  </si>
  <si>
    <t>1,6*2,1</t>
  </si>
  <si>
    <t>(4,45+1,15+1,1+2,7)*3,784</t>
  </si>
  <si>
    <t>"2.08</t>
  </si>
  <si>
    <t>(1,54+4,059+1,39)*3,784</t>
  </si>
  <si>
    <t>1*1,97</t>
  </si>
  <si>
    <t>(1,3+1,4)*3,784</t>
  </si>
  <si>
    <t>(2,509+2,8)*3,784</t>
  </si>
  <si>
    <t>"2.16</t>
  </si>
  <si>
    <t>(2,174+2,308+0,28+0,214)*3,784</t>
  </si>
  <si>
    <t>2,4*3,78</t>
  </si>
  <si>
    <t>5,839*3,78</t>
  </si>
  <si>
    <t>(1,759*2,1)</t>
  </si>
  <si>
    <t>(1,75+3,569)*3,784</t>
  </si>
  <si>
    <t>"2,24</t>
  </si>
  <si>
    <t>(5,7+1,8)*3,784</t>
  </si>
  <si>
    <t>"2,28</t>
  </si>
  <si>
    <t>"2.31</t>
  </si>
  <si>
    <t>(3,09+2,501)*3,784</t>
  </si>
  <si>
    <t>(0,3+0,3+0,7+2,82+6,3)*2,554</t>
  </si>
  <si>
    <t>2,6*2,554</t>
  </si>
  <si>
    <t xml:space="preserve"> "3.06</t>
  </si>
  <si>
    <t>(4,17+2,237)*2,554</t>
  </si>
  <si>
    <t>(2,57+2,202+2,2+0,4)*2,554</t>
  </si>
  <si>
    <t>"3,21</t>
  </si>
  <si>
    <t>(0,3+0,3+0,7)*2,554</t>
  </si>
  <si>
    <t>(2,82+6,27)*2,554</t>
  </si>
  <si>
    <t>2,694*2,554</t>
  </si>
  <si>
    <t>202</t>
  </si>
  <si>
    <t>342291112</t>
  </si>
  <si>
    <t>Ukotvení příček polyuretanovou pěnou, tl. příčky přes 100 mm</t>
  </si>
  <si>
    <t>1636401540</t>
  </si>
  <si>
    <t>https://podminky.urs.cz/item/CS_URS_2023_02/342291112</t>
  </si>
  <si>
    <t>3,403</t>
  </si>
  <si>
    <t>2,46</t>
  </si>
  <si>
    <t>(2,34+2,109)</t>
  </si>
  <si>
    <t>0,15</t>
  </si>
  <si>
    <t>(1,85+1,65)</t>
  </si>
  <si>
    <t>(1,355+1,23)</t>
  </si>
  <si>
    <t>1,5</t>
  </si>
  <si>
    <t>(3,3+1,6)</t>
  </si>
  <si>
    <t>(3,15+2,45)</t>
  </si>
  <si>
    <t>(3,09+2,5)</t>
  </si>
  <si>
    <t>1,6</t>
  </si>
  <si>
    <t>(4,45+1,15+1,1+2,7)</t>
  </si>
  <si>
    <t>(1,54+4,059+1,39)</t>
  </si>
  <si>
    <t>(1,3+1,4)</t>
  </si>
  <si>
    <t>(2,509+2,8)</t>
  </si>
  <si>
    <t>(2,174+2,308+0,28+0,214)</t>
  </si>
  <si>
    <t>5,839</t>
  </si>
  <si>
    <t>(1,759)</t>
  </si>
  <si>
    <t>(1,75+3,569)</t>
  </si>
  <si>
    <t>(5,7+1,8)</t>
  </si>
  <si>
    <t>(3,09+2,501)</t>
  </si>
  <si>
    <t>(0,3+0,3+0,7+2,82+6,3)</t>
  </si>
  <si>
    <t>2,6</t>
  </si>
  <si>
    <t>(2,267+1,5+2,732+3,4+1,95+1,773+4,383+2,582+1,927)</t>
  </si>
  <si>
    <t>(4,17+2,237)</t>
  </si>
  <si>
    <t>(2,57+2,202+2,2+0,4)</t>
  </si>
  <si>
    <t>(0,3+0,3+0,7)</t>
  </si>
  <si>
    <t>(2,82+6,27)</t>
  </si>
  <si>
    <t>2,694</t>
  </si>
  <si>
    <t>"115 příčky</t>
  </si>
  <si>
    <t>6,127</t>
  </si>
  <si>
    <t>(2,4+1+2,39+2,03)</t>
  </si>
  <si>
    <t>0,675</t>
  </si>
  <si>
    <t>1,3*2</t>
  </si>
  <si>
    <t>(0,911+0,5)</t>
  </si>
  <si>
    <t>0,91</t>
  </si>
  <si>
    <t>1,1</t>
  </si>
  <si>
    <t>(0,4+0,4)</t>
  </si>
  <si>
    <t>1,75</t>
  </si>
  <si>
    <t>0,9+0,4</t>
  </si>
  <si>
    <t>(3,059+3,058+1,781+1,781+3,27)</t>
  </si>
  <si>
    <t>""S4</t>
  </si>
  <si>
    <t>0,5+0,4</t>
  </si>
  <si>
    <t>(0,3+0,65+0,79)</t>
  </si>
  <si>
    <t>(1,248+2,267)</t>
  </si>
  <si>
    <t>(1,1+1,1+2,1)</t>
  </si>
  <si>
    <t>203</t>
  </si>
  <si>
    <t>342291121</t>
  </si>
  <si>
    <t>Ukotvení příček plochými kotvami, do konstrukce cihelné</t>
  </si>
  <si>
    <t>-582883808</t>
  </si>
  <si>
    <t>https://podminky.urs.cz/item/CS_URS_2023_02/342291121</t>
  </si>
  <si>
    <t>2*2,117</t>
  </si>
  <si>
    <t>2,117*4</t>
  </si>
  <si>
    <t>"1.PP 150mm</t>
  </si>
  <si>
    <t>2*3,63</t>
  </si>
  <si>
    <t>3,784*2</t>
  </si>
  <si>
    <t>2* 3,784</t>
  </si>
  <si>
    <t>3,784</t>
  </si>
  <si>
    <t>3*2,552</t>
  </si>
  <si>
    <t>2,552</t>
  </si>
  <si>
    <t>3,63</t>
  </si>
  <si>
    <t>3*3,63</t>
  </si>
  <si>
    <t>2*3,784</t>
  </si>
  <si>
    <t>3*3,784</t>
  </si>
  <si>
    <t>2*3,78</t>
  </si>
  <si>
    <t>(2*2,1)</t>
  </si>
  <si>
    <t>2*2,554</t>
  </si>
  <si>
    <t>4*2,554</t>
  </si>
  <si>
    <t>204</t>
  </si>
  <si>
    <t>346244381</t>
  </si>
  <si>
    <t>Plentování ocelových válcovaných nosníků jednostranné cihlami na maltu, výška stojiny do 200 mm</t>
  </si>
  <si>
    <t>1724841441</t>
  </si>
  <si>
    <t>https://podminky.urs.cz/item/CS_URS_2023_02/346244381</t>
  </si>
  <si>
    <t>68,6*0,25*2</t>
  </si>
  <si>
    <t>205</t>
  </si>
  <si>
    <t>411324343</t>
  </si>
  <si>
    <t>Stropy z betonu železového (bez výztuže) pohledového stropů deskových, plochých střech, desek balkonových, desek hřibových stropů včetně hlavic hřibových sloupů tř. C 16/20</t>
  </si>
  <si>
    <t>586378885</t>
  </si>
  <si>
    <t>https://podminky.urs.cz/item/CS_URS_2023_02/411324343</t>
  </si>
  <si>
    <t>206</t>
  </si>
  <si>
    <t>411351021</t>
  </si>
  <si>
    <t>Bednění stropních konstrukcí - bez podpěrné konstrukce desek tloušťky stropní desky přes 25 do 50 cm zřízení</t>
  </si>
  <si>
    <t>-281279091</t>
  </si>
  <si>
    <t>https://podminky.urs.cz/item/CS_URS_2023_02/411351021</t>
  </si>
  <si>
    <t>2,4*2,55</t>
  </si>
  <si>
    <t>207</t>
  </si>
  <si>
    <t>411351022</t>
  </si>
  <si>
    <t>Bednění stropních konstrukcí - bez podpěrné konstrukce desek tloušťky stropní desky přes 25 do 50 cm odstranění</t>
  </si>
  <si>
    <t>1988890962</t>
  </si>
  <si>
    <t>https://podminky.urs.cz/item/CS_URS_2023_02/411351022</t>
  </si>
  <si>
    <t>208</t>
  </si>
  <si>
    <t>413232221</t>
  </si>
  <si>
    <t>Zazdívka zhlaví stropních trámů nebo válcovaných nosníků pálenými cihlami válcovaných nosníků, výšky přes 150 do 300 mm</t>
  </si>
  <si>
    <t>1465153631</t>
  </si>
  <si>
    <t>https://podminky.urs.cz/item/CS_URS_2023_02/413232221</t>
  </si>
  <si>
    <t>209</t>
  </si>
  <si>
    <t>441171112</t>
  </si>
  <si>
    <t>Montáž ocelové konstrukce zastřešení (vazníky, krovy) hmotnosti jednotlivých prvků do 30 kg/m, délky přes 12 do 18 m</t>
  </si>
  <si>
    <t>-225802317</t>
  </si>
  <si>
    <t>https://podminky.urs.cz/item/CS_URS_2023_02/441171112</t>
  </si>
  <si>
    <t>206,4*22/1000</t>
  </si>
  <si>
    <t>210</t>
  </si>
  <si>
    <t>13010824</t>
  </si>
  <si>
    <t>ocel profilová jakost S235JR (11 375) průřez U (UPN) 180</t>
  </si>
  <si>
    <t>-944918631</t>
  </si>
  <si>
    <t>4,548*1,05 "Přepočtené koeficientem množství</t>
  </si>
  <si>
    <t>211</t>
  </si>
  <si>
    <t>13010R001</t>
  </si>
  <si>
    <t>spoj. svorník M12x220</t>
  </si>
  <si>
    <t>-729185292</t>
  </si>
  <si>
    <t>212</t>
  </si>
  <si>
    <t>13010R002</t>
  </si>
  <si>
    <t>velkoplošná podložka pro dřevěné konstrukce M12</t>
  </si>
  <si>
    <t>-293306454</t>
  </si>
  <si>
    <t>Úpravy povrchů, podlahy a osazování výplní</t>
  </si>
  <si>
    <t>213</t>
  </si>
  <si>
    <t>611131151</t>
  </si>
  <si>
    <t>Sanační postřik vnitřních omítaných ploch vápenocementový nanášený ručně celoplošně stropů</t>
  </si>
  <si>
    <t>-1836710007</t>
  </si>
  <si>
    <t>https://podminky.urs.cz/item/CS_URS_2023_02/611131151</t>
  </si>
  <si>
    <t>"1,PP</t>
  </si>
  <si>
    <t>174,58</t>
  </si>
  <si>
    <t>-3,51</t>
  </si>
  <si>
    <t>214</t>
  </si>
  <si>
    <t>611325131</t>
  </si>
  <si>
    <t>Omítka sanační vnitřních ploch jádrová tloušťky do 15 mm nanášená ručně vodorovných konstrukcí stropů rovných</t>
  </si>
  <si>
    <t>591275231</t>
  </si>
  <si>
    <t>https://podminky.urs.cz/item/CS_URS_2023_02/611325131</t>
  </si>
  <si>
    <t>215</t>
  </si>
  <si>
    <t>611328131</t>
  </si>
  <si>
    <t>Potažení vnitřních ploch sanačním štukem tloušťky do 3 mm vodorovných konstrukcí stropů rovných</t>
  </si>
  <si>
    <t>785351398</t>
  </si>
  <si>
    <t>https://podminky.urs.cz/item/CS_URS_2023_02/611328131</t>
  </si>
  <si>
    <t>216</t>
  </si>
  <si>
    <t>612131151</t>
  </si>
  <si>
    <t>Sanační postřik vnitřních omítaných ploch vápenocementový nanášený ručně celoplošně stěn</t>
  </si>
  <si>
    <t>-2067659461</t>
  </si>
  <si>
    <t>https://podminky.urs.cz/item/CS_URS_2023_02/612131151</t>
  </si>
  <si>
    <t>(5,048+5,048+3,065+3,065)*2,085</t>
  </si>
  <si>
    <t>-1,31*2,085</t>
  </si>
  <si>
    <t>(0,965+0,965+4,95+4,95)*2,085</t>
  </si>
  <si>
    <t>(4,16+4,16+4,775+4,775)*2,085</t>
  </si>
  <si>
    <t>-1,2*0,2</t>
  </si>
  <si>
    <t>0,5*(1,2+1,2+0,2+0,2)</t>
  </si>
  <si>
    <t>0,65*(0,9+1,97+1,97)</t>
  </si>
  <si>
    <t>(1,645+1,475+1,765+0,675)*2,085</t>
  </si>
  <si>
    <t>-0,9*1,9</t>
  </si>
  <si>
    <t>(0,9+1,9+1,9)*0,65</t>
  </si>
  <si>
    <t>(3,08+3,08+2,5+2,5)*2,085</t>
  </si>
  <si>
    <t>-0,6*1,34</t>
  </si>
  <si>
    <t>(0,6+0,6+1,34+1,34)*0,5</t>
  </si>
  <si>
    <t>(3,8+3,8+4,885+4,885)*2,085</t>
  </si>
  <si>
    <t>-1,45*1,97</t>
  </si>
  <si>
    <t>(0,9+1,9+1,9)*0,39</t>
  </si>
  <si>
    <t>0,45*(1,45+1,97+1,97)</t>
  </si>
  <si>
    <t>(2,362+0,718+0,718+4,633+4,4+2,34+2,383+2,353+1+2,024)*2,085</t>
  </si>
  <si>
    <t>-0,68*1,05</t>
  </si>
  <si>
    <t>-0,68*1,13</t>
  </si>
  <si>
    <t>(0,68+0,68+1,05+1,05)*0,55</t>
  </si>
  <si>
    <t>(0,68+0,68+1,13+1,13)*0,55</t>
  </si>
  <si>
    <t>"007a</t>
  </si>
  <si>
    <t>(2,251+4,989+2,579+1,994+2,253+1+2,485)*2,085</t>
  </si>
  <si>
    <t>(6,205+6,205+4,495+4,495)*2,085</t>
  </si>
  <si>
    <t>0,45*2,085*2</t>
  </si>
  <si>
    <t>0,205*2,085*2</t>
  </si>
  <si>
    <t>-0,68*1,175</t>
  </si>
  <si>
    <t>-0,68*0,585</t>
  </si>
  <si>
    <t>(0,68+0,68+1,175+1,175)*0,55</t>
  </si>
  <si>
    <t>(0,68+0,68+0,585+0,585)*0,55</t>
  </si>
  <si>
    <t>"009</t>
  </si>
  <si>
    <t>(6,13+6,13+2,38+2,38)*2,085</t>
  </si>
  <si>
    <t>-0,68*1,175*2</t>
  </si>
  <si>
    <t>(0,68+0,68+1,175+1,175)*0,55*2</t>
  </si>
  <si>
    <t>((3,755+3,755+2,015+2,015)*2,085)</t>
  </si>
  <si>
    <t>-1,2*2,085</t>
  </si>
  <si>
    <t>(0,8+1,97+1,97)*0,668</t>
  </si>
  <si>
    <t>(2,394+0,632+1,361+1,896+0,334+1,3)*2,085</t>
  </si>
  <si>
    <t>-0,9*1,9*2</t>
  </si>
  <si>
    <t>-0,97*1,9</t>
  </si>
  <si>
    <t>(5,6+5,6+1,3+1,3)*2,085</t>
  </si>
  <si>
    <t>(1,45+1,97+1,97)*0,65</t>
  </si>
  <si>
    <t>(3,516+3,516+1,3+1,3)*2,085</t>
  </si>
  <si>
    <t>-1,3*2,085</t>
  </si>
  <si>
    <t>"0,13</t>
  </si>
  <si>
    <t>(1,3+1,3+1,315+1,315)*2,085</t>
  </si>
  <si>
    <t>"013a</t>
  </si>
  <si>
    <t>(5,05+5,05+0,815+0,815)*2,085</t>
  </si>
  <si>
    <t>(1,255+1,255+2,09+2,09)*2,085</t>
  </si>
  <si>
    <t>217</t>
  </si>
  <si>
    <t>612315418</t>
  </si>
  <si>
    <t>Oprava vápenné omítky vnitřních ploch hladké, tloušťky do 20 mm, s celoplošným přeštukováním, tloušťky štuku do 3 mm, stěn, v rozsahu opravované plochy přes 30 do 50%</t>
  </si>
  <si>
    <t>608289855</t>
  </si>
  <si>
    <t>https://podminky.urs.cz/item/CS_URS_2023_02/612315418</t>
  </si>
  <si>
    <t>"1.01a</t>
  </si>
  <si>
    <t>(3,25+2,5+3,25)*2,9</t>
  </si>
  <si>
    <t>-1,8*2,1</t>
  </si>
  <si>
    <t>(1,8+2,1+2,1)*0,55</t>
  </si>
  <si>
    <t>(2,5+1,054)*2,9</t>
  </si>
  <si>
    <t>(2,363+2,46+2,363)*2,9</t>
  </si>
  <si>
    <t>-1*1,1</t>
  </si>
  <si>
    <t>-1,3*1,1</t>
  </si>
  <si>
    <t>(2+0,95)*2*2,9</t>
  </si>
  <si>
    <t>(1+1,97+1,97)*0,3</t>
  </si>
  <si>
    <t>(4,55+4,55+0,75+0,75+1,8)*2,9</t>
  </si>
  <si>
    <t>"1.04 (obklad do 1,5)</t>
  </si>
  <si>
    <t>(3,5+1,2+1,2+1,2+0,9+3,45+0,9+0,8+0,3+2,3+0,95)*1,4</t>
  </si>
  <si>
    <t>-0,9*1,97*4</t>
  </si>
  <si>
    <t>(1,1+1,1+0,9+0,9)*2,9</t>
  </si>
  <si>
    <t>"1.06 obklad do výšky 1,5</t>
  </si>
  <si>
    <t>(2,75+2,3+0,2+1,5+1,6)*1,4</t>
  </si>
  <si>
    <t>(2,2+1,8+0,6)*2,9</t>
  </si>
  <si>
    <t>-1,2*2,9</t>
  </si>
  <si>
    <t>(3,2+0,3)*2,9</t>
  </si>
  <si>
    <t>"1.12 výška obkladu 2,1</t>
  </si>
  <si>
    <t>(0,9+2,8)*0,9</t>
  </si>
  <si>
    <t>(2,755+3,71+0,758+3,583)*2,9</t>
  </si>
  <si>
    <t>-(2,755+0,6)*0,8 "obklad</t>
  </si>
  <si>
    <t>-1,2*1,5*2</t>
  </si>
  <si>
    <t>(1,2+1,2+1,5+1,5)*0,35*2</t>
  </si>
  <si>
    <t>(6,55+3,75+4,9+3,511+0,65)*2,9</t>
  </si>
  <si>
    <t>-1,2*1,6*2</t>
  </si>
  <si>
    <t>(1,2+1,2+1,6+1,6)*0,4*2</t>
  </si>
  <si>
    <t>(1,85+1,5)*2,9</t>
  </si>
  <si>
    <t>(1,5+1,97+1,97)*0,5</t>
  </si>
  <si>
    <t>"1.16</t>
  </si>
  <si>
    <t>(1,95+3+3,95+4,65)*2,9</t>
  </si>
  <si>
    <t>-1,5*1,5</t>
  </si>
  <si>
    <t>1,5*4*0,4</t>
  </si>
  <si>
    <t>(1,695+2,55+0,6+0,5+0,45)*2,9</t>
  </si>
  <si>
    <t>(1,195+0,65+1,05+4,65+2,25+3,95)*2,9</t>
  </si>
  <si>
    <t>-(0,65+1,05+2,45)*0,8 "obklad</t>
  </si>
  <si>
    <t>-1,8*2,9</t>
  </si>
  <si>
    <t>(6,3+2,363+1,35+4,65)*2,9</t>
  </si>
  <si>
    <t>-1,5*1,5*2</t>
  </si>
  <si>
    <t>1,5*4*0,4*2</t>
  </si>
  <si>
    <t>2,35*2,9</t>
  </si>
  <si>
    <t>-1,5*2,02</t>
  </si>
  <si>
    <t>(1,5+2,02+2,02)*0,6</t>
  </si>
  <si>
    <t>(6,25+11,2+1,9)*2,9</t>
  </si>
  <si>
    <t>(9,4+9,4+5,02+5,02)*2,9</t>
  </si>
  <si>
    <t>(5,8+5,8+4,97+4,97)*2,9</t>
  </si>
  <si>
    <t>(6,4+6,4+4,75+4,75)*2,9</t>
  </si>
  <si>
    <t>(6,4+6,4+4,875+4,875)*2,9</t>
  </si>
  <si>
    <t>(4,9+4,495+5,156+5,2+4,8)*2,9</t>
  </si>
  <si>
    <t>(29+29)*2,9</t>
  </si>
  <si>
    <t>(13,57+13,57+3,15)*2,9</t>
  </si>
  <si>
    <t>(5,2+5,2+0,95+0,95)*2,9</t>
  </si>
  <si>
    <t>(4,76+4,76+0,75+0,75+2,15)*2,9</t>
  </si>
  <si>
    <t>(2,95+5,23+0,452+4,3+1,6+0,6)*1,4</t>
  </si>
  <si>
    <t>((2,9+0,95+1,9+1,9)*2,9)</t>
  </si>
  <si>
    <t>(2+1,5+0,63+1,9+0,95)*2,9</t>
  </si>
  <si>
    <t>-382</t>
  </si>
  <si>
    <t>218</t>
  </si>
  <si>
    <t>612316121</t>
  </si>
  <si>
    <t>Omítka sanační vápenná vnitřních ploch jednovrstvá jednovrstvá, tloušťky do 20 mm nanášená ručně svislých konstrukcí stěn</t>
  </si>
  <si>
    <t>1779240816</t>
  </si>
  <si>
    <t>https://podminky.urs.cz/item/CS_URS_2023_02/612316121</t>
  </si>
  <si>
    <t>219</t>
  </si>
  <si>
    <t>612321111</t>
  </si>
  <si>
    <t>Omítka vápenocementová vnitřních ploch nanášená ručně jednovrstvá, tloušťky do 10 mm hrubá zatřená svislých konstrukcí stěn</t>
  </si>
  <si>
    <t>-1359146248</t>
  </si>
  <si>
    <t>https://podminky.urs.cz/item/CS_URS_2023_02/612321111</t>
  </si>
  <si>
    <t>(1,2+1,2+1,1+1,1)*1,5</t>
  </si>
  <si>
    <t>-0,7*1,2</t>
  </si>
  <si>
    <t>(1,45+1,45+0,9)*2,1</t>
  </si>
  <si>
    <t>(0,07+3,5+1,25+1,009+0,3+0,8+0,9+2)*1,5</t>
  </si>
  <si>
    <t>(3,3+2,75+2,306+0,205+1,5+1,611)*1,5</t>
  </si>
  <si>
    <t>-0,9*1,5</t>
  </si>
  <si>
    <t>1,5*2,1</t>
  </si>
  <si>
    <t>(1,2+1,2+2,085+0,9+0,911)*2,1</t>
  </si>
  <si>
    <t>(2,755+2,755+0,6+0,6)*0,8</t>
  </si>
  <si>
    <t>(0,65+1,055+2,5)*0,8</t>
  </si>
  <si>
    <t>(2,3+2,3+2,7+2,7)*2,1</t>
  </si>
  <si>
    <t>(0,3+0,95+2+1,413+0,15+0,925+0,95)*2,1</t>
  </si>
  <si>
    <t>(0,5+0,4+1,85+0,6)*0,8</t>
  </si>
  <si>
    <t>(0,8+1,11+1,11+1,019+0,35+0,52)*2,1</t>
  </si>
  <si>
    <t>(2,36+2,8+0,8+0,15)*2,1</t>
  </si>
  <si>
    <t>"2.13</t>
  </si>
  <si>
    <t>(2,95+0,6)*0,8</t>
  </si>
  <si>
    <t>(0,6+2,8)*0,8</t>
  </si>
  <si>
    <t>0,85*2,1</t>
  </si>
  <si>
    <t>(2,42+1,75+2,42+0,85)*2,1</t>
  </si>
  <si>
    <t>(2,8+0,6)*0,8</t>
  </si>
  <si>
    <t>1,1*2,1</t>
  </si>
  <si>
    <t>(1,7+1,75+1,67+0,65)*2,1</t>
  </si>
  <si>
    <t>"2.24</t>
  </si>
  <si>
    <t>0,9*2,1</t>
  </si>
  <si>
    <t>(2,37+2,37+0,9+1,8)*2,1</t>
  </si>
  <si>
    <t>"2.25</t>
  </si>
  <si>
    <t>(2,75+0,6)*0,8</t>
  </si>
  <si>
    <t>"2.28</t>
  </si>
  <si>
    <t>(2,3+2,3+2,45+2,45)*2,1</t>
  </si>
  <si>
    <t>"2.29</t>
  </si>
  <si>
    <t>(1,7+0,5)*0,8</t>
  </si>
  <si>
    <t>(2,25+2,25+2,5+2,5)*2,1</t>
  </si>
  <si>
    <t>"2.32</t>
  </si>
  <si>
    <t>(0,4+1+1,7)*0,8</t>
  </si>
  <si>
    <t>(1,78+1,78+1,73+1,73)*2,1</t>
  </si>
  <si>
    <t>(3,06+3,06+1,65+1,65)*2,1</t>
  </si>
  <si>
    <t>"3.23</t>
  </si>
  <si>
    <t>(1,73+1,73+1,78+1,78)*2,1</t>
  </si>
  <si>
    <t>(3,27+0,6+0,6)*0,8</t>
  </si>
  <si>
    <t>"3.26</t>
  </si>
  <si>
    <t>(0,68+3,27+0,3+0,9)*0,8</t>
  </si>
  <si>
    <t>220</t>
  </si>
  <si>
    <t>612321141</t>
  </si>
  <si>
    <t>Omítka vápenocementová vnitřních ploch nanášená ručně dvouvrstvá, tloušťky jádrové omítky do 10 mm a tloušťky štuku do 3 mm štuková svislých konstrukcí stěn</t>
  </si>
  <si>
    <t>1814437199</t>
  </si>
  <si>
    <t>https://podminky.urs.cz/item/CS_URS_2023_02/612321141</t>
  </si>
  <si>
    <t>(3,31+0,65+0,265+0,18+0,215+2,46)*2,9</t>
  </si>
  <si>
    <t>(1,25+1,1+0,24+0,104)*1,4</t>
  </si>
  <si>
    <t>3,3*2,9</t>
  </si>
  <si>
    <t>(1,8+1,6)*2,9</t>
  </si>
  <si>
    <t>(1,351+0,91+1,6+1,74)*2,9</t>
  </si>
  <si>
    <t>(0,911+0,5+1,468+1,2+1,85)*0,9</t>
  </si>
  <si>
    <t>(1,3+1,4)*2,9</t>
  </si>
  <si>
    <t>(1,85+1,5+1,65+2)*2,9</t>
  </si>
  <si>
    <t>1,5*2,9*2</t>
  </si>
  <si>
    <t>1,095*2,9</t>
  </si>
  <si>
    <t>(4,95+2,1+0,175+1,959+2,36+1,96)*2,9</t>
  </si>
  <si>
    <t>"2.03 - 2.05</t>
  </si>
  <si>
    <t>(0,95+1,1+1,15+4,45+1,85+1,15+2,7)*2,9</t>
  </si>
  <si>
    <t>(2,3+2,7)*0,9</t>
  </si>
  <si>
    <t>0,9*0,9</t>
  </si>
  <si>
    <t>"2.07a</t>
  </si>
  <si>
    <t>(1,39+1,39+2,62)*2,9</t>
  </si>
  <si>
    <t>(1,54+4,21)*2,9</t>
  </si>
  <si>
    <t>(0,5+0,4)*2,9</t>
  </si>
  <si>
    <t>"2.09</t>
  </si>
  <si>
    <t>(1,39+1,3+1,3+0,9+0,9+1)*2,9</t>
  </si>
  <si>
    <t>1,7*2,9</t>
  </si>
  <si>
    <t>"2.11</t>
  </si>
  <si>
    <t>(1,26+1,3+1,3)*2,9</t>
  </si>
  <si>
    <t>(2,8+2,4)*0,9</t>
  </si>
  <si>
    <t>2,95*2,1</t>
  </si>
  <si>
    <t>(1,06+1,4+1,45)*2,9</t>
  </si>
  <si>
    <t>(4,8+2,174+2,024+2,2+0,18+2,024)*2,9</t>
  </si>
  <si>
    <t>(5,8*2,9)</t>
  </si>
  <si>
    <t>-2,8*0,8</t>
  </si>
  <si>
    <t>(3,17+1,1)*2,9</t>
  </si>
  <si>
    <t>(1,7+2,42+1,75)*0,9</t>
  </si>
  <si>
    <t>(3,06+3,569+1,45+1,75+1,6)*2,9</t>
  </si>
  <si>
    <t>(1,75+1,67+0,15+1,1)*0,9</t>
  </si>
  <si>
    <t>(3,07+5,7+3+1,8)*2,9</t>
  </si>
  <si>
    <t>(2,37+1,8+0,88+1,8)*0,9</t>
  </si>
  <si>
    <t>"2,29</t>
  </si>
  <si>
    <t>(3,159*2,9)</t>
  </si>
  <si>
    <t>0,88*2,1</t>
  </si>
  <si>
    <t>(0,4+0,5+2,75)*2,9</t>
  </si>
  <si>
    <t>-(0,5+1,7)*0,8</t>
  </si>
  <si>
    <t>(2,45+1,3)*2,9</t>
  </si>
  <si>
    <t>(1,7+2,45)*0,9</t>
  </si>
  <si>
    <t>3,1*2,9</t>
  </si>
  <si>
    <t>0,88*2,1*2</t>
  </si>
  <si>
    <t>(0,4+1+2,7)*2,9</t>
  </si>
  <si>
    <t>-(0,4+1+1,7)*0,8</t>
  </si>
  <si>
    <t>(2,5+1,1+1,6)*2,9</t>
  </si>
  <si>
    <t>(2,5+1,85+0,15+0,9)*0,9</t>
  </si>
  <si>
    <t>"zazdívka</t>
  </si>
  <si>
    <t>0,9*2,1*6</t>
  </si>
  <si>
    <t>1,76*2,1</t>
  </si>
  <si>
    <t>"3.01</t>
  </si>
  <si>
    <t>(1,2+1,08+1,3+1,65+3,4+0,15+2,882+0,3+1,05+1,5+0,975+1+1,1)*2,6</t>
  </si>
  <si>
    <t>-0,8*1,97*6</t>
  </si>
  <si>
    <t>"3.03a</t>
  </si>
  <si>
    <t>(1,07+1,5)*2,6</t>
  </si>
  <si>
    <t>(2,435+2,27+2,27)*2,6</t>
  </si>
  <si>
    <t>-0,7*1,97*3</t>
  </si>
  <si>
    <t>(1,067+1,098+0,727+1,1+1,1+1,098+1,098)*2,6</t>
  </si>
  <si>
    <t>(1,918+1,23+2,1+1,35+0,925+2,282)*2,6</t>
  </si>
  <si>
    <t>(0,95+0,95+1,1+1,1)*2,6*2</t>
  </si>
  <si>
    <t>(0,15+1,331+2,582+1,918+2,237)*2,6</t>
  </si>
  <si>
    <t>(4,17+1)*2,6</t>
  </si>
  <si>
    <t>(4,17+1,09)*2,6</t>
  </si>
  <si>
    <t>(0,5+0,5+0,5)*2,6</t>
  </si>
  <si>
    <t>(1,95+0,35+2,05)*2,6</t>
  </si>
  <si>
    <t>2,05*2,6</t>
  </si>
  <si>
    <t>(4,77+1,773)*2,6</t>
  </si>
  <si>
    <t>"3.11 - 312</t>
  </si>
  <si>
    <t>(4,77+2,565+1,07+2,2+1)*2,6</t>
  </si>
  <si>
    <t>(2,57+2,57+1,5)*2,6</t>
  </si>
  <si>
    <t>(2,2+2,2+2,4)*2,6</t>
  </si>
  <si>
    <t>-1,2*2,6</t>
  </si>
  <si>
    <t>(2,6+1,843+2,22)*2,6</t>
  </si>
  <si>
    <t>"3.19 - 3.24</t>
  </si>
  <si>
    <t>(1,08+1,78+1,08)*2,6</t>
  </si>
  <si>
    <t>(1,78+1,78+1,08+1,08)*2,6</t>
  </si>
  <si>
    <t>(1,73+1,73+1,78+1,78)*0,6*2</t>
  </si>
  <si>
    <t>(3,06+1,39+1,39+0,15)*0,6</t>
  </si>
  <si>
    <t>(3,059+1,389+0,4)*0,6</t>
  </si>
  <si>
    <t>(3,27+2,6+0,15)*2,6</t>
  </si>
  <si>
    <t>-(0,15+2,6)*0,8</t>
  </si>
  <si>
    <t>(1,024+0,4)*2,6</t>
  </si>
  <si>
    <t>1*2,1</t>
  </si>
  <si>
    <t>(2,7+0,3)*2,6</t>
  </si>
  <si>
    <t>-(2,7+0,3)*0,8</t>
  </si>
  <si>
    <t>(15,428+15,559)*3,621*2</t>
  </si>
  <si>
    <t>-0,9*1,97*2*2</t>
  </si>
  <si>
    <t>-0,8*1,97*3*2</t>
  </si>
  <si>
    <t>4,919*3,621*2</t>
  </si>
  <si>
    <t>(15,553)*2,554*2</t>
  </si>
  <si>
    <t>-0,8*1,97*4*2</t>
  </si>
  <si>
    <t>(4,259+4,95+4,95)*2,554*2</t>
  </si>
  <si>
    <t>221</t>
  </si>
  <si>
    <t>612324111</t>
  </si>
  <si>
    <t>Omítka sanační vnitřních ploch podkladní (vyrovnávací) tloušťky do 10 mm nanášená ručně svislých konstrukcí stěn</t>
  </si>
  <si>
    <t>-660304280</t>
  </si>
  <si>
    <t>https://podminky.urs.cz/item/CS_URS_2023_02/612324111</t>
  </si>
  <si>
    <t>222</t>
  </si>
  <si>
    <t>612328131</t>
  </si>
  <si>
    <t>Potažení vnitřních ploch sanačním štukem tloušťky do 3 mm svislých konstrukcí stěn</t>
  </si>
  <si>
    <t>1853381836</t>
  </si>
  <si>
    <t>https://podminky.urs.cz/item/CS_URS_2023_02/612328131</t>
  </si>
  <si>
    <t>223</t>
  </si>
  <si>
    <t>619995001</t>
  </si>
  <si>
    <t>Začištění omítek (s dodáním hmot) kolem oken, dveří, podlah, obkladů apod.</t>
  </si>
  <si>
    <t>-1856926193</t>
  </si>
  <si>
    <t>https://podminky.urs.cz/item/CS_URS_2023_02/619995001</t>
  </si>
  <si>
    <t>"01OP</t>
  </si>
  <si>
    <t>(1,15+0,68)*2*6</t>
  </si>
  <si>
    <t>"02OP</t>
  </si>
  <si>
    <t>(0,6+0,68)*2</t>
  </si>
  <si>
    <t>"06OP fix</t>
  </si>
  <si>
    <t>(1,2+0,2)*2</t>
  </si>
  <si>
    <t>"07OP</t>
  </si>
  <si>
    <t>(0,55+0,43)*2</t>
  </si>
  <si>
    <t>"08OP</t>
  </si>
  <si>
    <t>(1,5+1,5)*2*18</t>
  </si>
  <si>
    <t>"09OP</t>
  </si>
  <si>
    <t>(1,2+1,6)*2*2</t>
  </si>
  <si>
    <t>"10OP</t>
  </si>
  <si>
    <t>(1,5+1,6)*2</t>
  </si>
  <si>
    <t>"11OP</t>
  </si>
  <si>
    <t>(1,2+1,5)*2*11</t>
  </si>
  <si>
    <t>"13OP</t>
  </si>
  <si>
    <t>(0,6+1,5)*2*3</t>
  </si>
  <si>
    <t>"14OP</t>
  </si>
  <si>
    <t>(0,57+0,6)*2*2</t>
  </si>
  <si>
    <t>"15OP</t>
  </si>
  <si>
    <t>(0,9+1,2)*2</t>
  </si>
  <si>
    <t>"18OP</t>
  </si>
  <si>
    <t>(0,75+0,9)*2</t>
  </si>
  <si>
    <t>"OP19</t>
  </si>
  <si>
    <t>(1,625+2,395)*2</t>
  </si>
  <si>
    <t>"20OP</t>
  </si>
  <si>
    <t>(0,4+0,6)*2</t>
  </si>
  <si>
    <t>"21OP</t>
  </si>
  <si>
    <t>(1,2+1,1)*2*21</t>
  </si>
  <si>
    <t>"22OP</t>
  </si>
  <si>
    <t>(0,9+0,91)*2</t>
  </si>
  <si>
    <t>"23OP</t>
  </si>
  <si>
    <t>(1,06+1,5)*2</t>
  </si>
  <si>
    <t>"OP24</t>
  </si>
  <si>
    <t>(1,4+1,8)*2</t>
  </si>
  <si>
    <t>"OP25</t>
  </si>
  <si>
    <t>(1,4+1,6)*2</t>
  </si>
  <si>
    <t>"OP26</t>
  </si>
  <si>
    <t>(1+1)*2</t>
  </si>
  <si>
    <t>"OP28</t>
  </si>
  <si>
    <t>(1,5+2,2)*2</t>
  </si>
  <si>
    <t>378,04*2</t>
  </si>
  <si>
    <t>224</t>
  </si>
  <si>
    <t>622131121</t>
  </si>
  <si>
    <t>Podkladní a spojovací vrstva vnějších omítaných ploch penetrace nanášená ručně stěn</t>
  </si>
  <si>
    <t>186821581</t>
  </si>
  <si>
    <t>https://podminky.urs.cz/item/CS_URS_2023_02/622131121</t>
  </si>
  <si>
    <t>"severovýchod</t>
  </si>
  <si>
    <t>35,401*12,213</t>
  </si>
  <si>
    <t>"severozápad</t>
  </si>
  <si>
    <t>187,1</t>
  </si>
  <si>
    <t>"východ</t>
  </si>
  <si>
    <t>64,887</t>
  </si>
  <si>
    <t>151,5</t>
  </si>
  <si>
    <t>371</t>
  </si>
  <si>
    <t>26,8</t>
  </si>
  <si>
    <t>-(1,175*0,68)*3</t>
  </si>
  <si>
    <t>-(0,585*0,68)</t>
  </si>
  <si>
    <t>"03OP</t>
  </si>
  <si>
    <t>-(1,13*0,67)*2</t>
  </si>
  <si>
    <t>"04OP</t>
  </si>
  <si>
    <t>-(1,05*0,68)</t>
  </si>
  <si>
    <t>"05OP</t>
  </si>
  <si>
    <t>-(1,34*0,6)</t>
  </si>
  <si>
    <t>-(1,2*0,2)</t>
  </si>
  <si>
    <t>-(0,55*0,43)</t>
  </si>
  <si>
    <t>-(1,5*1,5)*24</t>
  </si>
  <si>
    <t>-(1,2*1,6)*2</t>
  </si>
  <si>
    <t>-(1,5*1,6)</t>
  </si>
  <si>
    <t>-(1,2*1,5)*12</t>
  </si>
  <si>
    <t>"12OP</t>
  </si>
  <si>
    <t>-(1,105*1,5)</t>
  </si>
  <si>
    <t>-(0,6*1,5)*3</t>
  </si>
  <si>
    <t>-(0,57*0,6)*2</t>
  </si>
  <si>
    <t>-(0,9*1,2)</t>
  </si>
  <si>
    <t>"16OP</t>
  </si>
  <si>
    <t>-(1,2*0,6)*2</t>
  </si>
  <si>
    <t>"17OP</t>
  </si>
  <si>
    <t>-(1,3*0,6)</t>
  </si>
  <si>
    <t>-(0,75*0,9)</t>
  </si>
  <si>
    <t>-(1,625*2,395)</t>
  </si>
  <si>
    <t>-(0,4*0,6)</t>
  </si>
  <si>
    <t>-(1,2*1,1)*21</t>
  </si>
  <si>
    <t>-(0,9*0,91)</t>
  </si>
  <si>
    <t>-(1,06*1,5)</t>
  </si>
  <si>
    <t>-(1,4*1,8)</t>
  </si>
  <si>
    <t>-(1,4*1,6)</t>
  </si>
  <si>
    <t>-(1*1)</t>
  </si>
  <si>
    <t>"OP27</t>
  </si>
  <si>
    <t>-(1*1,3)</t>
  </si>
  <si>
    <t>-(1,5*2,2)*2</t>
  </si>
  <si>
    <t>-2*2,9</t>
  </si>
  <si>
    <t>-1*2,04</t>
  </si>
  <si>
    <t>225</t>
  </si>
  <si>
    <t>622151011</t>
  </si>
  <si>
    <t>Penetrační nátěr vnějších pastovitých tenkovrstvých omítek silikátový stěn</t>
  </si>
  <si>
    <t>338780101</t>
  </si>
  <si>
    <t>https://podminky.urs.cz/item/CS_URS_2023_02/622151011</t>
  </si>
  <si>
    <t>1074,917</t>
  </si>
  <si>
    <t>(1,175+0,68+0,68)*3*0,2</t>
  </si>
  <si>
    <t>(0,585+0,68+0,68)*0,2</t>
  </si>
  <si>
    <t>(1,13+0,67+0,67)*2*0,2</t>
  </si>
  <si>
    <t>(1,05+0,68+0,68)*0,2</t>
  </si>
  <si>
    <t>(1,34+0,6+0,6)*0,2</t>
  </si>
  <si>
    <t>(1,2+0,2+0,2)*0,2</t>
  </si>
  <si>
    <t>(0,55+0,43+0,43)*0,2</t>
  </si>
  <si>
    <t>(1,5+1,5+1,5)*24*0,2</t>
  </si>
  <si>
    <t>(1,2+1,6+1,6)*2*0,2</t>
  </si>
  <si>
    <t>(1,5+1,6+1,6)*0,2</t>
  </si>
  <si>
    <t>(1,2+1,5+1,5)*12*0,2</t>
  </si>
  <si>
    <t>(1,105+1,5+1,5)*0,2</t>
  </si>
  <si>
    <t>(0,6+1,5+1,5)*3*0,2</t>
  </si>
  <si>
    <t>(0,57+0,6+0,6)*2*0,2</t>
  </si>
  <si>
    <t>(0,9+1,2+1,2)*0,2</t>
  </si>
  <si>
    <t>(1,2+0,6+0,6)*2*0,2</t>
  </si>
  <si>
    <t>(1,3+0,6+0,6)*0,2</t>
  </si>
  <si>
    <t>(0,75+0,9+0,9)*0,2</t>
  </si>
  <si>
    <t>(1,625+2,395+2,395)*0,2</t>
  </si>
  <si>
    <t>(0,4+0,6+0,6)*0,2</t>
  </si>
  <si>
    <t>(1,2+1,1+1,1)*21*0,2</t>
  </si>
  <si>
    <t>(0,9+0,91+0,91)*0,2</t>
  </si>
  <si>
    <t>(1,06+1,5+1,5)*0,2</t>
  </si>
  <si>
    <t>(1,4+1,8+1,8)*0,2</t>
  </si>
  <si>
    <t>(1,4+1,6+1,6)*0,2</t>
  </si>
  <si>
    <t>(1+1+1)*0,2</t>
  </si>
  <si>
    <t>(1+1,3+1,3)*0,2</t>
  </si>
  <si>
    <t>(1,5+2,2+2,2)*2*0,2</t>
  </si>
  <si>
    <t>(2+2,9+2,9)*0,2</t>
  </si>
  <si>
    <t>(1+2,04+2,04)*0,2</t>
  </si>
  <si>
    <t>226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</si>
  <si>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</si>
  <si>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</si>
  <si>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-493026437</t>
  </si>
  <si>
    <t>https://podminky.urs.cz/item/CS_URS_2023_02/622211031</t>
  </si>
  <si>
    <t>227</t>
  </si>
  <si>
    <t>28375952</t>
  </si>
  <si>
    <t>deska EPS 70 fasádní λ=0,039 tl 160mm</t>
  </si>
  <si>
    <t>1354465543</t>
  </si>
  <si>
    <t>74,952*1,05 "Přepočtené koeficientem množství</t>
  </si>
  <si>
    <t>228</t>
  </si>
  <si>
    <t>28376422</t>
  </si>
  <si>
    <t>deska XPS hrana polodrážková a hladký povrch 300kPA λ=0,035 tl 100mm</t>
  </si>
  <si>
    <t>-460987690</t>
  </si>
  <si>
    <t>(0,55+1,22+0,22+0,5+0,5+0,55+1,22+0,22+1,44+0,52)*0,3</t>
  </si>
  <si>
    <t>2,082*1,05 "Přepočtené koeficientem množství</t>
  </si>
  <si>
    <t>229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</si>
  <si>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</si>
  <si>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</si>
  <si>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-1594672165</t>
  </si>
  <si>
    <t>https://podminky.urs.cz/item/CS_URS_2023_02/622211041</t>
  </si>
  <si>
    <t>(985,762+190,655+14,363)/1,05</t>
  </si>
  <si>
    <t>230</t>
  </si>
  <si>
    <t>28375985</t>
  </si>
  <si>
    <t>deska EPS 100 fasádní λ=0,037 tl 160mm</t>
  </si>
  <si>
    <t>-1544101094</t>
  </si>
  <si>
    <t>-113,105-(13,9+1,2+1,93+0,4+0,865+1,773+1,747+19,514+9,967-5,315)*0,5</t>
  </si>
  <si>
    <t>938,821*1,05 "Přepočtené koeficientem množství</t>
  </si>
  <si>
    <t>231</t>
  </si>
  <si>
    <t>-1128005367</t>
  </si>
  <si>
    <t>"D"D</t>
  </si>
  <si>
    <t>2,3*13,9</t>
  </si>
  <si>
    <t>"FF</t>
  </si>
  <si>
    <t>0,5*(1,2+1,93+0,4)</t>
  </si>
  <si>
    <t>2,4*(1,2+1,93+0,4)</t>
  </si>
  <si>
    <t>(0,865+1,773+1,747)*2,4</t>
  </si>
  <si>
    <t>"AA</t>
  </si>
  <si>
    <t>1,854*19,514</t>
  </si>
  <si>
    <t>1,574*9,967</t>
  </si>
  <si>
    <t>5,315*1,854</t>
  </si>
  <si>
    <t>113,105-(13,9+1,2+1,93+0,4+0,865+1,773+1,747+19,514+9,967-5,315)*1</t>
  </si>
  <si>
    <t>181,576*1,05 "Přepočtené koeficientem množství</t>
  </si>
  <si>
    <t>232</t>
  </si>
  <si>
    <t>28376424</t>
  </si>
  <si>
    <t>deska XPS hrana polodrážková a hladký povrch 300kPA λ=0,035 tl 140mm</t>
  </si>
  <si>
    <t>733538627</t>
  </si>
  <si>
    <t>"DD</t>
  </si>
  <si>
    <t>13,679*1</t>
  </si>
  <si>
    <t>13,679*1,05 "Přepočtené koeficientem množství</t>
  </si>
  <si>
    <t>233</t>
  </si>
  <si>
    <t>622212001</t>
  </si>
  <si>
    <t>Montáž kontaktního zateplení vnějšího ostění, nadpraží nebo parapetu lepením z polystyrenových desek hloubky špalet do 200 mm, tloušťky desek do 40 mm</t>
  </si>
  <si>
    <t>319138778</t>
  </si>
  <si>
    <t>https://podminky.urs.cz/item/CS_URS_2023_02/622212001</t>
  </si>
  <si>
    <t>(1,175+0,68)*2*3*0,2</t>
  </si>
  <si>
    <t>(0,585+0,68)*2*0,2</t>
  </si>
  <si>
    <t>(1,13+0,67)*2*2*0,2</t>
  </si>
  <si>
    <t>(1,05+0,68)*2*0,2</t>
  </si>
  <si>
    <t>(1,34+0,6)*2*0,2</t>
  </si>
  <si>
    <t>(1,2+0,2)*2*0,2</t>
  </si>
  <si>
    <t>(0,55+0,43)*2*0,2</t>
  </si>
  <si>
    <t>(1,5+1,5)*2*24*0,2</t>
  </si>
  <si>
    <t>(1,2+1,6)*2*2*0,2</t>
  </si>
  <si>
    <t>(1,5+1,6)*2*0,2</t>
  </si>
  <si>
    <t>(1,2+1,5)*2*12*0,2</t>
  </si>
  <si>
    <t>(1,105+1,5)*2*0,2</t>
  </si>
  <si>
    <t>(0,6+1,5)*2*3*0,2</t>
  </si>
  <si>
    <t>(0,57+0,6)*2*2*0,2</t>
  </si>
  <si>
    <t>(0,9+1,2)*2*0,2</t>
  </si>
  <si>
    <t>(1,2+0,6)*2*2*0,2</t>
  </si>
  <si>
    <t>(1,3+0,6)*2*0,2</t>
  </si>
  <si>
    <t>(0,75+0,9)*2*0,2</t>
  </si>
  <si>
    <t>(1,625+2,395)*2*0,2</t>
  </si>
  <si>
    <t>(0,4+0,6)*2*0,2</t>
  </si>
  <si>
    <t>(1,2+1,1)*2*21*0,2</t>
  </si>
  <si>
    <t>(0,9+0,91)*2*0,2</t>
  </si>
  <si>
    <t>(1,06+1,5)*2*0,2</t>
  </si>
  <si>
    <t>(1,4+1,8)*2*0,2</t>
  </si>
  <si>
    <t>(1,4+1,6)*2*0,2</t>
  </si>
  <si>
    <t>(1+1)*2*0,2</t>
  </si>
  <si>
    <t>(1+1,3)*2*0,2</t>
  </si>
  <si>
    <t>(1,5+2,2)*2*2*0,2</t>
  </si>
  <si>
    <t>234</t>
  </si>
  <si>
    <t>28375944</t>
  </si>
  <si>
    <t>deska EPS 100 fasádní λ=0,037 tl 40mm</t>
  </si>
  <si>
    <t>713743818</t>
  </si>
  <si>
    <t>94,402*1,1 "Přepočtené koeficientem množství</t>
  </si>
  <si>
    <t>235</t>
  </si>
  <si>
    <t>622252001</t>
  </si>
  <si>
    <t>Montáž profilů kontaktního zateplení zakládacích soklových připevněných hmoždinkami</t>
  </si>
  <si>
    <t>1239314336</t>
  </si>
  <si>
    <t>https://podminky.urs.cz/item/CS_URS_2023_02/622252001</t>
  </si>
  <si>
    <t>35,401+5,4+5,4+0,1+8,3+3,85+0,65+0,65+1,2+9,821+1,9+12,46+7,25+4,273+16,45</t>
  </si>
  <si>
    <t>236</t>
  </si>
  <si>
    <t>59051653</t>
  </si>
  <si>
    <t>profil zakládací Al tl 0,7mm pro ETICS pro izolant tl 160mm</t>
  </si>
  <si>
    <t>1216921644</t>
  </si>
  <si>
    <t>113,105*1,05 "Přepočtené koeficientem množství</t>
  </si>
  <si>
    <t>237</t>
  </si>
  <si>
    <t>622252002</t>
  </si>
  <si>
    <t>Montáž profilů kontaktního zateplení ostatních stěnových, dilatačních apod. lepených do tmelu</t>
  </si>
  <si>
    <t>1554556403</t>
  </si>
  <si>
    <t>https://podminky.urs.cz/item/CS_URS_2023_02/622252002</t>
  </si>
  <si>
    <t>238</t>
  </si>
  <si>
    <t>59051486</t>
  </si>
  <si>
    <t>profil rohový PVC 15x15mm s výztužnou tkaninou š 100mm pro ETICS</t>
  </si>
  <si>
    <t>1875608882</t>
  </si>
  <si>
    <t>(0,68+0,68)*3</t>
  </si>
  <si>
    <t>(0,68+0,68)</t>
  </si>
  <si>
    <t>(0,67+0,67)*2</t>
  </si>
  <si>
    <t>(0,6+0,6)</t>
  </si>
  <si>
    <t>(0,2+0,2)</t>
  </si>
  <si>
    <t>(0,43+0,43)</t>
  </si>
  <si>
    <t>(1,5+1,5)*24</t>
  </si>
  <si>
    <t>(1,6+1,6)*2</t>
  </si>
  <si>
    <t>(1,6+1,6)</t>
  </si>
  <si>
    <t>(1,5+1,5)*12</t>
  </si>
  <si>
    <t>(1,5+1,5)</t>
  </si>
  <si>
    <t>(1,5+1,5)*3</t>
  </si>
  <si>
    <t>(0,6+0,6)*2</t>
  </si>
  <si>
    <t>(1,2+1,2)</t>
  </si>
  <si>
    <t>(0,9+0,9)</t>
  </si>
  <si>
    <t>(2,395+2,395)</t>
  </si>
  <si>
    <t>(1,1+1,1)*21</t>
  </si>
  <si>
    <t>(0,91+0,91)</t>
  </si>
  <si>
    <t>(1,8+1,8)</t>
  </si>
  <si>
    <t>(1+1)</t>
  </si>
  <si>
    <t>(1,3+1,3)</t>
  </si>
  <si>
    <t>(2,2+2,2)*2</t>
  </si>
  <si>
    <t>(2,9+2,9)</t>
  </si>
  <si>
    <t>(2,04+2,04)</t>
  </si>
  <si>
    <t>8*12</t>
  </si>
  <si>
    <t>2*5</t>
  </si>
  <si>
    <t>450,63*1,05 "Přepočtené koeficientem množství</t>
  </si>
  <si>
    <t>239</t>
  </si>
  <si>
    <t>59051476</t>
  </si>
  <si>
    <t>profil začišťovací PVC 9mm s výztužnou tkaninou pro ostění ETICS</t>
  </si>
  <si>
    <t>-474461650</t>
  </si>
  <si>
    <t>(1,175+0,68+0,68)*3</t>
  </si>
  <si>
    <t>(0,585+0,68+0,68)</t>
  </si>
  <si>
    <t>(1,13+0,67+0,67)*2</t>
  </si>
  <si>
    <t>(1,05+0,68+0,68)</t>
  </si>
  <si>
    <t>(1,34+0,6+0,6)</t>
  </si>
  <si>
    <t>(1,2+0,2+0,2)</t>
  </si>
  <si>
    <t>(0,55+0,43+0,43)</t>
  </si>
  <si>
    <t>(1,5+1,5+1,5)*24</t>
  </si>
  <si>
    <t>(1,2+1,6+1,6)*2</t>
  </si>
  <si>
    <t>(1,5+1,6+1,6)</t>
  </si>
  <si>
    <t>(1,2+1,5+1,5)*12</t>
  </si>
  <si>
    <t>(1,105+1,5+1,5)</t>
  </si>
  <si>
    <t>(0,6+1,5+1,5)*3</t>
  </si>
  <si>
    <t>(0,57+0,6+0,6)*2</t>
  </si>
  <si>
    <t>(0,9+1,2+1,2)</t>
  </si>
  <si>
    <t>(1,2+0,6+0,6)*2</t>
  </si>
  <si>
    <t>(1,3+0,6+0,6)</t>
  </si>
  <si>
    <t>(0,75+0,9+0,9)</t>
  </si>
  <si>
    <t>(1,625+2,395+2,395)</t>
  </si>
  <si>
    <t>(0,4+0,6+0,6)</t>
  </si>
  <si>
    <t>(1,2+1,1+1,1)*21</t>
  </si>
  <si>
    <t>(0,9+0,91+0,91)</t>
  </si>
  <si>
    <t>(1,06+1,5+1,5)</t>
  </si>
  <si>
    <t>(1,4+1,8+1,8)</t>
  </si>
  <si>
    <t>(1,4+1,6+1,6)</t>
  </si>
  <si>
    <t>(1+1+1)</t>
  </si>
  <si>
    <t>(1+1,3+1,3)</t>
  </si>
  <si>
    <t>(1,5+2,2+2,2)*2</t>
  </si>
  <si>
    <t>(2+2,9+2,9)</t>
  </si>
  <si>
    <t>(1+2,04+2,04)</t>
  </si>
  <si>
    <t>360,82*1,05 "Přepočtené koeficientem množství</t>
  </si>
  <si>
    <t>240</t>
  </si>
  <si>
    <t>59051510</t>
  </si>
  <si>
    <t>profil začišťovací s okapnicí PVC s výztužnou tkaninou pro nadpraží ETICS</t>
  </si>
  <si>
    <t>13040507</t>
  </si>
  <si>
    <t>(1,175)*3</t>
  </si>
  <si>
    <t>(0,585)</t>
  </si>
  <si>
    <t>(1,13)*2</t>
  </si>
  <si>
    <t>(1,05)</t>
  </si>
  <si>
    <t>(1,34)</t>
  </si>
  <si>
    <t>(1,2)</t>
  </si>
  <si>
    <t>(0,55)</t>
  </si>
  <si>
    <t>(1,5)*24</t>
  </si>
  <si>
    <t>(1,2)*2</t>
  </si>
  <si>
    <t>(1,5)</t>
  </si>
  <si>
    <t>(1,2)*12</t>
  </si>
  <si>
    <t>(1,105)</t>
  </si>
  <si>
    <t>(0,6)*3</t>
  </si>
  <si>
    <t>(0,57)*2</t>
  </si>
  <si>
    <t>(0,9)</t>
  </si>
  <si>
    <t>(1,3)</t>
  </si>
  <si>
    <t>(0,75)</t>
  </si>
  <si>
    <t>(1,625)</t>
  </si>
  <si>
    <t>(0,4)</t>
  </si>
  <si>
    <t>(1,2)*21</t>
  </si>
  <si>
    <t>(1,06)</t>
  </si>
  <si>
    <t>(1,4)</t>
  </si>
  <si>
    <t>(1)</t>
  </si>
  <si>
    <t>(1,5)*2</t>
  </si>
  <si>
    <t>(2)</t>
  </si>
  <si>
    <t>116,19*1,05 "Přepočtené koeficientem množství</t>
  </si>
  <si>
    <t>241</t>
  </si>
  <si>
    <t>59051512</t>
  </si>
  <si>
    <t>profil začišťovací s okapnicí PVC s výztužnou tkaninou pro parapet ETICS</t>
  </si>
  <si>
    <t>-804123747</t>
  </si>
  <si>
    <t>242</t>
  </si>
  <si>
    <t>622531022</t>
  </si>
  <si>
    <t>Omítka tenkovrstvá silikonová vnějších ploch probarvená bez penetrace zatíraná (škrábaná), zrnitost 2,0 mm stěn</t>
  </si>
  <si>
    <t>-1101032844</t>
  </si>
  <si>
    <t>https://podminky.urs.cz/item/CS_URS_2023_02/622531022</t>
  </si>
  <si>
    <t>985,762</t>
  </si>
  <si>
    <t>113,105-(13,9+1,2+1,93+0,4+0,865+1,773+1,747+19,514+9,967-5,315)*0,8</t>
  </si>
  <si>
    <t>94,402</t>
  </si>
  <si>
    <t>-111,190*0,2</t>
  </si>
  <si>
    <t>(0,55+1,22+0,22+0,5+0,5+0,55+1,22+0,22+1,44+0,52)*(6,9+3,9)</t>
  </si>
  <si>
    <t>243</t>
  </si>
  <si>
    <t>629991012</t>
  </si>
  <si>
    <t>Zakrytí vnějších ploch před znečištěním včetně pozdějšího odkrytí výplní otvorů a svislých ploch fólií přilepenou na začišťovací lištu</t>
  </si>
  <si>
    <t>-1401231629</t>
  </si>
  <si>
    <t>https://podminky.urs.cz/item/CS_URS_2023_02/629991012</t>
  </si>
  <si>
    <t>(1,175*0,68)*3</t>
  </si>
  <si>
    <t>(0,585*0,68)</t>
  </si>
  <si>
    <t>(1,13*0,67)*2</t>
  </si>
  <si>
    <t>(1,05*0,68)</t>
  </si>
  <si>
    <t>(1,34*0,6)</t>
  </si>
  <si>
    <t>(1,2*0,2)</t>
  </si>
  <si>
    <t>(0,55*0,43)</t>
  </si>
  <si>
    <t>(1,5*1,5)*24</t>
  </si>
  <si>
    <t>(1,2*1,6)*2</t>
  </si>
  <si>
    <t>(1,5*1,6)</t>
  </si>
  <si>
    <t>(1,2*1,5)*12</t>
  </si>
  <si>
    <t>(1,105*1,5)</t>
  </si>
  <si>
    <t>(0,6*1,5)*3</t>
  </si>
  <si>
    <t>(0,57*0,6)*2</t>
  </si>
  <si>
    <t>(0,9*1,2)</t>
  </si>
  <si>
    <t>(1,2*0,6)*2</t>
  </si>
  <si>
    <t>(1,3*0,6)</t>
  </si>
  <si>
    <t>(0,75*0,9)</t>
  </si>
  <si>
    <t>(1,625*2,395)</t>
  </si>
  <si>
    <t>(0,4*0,6)</t>
  </si>
  <si>
    <t>(1,2*1,1)*21</t>
  </si>
  <si>
    <t>(0,9*0,91)</t>
  </si>
  <si>
    <t>(1,06*1,5)</t>
  </si>
  <si>
    <t>(1,4*1,8)</t>
  </si>
  <si>
    <t>(1,4*1,6)</t>
  </si>
  <si>
    <t>(1*1)</t>
  </si>
  <si>
    <t>(1*1,3)</t>
  </si>
  <si>
    <t>(1,5*2,2)*2</t>
  </si>
  <si>
    <t>2*2,9</t>
  </si>
  <si>
    <t>1*2,04</t>
  </si>
  <si>
    <t>244</t>
  </si>
  <si>
    <t>629995101</t>
  </si>
  <si>
    <t>Očištění vnějších ploch tlakovou vodou omytím</t>
  </si>
  <si>
    <t>-1746006647</t>
  </si>
  <si>
    <t>https://podminky.urs.cz/item/CS_URS_2023_02/629995101</t>
  </si>
  <si>
    <t>245</t>
  </si>
  <si>
    <t>629999031</t>
  </si>
  <si>
    <t>Příplatky k cenám úprav vnějších povrchů za zvýšenou pracnost při provádění prací menšího rozsahu omítané plochy s podílem otvorů v ploše fasády přes 45 do 65 %</t>
  </si>
  <si>
    <t>670807837</t>
  </si>
  <si>
    <t>https://podminky.urs.cz/item/CS_URS_2023_02/629999031</t>
  </si>
  <si>
    <t>246</t>
  </si>
  <si>
    <t>631311115</t>
  </si>
  <si>
    <t>Mazanina z betonu prostého bez zvýšených nároků na prostředí tl. přes 50 do 80 mm tř. C 20/25</t>
  </si>
  <si>
    <t>-455813528</t>
  </si>
  <si>
    <t>https://podminky.urs.cz/item/CS_URS_2023_02/631311115</t>
  </si>
  <si>
    <t>301,900*0,07</t>
  </si>
  <si>
    <t>247</t>
  </si>
  <si>
    <t>631319011</t>
  </si>
  <si>
    <t>Příplatek k cenám mazanin za úpravu povrchu mazaniny přehlazením, mazanina tl. přes 50 do 80 mm</t>
  </si>
  <si>
    <t>-212277060</t>
  </si>
  <si>
    <t>https://podminky.urs.cz/item/CS_URS_2023_02/631319011</t>
  </si>
  <si>
    <t>21,133-11,975</t>
  </si>
  <si>
    <t>248</t>
  </si>
  <si>
    <t>631319021</t>
  </si>
  <si>
    <t>Příplatek k cenám mazanin za úpravu povrchu mazaniny přehlazením s poprášením cementem pro konečnou úpravu, mazanina tl. přes 50 do 80 mm (40 kg/m3)</t>
  </si>
  <si>
    <t>948253951</t>
  </si>
  <si>
    <t>https://podminky.urs.cz/item/CS_URS_2023_02/631319021</t>
  </si>
  <si>
    <t>(171,07-7,73)*0,07</t>
  </si>
  <si>
    <t>249</t>
  </si>
  <si>
    <t>631362021</t>
  </si>
  <si>
    <t>Výztuž mazanin ze svařovaných sítí z drátů typu KARI</t>
  </si>
  <si>
    <t>2022234248</t>
  </si>
  <si>
    <t>https://podminky.urs.cz/item/CS_URS_2023_02/631362021</t>
  </si>
  <si>
    <t>250</t>
  </si>
  <si>
    <t>632481215</t>
  </si>
  <si>
    <t>Separační vrstva k oddělení podlahových vrstev z geotextilie</t>
  </si>
  <si>
    <t>-1766482220</t>
  </si>
  <si>
    <t>https://podminky.urs.cz/item/CS_URS_2023_02/632481215</t>
  </si>
  <si>
    <t>167,2*2</t>
  </si>
  <si>
    <t>129,2*2</t>
  </si>
  <si>
    <t>5,5*2</t>
  </si>
  <si>
    <t>251</t>
  </si>
  <si>
    <t>919726122</t>
  </si>
  <si>
    <t>Geotextilie netkaná pro ochranu, separaci nebo filtraci měrná hmotnost přes 200 do 300 g/m2</t>
  </si>
  <si>
    <t>1562002072</t>
  </si>
  <si>
    <t>https://podminky.urs.cz/item/CS_URS_2023_02/919726122</t>
  </si>
  <si>
    <t>"okno u sklepa zasypání</t>
  </si>
  <si>
    <t>(1,97+1,97+0,7+0,7)*1,6</t>
  </si>
  <si>
    <t xml:space="preserve">"okno u sklepa </t>
  </si>
  <si>
    <t>(5,375+1,1+0,4)*(2,3+2,5+0,5+0,5+0,5+0,5)</t>
  </si>
  <si>
    <t>"podsklepená část</t>
  </si>
  <si>
    <t>(3,051+3,051+1,9+0,5)*(22,125+5,435+14,01+10,140)</t>
  </si>
  <si>
    <t xml:space="preserve">"přístavba dřevěná </t>
  </si>
  <si>
    <t>(0,5+0,5+0,5)*(4,2*2,92)</t>
  </si>
  <si>
    <t xml:space="preserve">"nepodsklepená část </t>
  </si>
  <si>
    <t>(1,5+0,5+0,5+0,3)*(4,638+16,705+9,2+16,1-4)</t>
  </si>
  <si>
    <t>252</t>
  </si>
  <si>
    <t>941211112</t>
  </si>
  <si>
    <t>Lešení řadové rámové lehké pracovní s podlahami s provozním zatížením tř. 3 do 200 kg/m2 šířky tř. SW06 od 0,6 do 0,9 m výšky přes 10 do 25 m montáž</t>
  </si>
  <si>
    <t>834782598</t>
  </si>
  <si>
    <t>https://podminky.urs.cz/item/CS_URS_2023_02/941211112</t>
  </si>
  <si>
    <t>253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</si>
  <si>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</si>
  <si>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</si>
  <si>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-1596501256</t>
  </si>
  <si>
    <t>https://podminky.urs.cz/item/CS_URS_2023_02/941211211</t>
  </si>
  <si>
    <t>1278,639*55</t>
  </si>
  <si>
    <t>254</t>
  </si>
  <si>
    <t>941211812</t>
  </si>
  <si>
    <t>Lešení řadové rámové lehké pracovní s podlahami s provozním zatížením tř. 3 do 200 kg/m2 šířky tř. SW06 od 0,6 do 0,9 m výšky přes 10 do 25 m demontáž</t>
  </si>
  <si>
    <t>-576710597</t>
  </si>
  <si>
    <t>https://podminky.urs.cz/item/CS_URS_2023_02/941211812</t>
  </si>
  <si>
    <t>255</t>
  </si>
  <si>
    <t>944511111</t>
  </si>
  <si>
    <t>Síť ochranná zavěšená na konstrukci lešení z textilie z umělých vláken montáž</t>
  </si>
  <si>
    <t>1660533083</t>
  </si>
  <si>
    <t>https://podminky.urs.cz/item/CS_URS_2023_02/944511111</t>
  </si>
  <si>
    <t>256</t>
  </si>
  <si>
    <t>944511211</t>
  </si>
  <si>
    <t>Síť ochranná zavěšená na konstrukci lešení z textilie z umělých vláken příplatek k ceně za každý den použití</t>
  </si>
  <si>
    <t>91796375</t>
  </si>
  <si>
    <t>https://podminky.urs.cz/item/CS_URS_2023_02/944511211</t>
  </si>
  <si>
    <t>257</t>
  </si>
  <si>
    <t>944511811</t>
  </si>
  <si>
    <t>Síť ochranná zavěšená na konstrukci lešení z textilie z umělých vláken demontáž</t>
  </si>
  <si>
    <t>-2032453394</t>
  </si>
  <si>
    <t>https://podminky.urs.cz/item/CS_URS_2023_02/944511811</t>
  </si>
  <si>
    <t>258</t>
  </si>
  <si>
    <t>949101111</t>
  </si>
  <si>
    <t>Lešení pomocné pracovní pro objekty pozemních staveb pro zatížení do 150 kg/m2, o výšce lešeňové podlahy do 1,9 m</t>
  </si>
  <si>
    <t>1957992797</t>
  </si>
  <si>
    <t>https://podminky.urs.cz/item/CS_URS_2023_02/949101111</t>
  </si>
  <si>
    <t>259</t>
  </si>
  <si>
    <t>952902121</t>
  </si>
  <si>
    <t>Čištění budov při provádění oprav a udržovacích prací podlah drsných nebo chodníků zametením</t>
  </si>
  <si>
    <t>166842757</t>
  </si>
  <si>
    <t>https://podminky.urs.cz/item/CS_URS_2023_02/952902121</t>
  </si>
  <si>
    <t>260</t>
  </si>
  <si>
    <t>952902611</t>
  </si>
  <si>
    <t>Čištění budov při provádění oprav a udržovacích prací vysátím prachu z ostatních ploch</t>
  </si>
  <si>
    <t>1705513945</t>
  </si>
  <si>
    <t>https://podminky.urs.cz/item/CS_URS_2023_02/952902611</t>
  </si>
  <si>
    <t>261</t>
  </si>
  <si>
    <t>953845114</t>
  </si>
  <si>
    <t>Vyvložkování stávajících komínových nebo větracích průduchů nerezovými vložkami pevnými, včetně ukončení komínu komínového tělesa výšky 3 m světlý průměr vložky přes 160 m do 200 mm</t>
  </si>
  <si>
    <t>529467882</t>
  </si>
  <si>
    <t>https://podminky.urs.cz/item/CS_URS_2023_02/953845114</t>
  </si>
  <si>
    <t>262</t>
  </si>
  <si>
    <t>953845124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</si>
  <si>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m do 200 mm</t>
  </si>
  <si>
    <t>-179616041</t>
  </si>
  <si>
    <t>https://podminky.urs.cz/item/CS_URS_2023_02/953845124</t>
  </si>
  <si>
    <t>19,5*2</t>
  </si>
  <si>
    <t>-6</t>
  </si>
  <si>
    <t>263</t>
  </si>
  <si>
    <t>965046111</t>
  </si>
  <si>
    <t>Broušení stávajících betonových podlah úběr do 3 mm</t>
  </si>
  <si>
    <t>1778540409</t>
  </si>
  <si>
    <t>https://podminky.urs.cz/item/CS_URS_2023_02/965046111</t>
  </si>
  <si>
    <t>"ST07</t>
  </si>
  <si>
    <t>191,3</t>
  </si>
  <si>
    <t>264</t>
  </si>
  <si>
    <t>-912225527</t>
  </si>
  <si>
    <t>265</t>
  </si>
  <si>
    <t>977331111</t>
  </si>
  <si>
    <t>Zvětšení komínového průduchu frézováním zdiva z cihel plných pálených maximální hloubky frézování do 10 mm</t>
  </si>
  <si>
    <t>114515149</t>
  </si>
  <si>
    <t>https://podminky.urs.cz/item/CS_URS_2023_02/977331111</t>
  </si>
  <si>
    <t>19,47*2</t>
  </si>
  <si>
    <t>266</t>
  </si>
  <si>
    <t>985421124</t>
  </si>
  <si>
    <t>Injektáž trhlin v cihelném, kamenném nebo smíšeném zdivu nízkotlaká do 0,6 MP, včetně provedení vrtů aktivovanou cementovou maltou šířka trhlin přes 2 do 5 mm tloušťka zdiva přes 600 mm</t>
  </si>
  <si>
    <t>-806725925</t>
  </si>
  <si>
    <t>https://podminky.urs.cz/item/CS_URS_2023_02/985421124</t>
  </si>
  <si>
    <t>((19,5+5,375+13,79+5,205+9,97)/0,120)*0,9</t>
  </si>
  <si>
    <t>((16,21+16,37+10,585+10,6+10,6)/0,12)*0,9</t>
  </si>
  <si>
    <t>833</t>
  </si>
  <si>
    <t>54372359</t>
  </si>
  <si>
    <t>834</t>
  </si>
  <si>
    <t>2108833156</t>
  </si>
  <si>
    <t>835</t>
  </si>
  <si>
    <t>-1200682476</t>
  </si>
  <si>
    <t>836</t>
  </si>
  <si>
    <t>-1809639267</t>
  </si>
  <si>
    <t>22,658*15 "Přepočtené koeficientem množství</t>
  </si>
  <si>
    <t>837</t>
  </si>
  <si>
    <t>920949061</t>
  </si>
  <si>
    <t>22,658</t>
  </si>
  <si>
    <t>267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</si>
  <si>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</si>
  <si>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</si>
  <si>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1878556073</t>
  </si>
  <si>
    <t>https://podminky.urs.cz/item/CS_URS_2023_02/998017003</t>
  </si>
  <si>
    <t>268</t>
  </si>
  <si>
    <t>Řídicí systém pro kaskádu plynových kotlů</t>
  </si>
  <si>
    <t>-1128563038</t>
  </si>
  <si>
    <t>269</t>
  </si>
  <si>
    <t>Hydraulický vyrovnávač dynamických tlaků</t>
  </si>
  <si>
    <t>-855253028</t>
  </si>
  <si>
    <t>270</t>
  </si>
  <si>
    <t>Pol252</t>
  </si>
  <si>
    <t>Plynový kondenzační kotel o max. výkonu 24kW (jen pro vytápění)</t>
  </si>
  <si>
    <t>1626378820</t>
  </si>
  <si>
    <t>271</t>
  </si>
  <si>
    <t>Pol253</t>
  </si>
  <si>
    <t>Čerpadlo teplovodní mokroběžné závitové oběhové DN 25 výtlak do 4,0 m průtok 5,7 m3/h PN 10 pro vytápění</t>
  </si>
  <si>
    <t>229723960</t>
  </si>
  <si>
    <t>272</t>
  </si>
  <si>
    <t>Pol254</t>
  </si>
  <si>
    <t>Měřič tepla - DN32 - jmenovitý průtok 6m3</t>
  </si>
  <si>
    <t>747971116</t>
  </si>
  <si>
    <t>273</t>
  </si>
  <si>
    <t>Pol255</t>
  </si>
  <si>
    <t>Měřič tepla - DN15 - jmenovitý průtok 0,6m3</t>
  </si>
  <si>
    <t>-717402876</t>
  </si>
  <si>
    <t>Pol256</t>
  </si>
  <si>
    <t>Magnetický filtr 6/4´´</t>
  </si>
  <si>
    <t>405042780</t>
  </si>
  <si>
    <t>275</t>
  </si>
  <si>
    <t>Pol257</t>
  </si>
  <si>
    <t>Filtr DN40</t>
  </si>
  <si>
    <t>-245762992</t>
  </si>
  <si>
    <t>276</t>
  </si>
  <si>
    <t>Pol258</t>
  </si>
  <si>
    <t>Zpětná klapka DN40</t>
  </si>
  <si>
    <t>971919198</t>
  </si>
  <si>
    <t>277</t>
  </si>
  <si>
    <t>Pol259</t>
  </si>
  <si>
    <t>Kulový kohout DN15</t>
  </si>
  <si>
    <t>1924134902</t>
  </si>
  <si>
    <t>278</t>
  </si>
  <si>
    <t>Pol260</t>
  </si>
  <si>
    <t>Kulový kohout DN25</t>
  </si>
  <si>
    <t>108864469</t>
  </si>
  <si>
    <t>279</t>
  </si>
  <si>
    <t>Pol261</t>
  </si>
  <si>
    <t>Kulový kohout DN32</t>
  </si>
  <si>
    <t>-464706870</t>
  </si>
  <si>
    <t>280</t>
  </si>
  <si>
    <t>Pol262</t>
  </si>
  <si>
    <t>Kulový kohout DN40</t>
  </si>
  <si>
    <t>710047705</t>
  </si>
  <si>
    <t>281</t>
  </si>
  <si>
    <t>Pol263</t>
  </si>
  <si>
    <t>Pojistný ventil 3/4´´ - 3 bar.</t>
  </si>
  <si>
    <t>-1911728098</t>
  </si>
  <si>
    <t>282</t>
  </si>
  <si>
    <t>Pol264</t>
  </si>
  <si>
    <t>Trojcestný směšovací ventil DN 25 - se servopohonem</t>
  </si>
  <si>
    <t>774156307</t>
  </si>
  <si>
    <t>283</t>
  </si>
  <si>
    <t>Pol265</t>
  </si>
  <si>
    <t>Automatický odvzdVentil závitový odvzdušňovací G 1/4 PN 14 do 120°C automatickýušňovací ventil</t>
  </si>
  <si>
    <t>-1522049881</t>
  </si>
  <si>
    <t>284</t>
  </si>
  <si>
    <t>Pol266</t>
  </si>
  <si>
    <t>Kohout plnicí nebo vypouštěcí G 1/2" PN 10 s jedním závitem</t>
  </si>
  <si>
    <t>1214218399</t>
  </si>
  <si>
    <t>285</t>
  </si>
  <si>
    <t>Pol267</t>
  </si>
  <si>
    <t>Tlakoměr axiální D 63mm zadní napojení 1/4" MA 63, 0-6bar</t>
  </si>
  <si>
    <t>-1540368506</t>
  </si>
  <si>
    <t>286</t>
  </si>
  <si>
    <t>Pol268</t>
  </si>
  <si>
    <t>Teploměr axiální do 120 °C zadní napojení 1/2" s jímkou D 100/dl 75mm</t>
  </si>
  <si>
    <t>941260660</t>
  </si>
  <si>
    <t>287</t>
  </si>
  <si>
    <t>Pol269</t>
  </si>
  <si>
    <t>Vyvažovací ventil s měřicími vsuvkami a s vypouštěním 1/2´´</t>
  </si>
  <si>
    <t>-1247590276</t>
  </si>
  <si>
    <t>288</t>
  </si>
  <si>
    <t>Pol270</t>
  </si>
  <si>
    <t>Vyvažovací ventil s měřicími vsuvkami a s vypouštěním 3/4´´</t>
  </si>
  <si>
    <t>1120167958</t>
  </si>
  <si>
    <t>734</t>
  </si>
  <si>
    <t>Ústřední vytápění - armatury</t>
  </si>
  <si>
    <t>289</t>
  </si>
  <si>
    <t>Pol301</t>
  </si>
  <si>
    <t>pouzdro izolační potrubní z minerální vlny s Al fólií max. 250/100°C 15/20mm</t>
  </si>
  <si>
    <t>-1152352741</t>
  </si>
  <si>
    <t>290</t>
  </si>
  <si>
    <t>Pol302</t>
  </si>
  <si>
    <t>pouzdro izolační potrubní z minerální vlny s Al fólií max. 250/100°C 18/20mm</t>
  </si>
  <si>
    <t>196031453</t>
  </si>
  <si>
    <t>291</t>
  </si>
  <si>
    <t>Pol303</t>
  </si>
  <si>
    <t>pouzdro izolační potrubní z minerální vlny s Al fólií max. 250/100°C 22/30mm</t>
  </si>
  <si>
    <t>2110123132</t>
  </si>
  <si>
    <t>292</t>
  </si>
  <si>
    <t>Pol304</t>
  </si>
  <si>
    <t>pouzdro izolační potrubní z minerální vlny s Al fólií max. 250/100°C 28/30mm</t>
  </si>
  <si>
    <t>-337544425</t>
  </si>
  <si>
    <t>293</t>
  </si>
  <si>
    <t>Pol305</t>
  </si>
  <si>
    <t>pouzdro izolační potrubní z minerální vlny s Al fólií max. 250/100°C 35/30mm</t>
  </si>
  <si>
    <t>-300523790</t>
  </si>
  <si>
    <t>294</t>
  </si>
  <si>
    <t>Pol306</t>
  </si>
  <si>
    <t>pouzdro izolační potrubní z minerální vlny s Al fólií max. 250/100°C 42/40mm</t>
  </si>
  <si>
    <t>1546462649</t>
  </si>
  <si>
    <t>295</t>
  </si>
  <si>
    <t>Pol307</t>
  </si>
  <si>
    <t>pouzdro izolační potrubní z minerální vlny s Al fólií max. 250/100°C 54/50mm</t>
  </si>
  <si>
    <t>1896557968</t>
  </si>
  <si>
    <t>296</t>
  </si>
  <si>
    <t>Pol271</t>
  </si>
  <si>
    <t>Deskové otopné těleso s pravým spodním připojemín VK š:66/v:600 - délka 700 - 20</t>
  </si>
  <si>
    <t>155137276</t>
  </si>
  <si>
    <t>297</t>
  </si>
  <si>
    <t>Pol272</t>
  </si>
  <si>
    <t>Deskové otopné těleso s pravým spodním připojemín VK š:66/v:600 - délka 800 - 20</t>
  </si>
  <si>
    <t>-239326052</t>
  </si>
  <si>
    <t>298</t>
  </si>
  <si>
    <t>Pol273</t>
  </si>
  <si>
    <t>Deskové otopné těleso s pravým spodním připojemín VK š:66/v:600 - délka 400 - 21</t>
  </si>
  <si>
    <t>196075559</t>
  </si>
  <si>
    <t>299</t>
  </si>
  <si>
    <t>Pol274</t>
  </si>
  <si>
    <t>Deskové otopné těleso s pravým spodním připojemín VK š:66/v:600 - délka 600 - 21</t>
  </si>
  <si>
    <t>-1797853571</t>
  </si>
  <si>
    <t>300</t>
  </si>
  <si>
    <t>Pol275</t>
  </si>
  <si>
    <t>Deskové otopné těleso s pravým spodním připojemín VK š:66/v:600 - délka 800 - 21</t>
  </si>
  <si>
    <t>-1573541505</t>
  </si>
  <si>
    <t>301</t>
  </si>
  <si>
    <t>Pol276</t>
  </si>
  <si>
    <t>Deskové otopné těleso s pravým spodním připojemín VK š:66/v:600 - délka 900 - 21</t>
  </si>
  <si>
    <t>1408810766</t>
  </si>
  <si>
    <t>302</t>
  </si>
  <si>
    <t>Pol277</t>
  </si>
  <si>
    <t>Deskové otopné těleso s pravým spodním připojemín VK š:66/v:600 - délka 1000 - 21</t>
  </si>
  <si>
    <t>-449009682</t>
  </si>
  <si>
    <t>303</t>
  </si>
  <si>
    <t>Pol278</t>
  </si>
  <si>
    <t>Deskové otopné těleso s pravým spodním připojemín VK š:66/v:600 - délka 1100 - 21</t>
  </si>
  <si>
    <t>-541187410</t>
  </si>
  <si>
    <t>304</t>
  </si>
  <si>
    <t>Pol279</t>
  </si>
  <si>
    <t>Deskové otopné těleso s levým spodním připojemín VK š:66/v:600 - délka 600 - 21</t>
  </si>
  <si>
    <t>-151601928</t>
  </si>
  <si>
    <t>305</t>
  </si>
  <si>
    <t>Pol280</t>
  </si>
  <si>
    <t>Deskové otopné těleso s levým spodním připojemín VK š:66/v:600 - délka 900 - 21</t>
  </si>
  <si>
    <t>979740755</t>
  </si>
  <si>
    <t>306</t>
  </si>
  <si>
    <t>Pol281</t>
  </si>
  <si>
    <t>Deskové otopné těleso s levým spodním připojemín VK š:66/v:600 - délka 1000 - 21</t>
  </si>
  <si>
    <t>2065298055</t>
  </si>
  <si>
    <t>307</t>
  </si>
  <si>
    <t>Pol282</t>
  </si>
  <si>
    <t>Deskové otopné těleso s levým spodním připojemín VK š:66/v:600 - délka 1200 - 21</t>
  </si>
  <si>
    <t>-324304603</t>
  </si>
  <si>
    <t>308</t>
  </si>
  <si>
    <t>Pol283</t>
  </si>
  <si>
    <t>Deskové otopné těleso s pravým spodním připojemín VK š:100/v:600 - délka 700 - 22</t>
  </si>
  <si>
    <t>1161535351</t>
  </si>
  <si>
    <t>309</t>
  </si>
  <si>
    <t>Pol284</t>
  </si>
  <si>
    <t>Deskové otopné těleso s pravým spodním připojemín VK š:100/v:600 - délka 800 - 22</t>
  </si>
  <si>
    <t>852501161</t>
  </si>
  <si>
    <t>310</t>
  </si>
  <si>
    <t>Pol285</t>
  </si>
  <si>
    <t>Deskové otopné těleso s pravým spodním připojemín VK š:100/v:600 - délka 900 - 22</t>
  </si>
  <si>
    <t>1804937655</t>
  </si>
  <si>
    <t>311</t>
  </si>
  <si>
    <t>Pol286</t>
  </si>
  <si>
    <t>Deskové otopné těleso s pravým spodním připojemín VK š:100/v:600 - délka 1000 - 22</t>
  </si>
  <si>
    <t>-1437465794</t>
  </si>
  <si>
    <t>312</t>
  </si>
  <si>
    <t>Pol287</t>
  </si>
  <si>
    <t>Deskové otopné těleso s pravým spodním připojemín VK š:100/v:600 - délka 1100 - 22</t>
  </si>
  <si>
    <t>-1300339278</t>
  </si>
  <si>
    <t>313</t>
  </si>
  <si>
    <t>Pol288</t>
  </si>
  <si>
    <t>Deskové otopné těleso s pravým spodním připojemín VK š:100/v:600 - délka 1200 - 22</t>
  </si>
  <si>
    <t>-870282916</t>
  </si>
  <si>
    <t>314</t>
  </si>
  <si>
    <t>Pol289</t>
  </si>
  <si>
    <t>Deskové otopné těleso s levým spodním připojemín VK š:100/v:600 - délka 800 - 22</t>
  </si>
  <si>
    <t>-1532531711</t>
  </si>
  <si>
    <t>Pol290</t>
  </si>
  <si>
    <t>Deskové otopné těleso s levým spodním připojemín VK š:100/v:600 - délka 900 - 22</t>
  </si>
  <si>
    <t>1252387320</t>
  </si>
  <si>
    <t>316</t>
  </si>
  <si>
    <t>Pol291</t>
  </si>
  <si>
    <t>Deskové otopné těleso s levým spodním připojemín VK š:100/v:600 - délka 1000 - 22</t>
  </si>
  <si>
    <t>500252578</t>
  </si>
  <si>
    <t>317</t>
  </si>
  <si>
    <t>Pol292</t>
  </si>
  <si>
    <t>Trubkové otopné telěso (koupelnnový žebřík) se středovým připojením 1220/600 - bílý</t>
  </si>
  <si>
    <t>1895948545</t>
  </si>
  <si>
    <t>318</t>
  </si>
  <si>
    <t>Pol293</t>
  </si>
  <si>
    <t>Trubkové otopné telěso (koupelnnový žebřík) se středovým připojením 1500/500 - bílý</t>
  </si>
  <si>
    <t>-1746019607</t>
  </si>
  <si>
    <t>319</t>
  </si>
  <si>
    <t>Pol294</t>
  </si>
  <si>
    <t>Trubkové otopné telěso (koupelnnový žebřík) se středovým připojením 1500/600 - bílý</t>
  </si>
  <si>
    <t>-201578318</t>
  </si>
  <si>
    <t>320</t>
  </si>
  <si>
    <t>Pol295</t>
  </si>
  <si>
    <t>Trubkové otopné telěso (koupelnnový žebřík) se středovým připojením 1820/600 - bílý</t>
  </si>
  <si>
    <t>-488981297</t>
  </si>
  <si>
    <t>321</t>
  </si>
  <si>
    <t>Pol296</t>
  </si>
  <si>
    <t>Připojovací armatura příma měď (regulační šroubení) - s roztečí 50 mm s redukcí G1/2 na G 3/4</t>
  </si>
  <si>
    <t>297476391</t>
  </si>
  <si>
    <t>322</t>
  </si>
  <si>
    <t>Pol297</t>
  </si>
  <si>
    <t>Připojovací armatura radiatoru MM pro dvoutrubkovou soustavu měď, příma 1/2´´ x 3/4´´E</t>
  </si>
  <si>
    <t>840912113</t>
  </si>
  <si>
    <t>323</t>
  </si>
  <si>
    <t>Pol298</t>
  </si>
  <si>
    <t>Termostatická hlavice</t>
  </si>
  <si>
    <t>-1600113191</t>
  </si>
  <si>
    <t>324</t>
  </si>
  <si>
    <t>725291641</t>
  </si>
  <si>
    <t>Doplňky zařízení koupelen a záchodů nerezové madlo sprchové 750 x 450 mm</t>
  </si>
  <si>
    <t>1329382541</t>
  </si>
  <si>
    <t>https://podminky.urs.cz/item/CS_URS_2023_02/725291641</t>
  </si>
  <si>
    <t>"O34</t>
  </si>
  <si>
    <t>"O35</t>
  </si>
  <si>
    <t>325</t>
  </si>
  <si>
    <t>725291642</t>
  </si>
  <si>
    <t>Doplňky zařízení koupelen a záchodů nerezové sedačky do sprchy</t>
  </si>
  <si>
    <t>-2003726143</t>
  </si>
  <si>
    <t>https://podminky.urs.cz/item/CS_URS_2023_02/725291642</t>
  </si>
  <si>
    <t>"O36</t>
  </si>
  <si>
    <t>326</t>
  </si>
  <si>
    <t>725291722</t>
  </si>
  <si>
    <t>Doplňky zařízení koupelen a záchodů smaltované madla krakorcová sklopná, délky 834 mm</t>
  </si>
  <si>
    <t>975914584</t>
  </si>
  <si>
    <t>https://podminky.urs.cz/item/CS_URS_2023_02/725291722</t>
  </si>
  <si>
    <t>"O32</t>
  </si>
  <si>
    <t>327</t>
  </si>
  <si>
    <t>7258413.R01</t>
  </si>
  <si>
    <t xml:space="preserve">Baterie sprchová - ruční sprcha s pákovým ovládáním + ovladač signalizačního systému nouzového volání </t>
  </si>
  <si>
    <t>1278827957</t>
  </si>
  <si>
    <t>"O37</t>
  </si>
  <si>
    <t>839</t>
  </si>
  <si>
    <t>998725203</t>
  </si>
  <si>
    <t>Přesun hmot pro zařizovací předměty stanovený procentní sazbou (%) z ceny vodorovná dopravní vzdálenost do 50 m základní v objektech výšky přes 12 do 24 m</t>
  </si>
  <si>
    <t>%</t>
  </si>
  <si>
    <t>-1604591397</t>
  </si>
  <si>
    <t>https://podminky.urs.cz/item/CS_URS_2023_02/998725203</t>
  </si>
  <si>
    <t>328</t>
  </si>
  <si>
    <t>741110002</t>
  </si>
  <si>
    <t>Montáž trubek elektroinstalačních s nasunutím nebo našroubováním do krabic plastových tuhých, uložených pevně, vnější Ø přes 23 do 35 mm</t>
  </si>
  <si>
    <t>1452848376</t>
  </si>
  <si>
    <t>https://podminky.urs.cz/item/CS_URS_2023_02/741110002</t>
  </si>
  <si>
    <t>329</t>
  </si>
  <si>
    <t>34571094</t>
  </si>
  <si>
    <t>trubka elektroinstalační tuhá z PVC D 28,6/32 mm, délka 3m</t>
  </si>
  <si>
    <t>2042636100</t>
  </si>
  <si>
    <t>330</t>
  </si>
  <si>
    <t>741110042</t>
  </si>
  <si>
    <t>Montáž trubek elektroinstalačních s nasunutím nebo našroubováním do krabic plastových ohebných, uložených pevně, vnější Ø přes 23 do 35 mm</t>
  </si>
  <si>
    <t>886882495</t>
  </si>
  <si>
    <t>https://podminky.urs.cz/item/CS_URS_2023_02/741110042</t>
  </si>
  <si>
    <t>331</t>
  </si>
  <si>
    <t>34571064</t>
  </si>
  <si>
    <t>trubka elektroinstalační ohebná z PVC (ČSN) 2329</t>
  </si>
  <si>
    <t>-1183221063</t>
  </si>
  <si>
    <t>332</t>
  </si>
  <si>
    <t>741110043</t>
  </si>
  <si>
    <t>Montáž trubek elektroinstalačních s nasunutím nebo našroubováním do krabic plastových ohebných, uložených pevně, vnější Ø přes 35 mm</t>
  </si>
  <si>
    <t>1263194344</t>
  </si>
  <si>
    <t>https://podminky.urs.cz/item/CS_URS_2023_02/741110043</t>
  </si>
  <si>
    <t>333</t>
  </si>
  <si>
    <t>RMAT0002</t>
  </si>
  <si>
    <t>trubka elektroinstalační ohebná, střední mech.odolnost, d50 (1250)</t>
  </si>
  <si>
    <t>-1622146414</t>
  </si>
  <si>
    <t>334</t>
  </si>
  <si>
    <t>741110511</t>
  </si>
  <si>
    <t>Montáž lišt a kanálků elektroinstalačních se spojkami, ohyby a rohy a s nasunutím do krabic vkládacích s víčkem, šířky do 60 mm</t>
  </si>
  <si>
    <t>307063087</t>
  </si>
  <si>
    <t>https://podminky.urs.cz/item/CS_URS_2023_02/741110511</t>
  </si>
  <si>
    <t>335</t>
  </si>
  <si>
    <t>34571011</t>
  </si>
  <si>
    <t>lišta elektroinstalační vkládací 24x22mm</t>
  </si>
  <si>
    <t>824812304</t>
  </si>
  <si>
    <t>336</t>
  </si>
  <si>
    <t>741110513</t>
  </si>
  <si>
    <t>Montáž lišt a kanálků elektroinstalačních se spojkami, ohyby a rohy a s nasunutím do krabic vkládacích s víčkem, šířky do přes 120 do 180 mm</t>
  </si>
  <si>
    <t>-912778745</t>
  </si>
  <si>
    <t>https://podminky.urs.cz/item/CS_URS_2023_02/741110513</t>
  </si>
  <si>
    <t>P</t>
  </si>
  <si>
    <t>Poznámka k položce:_x000d_
zákryt kabelového vedení od rozvaděče 1R3 - parapetní kanál ve tvaru obráceného písmene "T"</t>
  </si>
  <si>
    <t>337</t>
  </si>
  <si>
    <t>1652626</t>
  </si>
  <si>
    <t>PARAPETNI KANAL PK 130X65 D HD /2M/</t>
  </si>
  <si>
    <t>-1893331862</t>
  </si>
  <si>
    <t>338</t>
  </si>
  <si>
    <t>1652627</t>
  </si>
  <si>
    <t>KRYT PK 130X65 KONCOVY</t>
  </si>
  <si>
    <t>461156909</t>
  </si>
  <si>
    <t>339</t>
  </si>
  <si>
    <t>1652630</t>
  </si>
  <si>
    <t>KRYT PK 130X65 ODBOCNY</t>
  </si>
  <si>
    <t>1895240169</t>
  </si>
  <si>
    <t>340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</si>
  <si>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</si>
  <si>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</si>
  <si>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1079500127</t>
  </si>
  <si>
    <t>https://podminky.urs.cz/item/CS_URS_2023_02/741112021</t>
  </si>
  <si>
    <t>341</t>
  </si>
  <si>
    <t>34571479</t>
  </si>
  <si>
    <t>krabice v uzavřeném provedení PP s krytím IP 66 čtvercová 100x100mm</t>
  </si>
  <si>
    <t>-2144502918</t>
  </si>
  <si>
    <t>342</t>
  </si>
  <si>
    <t>741112061</t>
  </si>
  <si>
    <t>Montáž krabic elektroinstalačních bez napojení na trubky a lišty, demontáže a montáže víčka a přístroje přístrojových zapuštěných plastových kruhových</t>
  </si>
  <si>
    <t>548807309</t>
  </si>
  <si>
    <t>https://podminky.urs.cz/item/CS_URS_2023_02/741112061</t>
  </si>
  <si>
    <t>343</t>
  </si>
  <si>
    <t>34571451</t>
  </si>
  <si>
    <t>krabice pod omítku PVC přístrojová kruhová D 70mm hluboká</t>
  </si>
  <si>
    <t>-2037090983</t>
  </si>
  <si>
    <t>344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</si>
  <si>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</si>
  <si>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</si>
  <si>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786992219</t>
  </si>
  <si>
    <t>https://podminky.urs.cz/item/CS_URS_2023_02/741120301</t>
  </si>
  <si>
    <t>345</t>
  </si>
  <si>
    <t>34141029</t>
  </si>
  <si>
    <t>vodič propojovací flexibilní jádro Cu lanované izolace PVC 450/750V (H07V-K) 1x16mm2</t>
  </si>
  <si>
    <t>1173152509</t>
  </si>
  <si>
    <t>346</t>
  </si>
  <si>
    <t>34141027</t>
  </si>
  <si>
    <t>vodič propojovací flexibilní jádro Cu lanované izolace PVC 450/750V (H07V-K) 1x6mm2</t>
  </si>
  <si>
    <t>-438424155</t>
  </si>
  <si>
    <t>347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</si>
  <si>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</si>
  <si>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</si>
  <si>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765998631</t>
  </si>
  <si>
    <t>https://podminky.urs.cz/item/CS_URS_2023_02/741120303</t>
  </si>
  <si>
    <t>348</t>
  </si>
  <si>
    <t>34141030</t>
  </si>
  <si>
    <t>vodič propojovací flexibilní jádro Cu lanované izolace PVC 450/750V (H07V-K) 1x25mm2</t>
  </si>
  <si>
    <t>1896150520</t>
  </si>
  <si>
    <t>349</t>
  </si>
  <si>
    <t>741120311</t>
  </si>
  <si>
    <t>Montáž vodičů izolovaných měděných bez ukončení uložených pevně plných a laněných s PVC pláštěm, bezhalogenových, ohniodolných (např. CY, CHAH-V) průřezu žíly 150 až 185 mm2</t>
  </si>
  <si>
    <t>887089674</t>
  </si>
  <si>
    <t>https://podminky.urs.cz/item/CS_URS_2023_02/741120311</t>
  </si>
  <si>
    <t>350</t>
  </si>
  <si>
    <t>34141120</t>
  </si>
  <si>
    <t>vodič propojovací se zvýšenou odolností jádro Cu lanované izolace pryž plášť pryž chloroprenová 0,6/1kV (1-CHBU) 1x185mm2</t>
  </si>
  <si>
    <t>-13327467</t>
  </si>
  <si>
    <t>351</t>
  </si>
  <si>
    <t>741122611</t>
  </si>
  <si>
    <t>Montáž kabelů měděných bez ukončení uložených pevně plných kulatých nebo bezhalogenových (např. CYKY) počtu a průřezu žil 3x1,5 až 6 mm2</t>
  </si>
  <si>
    <t>1473272780</t>
  </si>
  <si>
    <t>https://podminky.urs.cz/item/CS_URS_2023_02/741122611</t>
  </si>
  <si>
    <t>352</t>
  </si>
  <si>
    <t>34111531</t>
  </si>
  <si>
    <t>kabel silový oheň retardující bezhalogenový s funkčností při požáru 180min a P60-R reakce na oheň B2cas1d1a1 jádro Cu 0,6/1kV (1-CSKH-V) 3x1,5mm2</t>
  </si>
  <si>
    <t>466537981</t>
  </si>
  <si>
    <t>353</t>
  </si>
  <si>
    <t>34111123</t>
  </si>
  <si>
    <t>kabel silový oheň retardující bezhalogenový bez funkční schopnosti při požáru třída reakce na oheň B2cas1d1a1 jádro Cu 0,6/1kV (1-CXKH-R B2) 3x1,5mm2</t>
  </si>
  <si>
    <t>-178354794</t>
  </si>
  <si>
    <t>354</t>
  </si>
  <si>
    <t>34111124</t>
  </si>
  <si>
    <t>kabel silový oheň retardující bezhalogenový bez funkční schopnosti při požáru třída reakce na oheň B2cas1d1a1 jádro Cu 0,6/1kV (1-CXKH-R B2) 3x2,5mm2</t>
  </si>
  <si>
    <t>-1081912471</t>
  </si>
  <si>
    <t>355</t>
  </si>
  <si>
    <t>34111532</t>
  </si>
  <si>
    <t>kabel silový oheň retardující bezhalogenový s funkčností při požáru 180min a P60-R reakce na oheň B2cas1d1a1 jádro Cu 0,6/1kV (1-CSKH-V) 3x2,5mm2</t>
  </si>
  <si>
    <t>-543073811</t>
  </si>
  <si>
    <t>356</t>
  </si>
  <si>
    <t>741122641</t>
  </si>
  <si>
    <t>Montáž kabelů měděných bez ukončení uložených pevně plných kulatých nebo bezhalogenových (např. CYKY) počtu a průřezu žil 5x1,5 až 2,5 mm2</t>
  </si>
  <si>
    <t>1102979565</t>
  </si>
  <si>
    <t>https://podminky.urs.cz/item/CS_URS_2023_02/741122641</t>
  </si>
  <si>
    <t>357</t>
  </si>
  <si>
    <t>34111162</t>
  </si>
  <si>
    <t>kabel silový oheň retardující bezhalogenový bez funkční schopnosti při požáru třída reakce na oheň B2cas1d1a1 jádro Cu 0,6/1kV (1-CXKH-R B2) 5x1,5mm2</t>
  </si>
  <si>
    <t>649135891</t>
  </si>
  <si>
    <t>358</t>
  </si>
  <si>
    <t>34111163</t>
  </si>
  <si>
    <t>kabel silový oheň retardující bezhalogenový bez funkční schopnosti při požáru třída reakce na oheň B2cas1d1a1 jádro Cu 0,6/1kV (1-CXKH-R B2) 5x2,5mm2</t>
  </si>
  <si>
    <t>281861119</t>
  </si>
  <si>
    <t>359</t>
  </si>
  <si>
    <t>34111584</t>
  </si>
  <si>
    <t>kabel silový oheň retardující bezhalogenový s funkčností při požáru 180min a P60-R reakce na oheň B2cas1d1a1 jádro Cu 0,6/1kV (1-CSKH-V) 5x1,5mm2</t>
  </si>
  <si>
    <t>782616460</t>
  </si>
  <si>
    <t>360</t>
  </si>
  <si>
    <t>34111585</t>
  </si>
  <si>
    <t>kabel silový oheň retardující bezhalogenový s funkčností při požáru 180min a P60-R reakce na oheň B2cas1d1a1 jádro Cu 0,6/1kV (1-CSKH-V) 5x2,5mm2</t>
  </si>
  <si>
    <t>1041832962</t>
  </si>
  <si>
    <t>361</t>
  </si>
  <si>
    <t>741122642</t>
  </si>
  <si>
    <t>Montáž kabelů měděných bez ukončení uložených pevně plných kulatých nebo bezhalogenových (např. CYKY) počtu a průřezu žil 5x4 až 6 mm2</t>
  </si>
  <si>
    <t>-597797895</t>
  </si>
  <si>
    <t>https://podminky.urs.cz/item/CS_URS_2023_02/741122642</t>
  </si>
  <si>
    <t>362</t>
  </si>
  <si>
    <t>34111369</t>
  </si>
  <si>
    <t>kabel silový oheň retardující bezhalogenový s funkční schopností při požáru 180min a P60-R třída reakce na oheň B2cas1d0 jádro Cu 0,6/1kV (1-CXKH-V) 5x6mm2</t>
  </si>
  <si>
    <t>1465293479</t>
  </si>
  <si>
    <t>363</t>
  </si>
  <si>
    <t>34111100</t>
  </si>
  <si>
    <t>kabel instalační jádro Cu plné izolace PVC plášť PVC 450/750V (CYKY) 5x6mm2</t>
  </si>
  <si>
    <t>497885164</t>
  </si>
  <si>
    <t>364</t>
  </si>
  <si>
    <t>741122643</t>
  </si>
  <si>
    <t>Montáž kabelů měděných bez ukončení uložených pevně plných kulatých nebo bezhalogenových (např. CYKY) počtu a průřezu žil 5x10 mm2</t>
  </si>
  <si>
    <t>45908590</t>
  </si>
  <si>
    <t>https://podminky.urs.cz/item/CS_URS_2023_02/741122643</t>
  </si>
  <si>
    <t>365</t>
  </si>
  <si>
    <t>34113034</t>
  </si>
  <si>
    <t>kabel instalační jádro Cu plné izolace PVC plášť PVC 450/750V (CYKY) 5x10mm2</t>
  </si>
  <si>
    <t>1589905883</t>
  </si>
  <si>
    <t>366</t>
  </si>
  <si>
    <t>741122645</t>
  </si>
  <si>
    <t>Montáž kabelů měděných bez ukončení uložených pevně plných kulatých nebo bezhalogenových (např. CYKY) počtu a průřezu žil 5x25 až 35 mm2</t>
  </si>
  <si>
    <t>1807114480</t>
  </si>
  <si>
    <t>https://podminky.urs.cz/item/CS_URS_2023_02/741122645</t>
  </si>
  <si>
    <t>367</t>
  </si>
  <si>
    <t>34111171</t>
  </si>
  <si>
    <t>kabel silový oheň retardující bezhalogenový bez funkční schopnosti při požáru třída reakce na oheň B2cas1d1a1 jádro Cu 0,6/1kV (1-CXKH-R B2) 5x35mm2</t>
  </si>
  <si>
    <t>-1225769590</t>
  </si>
  <si>
    <t>368</t>
  </si>
  <si>
    <t>34111591</t>
  </si>
  <si>
    <t>kabel silový oheň retardující bezhalogenový s funkčností při požáru 180min a P60-R reakce na oheň B2cas1d1a1 jádro Cu 0,6/1kV (1-CSKH-V) 5x35mm2</t>
  </si>
  <si>
    <t>-93649089</t>
  </si>
  <si>
    <t>369</t>
  </si>
  <si>
    <t>741124603</t>
  </si>
  <si>
    <t>Montáž kabelů měděných topných bez ukončení volné délky, uložených na konstrukci</t>
  </si>
  <si>
    <t>129684676</t>
  </si>
  <si>
    <t>https://podminky.urs.cz/item/CS_URS_2023_02/741124603</t>
  </si>
  <si>
    <t>370</t>
  </si>
  <si>
    <t>34191001</t>
  </si>
  <si>
    <t>kabel topný samoregulační 30W/m pro ochranu okapů a svodů</t>
  </si>
  <si>
    <t>653984409</t>
  </si>
  <si>
    <t>Poznámka k položce:_x000d_
dodávka včetně úchytného materiálu okapového žlabu</t>
  </si>
  <si>
    <t>741130001</t>
  </si>
  <si>
    <t>Ukončení vodičů a kabelů izolovaných s označením a zapojením v rozváděči nebo na přístroji, průřezu žíly do 2,5 mm2</t>
  </si>
  <si>
    <t>-255884355</t>
  </si>
  <si>
    <t>https://podminky.urs.cz/item/CS_URS_2023_02/741130001</t>
  </si>
  <si>
    <t>372</t>
  </si>
  <si>
    <t>741210004</t>
  </si>
  <si>
    <t>Montáž rozvodnic oceloplechových nebo plastových bez zapojení vodičů běžných, hmotnosti do 150 kg</t>
  </si>
  <si>
    <t>171486123</t>
  </si>
  <si>
    <t>https://podminky.urs.cz/item/CS_URS_2023_02/741210004</t>
  </si>
  <si>
    <t>373</t>
  </si>
  <si>
    <t>M025</t>
  </si>
  <si>
    <t>Rozvaděč 0R1</t>
  </si>
  <si>
    <t>944842697</t>
  </si>
  <si>
    <t>374</t>
  </si>
  <si>
    <t>M027</t>
  </si>
  <si>
    <t>Rozvaděč 1R2</t>
  </si>
  <si>
    <t>-701945471</t>
  </si>
  <si>
    <t>375</t>
  </si>
  <si>
    <t>M029</t>
  </si>
  <si>
    <t>Rozvaděč 2R1</t>
  </si>
  <si>
    <t>-1319237765</t>
  </si>
  <si>
    <t>376</t>
  </si>
  <si>
    <t>M030</t>
  </si>
  <si>
    <t>Rozvaděč 2R2</t>
  </si>
  <si>
    <t>1594514798</t>
  </si>
  <si>
    <t>377</t>
  </si>
  <si>
    <t>M031</t>
  </si>
  <si>
    <t>Rozvaděč 3R1</t>
  </si>
  <si>
    <t>1881962665</t>
  </si>
  <si>
    <t>378</t>
  </si>
  <si>
    <t>M032</t>
  </si>
  <si>
    <t>Rozvaděč 3R2</t>
  </si>
  <si>
    <t>-1246297395</t>
  </si>
  <si>
    <t>379</t>
  </si>
  <si>
    <t>741210203</t>
  </si>
  <si>
    <t>Montáž rozváděčů skříňových nebo panelových bez zapojení vodičů dělitelných, hmotnosti jednoho pole do 400 kg</t>
  </si>
  <si>
    <t>-1313654705</t>
  </si>
  <si>
    <t>https://podminky.urs.cz/item/CS_URS_2023_02/741210203</t>
  </si>
  <si>
    <t>380</t>
  </si>
  <si>
    <t>M023</t>
  </si>
  <si>
    <t>Rozvaděč RH1</t>
  </si>
  <si>
    <t>-1606254395</t>
  </si>
  <si>
    <t>381</t>
  </si>
  <si>
    <t>M024</t>
  </si>
  <si>
    <t>Rozvaděč UPFD</t>
  </si>
  <si>
    <t>1328824284</t>
  </si>
  <si>
    <t>Poznámka k položce:_x000d_
Záložní zdroj pro napájení evakuačního výtahu_x000d_
výkon 7,5lW/400/230V_x000d_
Napěťová soustava 3N+PE, 400V, TN-S_x000d_
doba zálohy :45 min._x000d_
včetně integrovaných akumulátorů a dobíječe_x000d_
řídící jednotka s denním testovacím režimem_x000d_
maření rekuperované energie při výpadku sítě_x000d_
ovládací obrazovka doteková 4,3" LCD_x000d_
ethernet_x000d_
vstupy pro total stop_x000d_
výstup pro napájení výtahu s rekuperací 6,7kW/400V_x000d_
včetně dopravy, nasunutí na místo, připojení na kabeláž, uvedení do provozu, funkční zkoušky, zaškolení obsluhy a předání kompletní průvodní dokumentace</t>
  </si>
  <si>
    <t>382</t>
  </si>
  <si>
    <t>M042</t>
  </si>
  <si>
    <t>Požárně odolná skříň pro UPFD - EI45, samostatně stojící</t>
  </si>
  <si>
    <t>-1399377095</t>
  </si>
  <si>
    <t>383</t>
  </si>
  <si>
    <t>741310001</t>
  </si>
  <si>
    <t>Montáž spínačů jedno nebo dvoupólových nástěnných se zapojením vodičů, pro prostředí normální spínačů, řazení 1-jednopólových</t>
  </si>
  <si>
    <t>1115993135</t>
  </si>
  <si>
    <t>https://podminky.urs.cz/item/CS_URS_2023_02/741310001</t>
  </si>
  <si>
    <t>384</t>
  </si>
  <si>
    <t>34535015</t>
  </si>
  <si>
    <t>spínač nástěnný jednopólový, řazení 1, IP44, šroubové svorky</t>
  </si>
  <si>
    <t>1191213021</t>
  </si>
  <si>
    <t>385</t>
  </si>
  <si>
    <t>741310011</t>
  </si>
  <si>
    <t>Montáž spínačů jedno nebo dvoupólových nástěnných se zapojením vodičů, pro prostředí normální ovladačů, řazení 1/0-tlačítkových zapínacích</t>
  </si>
  <si>
    <t>-347516485</t>
  </si>
  <si>
    <t>https://podminky.urs.cz/item/CS_URS_2023_02/741310011</t>
  </si>
  <si>
    <t>386</t>
  </si>
  <si>
    <t>1187656</t>
  </si>
  <si>
    <t>NOUZOVE TLACITKO PRO TOTAL STOP, CENTRAL STOP, ČERVENÝ KRYT SE SKLÍČKEM</t>
  </si>
  <si>
    <t>-922742575</t>
  </si>
  <si>
    <t>Poznámka k položce:_x000d_
se sadou kontaktů 2+2</t>
  </si>
  <si>
    <t>387</t>
  </si>
  <si>
    <t>741310022</t>
  </si>
  <si>
    <t>Montáž spínačů jedno nebo dvoupólových nástěnných se zapojením vodičů, pro prostředí normální přepínačů, řazení 6-střídavých</t>
  </si>
  <si>
    <t>794684542</t>
  </si>
  <si>
    <t>https://podminky.urs.cz/item/CS_URS_2023_02/741310022</t>
  </si>
  <si>
    <t>388</t>
  </si>
  <si>
    <t>34535018</t>
  </si>
  <si>
    <t>přepínač nástěnný střídavý, řazení 6, IP44, šroubové svorky</t>
  </si>
  <si>
    <t>-1333334370</t>
  </si>
  <si>
    <t>389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</si>
  <si>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</si>
  <si>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</si>
  <si>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1541026005</t>
  </si>
  <si>
    <t>https://podminky.urs.cz/item/CS_URS_2023_02/741310201</t>
  </si>
  <si>
    <t>390</t>
  </si>
  <si>
    <t>34539000</t>
  </si>
  <si>
    <t>přístroj spínače jednopólového, řazení 1, 1So šroubové svorky</t>
  </si>
  <si>
    <t>1578835552</t>
  </si>
  <si>
    <t>391</t>
  </si>
  <si>
    <t>-1642722202</t>
  </si>
  <si>
    <t>392</t>
  </si>
  <si>
    <t>34535025</t>
  </si>
  <si>
    <t>přístroj spínače zápustného jednopólového, s krytem, řazení 1, IP44, šroubové svorky</t>
  </si>
  <si>
    <t>-1985511651</t>
  </si>
  <si>
    <t>393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</si>
  <si>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</si>
  <si>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</si>
  <si>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-271026481</t>
  </si>
  <si>
    <t>https://podminky.urs.cz/item/CS_URS_2023_02/741310231</t>
  </si>
  <si>
    <t>394</t>
  </si>
  <si>
    <t>34539002</t>
  </si>
  <si>
    <t>přístroj přepínače sériového, řazení 5 šroubové svorky</t>
  </si>
  <si>
    <t>1342404411</t>
  </si>
  <si>
    <t>395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</si>
  <si>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</si>
  <si>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</si>
  <si>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-1991314826</t>
  </si>
  <si>
    <t>https://podminky.urs.cz/item/CS_URS_2023_02/741310233</t>
  </si>
  <si>
    <t>396</t>
  </si>
  <si>
    <t>34539003</t>
  </si>
  <si>
    <t>přístroj přepínače střídavého, řazení 6, 6So šroubové svorky</t>
  </si>
  <si>
    <t>-1286670639</t>
  </si>
  <si>
    <t>397</t>
  </si>
  <si>
    <t>741310411</t>
  </si>
  <si>
    <t>Montáž spínačů tří nebo čtyřpólových nástěnných se zapojením vodičů, pro prostředí venkovní nebo mokré do 16 A</t>
  </si>
  <si>
    <t>872239358</t>
  </si>
  <si>
    <t>https://podminky.urs.cz/item/CS_URS_2023_02/741310411</t>
  </si>
  <si>
    <t>398</t>
  </si>
  <si>
    <t>RMAT0001</t>
  </si>
  <si>
    <t xml:space="preserve">spínač třípólový nástěnný, 25A/3F, v krytu IP54 </t>
  </si>
  <si>
    <t>935140686</t>
  </si>
  <si>
    <t>399</t>
  </si>
  <si>
    <t>741311003</t>
  </si>
  <si>
    <t>Montáž spínačů speciálních se zapojením vodičů čidla pohybu vestavného</t>
  </si>
  <si>
    <t>4299861</t>
  </si>
  <si>
    <t>https://podminky.urs.cz/item/CS_URS_2023_02/741311003</t>
  </si>
  <si>
    <t>400</t>
  </si>
  <si>
    <t>40461016</t>
  </si>
  <si>
    <t>detektor pohybu stropní 360°</t>
  </si>
  <si>
    <t>-1414389939</t>
  </si>
  <si>
    <t xml:space="preserve">Poznámka k položce:_x000d_
Stropní detektor pohybu. _x000d_
Jeden spínací kanál pro spínání osvětlení_x000d_
Přepínání nulového přechodu_x000d_
Přepínání všech typů svítidel pomocí vysoce výkonného relé. _x000d_
Speciální optický systém pro detekci i těch nejmenších pohybů_x000d_
Sériové impulzní funkce._x000d_
_x000d_
_x000d_
_x000d_
Napětí : 110 - 240 V AC 50 / 60 Hz_x000d_
Rozměry : FC= Ø 85 x 79 mm_x000d_
Spotřeba elektrické energie : &lt; 0.3 W_x000d_
Detekční rozsah: vodorovný 360°  (stropní montáž)_x000d_
Dosah : max. Ø 10 m křížem, max. Ø 6 m přímo, max. Ø 4 m sedící_x000d_
Sledovaná oblast (pohyb křížem):  78 m² / 2.5 m montážní výška_x000d_
Montážní výška min./max./doporučená 2 m / 5 m / 2.5 m_x000d_
Stupeň krytí : FC= IP20  / třída II_x000d_
Okolní teplota : -25 °C až +50 °C_x000d_
Bydlení : obal UV a nárazuvzdorný polykarbonát_x000d_
Barva materiál : bílá mat, podobný RAL9010_x000d_
 kanál 1 (ovládání osvětlení)_x000d_
Spínací kapacita : 2000 W, cos φ = 1, 1000 VA, cos φ = 0.5 , 250 W LED, minimální doba trvání &gt; 5 min, max. náběhový proud Ip (20 ms) = 80 A_x000d_
Čas doběhu : 30 s - 30 min, Impuls_x000d_
Prahová hodnota sepnutí : 10 - 2000 lux_x000d_
Barva materiál : bílá mat, podobný RAL9010</t>
  </si>
  <si>
    <t>401</t>
  </si>
  <si>
    <t>741311004</t>
  </si>
  <si>
    <t>Montáž spínačů speciálních se zapojením vodičů čidla pohybu nástěnného</t>
  </si>
  <si>
    <t>-1677908016</t>
  </si>
  <si>
    <t>https://podminky.urs.cz/item/CS_URS_2023_02/741311004</t>
  </si>
  <si>
    <t>402</t>
  </si>
  <si>
    <t>40461032</t>
  </si>
  <si>
    <t>detektor pohybu, venkovní, dosah 11m</t>
  </si>
  <si>
    <t>581375527</t>
  </si>
  <si>
    <t>403</t>
  </si>
  <si>
    <t>741313011</t>
  </si>
  <si>
    <t>Montáž zásuvek domovních se zapojením vodičů bezšroubové připojení chráněných v krabici 10/16 A, pro prostředí normální, provedení 2P + PE</t>
  </si>
  <si>
    <t>-856356287</t>
  </si>
  <si>
    <t>https://podminky.urs.cz/item/CS_URS_2023_02/741313011</t>
  </si>
  <si>
    <t>404</t>
  </si>
  <si>
    <t>34555248</t>
  </si>
  <si>
    <t>zásuvka nástěnná jednonásobná s víčkem pro průběžnou montáž, IP44, šroubové svorky</t>
  </si>
  <si>
    <t>-1447878005</t>
  </si>
  <si>
    <t>405</t>
  </si>
  <si>
    <t>741313042</t>
  </si>
  <si>
    <t>Montáž zásuvek domovních se zapojením vodičů šroubové připojení polozapuštěných nebo zapuštěných 10/16 A, provedení 2P + PE dvojí zapojení pro průběžnou montáž</t>
  </si>
  <si>
    <t>-1905373142</t>
  </si>
  <si>
    <t>https://podminky.urs.cz/item/CS_URS_2023_02/741313042</t>
  </si>
  <si>
    <t>406</t>
  </si>
  <si>
    <t>34555202</t>
  </si>
  <si>
    <t>zásuvka zápustná jednonásobná chráněná, šroubové svorky</t>
  </si>
  <si>
    <t>1767901028</t>
  </si>
  <si>
    <t>407</t>
  </si>
  <si>
    <t>34555232</t>
  </si>
  <si>
    <t>zásuvka zápustná jednonásobná s clonkami a víčkem, s drápky, IP44, šroubové svorky</t>
  </si>
  <si>
    <t>-1655828980</t>
  </si>
  <si>
    <t>408</t>
  </si>
  <si>
    <t>741322151</t>
  </si>
  <si>
    <t>Montáž přepěťových ochran nn se zapojením vodičů svodiče přepětí – typ 3 do elektroinstalačních krabic jednopólových</t>
  </si>
  <si>
    <t>2075909226</t>
  </si>
  <si>
    <t>https://podminky.urs.cz/item/CS_URS_2023_02/741322151</t>
  </si>
  <si>
    <t>409</t>
  </si>
  <si>
    <t>1746748</t>
  </si>
  <si>
    <t>SVODIC PREPETI POD ZASUVKU, SPD T3, akustická signalizace</t>
  </si>
  <si>
    <t>2101810858</t>
  </si>
  <si>
    <t>410</t>
  </si>
  <si>
    <t>741350001</t>
  </si>
  <si>
    <t>Montáž jednofázových transformátorů nn se zapojením vodičů vestavných 1x primár - 1x sekundár do 200 VA</t>
  </si>
  <si>
    <t>977797385</t>
  </si>
  <si>
    <t>https://podminky.urs.cz/item/CS_URS_2023_02/741350001</t>
  </si>
  <si>
    <t>411</t>
  </si>
  <si>
    <t>M002</t>
  </si>
  <si>
    <t>Napájecí zdroj pro LED pásek, do 100VA</t>
  </si>
  <si>
    <t>923841965</t>
  </si>
  <si>
    <t>412</t>
  </si>
  <si>
    <t>741372002</t>
  </si>
  <si>
    <t>Montáž svítidel s integrovaným zdrojem LED se zapojením vodičů interiérových přisazených nástěnných páskových lištových</t>
  </si>
  <si>
    <t>1302376244</t>
  </si>
  <si>
    <t>https://podminky.urs.cz/item/CS_URS_2023_02/741372002</t>
  </si>
  <si>
    <t>413</t>
  </si>
  <si>
    <t>MLD.ML121704600</t>
  </si>
  <si>
    <t>LED pásek SMD2835 NW, 120LED, 28,8W,5m</t>
  </si>
  <si>
    <t>456147967</t>
  </si>
  <si>
    <t>414</t>
  </si>
  <si>
    <t>34825020</t>
  </si>
  <si>
    <t>ALU profil rovný přisazený mléčný difuzor dl 2m na 1 pásek</t>
  </si>
  <si>
    <t>230618507</t>
  </si>
  <si>
    <t>415</t>
  </si>
  <si>
    <t>741372112</t>
  </si>
  <si>
    <t>Montáž svítidel s integrovaným zdrojem LED se zapojením vodičů interiérových vestavných stropních panelových hranatých nebo kruhových, plochy přes 0,09 do 0,36 m2</t>
  </si>
  <si>
    <t>623638533</t>
  </si>
  <si>
    <t>https://podminky.urs.cz/item/CS_URS_2023_02/741372112</t>
  </si>
  <si>
    <t>416</t>
  </si>
  <si>
    <t>M003</t>
  </si>
  <si>
    <t>Svítidlo A1</t>
  </si>
  <si>
    <t>1371937539</t>
  </si>
  <si>
    <t>417</t>
  </si>
  <si>
    <t>M004</t>
  </si>
  <si>
    <t>Svítidlo A2</t>
  </si>
  <si>
    <t>10266724</t>
  </si>
  <si>
    <t>418</t>
  </si>
  <si>
    <t>M005</t>
  </si>
  <si>
    <t>Svítidlo A3</t>
  </si>
  <si>
    <t>-1359947095</t>
  </si>
  <si>
    <t>419</t>
  </si>
  <si>
    <t>M006</t>
  </si>
  <si>
    <t>Svítidlo B1</t>
  </si>
  <si>
    <t>-692137916</t>
  </si>
  <si>
    <t>420</t>
  </si>
  <si>
    <t>M007</t>
  </si>
  <si>
    <t>Svítidlo B2</t>
  </si>
  <si>
    <t>1909991086</t>
  </si>
  <si>
    <t>421</t>
  </si>
  <si>
    <t>M008</t>
  </si>
  <si>
    <t>Svítidlo B3</t>
  </si>
  <si>
    <t>370636364</t>
  </si>
  <si>
    <t>422</t>
  </si>
  <si>
    <t>M009</t>
  </si>
  <si>
    <t>Svítidlo B4</t>
  </si>
  <si>
    <t>-12211210</t>
  </si>
  <si>
    <t>423</t>
  </si>
  <si>
    <t>M010</t>
  </si>
  <si>
    <t>Svítidlo B5</t>
  </si>
  <si>
    <t>-1057170616</t>
  </si>
  <si>
    <t>424</t>
  </si>
  <si>
    <t>M011</t>
  </si>
  <si>
    <t>Svítidlo C1</t>
  </si>
  <si>
    <t>-824136904</t>
  </si>
  <si>
    <t>Poznámka k položce:_x000d_
montáž do SDK. Podle typu svítidla bude dodáno včetně montážní sady do SDK podhledu</t>
  </si>
  <si>
    <t>425</t>
  </si>
  <si>
    <t>M013</t>
  </si>
  <si>
    <t>Svítidlo C3</t>
  </si>
  <si>
    <t>1293943933</t>
  </si>
  <si>
    <t>426</t>
  </si>
  <si>
    <t>M014</t>
  </si>
  <si>
    <t>Svítidlo D1</t>
  </si>
  <si>
    <t>453619503</t>
  </si>
  <si>
    <t>427</t>
  </si>
  <si>
    <t>M015</t>
  </si>
  <si>
    <t>Svítidlo D2</t>
  </si>
  <si>
    <t>-1727616560</t>
  </si>
  <si>
    <t>428</t>
  </si>
  <si>
    <t>M016</t>
  </si>
  <si>
    <t>Svítidlo N1</t>
  </si>
  <si>
    <t>-2098010212</t>
  </si>
  <si>
    <t>429</t>
  </si>
  <si>
    <t>M017</t>
  </si>
  <si>
    <t>Svítidlo N2</t>
  </si>
  <si>
    <t>-231277221</t>
  </si>
  <si>
    <t>430</t>
  </si>
  <si>
    <t>M018</t>
  </si>
  <si>
    <t>Svítidlo N3</t>
  </si>
  <si>
    <t>-2017696357</t>
  </si>
  <si>
    <t>431</t>
  </si>
  <si>
    <t>M019</t>
  </si>
  <si>
    <t>Svítidlo N4</t>
  </si>
  <si>
    <t>1808187747</t>
  </si>
  <si>
    <t>432</t>
  </si>
  <si>
    <t>M039</t>
  </si>
  <si>
    <t>Přihřívač baterií pro nouz.osv. pro rozsah teplot do -25°C</t>
  </si>
  <si>
    <t>1342383792</t>
  </si>
  <si>
    <t>433</t>
  </si>
  <si>
    <t>M020</t>
  </si>
  <si>
    <t>Svítidlo NP1</t>
  </si>
  <si>
    <t>496915174</t>
  </si>
  <si>
    <t>Poznámka k položce:_x000d_
piktogram podsvětlený, únik, šipka dolů</t>
  </si>
  <si>
    <t>434</t>
  </si>
  <si>
    <t>M021</t>
  </si>
  <si>
    <t>Svítidlo NP2</t>
  </si>
  <si>
    <t>474202761</t>
  </si>
  <si>
    <t>Poznámka k položce:_x000d_
piktogram podsvětlený, únik, šipka doprava</t>
  </si>
  <si>
    <t>435</t>
  </si>
  <si>
    <t>M022</t>
  </si>
  <si>
    <t>Svítidlo NP3</t>
  </si>
  <si>
    <t>483557469</t>
  </si>
  <si>
    <t>Poznámka k položce:_x000d_
piktogram podsvětlený, únik, šipka doleva</t>
  </si>
  <si>
    <t>436</t>
  </si>
  <si>
    <t>741410001</t>
  </si>
  <si>
    <t>Montáž uzemňovacího vedení s upevněním, propojením a připojením pomocí svorek na povrchu pásku průřezu do 120 mm2</t>
  </si>
  <si>
    <t>-769132133</t>
  </si>
  <si>
    <t>https://podminky.urs.cz/item/CS_URS_2023_02/741410001</t>
  </si>
  <si>
    <t>437</t>
  </si>
  <si>
    <t>35442062</t>
  </si>
  <si>
    <t>pás zemnící 30x4mm FeZn</t>
  </si>
  <si>
    <t>kg</t>
  </si>
  <si>
    <t>-1946338222</t>
  </si>
  <si>
    <t>438</t>
  </si>
  <si>
    <t>741410021</t>
  </si>
  <si>
    <t>Montáž uzemňovacího vedení s upevněním, propojením a připojením pomocí svorek v zemi s izolací spojů pásku průřezu do 120 mm2 v městské zástavbě</t>
  </si>
  <si>
    <t>-231369400</t>
  </si>
  <si>
    <t>https://podminky.urs.cz/item/CS_URS_2023_02/741410021</t>
  </si>
  <si>
    <t>439</t>
  </si>
  <si>
    <t>179804451</t>
  </si>
  <si>
    <t>440</t>
  </si>
  <si>
    <t>35442235</t>
  </si>
  <si>
    <t>antikorozní páska petrolátová</t>
  </si>
  <si>
    <t>1344895610</t>
  </si>
  <si>
    <t>441</t>
  </si>
  <si>
    <t>741420001</t>
  </si>
  <si>
    <t>Montáž hromosvodného vedení svodových drátů nebo lan s podpěrami, Ø do 10 mm</t>
  </si>
  <si>
    <t>1883629426</t>
  </si>
  <si>
    <t>https://podminky.urs.cz/item/CS_URS_2023_02/741420001</t>
  </si>
  <si>
    <t>442</t>
  </si>
  <si>
    <t>35441077</t>
  </si>
  <si>
    <t>drát D 8mm AlMgSi</t>
  </si>
  <si>
    <t>677510008</t>
  </si>
  <si>
    <t>443</t>
  </si>
  <si>
    <t>741420022</t>
  </si>
  <si>
    <t>Montáž hromosvodného vedení svorek se 3 a více šrouby</t>
  </si>
  <si>
    <t>-2105381195</t>
  </si>
  <si>
    <t>https://podminky.urs.cz/item/CS_URS_2023_02/741420022</t>
  </si>
  <si>
    <t>444</t>
  </si>
  <si>
    <t>35441885</t>
  </si>
  <si>
    <t>svorka spojovací pro lano D 8-10mm</t>
  </si>
  <si>
    <t>-9792124</t>
  </si>
  <si>
    <t>445</t>
  </si>
  <si>
    <t>35431015</t>
  </si>
  <si>
    <t>svorka uzemnění FeZn zkušební, spoj hromosvod/uzemnění</t>
  </si>
  <si>
    <t>-738737867</t>
  </si>
  <si>
    <t>446</t>
  </si>
  <si>
    <t>35431002</t>
  </si>
  <si>
    <t>svorka uzemnění FeZn univerzální s 1 příložkou</t>
  </si>
  <si>
    <t>-1186678145</t>
  </si>
  <si>
    <t>447</t>
  </si>
  <si>
    <t>35431037</t>
  </si>
  <si>
    <t>svorka uzemnění FeZn na okapové žlaby, 85mm</t>
  </si>
  <si>
    <t>1869388526</t>
  </si>
  <si>
    <t>448</t>
  </si>
  <si>
    <t>35431024</t>
  </si>
  <si>
    <t>svorka uzemnění FeZn křížová pro vodič D 6- 10mm s mezideskou</t>
  </si>
  <si>
    <t>594762133</t>
  </si>
  <si>
    <t>449</t>
  </si>
  <si>
    <t>35442151</t>
  </si>
  <si>
    <t>tyč jímací s rovným koncem 16/10 1500 (500/1000)mm AlMgSi</t>
  </si>
  <si>
    <t>-1578941594</t>
  </si>
  <si>
    <t>450</t>
  </si>
  <si>
    <t>35442219</t>
  </si>
  <si>
    <t>tyč izolační GFK pro jímací tyč, uchycení v ose tyče, FeZn 680mm</t>
  </si>
  <si>
    <t>690733601</t>
  </si>
  <si>
    <t>451</t>
  </si>
  <si>
    <t>35442230</t>
  </si>
  <si>
    <t>krabice pro zkušební svorku do zateplení univerzální - bílé víko</t>
  </si>
  <si>
    <t>-1877738949</t>
  </si>
  <si>
    <t>452</t>
  </si>
  <si>
    <t>35442185</t>
  </si>
  <si>
    <t>držák oddáleného hromosvodu FeZn T</t>
  </si>
  <si>
    <t>-1434107989</t>
  </si>
  <si>
    <t>453</t>
  </si>
  <si>
    <t>35441560</t>
  </si>
  <si>
    <t>podpěra vedení FeZn na plechovou krytinu 110mm</t>
  </si>
  <si>
    <t>1740200134</t>
  </si>
  <si>
    <t>454</t>
  </si>
  <si>
    <t>35441660</t>
  </si>
  <si>
    <t>podpěra vedení FeZn na konstrukce pro zemní pásek 30x4mm</t>
  </si>
  <si>
    <t>-842164139</t>
  </si>
  <si>
    <t>455</t>
  </si>
  <si>
    <t>35442254</t>
  </si>
  <si>
    <t>držák vedení univerzální, plast 30mm</t>
  </si>
  <si>
    <t>885424358</t>
  </si>
  <si>
    <t>456</t>
  </si>
  <si>
    <t>741420051</t>
  </si>
  <si>
    <t>Montáž hromosvodného vedení ochranných prvků úhelníků nebo trubek s držáky do zdiva</t>
  </si>
  <si>
    <t>827792302</t>
  </si>
  <si>
    <t>https://podminky.urs.cz/item/CS_URS_2023_02/741420051</t>
  </si>
  <si>
    <t>457</t>
  </si>
  <si>
    <t>35441830</t>
  </si>
  <si>
    <t>úhelník ochranný na ochranu svodu - 1700mm, FeZn</t>
  </si>
  <si>
    <t>-731450678</t>
  </si>
  <si>
    <t>458</t>
  </si>
  <si>
    <t>741420083</t>
  </si>
  <si>
    <t>Montáž hromosvodného vedení doplňků štítků k označení svodů</t>
  </si>
  <si>
    <t>1603149757</t>
  </si>
  <si>
    <t>https://podminky.urs.cz/item/CS_URS_2023_02/741420083</t>
  </si>
  <si>
    <t>459</t>
  </si>
  <si>
    <t>DTT104190</t>
  </si>
  <si>
    <t>Štítek - Štítek k označení svodu</t>
  </si>
  <si>
    <t>-1575238927</t>
  </si>
  <si>
    <t>460</t>
  </si>
  <si>
    <t>741420101</t>
  </si>
  <si>
    <t>Montáž oddáleného vedení držáků do zdiva</t>
  </si>
  <si>
    <t>-218484769</t>
  </si>
  <si>
    <t>https://podminky.urs.cz/item/CS_URS_2023_02/741420101</t>
  </si>
  <si>
    <t>461</t>
  </si>
  <si>
    <t>35442255</t>
  </si>
  <si>
    <t>držák vedení univerzální, plast 55mm</t>
  </si>
  <si>
    <t>-1326543922</t>
  </si>
  <si>
    <t>462</t>
  </si>
  <si>
    <t>741440032</t>
  </si>
  <si>
    <t>Montáž zemnicích desek a tyčí s připojením na svodové nebo uzemňovací vedení bez příslušenství tyčí, délky přes 2 do 4,5 m</t>
  </si>
  <si>
    <t>-1368300131</t>
  </si>
  <si>
    <t>https://podminky.urs.cz/item/CS_URS_2023_02/741440032</t>
  </si>
  <si>
    <t>463</t>
  </si>
  <si>
    <t>35442134</t>
  </si>
  <si>
    <t>tyč zemnící křížového profilu 2 m FeZn se svorkou</t>
  </si>
  <si>
    <t>-1602489358</t>
  </si>
  <si>
    <t>464</t>
  </si>
  <si>
    <t>741810003</t>
  </si>
  <si>
    <t>Zkoušky a prohlídky elektrických rozvodů a zařízení celková prohlídka a vyhotovení revizní zprávy pro objem montážních prací přes 500 do 1000 tis. Kč</t>
  </si>
  <si>
    <t>-1873301661</t>
  </si>
  <si>
    <t>https://podminky.urs.cz/item/CS_URS_2023_02/741810003</t>
  </si>
  <si>
    <t>465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</si>
  <si>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</si>
  <si>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</si>
  <si>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1581508676</t>
  </si>
  <si>
    <t>https://podminky.urs.cz/item/CS_URS_2023_02/741810011</t>
  </si>
  <si>
    <t>466</t>
  </si>
  <si>
    <t>741811011</t>
  </si>
  <si>
    <t>Zkoušky a prohlídky rozvodných zařízení kontrola rozváděčů nn, (1 pole) silových, hmotnosti do 200 kg</t>
  </si>
  <si>
    <t>1111006877</t>
  </si>
  <si>
    <t>https://podminky.urs.cz/item/CS_URS_2023_02/741811011</t>
  </si>
  <si>
    <t>467</t>
  </si>
  <si>
    <t>741811013</t>
  </si>
  <si>
    <t>Zkoušky a prohlídky rozvodných zařízení kontrola rozváděčů nn, (1 pole) silových, hmotnosti přes 300 do 400 kg</t>
  </si>
  <si>
    <t>-1396628225</t>
  </si>
  <si>
    <t>https://podminky.urs.cz/item/CS_URS_2023_02/741811013</t>
  </si>
  <si>
    <t>468</t>
  </si>
  <si>
    <t>741820102</t>
  </si>
  <si>
    <t>Měření osvětlovacího zařízení intenzity osvětlení na pracovišti do 50 svítidel</t>
  </si>
  <si>
    <t>-515371577</t>
  </si>
  <si>
    <t>https://podminky.urs.cz/item/CS_URS_2023_02/741820102</t>
  </si>
  <si>
    <t>469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</si>
  <si>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</si>
  <si>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</si>
  <si>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-627616314</t>
  </si>
  <si>
    <t>https://podminky.urs.cz/item/CS_URS_2023_02/741910301</t>
  </si>
  <si>
    <t>470</t>
  </si>
  <si>
    <t>RMAT0003</t>
  </si>
  <si>
    <t>lávka kabelová, stoupací, 60x300mm, pozink</t>
  </si>
  <si>
    <t>-1438095627</t>
  </si>
  <si>
    <t>471</t>
  </si>
  <si>
    <t>741910414</t>
  </si>
  <si>
    <t>Montáž žlabů bez stojiny a výložníků kovových s podpěrkami a příslušenstvím bez víka, šířky do 250 mm</t>
  </si>
  <si>
    <t>-1323181363</t>
  </si>
  <si>
    <t>https://podminky.urs.cz/item/CS_URS_2023_02/741910414</t>
  </si>
  <si>
    <t>472</t>
  </si>
  <si>
    <t>34575601r1</t>
  </si>
  <si>
    <t>žlab kabelový drátěný galvanicky zinkovaný 200/60mm</t>
  </si>
  <si>
    <t>620701167</t>
  </si>
  <si>
    <t>473</t>
  </si>
  <si>
    <t>34575601r12</t>
  </si>
  <si>
    <t>žlab kabelový drátěný galvanicky zinkovaný 200/60mm, požárně odolný P15-R</t>
  </si>
  <si>
    <t>-1492825310</t>
  </si>
  <si>
    <t>474</t>
  </si>
  <si>
    <t>34575491</t>
  </si>
  <si>
    <t>žlab kabelový pozinkovaný 2m/ks 50X62</t>
  </si>
  <si>
    <t>2032149709</t>
  </si>
  <si>
    <t>475</t>
  </si>
  <si>
    <t>741910601</t>
  </si>
  <si>
    <t>Montáž ostatních nosných prvků příchytek plastových, počtu otvorů do 4</t>
  </si>
  <si>
    <t>-365959723</t>
  </si>
  <si>
    <t>https://podminky.urs.cz/item/CS_URS_2023_02/741910601</t>
  </si>
  <si>
    <t>476</t>
  </si>
  <si>
    <t>RMAT0002.1</t>
  </si>
  <si>
    <t>příchytka plastová - svazkový držák grip</t>
  </si>
  <si>
    <t>-1758989058</t>
  </si>
  <si>
    <t>477</t>
  </si>
  <si>
    <t>741920307</t>
  </si>
  <si>
    <t>Protipožární ucpávky svazků kabelů prostup stěnou tloušťky 100 mm povlakem, požární odolnost EI 60 při 10-20% zaplnění prostupu kabely plochy otvoru 1,0 m2</t>
  </si>
  <si>
    <t>1546700075</t>
  </si>
  <si>
    <t>https://podminky.urs.cz/item/CS_URS_2023_02/741920307</t>
  </si>
  <si>
    <t>478</t>
  </si>
  <si>
    <t>7493654020</t>
  </si>
  <si>
    <t>Montáž rozpojovacích skříní SR a SD venkovních na pojistkové lišty nebo na pojistkové spodky do 400 A pro připojení kabelů (i kabelové smyčky) do 240 mm2 s 2 - 3 sadami pojistkových lišt - včetně elektrovýzbroje, do výklenku</t>
  </si>
  <si>
    <t>512</t>
  </si>
  <si>
    <t>990426295</t>
  </si>
  <si>
    <t>479</t>
  </si>
  <si>
    <t>7493600450</t>
  </si>
  <si>
    <t>Kabelové a zásuvkové skříně, elektroměrové rozvaděče Rozpojovací jisticí skříně - lištové (SR) se 3 pojistkovými lištami velikosti 2 kompaktní pilíř včetně základu</t>
  </si>
  <si>
    <t>842925463</t>
  </si>
  <si>
    <t>Poznámka k položce:_x000d_
v rozpočtu pouze jako odhadná položka, bude záviset na technických podmínkách připojení - stanoví ČEZ</t>
  </si>
  <si>
    <t>480</t>
  </si>
  <si>
    <t>7493655035</t>
  </si>
  <si>
    <t>Montáž skříní elektroměrových venkovních pro nepřímé měření do 250 A v sestavě s elektroměrným rozvaděčem pro připojení kabelů do 240 mm2 s 1-2 sadami pojistkových spodků, pro zabudování do výklenku, včetně elektrovýzbroje dle PDS</t>
  </si>
  <si>
    <t>-1125592370</t>
  </si>
  <si>
    <t>481</t>
  </si>
  <si>
    <t>7493600890</t>
  </si>
  <si>
    <t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OR - s přípravou pro připojení FV výrobny do 100kW, ve shodě s připojovacími podmínkami ČEZ</t>
  </si>
  <si>
    <t>-1523366484</t>
  </si>
  <si>
    <t>482</t>
  </si>
  <si>
    <t>7494010272</t>
  </si>
  <si>
    <t>Přístroje pro spínání a ovládání Měřící přístroje, elektroměry Měřící transformátory proudu nn Měřicí transformátor proudu na přívod 300 A</t>
  </si>
  <si>
    <t>-1696642855</t>
  </si>
  <si>
    <t>483</t>
  </si>
  <si>
    <t>998741203</t>
  </si>
  <si>
    <t>Přesun hmot pro silnoproud stanovený procentní sazbou (%) z ceny vodorovná dopravní vzdálenost do 50 m v objektech výšky přes 12 do 24 m</t>
  </si>
  <si>
    <t>-1705979209</t>
  </si>
  <si>
    <t>https://podminky.urs.cz/item/CS_URS_2023_02/998741203</t>
  </si>
  <si>
    <t>484</t>
  </si>
  <si>
    <t>HZS1442</t>
  </si>
  <si>
    <t>Hodinové zúčtovací sazby profesí HSV provádění konstrukcí inženýrských a dopravních staveb svářeč kvalifikovaný</t>
  </si>
  <si>
    <t>hod</t>
  </si>
  <si>
    <t>2102235173</t>
  </si>
  <si>
    <t>https://podminky.urs.cz/item/CS_URS_2023_02/HZS1442</t>
  </si>
  <si>
    <t>485</t>
  </si>
  <si>
    <t>K001</t>
  </si>
  <si>
    <t>Montáž sporáková přípojka - krabice 5x</t>
  </si>
  <si>
    <t>-1297385133</t>
  </si>
  <si>
    <t>486</t>
  </si>
  <si>
    <t>M040</t>
  </si>
  <si>
    <t>Sporáková přípojka, krabice se svorkovnicí 5x</t>
  </si>
  <si>
    <t>-1013861626</t>
  </si>
  <si>
    <t>487</t>
  </si>
  <si>
    <t>K002</t>
  </si>
  <si>
    <t>tvarování mont.dílu</t>
  </si>
  <si>
    <t>1409870060</t>
  </si>
  <si>
    <t>488</t>
  </si>
  <si>
    <t>M3611001</t>
  </si>
  <si>
    <t>Montáž nosné konstrukce - závěs stropní pro žlab</t>
  </si>
  <si>
    <t>-859649108</t>
  </si>
  <si>
    <t>489</t>
  </si>
  <si>
    <t>ZSM8</t>
  </si>
  <si>
    <t>Nosná konstrukce - závěs stropní pro žlab</t>
  </si>
  <si>
    <t>-311831142</t>
  </si>
  <si>
    <t>Poznámka k položce:_x000d_
Závitová tyč 8mm je zavěšena pomocí 2 ks kotev/trapézových držáků ke stropu. Montážní profily 41X41 jsou na závitových tyčích ukotveny z horní části pomocí matice M8 a podložky. Spodní ukotvení montážního profilu je provedeno pomocí spojovací matice M8 s podložkou. Tato sestava je určena pro max. 2 trasy nad sebou. Žlab je k montážnímu profilu upevněn pomocí šroubu a podložky.</t>
  </si>
  <si>
    <t>742</t>
  </si>
  <si>
    <t>Elektroinstalace - slaboproud</t>
  </si>
  <si>
    <t>490</t>
  </si>
  <si>
    <t>742350001</t>
  </si>
  <si>
    <t>Montáž zařízení pro tělesně postižené signalizačního světla s akustickou signalizací</t>
  </si>
  <si>
    <t>-2078483223</t>
  </si>
  <si>
    <t>https://podminky.urs.cz/item/CS_URS_2023_02/742350001</t>
  </si>
  <si>
    <t>Poznámka k položce:_x000d_
4x externí signalizace na recepci_x000d_
4x signalizace nad dveřmi</t>
  </si>
  <si>
    <t>491</t>
  </si>
  <si>
    <t>742350002</t>
  </si>
  <si>
    <t>Montáž zařízení pro tělesně postižené potvrzovacího tlačítka</t>
  </si>
  <si>
    <t>-970768215</t>
  </si>
  <si>
    <t>https://podminky.urs.cz/item/CS_URS_2023_02/742350002</t>
  </si>
  <si>
    <t>492</t>
  </si>
  <si>
    <t>742350003</t>
  </si>
  <si>
    <t>Montáž zařízení pro tělesně postižené volacího tlačítka do výšky 900 mm a táhla do výšky 150 mm</t>
  </si>
  <si>
    <t>-1401225320</t>
  </si>
  <si>
    <t>https://podminky.urs.cz/item/CS_URS_2023_02/742350003</t>
  </si>
  <si>
    <t>493</t>
  </si>
  <si>
    <t>742350004</t>
  </si>
  <si>
    <t>Montáž zařízení pro tělesně postižené napájecího zdroje 24 V</t>
  </si>
  <si>
    <t>1565440569</t>
  </si>
  <si>
    <t>https://podminky.urs.cz/item/CS_URS_2023_02/742350004</t>
  </si>
  <si>
    <t>Zemní práce - přípravné a přidružené práce</t>
  </si>
  <si>
    <t>494</t>
  </si>
  <si>
    <t>Pol158</t>
  </si>
  <si>
    <t>NAPÁJ. BLOK PDU 8X 2P+T S IND.</t>
  </si>
  <si>
    <t>-2140699526</t>
  </si>
  <si>
    <t>495</t>
  </si>
  <si>
    <t>Pol159</t>
  </si>
  <si>
    <t>2X VENTILÁTOR + TERMOSTAT</t>
  </si>
  <si>
    <t>-1327241160</t>
  </si>
  <si>
    <t>496</t>
  </si>
  <si>
    <t>Pol162</t>
  </si>
  <si>
    <t>ORGANIZÁTOR 2U</t>
  </si>
  <si>
    <t>314997002</t>
  </si>
  <si>
    <t>497</t>
  </si>
  <si>
    <t>Pol163</t>
  </si>
  <si>
    <t>BOČNÍ VYV. ŽLAB 42U</t>
  </si>
  <si>
    <t>-2100579278</t>
  </si>
  <si>
    <t>498</t>
  </si>
  <si>
    <t>Pol164</t>
  </si>
  <si>
    <t>KARTÁČOVÝ VSTUP</t>
  </si>
  <si>
    <t>-1854062670</t>
  </si>
  <si>
    <t>499</t>
  </si>
  <si>
    <t>Pol165</t>
  </si>
  <si>
    <t>POLICE 600 50KG</t>
  </si>
  <si>
    <t>-1988933708</t>
  </si>
  <si>
    <t>500</t>
  </si>
  <si>
    <t>Pol166</t>
  </si>
  <si>
    <t>Zemnící sada pro rozvaděč</t>
  </si>
  <si>
    <t>-1963452856</t>
  </si>
  <si>
    <t>501</t>
  </si>
  <si>
    <t>Pol167</t>
  </si>
  <si>
    <t>PATCH PANEL 24P, neosazený</t>
  </si>
  <si>
    <t>1652243348</t>
  </si>
  <si>
    <t>502</t>
  </si>
  <si>
    <t>Pol168</t>
  </si>
  <si>
    <t>MODUL RJ45 CAT6 nestíněný, keystone</t>
  </si>
  <si>
    <t>-703323474</t>
  </si>
  <si>
    <t>503</t>
  </si>
  <si>
    <t>Pol324</t>
  </si>
  <si>
    <t>19" datový rozvaděč, výška 42U , šířka 600mm, hloubka 600mm, A-typ 19" lišt; Přední dveře skleněné, výklopná klika s vyměnitelnou vložkou, univerzální klíč, vícebodový,všechny stěny odnímatelné, zemnící sada, podstavec</t>
  </si>
  <si>
    <t>899099788</t>
  </si>
  <si>
    <t>Zemní práce - odkopávky a prokopávky</t>
  </si>
  <si>
    <t>504</t>
  </si>
  <si>
    <t>Pol169</t>
  </si>
  <si>
    <t>metalický kabel, Cat.6, 4 páry, U/UTP, LSZH, 23 AWG, Dca s2 d1 a1</t>
  </si>
  <si>
    <t>402810480</t>
  </si>
  <si>
    <t>505</t>
  </si>
  <si>
    <t>Pol170</t>
  </si>
  <si>
    <t>Patch kabel Cat.6 U/UTP, LSZH, RJ45, 2m</t>
  </si>
  <si>
    <t>-1809165441</t>
  </si>
  <si>
    <t>506</t>
  </si>
  <si>
    <t>Pol325</t>
  </si>
  <si>
    <t>Patch kabel Cat.6 U/UTP, LSZH, RJ45, 5m</t>
  </si>
  <si>
    <t>-1781434754</t>
  </si>
  <si>
    <t>507</t>
  </si>
  <si>
    <t>Pol326</t>
  </si>
  <si>
    <t>Patch kabel Cat.6 U/UTP, LSZH, RJ45, 10m</t>
  </si>
  <si>
    <t>-869698153</t>
  </si>
  <si>
    <t>Zemní práce - hloubené vykopávky</t>
  </si>
  <si>
    <t>508</t>
  </si>
  <si>
    <t>Pol174</t>
  </si>
  <si>
    <t>MODUL 2xRJ45 CAT6 45 stupňů, neosazený</t>
  </si>
  <si>
    <t>231866459</t>
  </si>
  <si>
    <t>509</t>
  </si>
  <si>
    <t>Pol175</t>
  </si>
  <si>
    <t>Víčko zásuvky designu ostatních komponent</t>
  </si>
  <si>
    <t>-1838913190</t>
  </si>
  <si>
    <t>510</t>
  </si>
  <si>
    <t>Pol176</t>
  </si>
  <si>
    <t>Rámeček zásuvky designu ostatních komponent</t>
  </si>
  <si>
    <t>1281434497</t>
  </si>
  <si>
    <t>511</t>
  </si>
  <si>
    <t>Pol327</t>
  </si>
  <si>
    <t>Krabice přístrojová 68mm</t>
  </si>
  <si>
    <t>1522873599</t>
  </si>
  <si>
    <t>Pol328</t>
  </si>
  <si>
    <t>Zásuvka 2xRJ45 CAT6, v krabičce (do podhledu, WIFI), neosazená</t>
  </si>
  <si>
    <t>1412902672</t>
  </si>
  <si>
    <t>513</t>
  </si>
  <si>
    <t>Pol329</t>
  </si>
  <si>
    <t>-1672058630</t>
  </si>
  <si>
    <t>514</t>
  </si>
  <si>
    <t>Pol330</t>
  </si>
  <si>
    <t>konektor RJ45 CAT6 8p8c nestíněný,( kamery, telefony)</t>
  </si>
  <si>
    <t>-983140580</t>
  </si>
  <si>
    <t>515</t>
  </si>
  <si>
    <t>Pol331</t>
  </si>
  <si>
    <t>Krabice /box pro přípravo optiky</t>
  </si>
  <si>
    <t>1841689699</t>
  </si>
  <si>
    <t>Zemní práce - ražení a protlačování</t>
  </si>
  <si>
    <t>516</t>
  </si>
  <si>
    <t>Pol183</t>
  </si>
  <si>
    <t>Ohebná trubka s vyšší mech odolností 25mm</t>
  </si>
  <si>
    <t>-608703570</t>
  </si>
  <si>
    <t>517</t>
  </si>
  <si>
    <t>Pol184</t>
  </si>
  <si>
    <t>Trubka s vyšší mech odolností do betonu 40mm</t>
  </si>
  <si>
    <t>-774294332</t>
  </si>
  <si>
    <t>518</t>
  </si>
  <si>
    <t>Pol186</t>
  </si>
  <si>
    <t>CERTIFIKAČNÍ MĚŘENÍ PERMAMANENT LINK CAT.6 ISO 11801</t>
  </si>
  <si>
    <t>1741367514</t>
  </si>
  <si>
    <t>519</t>
  </si>
  <si>
    <t>Pol332</t>
  </si>
  <si>
    <t>kabelový žlab 250/50 včetně montáž.příslušenství</t>
  </si>
  <si>
    <t>2095124626</t>
  </si>
  <si>
    <t>520</t>
  </si>
  <si>
    <t>Pol333</t>
  </si>
  <si>
    <t>kabelový žlab 250/100 včetně montáž.příslušenství</t>
  </si>
  <si>
    <t>1059567343</t>
  </si>
  <si>
    <t>521</t>
  </si>
  <si>
    <t>Pol334</t>
  </si>
  <si>
    <t>kabelový žlab 100/100,včetně montáž.příslušenství</t>
  </si>
  <si>
    <t>468925756</t>
  </si>
  <si>
    <t>522</t>
  </si>
  <si>
    <t>Pol335</t>
  </si>
  <si>
    <t>kabelový žlab 400/60, stoupačka, včetně montáž.příslušenství</t>
  </si>
  <si>
    <t>-862248391</t>
  </si>
  <si>
    <t>523</t>
  </si>
  <si>
    <t>Pol336</t>
  </si>
  <si>
    <t>kabelový žlab 200/60, stoupačka, včetně montáž.příslušenství</t>
  </si>
  <si>
    <t>1842469018</t>
  </si>
  <si>
    <t>524</t>
  </si>
  <si>
    <t>Pol337</t>
  </si>
  <si>
    <t>Trubka HDPE40, příprava pro optiku</t>
  </si>
  <si>
    <t>-1466955652</t>
  </si>
  <si>
    <t>525</t>
  </si>
  <si>
    <t>Pol338</t>
  </si>
  <si>
    <t>Vodič H07V-K 6 (CYA 6), vodivé pospojení žlabů</t>
  </si>
  <si>
    <t>-302490738</t>
  </si>
  <si>
    <t>Zemní práce - zajištění výkopu, násypu a svahu</t>
  </si>
  <si>
    <t>526</t>
  </si>
  <si>
    <t>Pol192</t>
  </si>
  <si>
    <t>Switch 24xPoE+ 2XSFP sloty, 370W, výkon</t>
  </si>
  <si>
    <t>-1166128366</t>
  </si>
  <si>
    <t>527</t>
  </si>
  <si>
    <t>Pol193</t>
  </si>
  <si>
    <t>Switch 24 portový, 1 Gbit, 4× SFP, QoS, VLAN,</t>
  </si>
  <si>
    <t>483597013</t>
  </si>
  <si>
    <t>528</t>
  </si>
  <si>
    <t>Pol194</t>
  </si>
  <si>
    <t>SFP transceiver , SM, LC , DMI diagnostika</t>
  </si>
  <si>
    <t>1966596</t>
  </si>
  <si>
    <t>529</t>
  </si>
  <si>
    <t>Pol339</t>
  </si>
  <si>
    <t>IP Verso, antivandal, tablo dveří, audio bez kamery, včetně krabice, 22 tlačítek</t>
  </si>
  <si>
    <t>-1776240720</t>
  </si>
  <si>
    <t>530</t>
  </si>
  <si>
    <t>Pol340</t>
  </si>
  <si>
    <t>Telefon stolní, IP TP Starpoint T31G PoE, 2,3" 132x64 LCD 2 prog.but., 1GigE + zdroj</t>
  </si>
  <si>
    <t>1990140418</t>
  </si>
  <si>
    <t>531</t>
  </si>
  <si>
    <t>Pol341</t>
  </si>
  <si>
    <t>Telefon šňůrový tlačítkový, zavěšení na zeď,IP TP Starpoint T31P PoE, 2,3" 132x64 LCD 2 prog.tl., 100MbE + zdroj</t>
  </si>
  <si>
    <t>-577504997</t>
  </si>
  <si>
    <t>532</t>
  </si>
  <si>
    <t>Pol342</t>
  </si>
  <si>
    <t>Software platforma IP ústředny</t>
  </si>
  <si>
    <t>59451326</t>
  </si>
  <si>
    <t>533</t>
  </si>
  <si>
    <t>Pol343</t>
  </si>
  <si>
    <t>Licnece ústředny 1 uživatel</t>
  </si>
  <si>
    <t>-1060746636</t>
  </si>
  <si>
    <t>534</t>
  </si>
  <si>
    <t>Pol344</t>
  </si>
  <si>
    <t>Aplikační PC pro ústřednu, umístění do RACKU</t>
  </si>
  <si>
    <t>1745051036</t>
  </si>
  <si>
    <t>535</t>
  </si>
  <si>
    <t>Pol345</t>
  </si>
  <si>
    <t>UPS,Záložní zdroj - 950 VA / 520 W, 15min akumulátor (umísění v DR.A,DR.B)</t>
  </si>
  <si>
    <t>-1849883295</t>
  </si>
  <si>
    <t>Zemní práce - přemístění výkopku</t>
  </si>
  <si>
    <t>536</t>
  </si>
  <si>
    <t>Pol197</t>
  </si>
  <si>
    <t>Kryt + rámeček, bílá</t>
  </si>
  <si>
    <t>217933959</t>
  </si>
  <si>
    <t>537</t>
  </si>
  <si>
    <t>Pol198</t>
  </si>
  <si>
    <t>Adaptér HDMI - zásuvka HDMI</t>
  </si>
  <si>
    <t>-1796433703</t>
  </si>
  <si>
    <t>538</t>
  </si>
  <si>
    <t>Pol199</t>
  </si>
  <si>
    <t>Kabel HDMI, 15m (délku upravit dle skutečného vedení kabelu)</t>
  </si>
  <si>
    <t>865340739</t>
  </si>
  <si>
    <t>Zemní práce - konstrukce ze zemin</t>
  </si>
  <si>
    <t>539</t>
  </si>
  <si>
    <t>Pol201</t>
  </si>
  <si>
    <t>Anténní stožár kotvení na zeď, povrch žárový Zn 2m</t>
  </si>
  <si>
    <t>380681212</t>
  </si>
  <si>
    <t>540</t>
  </si>
  <si>
    <t>Pol202</t>
  </si>
  <si>
    <t>Výložní ráhno dvojité včetně třmenu povrch žárový Zn.</t>
  </si>
  <si>
    <t>1591735763</t>
  </si>
  <si>
    <t>541</t>
  </si>
  <si>
    <t>Pol203</t>
  </si>
  <si>
    <t>Anténa UHF Engel AC 44</t>
  </si>
  <si>
    <t>-1381315648</t>
  </si>
  <si>
    <t>542</t>
  </si>
  <si>
    <t>Pol204</t>
  </si>
  <si>
    <t>Anténa FM H/V</t>
  </si>
  <si>
    <t>683639828</t>
  </si>
  <si>
    <t>543</t>
  </si>
  <si>
    <t>Pol205</t>
  </si>
  <si>
    <t>Anténa DAB</t>
  </si>
  <si>
    <t>590024602</t>
  </si>
  <si>
    <t>544</t>
  </si>
  <si>
    <t>Pol206</t>
  </si>
  <si>
    <t>Přepěťová ochrana typu na koax, F konektor, LPZ0-LPZ1</t>
  </si>
  <si>
    <t>1303532997</t>
  </si>
  <si>
    <t>545</t>
  </si>
  <si>
    <t>Pol207</t>
  </si>
  <si>
    <t>Krabice pro přepěť ochranu</t>
  </si>
  <si>
    <t>-1020983803</t>
  </si>
  <si>
    <t>546</t>
  </si>
  <si>
    <t>Pol210</t>
  </si>
  <si>
    <t>F konektor kompresní CABELCON</t>
  </si>
  <si>
    <t>1633712738</t>
  </si>
  <si>
    <t>547</t>
  </si>
  <si>
    <t>Pol211</t>
  </si>
  <si>
    <t>Filtr LTE signálů - 30 dB professional</t>
  </si>
  <si>
    <t>394777876</t>
  </si>
  <si>
    <t>548</t>
  </si>
  <si>
    <t>Pol212</t>
  </si>
  <si>
    <t>Koaxiální kabel KH 21 D</t>
  </si>
  <si>
    <t>2008232513</t>
  </si>
  <si>
    <t>549</t>
  </si>
  <si>
    <t>Pol213</t>
  </si>
  <si>
    <t>Účastnická zásuvka TV, R koncová</t>
  </si>
  <si>
    <t>1946310992</t>
  </si>
  <si>
    <t>550</t>
  </si>
  <si>
    <t>Pol214</t>
  </si>
  <si>
    <t>Víčko zásuvky designu ostatních komponent silnoproudu</t>
  </si>
  <si>
    <t>-1594137414</t>
  </si>
  <si>
    <t>551</t>
  </si>
  <si>
    <t>Pol215</t>
  </si>
  <si>
    <t>1825606005</t>
  </si>
  <si>
    <t>552</t>
  </si>
  <si>
    <t>Pol216</t>
  </si>
  <si>
    <t>Trubka plast ohebná se střední mechanickou dolností 25mm</t>
  </si>
  <si>
    <t>-1440126319</t>
  </si>
  <si>
    <t>553</t>
  </si>
  <si>
    <t>Pol217</t>
  </si>
  <si>
    <t>Lišta plastová 50/50,včetně montáž.příslušenství (vedení v krovu)</t>
  </si>
  <si>
    <t>1495319093</t>
  </si>
  <si>
    <t>554</t>
  </si>
  <si>
    <t>Pol347</t>
  </si>
  <si>
    <t>Rozbočovač 1/2, 3.8dB</t>
  </si>
  <si>
    <t>1812870440</t>
  </si>
  <si>
    <t>555</t>
  </si>
  <si>
    <t>Pol348</t>
  </si>
  <si>
    <t>Rozbočovač 1/12</t>
  </si>
  <si>
    <t>-227336668</t>
  </si>
  <si>
    <t>556</t>
  </si>
  <si>
    <t>Pol4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</si>
  <si>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694 MHz, 790 MHz nebo OFF(vypnuto) počet / šířka filtrů: 32x cluster filtr / 8-16 MHz (1-2 kanály), 64 UHF kanálů kombinace programování vstupů: z jakéhokoli VHF nebo UHF kanálu do jakéhokoli kanálu VHF nebo UHF zesílení: FM 35 dB, DAB/VHF &gt;45 dB, UHF &gt;55 dB předzesilovače na vstupech UHF zesílení: 20 dB (možno vypnout) regulace zesílení: FM 20 dB, VHF/UHF automatické (AGC) max. vstupní úroveň: • FM 37-77 dBµV • VHF 40-109 dBµV (u 64QAM s kódovou rychlostí 3/4) • UHF 40-109 dBµV (u 64QAM s kódovou rychlostí 3/4) max. výstupní úroveň: FM - 113 dBµV (60dB/IM3) max. výstupní úroveň: VHF/DAB - 115 dBµV max. výstupní úroveň: VHF/UHF s 1x MUX - 105 dBµV max. výstupní úroveň: VHF/UHF s 6x MUX - 105 dBµV selektivita na UHF: 35 dB / 1 MHz nastavení náklonu: 9 dB výstup MER: VHF 35 dB, UHF 35 dB konektory: F konektor provozní teplota: -5 až +50°C napájení: 100-240 V,příkon: 12 W</t>
  </si>
  <si>
    <t>424404868</t>
  </si>
  <si>
    <t>Zemní práce - povrchové úpravy terénu</t>
  </si>
  <si>
    <t>557</t>
  </si>
  <si>
    <t>Pol220</t>
  </si>
  <si>
    <t>NVR IP rekordér,32x do 12Mpix,320Mb/s,H.265,2xHDD,1HDMI/VGA,ONVIF</t>
  </si>
  <si>
    <t>1562144606</t>
  </si>
  <si>
    <t>558</t>
  </si>
  <si>
    <t>Pol221</t>
  </si>
  <si>
    <t>pevný disk 8TB,vhodný pro DVR/NVR , 24/7, rozhraní SATA</t>
  </si>
  <si>
    <t>-1028518375</t>
  </si>
  <si>
    <t>559</t>
  </si>
  <si>
    <t>Pol222</t>
  </si>
  <si>
    <t>Full Gb switch 24x PoE (4x HI-PoE), 2x uplink RJ-45 + 2x uplink SFP, 370W, dosah až 300m,</t>
  </si>
  <si>
    <t>-169775729</t>
  </si>
  <si>
    <t>560</t>
  </si>
  <si>
    <t>Pol223</t>
  </si>
  <si>
    <t>PC pro správu CCTV, + 27" 4K LED monitor pro 7/24 provoz; 3840x2160; reproduktory; DisplayPort; HDMI</t>
  </si>
  <si>
    <t>-1363979439</t>
  </si>
  <si>
    <t>561</t>
  </si>
  <si>
    <t>Pol5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</si>
  <si>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</si>
  <si>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966613768</t>
  </si>
  <si>
    <t>562</t>
  </si>
  <si>
    <t>Pol6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</si>
  <si>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</si>
  <si>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-1705766247</t>
  </si>
  <si>
    <t>Zemní práce - ražení a hloubení důlní</t>
  </si>
  <si>
    <t>563</t>
  </si>
  <si>
    <t>1072412427</t>
  </si>
  <si>
    <t>564</t>
  </si>
  <si>
    <t>Pol225</t>
  </si>
  <si>
    <t>Spínaný zdroj pro ACS v kovovém krytu 12V/10A</t>
  </si>
  <si>
    <t>-1704321994</t>
  </si>
  <si>
    <t>565</t>
  </si>
  <si>
    <t>Pol227</t>
  </si>
  <si>
    <t>Přepěťová ochrana typu "D" na silové přívodní vedení</t>
  </si>
  <si>
    <t>46430352</t>
  </si>
  <si>
    <t>566</t>
  </si>
  <si>
    <t>Pol228</t>
  </si>
  <si>
    <t>Nástěnná bezkontaktní čtečka, Mifare/DESFire, černá barva</t>
  </si>
  <si>
    <t>-41075412</t>
  </si>
  <si>
    <t>567</t>
  </si>
  <si>
    <t>Pol229</t>
  </si>
  <si>
    <t>Bezkontaktní karta Mifare DESFire, bílá, sada 50 ks</t>
  </si>
  <si>
    <t>-1547515532</t>
  </si>
  <si>
    <t>568</t>
  </si>
  <si>
    <t>Pol230</t>
  </si>
  <si>
    <t>Kabel systémový pro zámek</t>
  </si>
  <si>
    <t>264507526</t>
  </si>
  <si>
    <t>569</t>
  </si>
  <si>
    <t>Pol231</t>
  </si>
  <si>
    <t>Elektromechanický zámek EL460</t>
  </si>
  <si>
    <t>-253663206</t>
  </si>
  <si>
    <t>570</t>
  </si>
  <si>
    <t>Pol351</t>
  </si>
  <si>
    <t>Řídící jednotka pro 2xčtečka (2 dveře), 4xrelé, příslušenství nástěnný box</t>
  </si>
  <si>
    <t>866350622</t>
  </si>
  <si>
    <t>571</t>
  </si>
  <si>
    <t>Pol352</t>
  </si>
  <si>
    <t>AKUMULÁTOR 7Ah, životnost až 10 let</t>
  </si>
  <si>
    <t>961357863</t>
  </si>
  <si>
    <t>572</t>
  </si>
  <si>
    <t>Pol353</t>
  </si>
  <si>
    <t>Kabel UTP</t>
  </si>
  <si>
    <t>1185645245</t>
  </si>
  <si>
    <t>573</t>
  </si>
  <si>
    <t>Pol354</t>
  </si>
  <si>
    <t>kabel 2x1 - napájení</t>
  </si>
  <si>
    <t>1517848537</t>
  </si>
  <si>
    <t>PZTS</t>
  </si>
  <si>
    <t>574</t>
  </si>
  <si>
    <t>897563320</t>
  </si>
  <si>
    <t>575</t>
  </si>
  <si>
    <t>Pol226</t>
  </si>
  <si>
    <t>AKUMULÁTOR 18Ah, životnost až 10 let</t>
  </si>
  <si>
    <t>828987852</t>
  </si>
  <si>
    <t>576</t>
  </si>
  <si>
    <t>-1848626570</t>
  </si>
  <si>
    <t>577</t>
  </si>
  <si>
    <t>Pol235</t>
  </si>
  <si>
    <t>Sběrnicový přístupový modul s displejem, klávesnicí a RFID včetně</t>
  </si>
  <si>
    <t>351665828</t>
  </si>
  <si>
    <t>578</t>
  </si>
  <si>
    <t>Pol237</t>
  </si>
  <si>
    <t>Sběrnicový PIR detektor pohybu</t>
  </si>
  <si>
    <t>149142472</t>
  </si>
  <si>
    <t>579</t>
  </si>
  <si>
    <t>Pol239</t>
  </si>
  <si>
    <t>Tísňové tlačítko</t>
  </si>
  <si>
    <t>-1220634965</t>
  </si>
  <si>
    <t>580</t>
  </si>
  <si>
    <t>Pol240</t>
  </si>
  <si>
    <t>Sběrnicový kombinovaný detektor kouře a teploty</t>
  </si>
  <si>
    <t>-1405584736</t>
  </si>
  <si>
    <t>581</t>
  </si>
  <si>
    <t>Pol355</t>
  </si>
  <si>
    <t>Sběrnicová ústředna systému s LAN komunikátorem a GSM/GPRS komunikátorem , 2 sběrnice, velká skříň a GSM/GPRS komunikátorem ,určená pro kanceláře a firmy, až 15 sekcí (JA-107KR)</t>
  </si>
  <si>
    <t>854899398</t>
  </si>
  <si>
    <t>582</t>
  </si>
  <si>
    <t>Pol356</t>
  </si>
  <si>
    <t>Magnetický kontakt sběrnicový</t>
  </si>
  <si>
    <t>-2003455233</t>
  </si>
  <si>
    <t>583</t>
  </si>
  <si>
    <t>Pol357</t>
  </si>
  <si>
    <t>kabel 2x 0,5mm + 2x 0,8mm, sběrnice</t>
  </si>
  <si>
    <t>-1669309298</t>
  </si>
  <si>
    <t>Zakládání - úprava podloží a základové spáry, zlepšování vlastností hornin</t>
  </si>
  <si>
    <t>584</t>
  </si>
  <si>
    <t>1361725003</t>
  </si>
  <si>
    <t>585</t>
  </si>
  <si>
    <t>Pol243</t>
  </si>
  <si>
    <t>Pokojové světlo s elektronikou a bzučákem</t>
  </si>
  <si>
    <t>1360264511</t>
  </si>
  <si>
    <t>586</t>
  </si>
  <si>
    <t>Pol244</t>
  </si>
  <si>
    <t>Volací a resetovací panel</t>
  </si>
  <si>
    <t>-199343870</t>
  </si>
  <si>
    <t>587</t>
  </si>
  <si>
    <t>Pol245</t>
  </si>
  <si>
    <t>Volací panel s táhlem 1.6m</t>
  </si>
  <si>
    <t>-1858953275</t>
  </si>
  <si>
    <t>588</t>
  </si>
  <si>
    <t>Pol246</t>
  </si>
  <si>
    <t>Komunikační terminál (zobrazení místa volání)</t>
  </si>
  <si>
    <t>-2003918827</t>
  </si>
  <si>
    <t>589</t>
  </si>
  <si>
    <t>Pol247</t>
  </si>
  <si>
    <t>Napájecí zdroj 24V/120W/5A</t>
  </si>
  <si>
    <t>-1566772010</t>
  </si>
  <si>
    <t>590</t>
  </si>
  <si>
    <t>-1618077513</t>
  </si>
  <si>
    <t>Zakládání - vrty</t>
  </si>
  <si>
    <t>591</t>
  </si>
  <si>
    <t>Pol248</t>
  </si>
  <si>
    <t>Montáž, oživení nastavení systému</t>
  </si>
  <si>
    <t>356652110</t>
  </si>
  <si>
    <t>592</t>
  </si>
  <si>
    <t>Pol249</t>
  </si>
  <si>
    <t>Komplexní zkoušky bezpečnostních systémů</t>
  </si>
  <si>
    <t>-1911449777</t>
  </si>
  <si>
    <t>593</t>
  </si>
  <si>
    <t>Pol250</t>
  </si>
  <si>
    <t>Dokumentace slaboproud skutečného provedení stavby x 2 paré</t>
  </si>
  <si>
    <t>-622804326</t>
  </si>
  <si>
    <t>594</t>
  </si>
  <si>
    <t>Pol251</t>
  </si>
  <si>
    <t>Revize</t>
  </si>
  <si>
    <t>-1864160967</t>
  </si>
  <si>
    <t>595</t>
  </si>
  <si>
    <t>M001</t>
  </si>
  <si>
    <t>Sada pro přivolání pomoci tělesně postiženým osobám (podle vyhlášky č. 398/2009 Sb. o bezbariérovém užívání staveb), např. na WC._x000d_
Skládá se z následujících prvků: kontrolní modul s alarmem, tlačítko signální tahové, tlačítko resetovací, transformátor</t>
  </si>
  <si>
    <t>sada</t>
  </si>
  <si>
    <t>-1757572638</t>
  </si>
  <si>
    <t>596</t>
  </si>
  <si>
    <t>711112001</t>
  </si>
  <si>
    <t>Provedení izolace proti zemní vlhkosti natěradly a tmely za studena na ploše svislé S nátěrem penetračním</t>
  </si>
  <si>
    <t>-605689024</t>
  </si>
  <si>
    <t>https://podminky.urs.cz/item/CS_URS_2023_02/711112001</t>
  </si>
  <si>
    <t>1,9*(1,6+1,491+1,3+1,1+0,5+1,87)</t>
  </si>
  <si>
    <t>3,281*(22,125+5,435+14,01+10,140)</t>
  </si>
  <si>
    <t>0,94*(4,2*2,92)</t>
  </si>
  <si>
    <t>1,86*(4,638+16,705+9,2+16,1-4)</t>
  </si>
  <si>
    <t>597</t>
  </si>
  <si>
    <t>11163150</t>
  </si>
  <si>
    <t>lak penetrační asfaltový</t>
  </si>
  <si>
    <t>1962196169</t>
  </si>
  <si>
    <t>275,441*0,00034 "Přepočtené koeficientem množství</t>
  </si>
  <si>
    <t>598</t>
  </si>
  <si>
    <t>711131101</t>
  </si>
  <si>
    <t>Provedení izolace proti zemní vlhkosti pásy na sucho AIP nebo tkaniny na ploše vodorovné V</t>
  </si>
  <si>
    <t>1140633372</t>
  </si>
  <si>
    <t>https://podminky.urs.cz/item/CS_URS_2023_02/711131101</t>
  </si>
  <si>
    <t>599</t>
  </si>
  <si>
    <t>28322005</t>
  </si>
  <si>
    <t>fólie hydroizolační pro spodní stavbu mPVC tl 2mm</t>
  </si>
  <si>
    <t>-1817298620</t>
  </si>
  <si>
    <t>301,9*1,1655 "Přepočtené koeficientem množství</t>
  </si>
  <si>
    <t>600</t>
  </si>
  <si>
    <t>-7906063</t>
  </si>
  <si>
    <t>0,5*(1,6+1,491+1,3+1,1+0,5+1,87)</t>
  </si>
  <si>
    <t>0,5*(22,125+5,435+14,01+10,140)</t>
  </si>
  <si>
    <t>0,5*(4,2*2,92)</t>
  </si>
  <si>
    <t>0,5*(4,638+16,705+9,2+16,1-4)</t>
  </si>
  <si>
    <t>601</t>
  </si>
  <si>
    <t>711142559</t>
  </si>
  <si>
    <t>Provedení izolace proti zemní vlhkosti pásy přitavením NAIP na ploše svislé S</t>
  </si>
  <si>
    <t>-370598342</t>
  </si>
  <si>
    <t>https://podminky.urs.cz/item/CS_URS_2023_02/711142559</t>
  </si>
  <si>
    <t>602</t>
  </si>
  <si>
    <t>62832001</t>
  </si>
  <si>
    <t>pás asfaltový natavitelný oxidovaný s vložkou ze skleněné rohože typu V60 s jemnozrnným minerálním posypem tl 3,5mm</t>
  </si>
  <si>
    <t>-68444419</t>
  </si>
  <si>
    <t>275,441+57,24</t>
  </si>
  <si>
    <t>332,681*1,221 "Přepočtené koeficientem množství</t>
  </si>
  <si>
    <t>603</t>
  </si>
  <si>
    <t>711161273</t>
  </si>
  <si>
    <t>Provedení izolace proti zemní vlhkosti nopovou fólií na ploše svislé S z nopové fólie</t>
  </si>
  <si>
    <t>1420018224</t>
  </si>
  <si>
    <t>https://podminky.urs.cz/item/CS_URS_2023_02/711161273</t>
  </si>
  <si>
    <t>1,9*1,6</t>
  </si>
  <si>
    <t>(2,35+0,36)*(2,3+2,5+0,5+0,5+0,5+0,5)</t>
  </si>
  <si>
    <t>(0,4+3,15+0,15)*(22,125+5,435+14,01+10,140)</t>
  </si>
  <si>
    <t>(0,6+0,5)*(4,2*2,92)</t>
  </si>
  <si>
    <t>(0,4+1,56)*(4,638+16,705+9,2+16,1-4)</t>
  </si>
  <si>
    <t>2,4*(1,93+0,9+0,4)</t>
  </si>
  <si>
    <t>604</t>
  </si>
  <si>
    <t>28323005</t>
  </si>
  <si>
    <t>fólie profilovaná (nopová) drenážní HDPE s výškou nopů 8mm</t>
  </si>
  <si>
    <t>796916228</t>
  </si>
  <si>
    <t>317,617*1,221 "Přepočtené koeficientem množství</t>
  </si>
  <si>
    <t>605</t>
  </si>
  <si>
    <t>711191202</t>
  </si>
  <si>
    <t>Provedení izolace proti zemní vlhkosti hydroizolační stěrkou na ploše vodorovné V dvouvrstvá na zdivu</t>
  </si>
  <si>
    <t>-1413066765</t>
  </si>
  <si>
    <t>https://podminky.urs.cz/item/CS_URS_2023_02/711191202</t>
  </si>
  <si>
    <t>(1,335+1,335+0,9+0,9)*2,1</t>
  </si>
  <si>
    <t>2,36*(1,93+1,2+0,4)</t>
  </si>
  <si>
    <t>606</t>
  </si>
  <si>
    <t>24551050</t>
  </si>
  <si>
    <t>stěrka hydroizolační cementová kapilárně aktivní s dodatečnou krystalizací do spodní stavby</t>
  </si>
  <si>
    <t>-1452986298</t>
  </si>
  <si>
    <t>17,718*3,5 "Přepočtené koeficientem množství</t>
  </si>
  <si>
    <t>607</t>
  </si>
  <si>
    <t>998711203</t>
  </si>
  <si>
    <t>Přesun hmot pro izolace proti vodě, vlhkosti a plynům stanovený procentní sazbou (%) z ceny vodorovná dopravní vzdálenost do 50 m v objektech výšky přes 12 do 60 m</t>
  </si>
  <si>
    <t>-598260744</t>
  </si>
  <si>
    <t>https://podminky.urs.cz/item/CS_URS_2023_02/998711203</t>
  </si>
  <si>
    <t>608</t>
  </si>
  <si>
    <t>712431101</t>
  </si>
  <si>
    <t>Provedení povlakové krytiny střech šikmých přes 10° do 30° pásy na sucho AIP nebo NAIP</t>
  </si>
  <si>
    <t>1255380108</t>
  </si>
  <si>
    <t>https://podminky.urs.cz/item/CS_URS_2023_02/712431101</t>
  </si>
  <si>
    <t>609</t>
  </si>
  <si>
    <t>28329223</t>
  </si>
  <si>
    <t>fólie difuzně propustné s nakašírovanou strukturovanou rohoží pod hladkou plechovou krytinu</t>
  </si>
  <si>
    <t>1287619660</t>
  </si>
  <si>
    <t>659,45*1,1655 "Přepočtené koeficientem množství</t>
  </si>
  <si>
    <t>612</t>
  </si>
  <si>
    <t>998712203</t>
  </si>
  <si>
    <t>Přesun hmot pro povlakové krytiny stanovený procentní sazbou (%) z ceny vodorovná dopravní vzdálenost do 50 m v objektech výšky přes 12 do 24 m</t>
  </si>
  <si>
    <t>1005099523</t>
  </si>
  <si>
    <t>https://podminky.urs.cz/item/CS_URS_2023_02/998712203</t>
  </si>
  <si>
    <t>713</t>
  </si>
  <si>
    <t>Izolace tepelné</t>
  </si>
  <si>
    <t>613</t>
  </si>
  <si>
    <t>713121111</t>
  </si>
  <si>
    <t>Montáž tepelné izolace podlah rohožemi, pásy, deskami, dílci, bloky (izolační materiál ve specifikaci) kladenými volně jednovrstvá</t>
  </si>
  <si>
    <t>-267228397</t>
  </si>
  <si>
    <t>https://podminky.urs.cz/item/CS_URS_2023_02/713121111</t>
  </si>
  <si>
    <t>301,9</t>
  </si>
  <si>
    <t>"ST03</t>
  </si>
  <si>
    <t>88,5</t>
  </si>
  <si>
    <t>"ST05</t>
  </si>
  <si>
    <t>4,3</t>
  </si>
  <si>
    <t>"ST06</t>
  </si>
  <si>
    <t>48,41</t>
  </si>
  <si>
    <t>"ST08</t>
  </si>
  <si>
    <t>40,5</t>
  </si>
  <si>
    <t>614</t>
  </si>
  <si>
    <t>28376417</t>
  </si>
  <si>
    <t>deska XPS hrana polodrážková a hladký povrch 300kPA λ=0,035 tl 50mm</t>
  </si>
  <si>
    <t>-704532997</t>
  </si>
  <si>
    <t>301,9*1,05 "Přepočtené koeficientem množství</t>
  </si>
  <si>
    <t>615</t>
  </si>
  <si>
    <t>61155353</t>
  </si>
  <si>
    <t>podložka pod plovoucí podlahy dřevovláknitá pro kročejový útlum tl 5mm</t>
  </si>
  <si>
    <t>90738718</t>
  </si>
  <si>
    <t>181,71*1,1 "Přepočtené koeficientem množství</t>
  </si>
  <si>
    <t>616</t>
  </si>
  <si>
    <t>713151111</t>
  </si>
  <si>
    <t>Montáž tepelné izolace střech šikmých rohožemi, pásy, deskami (izolační materiál ve specifikaci) kladenými volně mezi krokve</t>
  </si>
  <si>
    <t>512742967</t>
  </si>
  <si>
    <t>https://podminky.urs.cz/item/CS_URS_2023_02/713151111</t>
  </si>
  <si>
    <t>617</t>
  </si>
  <si>
    <t>63153730</t>
  </si>
  <si>
    <t>deska tepelně izolační minerální univerzální λ=0,036-0,037 tl 200mm</t>
  </si>
  <si>
    <t>1705781742</t>
  </si>
  <si>
    <t>587,015*1,05 "Přepočtené koeficientem množství</t>
  </si>
  <si>
    <t>618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</si>
  <si>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</si>
  <si>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</si>
  <si>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974171300</t>
  </si>
  <si>
    <t>https://podminky.urs.cz/item/CS_URS_2023_02/713151141</t>
  </si>
  <si>
    <t>619</t>
  </si>
  <si>
    <t>28355306</t>
  </si>
  <si>
    <t>pás podlahový parotěsný tepelně izolační s reflexní Al vrstvou tl 5mm</t>
  </si>
  <si>
    <t>1382507952</t>
  </si>
  <si>
    <t>587,015*1,1 "Přepočtené koeficientem množství</t>
  </si>
  <si>
    <t>620</t>
  </si>
  <si>
    <t>713191132</t>
  </si>
  <si>
    <t>Montáž tepelné izolace stavebních konstrukcí - doplňky a konstrukční součásti podlah, stropů vrchem nebo střech překrytím fólií separační z PE</t>
  </si>
  <si>
    <t>1204529334</t>
  </si>
  <si>
    <t>https://podminky.urs.cz/item/CS_URS_2023_02/713191132</t>
  </si>
  <si>
    <t>621</t>
  </si>
  <si>
    <t>28323053</t>
  </si>
  <si>
    <t>fólie PE (500 kg/m3) separační podlahová oddělující tepelnou izolaci tl 0,6mm</t>
  </si>
  <si>
    <t>-519662573</t>
  </si>
  <si>
    <t>622</t>
  </si>
  <si>
    <t>998713203</t>
  </si>
  <si>
    <t>Přesun hmot pro izolace tepelné stanovený procentní sazbou (%) z ceny vodorovná dopravní vzdálenost do 50 m v objektech výšky přes 12 do 24 m</t>
  </si>
  <si>
    <t>581021344</t>
  </si>
  <si>
    <t>https://podminky.urs.cz/item/CS_URS_2023_02/998713203</t>
  </si>
  <si>
    <t>733</t>
  </si>
  <si>
    <t>Ústřední vytápění - rozvodné potrubí</t>
  </si>
  <si>
    <t>623</t>
  </si>
  <si>
    <t>rozvody potrubí měď 42x1,5 + tvarovky 20%</t>
  </si>
  <si>
    <t>985838214</t>
  </si>
  <si>
    <t>624</t>
  </si>
  <si>
    <t>rozvody potrubí měď 35x1,5 + tvarovky 20%</t>
  </si>
  <si>
    <t>1007250974</t>
  </si>
  <si>
    <t>625</t>
  </si>
  <si>
    <t>rozvody potrubí měď 28x1,0 + tvarovky 20%</t>
  </si>
  <si>
    <t>1413082764</t>
  </si>
  <si>
    <t>626</t>
  </si>
  <si>
    <t>rozvody potrubí měď 22x1,0 + tvarovky 20%</t>
  </si>
  <si>
    <t>846371900</t>
  </si>
  <si>
    <t>627</t>
  </si>
  <si>
    <t>rozvody potrubí měď 18x1,0 + tvarovky 20%</t>
  </si>
  <si>
    <t>842927007</t>
  </si>
  <si>
    <t>628</t>
  </si>
  <si>
    <t>rozvody potrubí měď 15x1,0 + tvarovky 20%</t>
  </si>
  <si>
    <t>949253516</t>
  </si>
  <si>
    <t>629</t>
  </si>
  <si>
    <t>Pol299</t>
  </si>
  <si>
    <t>rozvody potrubí měď 54x2,0 + tvarovky 20%</t>
  </si>
  <si>
    <t>468271431</t>
  </si>
  <si>
    <t>630</t>
  </si>
  <si>
    <t>Pol300</t>
  </si>
  <si>
    <t>rozvody potrubí měď 12x1,0 + tvarovky 20%</t>
  </si>
  <si>
    <t>-777929595</t>
  </si>
  <si>
    <t>631</t>
  </si>
  <si>
    <t>762342511</t>
  </si>
  <si>
    <t>Montáž laťování montáž kontralatí na podklad bez tepelné izolace</t>
  </si>
  <si>
    <t>-1550004813</t>
  </si>
  <si>
    <t>https://podminky.urs.cz/item/CS_URS_2023_02/762342511</t>
  </si>
  <si>
    <t>659,450*4,3</t>
  </si>
  <si>
    <t>632</t>
  </si>
  <si>
    <t>60514114</t>
  </si>
  <si>
    <t>řezivo jehličnaté lať impregnovaná dl 4 m</t>
  </si>
  <si>
    <t>-2059991731</t>
  </si>
  <si>
    <t>2835,635*0,04*0,06</t>
  </si>
  <si>
    <t>6,806*1,1 'Přepočtené koeficientem množství</t>
  </si>
  <si>
    <t>633</t>
  </si>
  <si>
    <t>762421026</t>
  </si>
  <si>
    <t>Obložení stropů nebo střešních podhledů z dřevoštěpkových desek OSB šroubovaných na pero a drážku nebroušených, tloušťky desky 22 mm</t>
  </si>
  <si>
    <t>-557900540</t>
  </si>
  <si>
    <t>https://podminky.urs.cz/item/CS_URS_2023_02/762421026</t>
  </si>
  <si>
    <t>634</t>
  </si>
  <si>
    <t>762495000</t>
  </si>
  <si>
    <t>Spojovací prostředky olištování spár, obložení stropů, střešních podhledů a stěn hřebíky, vruty</t>
  </si>
  <si>
    <t>-735948655</t>
  </si>
  <si>
    <t>https://podminky.urs.cz/item/CS_URS_2023_02/762495000</t>
  </si>
  <si>
    <t>635</t>
  </si>
  <si>
    <t>762810026</t>
  </si>
  <si>
    <t>Záklop stropů z dřevoštěpkových desek OSB šroubovaných na trámy na pero a drážku, tloušťky desky 22 mm</t>
  </si>
  <si>
    <t>-366741341</t>
  </si>
  <si>
    <t>https://podminky.urs.cz/item/CS_URS_2023_02/762810026</t>
  </si>
  <si>
    <t>"1.07;1.08;1.13;1.14;1.15;1.16;1.17;1.18;1.19</t>
  </si>
  <si>
    <t>636</t>
  </si>
  <si>
    <t>762811100</t>
  </si>
  <si>
    <t>Záklop stropů montáž (materiál ve specifikaci) z prken hrubých vrchního přesahovaného</t>
  </si>
  <si>
    <t>-552606132</t>
  </si>
  <si>
    <t>https://podminky.urs.cz/item/CS_URS_2023_02/762811100</t>
  </si>
  <si>
    <t>637</t>
  </si>
  <si>
    <t>60516105.1</t>
  </si>
  <si>
    <t>řezivo borové sušené tl 24mm</t>
  </si>
  <si>
    <t>1748900931</t>
  </si>
  <si>
    <t>181,71*0,024</t>
  </si>
  <si>
    <t>4,361*1,1 'Přepočtené koeficientem množství</t>
  </si>
  <si>
    <t>638</t>
  </si>
  <si>
    <t>998762203</t>
  </si>
  <si>
    <t>Přesun hmot pro konstrukce tesařské stanovený procentní sazbou (%) z ceny vodorovná dopravní vzdálenost do 50 m v objektech výšky přes 12 do 24 m</t>
  </si>
  <si>
    <t>1015702639</t>
  </si>
  <si>
    <t>https://podminky.urs.cz/item/CS_URS_2023_02/998762203</t>
  </si>
  <si>
    <t>763</t>
  </si>
  <si>
    <t>Konstrukce suché výstavby</t>
  </si>
  <si>
    <t>639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</si>
  <si>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</si>
  <si>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</si>
  <si>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476347851</t>
  </si>
  <si>
    <t>https://podminky.urs.cz/item/CS_URS_2023_02/763121415</t>
  </si>
  <si>
    <t>(0,9+0,5)*3,1</t>
  </si>
  <si>
    <t>1,45*1,2</t>
  </si>
  <si>
    <t>1,11*3,1</t>
  </si>
  <si>
    <t>(1,1+1,7)*1,2</t>
  </si>
  <si>
    <t>(0,95+0,8)*1,2</t>
  </si>
  <si>
    <t>0,88*2</t>
  </si>
  <si>
    <t>0,8*1,2</t>
  </si>
  <si>
    <t>2,4*3,2</t>
  </si>
  <si>
    <t>0,9*1,2*4</t>
  </si>
  <si>
    <t>1,56*1,2*2</t>
  </si>
  <si>
    <t>640</t>
  </si>
  <si>
    <t>763121714</t>
  </si>
  <si>
    <t>Stěna předsazená ze sádrokartonových desek ostatní konstrukce a práce na předsazených stěnách ze sádrokartonových desek základní penetrační nátěr</t>
  </si>
  <si>
    <t>2019749502</t>
  </si>
  <si>
    <t>https://podminky.urs.cz/item/CS_URS_2023_02/763121714</t>
  </si>
  <si>
    <t>641</t>
  </si>
  <si>
    <t>763121751</t>
  </si>
  <si>
    <t>Stěna předsazená ze sádrokartonových desek Příplatek k cenám za plochu do 6 m2 jednotlivě</t>
  </si>
  <si>
    <t>-1856822174</t>
  </si>
  <si>
    <t>https://podminky.urs.cz/item/CS_URS_2023_02/763121751</t>
  </si>
  <si>
    <t>642</t>
  </si>
  <si>
    <t>763121762</t>
  </si>
  <si>
    <t>Stěna předsazená ze sádrokartonových desek Příplatek k cenám za rovinnost kvality celoplošné tmelení kvality Q4</t>
  </si>
  <si>
    <t>-341957410</t>
  </si>
  <si>
    <t>https://podminky.urs.cz/item/CS_URS_2023_02/763121762</t>
  </si>
  <si>
    <t>643</t>
  </si>
  <si>
    <t>763131511</t>
  </si>
  <si>
    <t>Podhled ze sádrokartonových desek jednovrstvá zavěšená spodní konstrukce z ocelových profilů CD, UD jednoduše opláštěná deskou standardní A, tl. 12,5 mm, bez izolace</t>
  </si>
  <si>
    <t>-129372059</t>
  </si>
  <si>
    <t>https://podminky.urs.cz/item/CS_URS_2023_02/763131511</t>
  </si>
  <si>
    <t>355,52</t>
  </si>
  <si>
    <t>-9,57-3,51</t>
  </si>
  <si>
    <t>332,38</t>
  </si>
  <si>
    <t>-9,8-3,51</t>
  </si>
  <si>
    <t>-8,5-3,51-9,81</t>
  </si>
  <si>
    <t>"Nocehárna</t>
  </si>
  <si>
    <t>"1.22 - 1.34</t>
  </si>
  <si>
    <t>-(14,7+6,7+17,05+10,38+16,67+14,37+6,49+11,86+5,21+5,43+16,5+9,25)</t>
  </si>
  <si>
    <t>"Mrazová místnost</t>
  </si>
  <si>
    <t>-(16,38+6,39+5,92)</t>
  </si>
  <si>
    <t>644</t>
  </si>
  <si>
    <t>763131714</t>
  </si>
  <si>
    <t>Podhled ze sádrokartonových desek ostatní práce a konstrukce na podhledech ze sádrokartonových desek základní penetrační nátěr</t>
  </si>
  <si>
    <t>1067189170</t>
  </si>
  <si>
    <t>https://podminky.urs.cz/item/CS_URS_2023_02/763131714</t>
  </si>
  <si>
    <t>831,91+587,015</t>
  </si>
  <si>
    <t>645</t>
  </si>
  <si>
    <t>763131765</t>
  </si>
  <si>
    <t>Podhled ze sádrokartonových desek Příplatek k cenám za výšku zavěšení přes 0,5 do 1,0 m</t>
  </si>
  <si>
    <t>1711401950</t>
  </si>
  <si>
    <t>https://podminky.urs.cz/item/CS_URS_2023_02/763131765</t>
  </si>
  <si>
    <t>646</t>
  </si>
  <si>
    <t>763131772</t>
  </si>
  <si>
    <t>Podhled ze sádrokartonových desek Příplatek k cenám za rovinnost kvality celoplošné tmelení kvality Q4</t>
  </si>
  <si>
    <t>-542678111</t>
  </si>
  <si>
    <t>https://podminky.urs.cz/item/CS_URS_2023_02/763131772</t>
  </si>
  <si>
    <t>647</t>
  </si>
  <si>
    <t>763161710</t>
  </si>
  <si>
    <t>Podkroví ze sádrokartonových desek dvouvrstvá spodní konstrukce z ocelových profilů CD, UD na krokvových závěsech jednoduše opláštěná deskou standardní A, tl. 12,5 mm, bez TI</t>
  </si>
  <si>
    <t>135579857</t>
  </si>
  <si>
    <t>https://podminky.urs.cz/item/CS_URS_2023_02/763161710</t>
  </si>
  <si>
    <t>648</t>
  </si>
  <si>
    <t>998763403</t>
  </si>
  <si>
    <t>Přesun hmot pro konstrukce montované z desek stanovený procentní sazbou (%) z ceny vodorovná dopravní vzdálenost do 50 m v objektech výšky přes 12 do 24 m</t>
  </si>
  <si>
    <t>1696668208</t>
  </si>
  <si>
    <t>https://podminky.urs.cz/item/CS_URS_2023_02/998763403</t>
  </si>
  <si>
    <t>649</t>
  </si>
  <si>
    <t>764111643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</si>
  <si>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</si>
  <si>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1009260626</t>
  </si>
  <si>
    <t>https://podminky.urs.cz/item/CS_URS_2023_02/764111643</t>
  </si>
  <si>
    <t>650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</si>
  <si>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</si>
  <si>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</si>
  <si>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-1734871155</t>
  </si>
  <si>
    <t>https://podminky.urs.cz/item/CS_URS_2023_02/764111691</t>
  </si>
  <si>
    <t>(2,9+2,7)*21,5</t>
  </si>
  <si>
    <t>841</t>
  </si>
  <si>
    <t>7641116R01</t>
  </si>
  <si>
    <t>Ochranný pás proti ptáků š 100mm</t>
  </si>
  <si>
    <t>597619867</t>
  </si>
  <si>
    <t>651</t>
  </si>
  <si>
    <t>7641414R01</t>
  </si>
  <si>
    <t xml:space="preserve">Oplechování stříšky vedle vchodu z TiZn předzvětralého plechu </t>
  </si>
  <si>
    <t>CS ÚRS 2022 02</t>
  </si>
  <si>
    <t>787597311</t>
  </si>
  <si>
    <t>https://podminky.urs.cz/item/CS_URS_2022_02/7641414R01</t>
  </si>
  <si>
    <t>"17K</t>
  </si>
  <si>
    <t>652</t>
  </si>
  <si>
    <t>764203152</t>
  </si>
  <si>
    <t>Montáž oplechování střešních prvků střešního výlezu střechy s krytinou skládanou nebo plechovou</t>
  </si>
  <si>
    <t>-306871078</t>
  </si>
  <si>
    <t>https://podminky.urs.cz/item/CS_URS_2023_02/764203152</t>
  </si>
  <si>
    <t>653</t>
  </si>
  <si>
    <t>55341830</t>
  </si>
  <si>
    <t>vikýř univerzální pro profilované krytiny titanzinek 60x60cm</t>
  </si>
  <si>
    <t>2113673114</t>
  </si>
  <si>
    <t>654</t>
  </si>
  <si>
    <t>764211634</t>
  </si>
  <si>
    <t>Oplechování střešních prvků z pozinkovaného plechu s povrchovou úpravou hřebene nevětraného s použitím hřebenového plechu rš 330 mm</t>
  </si>
  <si>
    <t>-995678308</t>
  </si>
  <si>
    <t>https://podminky.urs.cz/item/CS_URS_2023_02/764211634</t>
  </si>
  <si>
    <t>655</t>
  </si>
  <si>
    <t>764212606</t>
  </si>
  <si>
    <t>Oplechování střešních prvků z pozinkovaného plechu s povrchovou úpravou úžlabí rš 500 mm</t>
  </si>
  <si>
    <t>-264989492</t>
  </si>
  <si>
    <t>https://podminky.urs.cz/item/CS_URS_2023_02/764212606</t>
  </si>
  <si>
    <t>842</t>
  </si>
  <si>
    <t>764241437</t>
  </si>
  <si>
    <t>Oplechování střešních prvků z titanzinkového předzvětralého plechu nároží větraného, včetně větrací mřížky rš 670 mm</t>
  </si>
  <si>
    <t>60033977</t>
  </si>
  <si>
    <t>https://podminky.urs.cz/item/CS_URS_2024_01/764241437</t>
  </si>
  <si>
    <t>656</t>
  </si>
  <si>
    <t>764242401</t>
  </si>
  <si>
    <t>Oplechování střešních prvků z titanzinkového předzvětralého plechu štítu závětrnou lištou rš 160 mm</t>
  </si>
  <si>
    <t>1192912661</t>
  </si>
  <si>
    <t>https://podminky.urs.cz/item/CS_URS_2023_02/764242401</t>
  </si>
  <si>
    <t>"18K 100</t>
  </si>
  <si>
    <t>3,31</t>
  </si>
  <si>
    <t>"K19</t>
  </si>
  <si>
    <t>7,8</t>
  </si>
  <si>
    <t>657</t>
  </si>
  <si>
    <t>764242402</t>
  </si>
  <si>
    <t>Oplechování střešních prvků z titanzinkového předzvětralého plechu štítu závětrnou lištou rš 200 mm</t>
  </si>
  <si>
    <t>-266712827</t>
  </si>
  <si>
    <t>https://podminky.urs.cz/item/CS_URS_2023_02/764242402</t>
  </si>
  <si>
    <t>"16K 190</t>
  </si>
  <si>
    <t>2,3</t>
  </si>
  <si>
    <t>658</t>
  </si>
  <si>
    <t>764242403</t>
  </si>
  <si>
    <t>Oplechování střešních prvků z titanzinkového předzvětralého plechu štítu závětrnou lištou rš 250 mm</t>
  </si>
  <si>
    <t>1754899717</t>
  </si>
  <si>
    <t>https://podminky.urs.cz/item/CS_URS_2023_02/764242403</t>
  </si>
  <si>
    <t>"10K 180</t>
  </si>
  <si>
    <t>659</t>
  </si>
  <si>
    <t>764242405</t>
  </si>
  <si>
    <t>Oplechování střešních prvků z titanzinkového předzvětralého plechu štítu závětrnou lištou rš 400 mm</t>
  </si>
  <si>
    <t>1898963877</t>
  </si>
  <si>
    <t>https://podminky.urs.cz/item/CS_URS_2023_02/764242405</t>
  </si>
  <si>
    <t>"15K 355</t>
  </si>
  <si>
    <t>660</t>
  </si>
  <si>
    <t>764245402</t>
  </si>
  <si>
    <t>Oplechování horních ploch zdí a nadezdívek (atik) z titanzinkového předzvětralého plechu celoplošně lepené rš 200 mm</t>
  </si>
  <si>
    <t>411676933</t>
  </si>
  <si>
    <t>https://podminky.urs.cz/item/CS_URS_2023_02/764245402</t>
  </si>
  <si>
    <t>"13K - 135</t>
  </si>
  <si>
    <t>661</t>
  </si>
  <si>
    <t>764245403</t>
  </si>
  <si>
    <t>Oplechování horních ploch zdí a nadezdívek (atik) z titanzinkového předzvětralého plechu celoplošně lepené rš 250 mm</t>
  </si>
  <si>
    <t>-1896637107</t>
  </si>
  <si>
    <t>https://podminky.urs.cz/item/CS_URS_2023_02/764245403</t>
  </si>
  <si>
    <t>"12K - 215</t>
  </si>
  <si>
    <t>10,5</t>
  </si>
  <si>
    <t>"12a K 215</t>
  </si>
  <si>
    <t>83,2</t>
  </si>
  <si>
    <t>662</t>
  </si>
  <si>
    <t>764245404</t>
  </si>
  <si>
    <t>Oplechování horních ploch zdí a nadezdívek (atik) z titanzinkového předzvětralého plechu celoplošně lepené rš 330 mm</t>
  </si>
  <si>
    <t>1818699865</t>
  </si>
  <si>
    <t>https://podminky.urs.cz/item/CS_URS_2023_02/764245404</t>
  </si>
  <si>
    <t>"16K 315</t>
  </si>
  <si>
    <t>5,4</t>
  </si>
  <si>
    <t>663</t>
  </si>
  <si>
    <t>764245406</t>
  </si>
  <si>
    <t>Oplechování horních ploch zdí a nadezdívek (atik) z titanzinkového předzvětralého plechu celoplošně lepené rš 500 mm</t>
  </si>
  <si>
    <t>-261136422</t>
  </si>
  <si>
    <t>https://podminky.urs.cz/item/CS_URS_2023_02/764245406</t>
  </si>
  <si>
    <t>"20K 465</t>
  </si>
  <si>
    <t>7,5</t>
  </si>
  <si>
    <t>"21K 445</t>
  </si>
  <si>
    <t>664</t>
  </si>
  <si>
    <t>764246441</t>
  </si>
  <si>
    <t>Oplechování parapetů z titanzinkového předzvětralého plechu rovných celoplošně lepené, bez rohů rš 150 mm</t>
  </si>
  <si>
    <t>-1460778628</t>
  </si>
  <si>
    <t>https://podminky.urs.cz/item/CS_URS_2023_02/764246441</t>
  </si>
  <si>
    <t>"09K - 125</t>
  </si>
  <si>
    <t>35,65</t>
  </si>
  <si>
    <t>665</t>
  </si>
  <si>
    <t>764246442</t>
  </si>
  <si>
    <t>Oplechování parapetů z titanzinkového předzvětralého plechu rovných celoplošně lepené, bez rohů rš 200 mm</t>
  </si>
  <si>
    <t>-1323411613</t>
  </si>
  <si>
    <t>https://podminky.urs.cz/item/CS_URS_2023_02/764246442</t>
  </si>
  <si>
    <t>"02K- 160</t>
  </si>
  <si>
    <t>666</t>
  </si>
  <si>
    <t>764246444</t>
  </si>
  <si>
    <t>Oplechování parapetů z titanzinkového předzvětralého plechu rovných celoplošně lepené, bez rohů rš 330 mm</t>
  </si>
  <si>
    <t>1970280807</t>
  </si>
  <si>
    <t>https://podminky.urs.cz/item/CS_URS_2023_02/764246444</t>
  </si>
  <si>
    <t>"01K RŠ 270</t>
  </si>
  <si>
    <t>-1,105-1,2-(1,5*6)-1,2-1,2-1,3</t>
  </si>
  <si>
    <t>"06K RŠ 260</t>
  </si>
  <si>
    <t>1,34</t>
  </si>
  <si>
    <t>"07K RŠ 320</t>
  </si>
  <si>
    <t>2,2</t>
  </si>
  <si>
    <t>"08K RŠ 270</t>
  </si>
  <si>
    <t>35,51</t>
  </si>
  <si>
    <t>667</t>
  </si>
  <si>
    <t>764246445</t>
  </si>
  <si>
    <t>Oplechování parapetů z titanzinkového předzvětralého plechu rovných celoplošně lepené, bez rohů rš 400 mm</t>
  </si>
  <si>
    <t>-1640810675</t>
  </si>
  <si>
    <t>https://podminky.urs.cz/item/CS_URS_2023_02/764246445</t>
  </si>
  <si>
    <t>"K03 350</t>
  </si>
  <si>
    <t>6*1,05</t>
  </si>
  <si>
    <t>668</t>
  </si>
  <si>
    <t>764341403</t>
  </si>
  <si>
    <t>Lemování zdí z titanzinkového předzvětralého plechu boční nebo horní rovných, střech s krytinou prejzovou nebo vlnitou rš 250 mm</t>
  </si>
  <si>
    <t>1215073498</t>
  </si>
  <si>
    <t>https://podminky.urs.cz/item/CS_URS_2023_02/764341403</t>
  </si>
  <si>
    <t xml:space="preserve">"19K  - 100</t>
  </si>
  <si>
    <t>"21K - 150</t>
  </si>
  <si>
    <t>669</t>
  </si>
  <si>
    <t>764541407.1</t>
  </si>
  <si>
    <t>Žlab podokapní z titanzinkového předzvětralého plechu včetně háků a čel půlkruhový rš 400 mm</t>
  </si>
  <si>
    <t>1925051671</t>
  </si>
  <si>
    <t>https://podminky.urs.cz/item/CS_URS_2023_02/764541407.1</t>
  </si>
  <si>
    <t>"K 11a</t>
  </si>
  <si>
    <t>840</t>
  </si>
  <si>
    <t>764548325</t>
  </si>
  <si>
    <t>Svod z titanzinkového lesklého válcovaného plechu včetně objímek, kolen a odskoků kruhový, průměru 150 mm</t>
  </si>
  <si>
    <t>-2013435810</t>
  </si>
  <si>
    <t>https://podminky.urs.cz/item/CS_URS_2024_01/764548325</t>
  </si>
  <si>
    <t xml:space="preserve">"14a K </t>
  </si>
  <si>
    <t>78,10</t>
  </si>
  <si>
    <t>671</t>
  </si>
  <si>
    <t>998764203</t>
  </si>
  <si>
    <t>Přesun hmot pro konstrukce klempířské stanovený procentní sazbou (%) z ceny vodorovná dopravní vzdálenost do 50 m v objektech výšky přes 12 do 24 m</t>
  </si>
  <si>
    <t>-1886884402</t>
  </si>
  <si>
    <t>https://podminky.urs.cz/item/CS_URS_2023_02/998764203</t>
  </si>
  <si>
    <t>765</t>
  </si>
  <si>
    <t>Krytina skládaná</t>
  </si>
  <si>
    <t>843</t>
  </si>
  <si>
    <t>765191023</t>
  </si>
  <si>
    <t>Montáž pojistné hydroizolační nebo parotěsné fólie kladené ve sklonu přes 20° s lepenými přesahy na bednění nebo tepelnou izolaci</t>
  </si>
  <si>
    <t>338396022</t>
  </si>
  <si>
    <t>https://podminky.urs.cz/item/CS_URS_2024_01/765191023</t>
  </si>
  <si>
    <t>844</t>
  </si>
  <si>
    <t>28329233</t>
  </si>
  <si>
    <t>fólie univerzální pro parotěsnou vrstvu s proměnlivou difúzní tloušťkou a UV stabilizací</t>
  </si>
  <si>
    <t>1575662137</t>
  </si>
  <si>
    <t>659,45*1,1 'Přepočtené koeficientem množství</t>
  </si>
  <si>
    <t>846</t>
  </si>
  <si>
    <t>998765203</t>
  </si>
  <si>
    <t>Přesun hmot pro krytiny skládané stanovený procentní sazbou (%) z ceny vodorovná dopravní vzdálenost do 50 m základní v objektech výšky přes 12 do 24 m</t>
  </si>
  <si>
    <t>862242637</t>
  </si>
  <si>
    <t>https://podminky.urs.cz/item/CS_URS_2024_01/998765203</t>
  </si>
  <si>
    <t>672</t>
  </si>
  <si>
    <t>76643811R0</t>
  </si>
  <si>
    <t>Montáž dřevěného obložení ocelových podest</t>
  </si>
  <si>
    <t>-509181537</t>
  </si>
  <si>
    <t>0,96*0,85</t>
  </si>
  <si>
    <t>673</t>
  </si>
  <si>
    <t>60621120</t>
  </si>
  <si>
    <t>překližka truhlářská buk tl 10mm jakost B,C</t>
  </si>
  <si>
    <t>1431041795</t>
  </si>
  <si>
    <t>0,86*0,95</t>
  </si>
  <si>
    <t>0,817*1,06 "Přepočtené koeficientem množství</t>
  </si>
  <si>
    <t>674</t>
  </si>
  <si>
    <t>76643811R01</t>
  </si>
  <si>
    <t>Montáž dřevěného obložení ocelových stupňů s podstupnicemi</t>
  </si>
  <si>
    <t>-1903606954</t>
  </si>
  <si>
    <t>0,97*4</t>
  </si>
  <si>
    <t xml:space="preserve">Součet </t>
  </si>
  <si>
    <t>675</t>
  </si>
  <si>
    <t>2012367817</t>
  </si>
  <si>
    <t>0,97*(0,18+0,175)</t>
  </si>
  <si>
    <t>0,97*0,31</t>
  </si>
  <si>
    <t>0,645*1,1 "Přepočtené koeficientem množství</t>
  </si>
  <si>
    <t>676</t>
  </si>
  <si>
    <t>766622131</t>
  </si>
  <si>
    <t>Montáž oken plastových včetně montáže rámu plochy přes 1 m2 otevíravých do zdiva, výšky do 1,5 m</t>
  </si>
  <si>
    <t>1873263418</t>
  </si>
  <si>
    <t>https://podminky.urs.cz/item/CS_URS_2023_02/766622131</t>
  </si>
  <si>
    <t>(1,5*1,5)*18</t>
  </si>
  <si>
    <t>(1,2*1,5)*11</t>
  </si>
  <si>
    <t>"OP26 1*1,1</t>
  </si>
  <si>
    <t>1,1*1</t>
  </si>
  <si>
    <t>677</t>
  </si>
  <si>
    <t>61140051</t>
  </si>
  <si>
    <t>okno plastové otevíravé/sklopné dvojsklo přes plochu 1m2 do v 1,5m</t>
  </si>
  <si>
    <t>-977234128</t>
  </si>
  <si>
    <t>678</t>
  </si>
  <si>
    <t>766622132</t>
  </si>
  <si>
    <t>Montáž oken plastových včetně montáže rámu plochy přes 1 m2 otevíravých do zdiva, výšky přes 1,5 do 2,5 m</t>
  </si>
  <si>
    <t>-925080786</t>
  </si>
  <si>
    <t>https://podminky.urs.cz/item/CS_URS_2023_02/766622132</t>
  </si>
  <si>
    <t>(1,5*2,2)</t>
  </si>
  <si>
    <t>679</t>
  </si>
  <si>
    <t>61140053</t>
  </si>
  <si>
    <t>okno plastové otevíravé/sklopné dvojsklo přes plochu 1m2 v 1,5-2,5m</t>
  </si>
  <si>
    <t>-662014516</t>
  </si>
  <si>
    <t>680</t>
  </si>
  <si>
    <t>766622212</t>
  </si>
  <si>
    <t>Montáž oken plastových plochy do 1 m2 včetně montáže rámu pevných do zdiva</t>
  </si>
  <si>
    <t>-323390830</t>
  </si>
  <si>
    <t>https://podminky.urs.cz/item/CS_URS_2023_02/766622212</t>
  </si>
  <si>
    <t>"06OP fix 1,2*0,2</t>
  </si>
  <si>
    <t>"02OP 0,585*0,68</t>
  </si>
  <si>
    <t>681</t>
  </si>
  <si>
    <t>61140041</t>
  </si>
  <si>
    <t>okno plastové s fixním zasklením dvojsklo do plochy 1m2</t>
  </si>
  <si>
    <t>1685709320</t>
  </si>
  <si>
    <t>0,585*0,68</t>
  </si>
  <si>
    <t>682</t>
  </si>
  <si>
    <t>766622216</t>
  </si>
  <si>
    <t>Montáž oken plastových plochy do 1 m2 včetně montáže rámu otevíravých do zdiva</t>
  </si>
  <si>
    <t>-168986439</t>
  </si>
  <si>
    <t>https://podminky.urs.cz/item/CS_URS_2023_02/766622216</t>
  </si>
  <si>
    <t>"01OP 1,15*0,68</t>
  </si>
  <si>
    <t>"07OP 0,55*0,43</t>
  </si>
  <si>
    <t>"13OP 0,6*1,5</t>
  </si>
  <si>
    <t>"14OP 0,57*0,6</t>
  </si>
  <si>
    <t>"18OP 0,75*0,9</t>
  </si>
  <si>
    <t>"20OP 0,4*0,6</t>
  </si>
  <si>
    <t>"22OP 0,9*0,91</t>
  </si>
  <si>
    <t>683</t>
  </si>
  <si>
    <t>61140049</t>
  </si>
  <si>
    <t>okno plastové otevíravé/sklopné dvojsklo do plochy 1m2</t>
  </si>
  <si>
    <t>305701966</t>
  </si>
  <si>
    <t>6*1,15*0,68</t>
  </si>
  <si>
    <t>1*0,55*0,43</t>
  </si>
  <si>
    <t>3*0,6*1,5</t>
  </si>
  <si>
    <t>2*0,57*0,6</t>
  </si>
  <si>
    <t>1*0,75*0,9</t>
  </si>
  <si>
    <t>1*0,4*0,6</t>
  </si>
  <si>
    <t>1*0,9*0,91</t>
  </si>
  <si>
    <t>684</t>
  </si>
  <si>
    <t>766627306.1</t>
  </si>
  <si>
    <t>Montáž oken zdvojených Příplatek k cenám za připojovací spáru mezi ostěním a rámem vnitřní parotěsnou páskou</t>
  </si>
  <si>
    <t>-1958247585</t>
  </si>
  <si>
    <t>685</t>
  </si>
  <si>
    <t>766627307.1</t>
  </si>
  <si>
    <t>Montáž oken zdvojených Příplatek k cenám za připojovací spáru mezi ostěním a rámem venkovní paropropustnou páskou</t>
  </si>
  <si>
    <t>-2044506154</t>
  </si>
  <si>
    <t>686</t>
  </si>
  <si>
    <t>766660101</t>
  </si>
  <si>
    <t>Montáž dveřních křídel dřevěných nebo plastových otevíravých do dřevěné rámové zárubně povrchově upravených jednokřídlových, šířky do 800 mm</t>
  </si>
  <si>
    <t>2130973747</t>
  </si>
  <si>
    <t>https://podminky.urs.cz/item/CS_URS_2023_02/766660101</t>
  </si>
  <si>
    <t>"D02</t>
  </si>
  <si>
    <t>"D03</t>
  </si>
  <si>
    <t>687</t>
  </si>
  <si>
    <t>61162073</t>
  </si>
  <si>
    <t>dveře jednokřídlé voštinové povrch laminátový plné 700x1970-2100mm</t>
  </si>
  <si>
    <t>1684487821</t>
  </si>
  <si>
    <t>688</t>
  </si>
  <si>
    <t>61162074</t>
  </si>
  <si>
    <t>dveře jednokřídlé voštinové povrch laminátový plné 800x1970-2100mm</t>
  </si>
  <si>
    <t>-970494089</t>
  </si>
  <si>
    <t>689</t>
  </si>
  <si>
    <t>766660102</t>
  </si>
  <si>
    <t>Montáž dveřních křídel dřevěných nebo plastových otevíravých do dřevěné rámové zárubně povrchově upravených jednokřídlových, šířky přes 800 mm</t>
  </si>
  <si>
    <t>-712751782</t>
  </si>
  <si>
    <t>https://podminky.urs.cz/item/CS_URS_2023_02/766660102</t>
  </si>
  <si>
    <t>"D01 900</t>
  </si>
  <si>
    <t>690</t>
  </si>
  <si>
    <t>61162075</t>
  </si>
  <si>
    <t>dveře jednokřídlé voštinové povrch laminátový plné 900x1970-2100mm</t>
  </si>
  <si>
    <t>-1515519712</t>
  </si>
  <si>
    <t>691</t>
  </si>
  <si>
    <t>766660161</t>
  </si>
  <si>
    <t>Montáž dveřních křídel dřevěných nebo plastových otevíravých do dřevěné rámové zárubně protipožárních jednokřídlových, šířky do 800 mm</t>
  </si>
  <si>
    <t>2021622318</t>
  </si>
  <si>
    <t>https://podminky.urs.cz/item/CS_URS_2023_02/766660161</t>
  </si>
  <si>
    <t>"D2 A</t>
  </si>
  <si>
    <t>"D02b</t>
  </si>
  <si>
    <t>"D02c</t>
  </si>
  <si>
    <t>"D02D</t>
  </si>
  <si>
    <t>"D02e</t>
  </si>
  <si>
    <t>"D02g</t>
  </si>
  <si>
    <t>"D03C</t>
  </si>
  <si>
    <t>"D03d</t>
  </si>
  <si>
    <t>692</t>
  </si>
  <si>
    <t>6116533R0175</t>
  </si>
  <si>
    <t>dveře jednokřídlé dřevotřískové protipožární EI 45 DP2-C povrch laminátový plné 800x1970-2100mm</t>
  </si>
  <si>
    <t>-2107172430</t>
  </si>
  <si>
    <t>693</t>
  </si>
  <si>
    <t>6116533R01</t>
  </si>
  <si>
    <t>dveře jednokřídlé dřevotřískové protipožární EI 45 DP2-SmC povrch laminátový plné 800x1970-2100mm</t>
  </si>
  <si>
    <t>-1785993413</t>
  </si>
  <si>
    <t>"D02a</t>
  </si>
  <si>
    <t>694</t>
  </si>
  <si>
    <t>6116533R02</t>
  </si>
  <si>
    <t>dveře jednokřídlé dřevotřískové protipožární EW 30 DP3-SmC povrch laminátový plné 800x1970-2100mm</t>
  </si>
  <si>
    <t>1188614129</t>
  </si>
  <si>
    <t>849</t>
  </si>
  <si>
    <t>6116533R022</t>
  </si>
  <si>
    <t>dveře jednokřídlé dřevotřískové protipožární EW 30 DP3-SmC povrch laminátový plné 700x1970-2100mm</t>
  </si>
  <si>
    <t>-1284319875</t>
  </si>
  <si>
    <t>695</t>
  </si>
  <si>
    <t>6116533R09</t>
  </si>
  <si>
    <t>dveře jednokřídlé dřevotřískové protipožární EW 15 DP3-SmC povrch laminátový plné 800x1970-2100mm</t>
  </si>
  <si>
    <t>-980753274</t>
  </si>
  <si>
    <t>"d02D</t>
  </si>
  <si>
    <t>848</t>
  </si>
  <si>
    <t>6116533R091</t>
  </si>
  <si>
    <t>dveře jednokřídlé dřevotřískové protipožární EW 15 DP3-SmC povrch laminátový plné 700x1970-2100mm</t>
  </si>
  <si>
    <t>-306537532</t>
  </si>
  <si>
    <t>"d03D</t>
  </si>
  <si>
    <t>696</t>
  </si>
  <si>
    <t>6116533R012</t>
  </si>
  <si>
    <t xml:space="preserve">dveře jednokřídlé dřevotřískové protipožární  EW 15 DP3 povrch laminátový plné 800x1970-2100mm</t>
  </si>
  <si>
    <t>-984894768</t>
  </si>
  <si>
    <t>697</t>
  </si>
  <si>
    <t>6116533R013</t>
  </si>
  <si>
    <t xml:space="preserve">dveře jednokřídlé dřevotřískové protipožární  EW 30 DP3-C povrch laminátový plné 800x1970-2100mm</t>
  </si>
  <si>
    <t>506002516</t>
  </si>
  <si>
    <t>"d02e</t>
  </si>
  <si>
    <t>698</t>
  </si>
  <si>
    <t>766660162</t>
  </si>
  <si>
    <t>Montáž dveřních křídel dřevěných nebo plastových otevíravých do dřevěné rámové zárubně protipožárních jednokřídlových, šířky přes 800 mm</t>
  </si>
  <si>
    <t>-398727543</t>
  </si>
  <si>
    <t>https://podminky.urs.cz/item/CS_URS_2023_02/766660162</t>
  </si>
  <si>
    <t>"900</t>
  </si>
  <si>
    <t>"D01b</t>
  </si>
  <si>
    <t>"D01c</t>
  </si>
  <si>
    <t>"D01D</t>
  </si>
  <si>
    <t>"D01e</t>
  </si>
  <si>
    <t>"D01F</t>
  </si>
  <si>
    <t>699</t>
  </si>
  <si>
    <t>611653R01</t>
  </si>
  <si>
    <t>dveře jednokřídlé dřevotřískové protipožární EW 30 DP3-SmC povrch laminátový plné 900x1970-2100mm</t>
  </si>
  <si>
    <t>-698740976</t>
  </si>
  <si>
    <t>700</t>
  </si>
  <si>
    <t>611653R02</t>
  </si>
  <si>
    <t>dveře jednokřídlé dřevotřískové protipožární EW 15 DP3-SmC povrch laminátový plné 900x1970-2100mm</t>
  </si>
  <si>
    <t>-155073757</t>
  </si>
  <si>
    <t>"D01d</t>
  </si>
  <si>
    <t>701</t>
  </si>
  <si>
    <t>611653R03</t>
  </si>
  <si>
    <t>dveře jednokřídlé dřevotřískové protipožární EW 30 DP3 povrch laminátový plné 900x1970-2100mm</t>
  </si>
  <si>
    <t>1496793624</t>
  </si>
  <si>
    <t>702</t>
  </si>
  <si>
    <t>611653R05</t>
  </si>
  <si>
    <t>dveře jednokřídlé dřevotřískové protipožární EW 45 DP2-C povrch laminátový plné 900x1970-2100mm</t>
  </si>
  <si>
    <t>265679875</t>
  </si>
  <si>
    <t>703</t>
  </si>
  <si>
    <t>611653R06</t>
  </si>
  <si>
    <t>-1588733396</t>
  </si>
  <si>
    <t>704</t>
  </si>
  <si>
    <t>766660451</t>
  </si>
  <si>
    <t>Montáž dveřních křídel dřevěných nebo plastových vchodových dveří včetně rámu do zdiva dvoukřídlových bez nadsvětlíku</t>
  </si>
  <si>
    <t>1040968663</t>
  </si>
  <si>
    <t>https://podminky.urs.cz/item/CS_URS_2023_02/766660451</t>
  </si>
  <si>
    <t>"D04</t>
  </si>
  <si>
    <t>"D05</t>
  </si>
  <si>
    <t>705</t>
  </si>
  <si>
    <t>61140508</t>
  </si>
  <si>
    <t>dveře dvoukřídlé plastové bílé prosklené max rozměru otvoru 4,84m2</t>
  </si>
  <si>
    <t>-1776331582</t>
  </si>
  <si>
    <t>1,2*2</t>
  </si>
  <si>
    <t>1,4*2</t>
  </si>
  <si>
    <t>708</t>
  </si>
  <si>
    <t>766660728</t>
  </si>
  <si>
    <t>Montáž dveřních doplňků dveřního kování interiérového zámku</t>
  </si>
  <si>
    <t>-1806694696</t>
  </si>
  <si>
    <t>https://podminky.urs.cz/item/CS_URS_2023_02/766660728</t>
  </si>
  <si>
    <t>38+13+22+8</t>
  </si>
  <si>
    <t>709</t>
  </si>
  <si>
    <t>54924004</t>
  </si>
  <si>
    <t>zámek zadlabací mezipokojový levý pro cylindrickou vložku rozteč 72x55mm</t>
  </si>
  <si>
    <t>1468076160</t>
  </si>
  <si>
    <t>710</t>
  </si>
  <si>
    <t>766660729</t>
  </si>
  <si>
    <t>Montáž dveřních doplňků dveřního kování interiérového štítku s klikou</t>
  </si>
  <si>
    <t>-1850790457</t>
  </si>
  <si>
    <t>https://podminky.urs.cz/item/CS_URS_2023_02/766660729</t>
  </si>
  <si>
    <t>54914123</t>
  </si>
  <si>
    <t>kování rozetové klika/klika</t>
  </si>
  <si>
    <t>839230323</t>
  </si>
  <si>
    <t>7666607R01</t>
  </si>
  <si>
    <t>Montáž dveřních doplňků držadla dveří</t>
  </si>
  <si>
    <t>1955451703</t>
  </si>
  <si>
    <t>https://podminky.urs.cz/item/CS_URS_2023_02/7666607R01</t>
  </si>
  <si>
    <t>"D06</t>
  </si>
  <si>
    <t>2*2</t>
  </si>
  <si>
    <t>54914113</t>
  </si>
  <si>
    <t>kování bezpečnostní madlo/klika R1</t>
  </si>
  <si>
    <t>-2089581472</t>
  </si>
  <si>
    <t>714</t>
  </si>
  <si>
    <t>76667100R01</t>
  </si>
  <si>
    <t>Montáž střešních oken dřevěných nebo plastových kyvných, výklopných/kyvných s okenním rámem a lemováním, s plisovaným límcem, s napojením na krytinu do krytiny ploché, rozměru 55 x 98 cm</t>
  </si>
  <si>
    <t>136592220</t>
  </si>
  <si>
    <t>715</t>
  </si>
  <si>
    <t>6114331R01</t>
  </si>
  <si>
    <t>okno střešní plastové výsuvně kyvné, izolační trojsklo, se zateplením a oplechování Al 55x98cm Uw=1,1W/m2K</t>
  </si>
  <si>
    <t>1961155975</t>
  </si>
  <si>
    <t>716</t>
  </si>
  <si>
    <t>766682111</t>
  </si>
  <si>
    <t>Montáž zárubní dřevěných, plastových nebo z lamina obložkových, pro dveře jednokřídlové, tloušťky stěny do 170 mm</t>
  </si>
  <si>
    <t>805376297</t>
  </si>
  <si>
    <t>https://podminky.urs.cz/item/CS_URS_2023_02/766682111</t>
  </si>
  <si>
    <t>38+13</t>
  </si>
  <si>
    <t>717</t>
  </si>
  <si>
    <t>61182307</t>
  </si>
  <si>
    <t>zárubeň jednokřídlá obložková s laminátovým povrchem tl stěny 60-150mm rozměru 600-1100/1970, 2100mm</t>
  </si>
  <si>
    <t>2017597902</t>
  </si>
  <si>
    <t>718</t>
  </si>
  <si>
    <t>766682211</t>
  </si>
  <si>
    <t>Montáž zárubní dřevěných, plastových nebo z lamina obložkových protipožárních, pro dveře jednokřídlové, tloušťky stěny do 170 mm</t>
  </si>
  <si>
    <t>-1442736015</t>
  </si>
  <si>
    <t>https://podminky.urs.cz/item/CS_URS_2023_02/766682211</t>
  </si>
  <si>
    <t>22+8</t>
  </si>
  <si>
    <t>2+2</t>
  </si>
  <si>
    <t>719</t>
  </si>
  <si>
    <t>61182318</t>
  </si>
  <si>
    <t>zárubeň jednokřídlá obložková s laminátovým povrchem a protipožární úpravou tl stěny 60-150mm rozměru 600-1100/1970, 2100mm</t>
  </si>
  <si>
    <t>639705779</t>
  </si>
  <si>
    <t>720</t>
  </si>
  <si>
    <t>766694111</t>
  </si>
  <si>
    <t>Montáž ostatních truhlářských konstrukcí parapetních desek dřevěných nebo plastových šířky do 300 mm, délky do 1000 mm</t>
  </si>
  <si>
    <t>-968186420</t>
  </si>
  <si>
    <t>https://podminky.urs.cz/item/CS_URS_2022_02/766694111</t>
  </si>
  <si>
    <t>"O12 - 0,6 (190)</t>
  </si>
  <si>
    <t>"O28 - 1 (250)</t>
  </si>
  <si>
    <t xml:space="preserve">"O30 -  1 (190) </t>
  </si>
  <si>
    <t>61144401</t>
  </si>
  <si>
    <t>parapet plastový vnitřní komůrkový tl 20mm š 250mm</t>
  </si>
  <si>
    <t>1190629463</t>
  </si>
  <si>
    <t>2*0,6</t>
  </si>
  <si>
    <t>1*1</t>
  </si>
  <si>
    <t>722</t>
  </si>
  <si>
    <t>766694121</t>
  </si>
  <si>
    <t>Montáž ostatních truhlářských konstrukcí parapetních desek dřevěných nebo plastových šířky přes 300 mm, délky do 1000 mm</t>
  </si>
  <si>
    <t>-2102042641</t>
  </si>
  <si>
    <t>https://podminky.urs.cz/item/CS_URS_2022_02/766694121</t>
  </si>
  <si>
    <t>"08 - 0,9 (550)</t>
  </si>
  <si>
    <t>"O15 - 0,4 (500)</t>
  </si>
  <si>
    <t xml:space="preserve">"O17 - 0,75 (350) </t>
  </si>
  <si>
    <t>"O21 - 910 (350)</t>
  </si>
  <si>
    <t>"O29 1 (390)</t>
  </si>
  <si>
    <t>723</t>
  </si>
  <si>
    <t>61144403</t>
  </si>
  <si>
    <t>parapet plastový vnitřní komůrkový tl 20mm š 350mm</t>
  </si>
  <si>
    <t>-122592308</t>
  </si>
  <si>
    <t>1*0,75</t>
  </si>
  <si>
    <t>1*0,91</t>
  </si>
  <si>
    <t>724</t>
  </si>
  <si>
    <t>61144406</t>
  </si>
  <si>
    <t>parapet plastový vnitřní – š 600mm, barva bílá</t>
  </si>
  <si>
    <t>-282059387</t>
  </si>
  <si>
    <t>1*0,9</t>
  </si>
  <si>
    <t>61144405</t>
  </si>
  <si>
    <t>parapet plastový vnitřní komůrkový tl 20mm š 500mm</t>
  </si>
  <si>
    <t>-1012015247</t>
  </si>
  <si>
    <t>1*0,4</t>
  </si>
  <si>
    <t>726</t>
  </si>
  <si>
    <t>61144019</t>
  </si>
  <si>
    <t>koncovka k parapetu plastovému vnitřnímu 1 pár</t>
  </si>
  <si>
    <t>-1162494806</t>
  </si>
  <si>
    <t>727</t>
  </si>
  <si>
    <t>766694122</t>
  </si>
  <si>
    <t>Montáž ostatních truhlářských konstrukcí parapetních desek dřevěných nebo plastových šířky přes 300 mm, délky přes 1000 do 1600 mm</t>
  </si>
  <si>
    <t>780730698</t>
  </si>
  <si>
    <t>https://podminky.urs.cz/item/CS_URS_2022_02/766694122</t>
  </si>
  <si>
    <t>"01 - 1,57</t>
  </si>
  <si>
    <t>10+9-6</t>
  </si>
  <si>
    <t>"02 - 1,29 (500)</t>
  </si>
  <si>
    <t>"03 - 1,585 (500)</t>
  </si>
  <si>
    <t>"04 - 1,25 (500)</t>
  </si>
  <si>
    <t>"11 - 1,245 (500)</t>
  </si>
  <si>
    <t>"13 - 1,2 (390)</t>
  </si>
  <si>
    <t>"14 - 1,2 (550)</t>
  </si>
  <si>
    <t>"16 - 1,58 (340)</t>
  </si>
  <si>
    <t>"18 - 1,57 (540)</t>
  </si>
  <si>
    <t>"19 - 1,4 (350)</t>
  </si>
  <si>
    <t>"22 - 1,105 (350)</t>
  </si>
  <si>
    <t>"26 - 1,4 (350)</t>
  </si>
  <si>
    <t>"27 - 1,1 (370)</t>
  </si>
  <si>
    <t>728</t>
  </si>
  <si>
    <t>2082133189</t>
  </si>
  <si>
    <t>1*1,2</t>
  </si>
  <si>
    <t>4*1,57</t>
  </si>
  <si>
    <t>729</t>
  </si>
  <si>
    <t>-1984750740</t>
  </si>
  <si>
    <t>(10+9-6)*1,57</t>
  </si>
  <si>
    <t>4*1,29</t>
  </si>
  <si>
    <t>1*1,585</t>
  </si>
  <si>
    <t>3*1,25</t>
  </si>
  <si>
    <t>2*1,245</t>
  </si>
  <si>
    <t>730</t>
  </si>
  <si>
    <t>61144404</t>
  </si>
  <si>
    <t>parapet plastový vnitřní komůrkový tl 20mm š 400mm</t>
  </si>
  <si>
    <t>-452179474</t>
  </si>
  <si>
    <t>2*1,2</t>
  </si>
  <si>
    <t>1*1,58</t>
  </si>
  <si>
    <t>1*1,1</t>
  </si>
  <si>
    <t>-2012399552</t>
  </si>
  <si>
    <t>18*1,4</t>
  </si>
  <si>
    <t>1*1,105</t>
  </si>
  <si>
    <t>1*1,4</t>
  </si>
  <si>
    <t>732</t>
  </si>
  <si>
    <t>998766203</t>
  </si>
  <si>
    <t>Přesun hmot pro konstrukce truhlářské stanovený procentní sazbou (%) z ceny vodorovná dopravní vzdálenost do 50 m v objektech výšky přes 12 do 24 m</t>
  </si>
  <si>
    <t>561239472</t>
  </si>
  <si>
    <t>https://podminky.urs.cz/item/CS_URS_2023_02/998766203</t>
  </si>
  <si>
    <t>767163211</t>
  </si>
  <si>
    <t>Montáž kompletního kovového zábradlí přímého z dílců na schodišti kotveného do ocelové konstrukce</t>
  </si>
  <si>
    <t>-363956664</t>
  </si>
  <si>
    <t>https://podminky.urs.cz/item/CS_URS_2023_02/767163211</t>
  </si>
  <si>
    <t>0,855+1,125</t>
  </si>
  <si>
    <t>55342284</t>
  </si>
  <si>
    <t>zábradlí s hranatým sloupkem a hranatými pruty s horním kotvením</t>
  </si>
  <si>
    <t>151752791</t>
  </si>
  <si>
    <t>767165111</t>
  </si>
  <si>
    <t>Montáž zábradlí rovného madel z trubek nebo tenkostěnných profilů šroubováním</t>
  </si>
  <si>
    <t>-1101300030</t>
  </si>
  <si>
    <t>https://podminky.urs.cz/item/CS_URS_2023_02/767165111</t>
  </si>
  <si>
    <t xml:space="preserve">"O42 </t>
  </si>
  <si>
    <t>32,12</t>
  </si>
  <si>
    <t>1403102R01</t>
  </si>
  <si>
    <t>trubka ocelová podélně svařovaná hladká jakost 11 343 42,4x2mm nerezová</t>
  </si>
  <si>
    <t>-2141465470</t>
  </si>
  <si>
    <t>737</t>
  </si>
  <si>
    <t>7671651R01</t>
  </si>
  <si>
    <t xml:space="preserve">Montáž zábradlí rovného madla - nerezový držák madla vč. dodání </t>
  </si>
  <si>
    <t>-1337077955</t>
  </si>
  <si>
    <t>"01Z</t>
  </si>
  <si>
    <t>738</t>
  </si>
  <si>
    <t>76721011R01</t>
  </si>
  <si>
    <t>Montáž schodnic ocelových rovných na ocelovou konstrukci šroubováním</t>
  </si>
  <si>
    <t>1793793587</t>
  </si>
  <si>
    <t>"02Z</t>
  </si>
  <si>
    <t>1,75*0,96</t>
  </si>
  <si>
    <t>739</t>
  </si>
  <si>
    <t>13611218</t>
  </si>
  <si>
    <t>plech ocelový hladký jakost S235JR tl 5mm tabule</t>
  </si>
  <si>
    <t>-487192650</t>
  </si>
  <si>
    <t>4,2/1000</t>
  </si>
  <si>
    <t>740</t>
  </si>
  <si>
    <t>14550256</t>
  </si>
  <si>
    <t>profil ocelový svařovaný jakost S235 průřez čtvercový 60x60x4mm</t>
  </si>
  <si>
    <t>-1720371728</t>
  </si>
  <si>
    <t>92,249/1000</t>
  </si>
  <si>
    <t>868</t>
  </si>
  <si>
    <t>767640222</t>
  </si>
  <si>
    <t>Montáž dveří ocelových nebo hliníkových vchodových dvoukřídlové s nadsvětlíkem</t>
  </si>
  <si>
    <t>2121822011</t>
  </si>
  <si>
    <t>https://podminky.urs.cz/item/CS_URS_2024_01/767640222</t>
  </si>
  <si>
    <t>869</t>
  </si>
  <si>
    <t>5534133R01</t>
  </si>
  <si>
    <t xml:space="preserve">dveře dvoukřídlé Al prosklené max rozměru otvoru 4,84m2 bezpečnostní třídy RC2 dle PSV D06 vč. rozšiřujícího profilu </t>
  </si>
  <si>
    <t>211291687</t>
  </si>
  <si>
    <t>1,8*2,9*2</t>
  </si>
  <si>
    <t>767812112</t>
  </si>
  <si>
    <t>Montáž markýz výsuvných nebo kazetových na zeď, šířky přes 2 000 do 3 500 mm</t>
  </si>
  <si>
    <t>1335086072</t>
  </si>
  <si>
    <t>https://podminky.urs.cz/item/CS_URS_2023_02/767812112</t>
  </si>
  <si>
    <t>"O40</t>
  </si>
  <si>
    <t>55346511</t>
  </si>
  <si>
    <t>markýza výsuvná 1 pár ramen s výsuvem 1,5m š 2,5m</t>
  </si>
  <si>
    <t>1788672964</t>
  </si>
  <si>
    <t>743</t>
  </si>
  <si>
    <t>69906609</t>
  </si>
  <si>
    <t>"O38</t>
  </si>
  <si>
    <t>744</t>
  </si>
  <si>
    <t>5534651R01</t>
  </si>
  <si>
    <t>Kazetová markýza pohon elektřina vč. připojovacího kabelu 2,45m 1500x2500mm</t>
  </si>
  <si>
    <t>1397206522</t>
  </si>
  <si>
    <t>745</t>
  </si>
  <si>
    <t>767995111</t>
  </si>
  <si>
    <t>Montáž ostatních atypických zámečnických konstrukcí hmotnosti do 5 kg</t>
  </si>
  <si>
    <t>865487131</t>
  </si>
  <si>
    <t>https://podminky.urs.cz/item/CS_URS_2023_02/767995111</t>
  </si>
  <si>
    <t>746</t>
  </si>
  <si>
    <t>130109960R</t>
  </si>
  <si>
    <t>ocel profilová pro pomocné ocelové konstrukce</t>
  </si>
  <si>
    <t>-1300813678</t>
  </si>
  <si>
    <t>747</t>
  </si>
  <si>
    <t>214150611</t>
  </si>
  <si>
    <t xml:space="preserve">"O38 orientační tabulky </t>
  </si>
  <si>
    <t>8*1,5</t>
  </si>
  <si>
    <t>748</t>
  </si>
  <si>
    <t>61651R</t>
  </si>
  <si>
    <t xml:space="preserve">Orientační tabulky </t>
  </si>
  <si>
    <t>-2059107089</t>
  </si>
  <si>
    <t>749</t>
  </si>
  <si>
    <t>767995112</t>
  </si>
  <si>
    <t>Montáž ostatních atypických zámečnických konstrukcí hmotnosti přes 5 do 10 kg</t>
  </si>
  <si>
    <t>1678557352</t>
  </si>
  <si>
    <t>https://podminky.urs.cz/item/CS_URS_2023_02/767995112</t>
  </si>
  <si>
    <t>"O42</t>
  </si>
  <si>
    <t>32,12*6,06</t>
  </si>
  <si>
    <t>750</t>
  </si>
  <si>
    <t>-1678552418</t>
  </si>
  <si>
    <t>767995113</t>
  </si>
  <si>
    <t>Montáž ostatních atypických zámečnických konstrukcí hmotnosti přes 10 do 20 kg</t>
  </si>
  <si>
    <t>973894239</t>
  </si>
  <si>
    <t>https://podminky.urs.cz/item/CS_URS_2023_02/767995113</t>
  </si>
  <si>
    <t>"Lprofil</t>
  </si>
  <si>
    <t>(1,335+1,335+0,9+0,9)*3,77</t>
  </si>
  <si>
    <t>"Rošt</t>
  </si>
  <si>
    <t>755</t>
  </si>
  <si>
    <t>13011063</t>
  </si>
  <si>
    <t>úhelník ocelový rovnostranný jakost S235JR (11 375) 50x50x3mm</t>
  </si>
  <si>
    <t>-863315098</t>
  </si>
  <si>
    <t>(1,335+1,335+0,9+0,9)*3,77/1000</t>
  </si>
  <si>
    <t>756</t>
  </si>
  <si>
    <t>130110R01</t>
  </si>
  <si>
    <t>rošt 840x820mm</t>
  </si>
  <si>
    <t>-1497803850</t>
  </si>
  <si>
    <t>757</t>
  </si>
  <si>
    <t>767995114</t>
  </si>
  <si>
    <t>Montáž ostatních atypických zámečnických konstrukcí hmotnosti přes 20 do 50 kg</t>
  </si>
  <si>
    <t>1863683423</t>
  </si>
  <si>
    <t>https://podminky.urs.cz/item/CS_URS_2023_02/767995114</t>
  </si>
  <si>
    <t>145*21,75</t>
  </si>
  <si>
    <t>758</t>
  </si>
  <si>
    <t>19484297</t>
  </si>
  <si>
    <t>759</t>
  </si>
  <si>
    <t>76799511R01</t>
  </si>
  <si>
    <t>Montáž atypických zámečnických konstrukcí vč. dodání - tabulky dle PBŘ</t>
  </si>
  <si>
    <t>443347691</t>
  </si>
  <si>
    <t>760</t>
  </si>
  <si>
    <t>76799511R025</t>
  </si>
  <si>
    <t xml:space="preserve">Montáž atypických zámečnických konstrukcí </t>
  </si>
  <si>
    <t>1653813536</t>
  </si>
  <si>
    <t xml:space="preserve">"držák hasičského přístroje a hasičský přístroj </t>
  </si>
  <si>
    <t>14*10</t>
  </si>
  <si>
    <t>7*10</t>
  </si>
  <si>
    <t>761</t>
  </si>
  <si>
    <t>44932114.1</t>
  </si>
  <si>
    <t>Hasicí přístroj práškový 6 kg - PG6 hasební schopnost 34A 183B C</t>
  </si>
  <si>
    <t>-1266241054</t>
  </si>
  <si>
    <t>44932114.2</t>
  </si>
  <si>
    <t>Hasicí přístroj práškový 6 kg - PG 6/21a</t>
  </si>
  <si>
    <t>1949820618</t>
  </si>
  <si>
    <t>754</t>
  </si>
  <si>
    <t>4493211R03</t>
  </si>
  <si>
    <t xml:space="preserve">montážní sada pro hasící přístroj </t>
  </si>
  <si>
    <t>1883664909</t>
  </si>
  <si>
    <t>998767203</t>
  </si>
  <si>
    <t>Přesun hmot pro zámečnické konstrukce stanovený procentní sazbou (%) z ceny vodorovná dopravní vzdálenost do 50 m v objektech výšky přes 12 do 24 m</t>
  </si>
  <si>
    <t>409601083</t>
  </si>
  <si>
    <t>https://podminky.urs.cz/item/CS_URS_2023_02/998767203</t>
  </si>
  <si>
    <t>771121011</t>
  </si>
  <si>
    <t>Příprava podkladu před provedením dlažby nátěr penetrační na podlahu</t>
  </si>
  <si>
    <t>1779848225</t>
  </si>
  <si>
    <t>https://podminky.urs.cz/item/CS_URS_2023_02/771121011</t>
  </si>
  <si>
    <t>"ST02</t>
  </si>
  <si>
    <t>"1.03;1.02;1.06;1.12;</t>
  </si>
  <si>
    <t>37,5</t>
  </si>
  <si>
    <t>"ST11</t>
  </si>
  <si>
    <t>16,4</t>
  </si>
  <si>
    <t>"ST13</t>
  </si>
  <si>
    <t>14,3</t>
  </si>
  <si>
    <t>850</t>
  </si>
  <si>
    <t>771151011</t>
  </si>
  <si>
    <t>Příprava podkladu před provedením dlažby samonivelační stěrka min.pevnosti 20 MPa, tloušťky do 3 mm</t>
  </si>
  <si>
    <t>-996388123</t>
  </si>
  <si>
    <t>https://podminky.urs.cz/item/CS_URS_2024_01/771151011</t>
  </si>
  <si>
    <t>771474112</t>
  </si>
  <si>
    <t>Montáž soklů z dlaždic keramických lepených cementovým flexibilním lepidlem rovných, výšky přes 65 do 90 mm</t>
  </si>
  <si>
    <t>-1193051288</t>
  </si>
  <si>
    <t>https://podminky.urs.cz/item/CS_URS_2023_02/771474112</t>
  </si>
  <si>
    <t>(0,34+0,14)*25*2</t>
  </si>
  <si>
    <t>3,06+0,74+0,74</t>
  </si>
  <si>
    <t>"2.33</t>
  </si>
  <si>
    <t>5,13+5,13+0,95+0,95</t>
  </si>
  <si>
    <t>"3.07</t>
  </si>
  <si>
    <t>(4,17+1,865+1+0,15+1,085+2,05+0,5+0,5+0,1+3,228+2,209+0,889+0,934+0,15+0,605+0,3+1,09)</t>
  </si>
  <si>
    <t>3,29+3,29+3,27+3,27</t>
  </si>
  <si>
    <t>3,624+3,627+3,27+3,27</t>
  </si>
  <si>
    <t>59761009</t>
  </si>
  <si>
    <t>sokl-dlažba keramická slinutá hladká do interiéru i exteriéru 600x95mm</t>
  </si>
  <si>
    <t>1669066933</t>
  </si>
  <si>
    <t>88,436*2,475 "Přepočtené koeficientem množství</t>
  </si>
  <si>
    <t>768</t>
  </si>
  <si>
    <t>771574113</t>
  </si>
  <si>
    <t>Montáž podlah z dlaždic keramických lepených cementovým flexibilním lepidlem hladkých, tloušťky do 10 mm přes 12 do 19 ks/m2</t>
  </si>
  <si>
    <t>56519726</t>
  </si>
  <si>
    <t>https://podminky.urs.cz/item/CS_URS_2023_02/771574113</t>
  </si>
  <si>
    <t>769</t>
  </si>
  <si>
    <t>59761603</t>
  </si>
  <si>
    <t>dlažba keramická hutná hladká do interiéru přes 12 do 19ks/m2</t>
  </si>
  <si>
    <t>-1261785097</t>
  </si>
  <si>
    <t>108,7*1,1 "Přepočtené koeficientem množství</t>
  </si>
  <si>
    <t>770</t>
  </si>
  <si>
    <t>771577124</t>
  </si>
  <si>
    <t>Montáž podlah z dlaždic keramických lepených flexibilním rychletuhnoucím lepidlem Příplatek k cenám za dvousložkový spárovací tmel</t>
  </si>
  <si>
    <t>266850227</t>
  </si>
  <si>
    <t>https://podminky.urs.cz/item/CS_URS_2022_02/771577124</t>
  </si>
  <si>
    <t>771577125</t>
  </si>
  <si>
    <t>Montáž podlah z dlaždic keramických lepených flexibilním rychletuhnoucím lepidlem Příplatek k cenám za dvousložkové lepidlo</t>
  </si>
  <si>
    <t>1146976367</t>
  </si>
  <si>
    <t>https://podminky.urs.cz/item/CS_URS_2022_02/771577125</t>
  </si>
  <si>
    <t>772</t>
  </si>
  <si>
    <t>771591207</t>
  </si>
  <si>
    <t>Izolace podlahy pod dlažbu montáž izolace nátěrem nebo stěrkou ve dvou vrstvách</t>
  </si>
  <si>
    <t>-2019693301</t>
  </si>
  <si>
    <t>https://podminky.urs.cz/item/CS_URS_2023_02/771591207</t>
  </si>
  <si>
    <t>8,11</t>
  </si>
  <si>
    <t>8,66</t>
  </si>
  <si>
    <t>4,13</t>
  </si>
  <si>
    <t>773</t>
  </si>
  <si>
    <t>24551275</t>
  </si>
  <si>
    <t>stěrka minerální hydroizolační 2-složková cementem pojená</t>
  </si>
  <si>
    <t>-626218946</t>
  </si>
  <si>
    <t>20,9*3,5 "Přepočtené koeficientem množství</t>
  </si>
  <si>
    <t>774</t>
  </si>
  <si>
    <t>771591237</t>
  </si>
  <si>
    <t>Izolace podlahy pod dlažbu montáž těsnícího pásu pro styčné nebo dilatační spáry</t>
  </si>
  <si>
    <t>929721093</t>
  </si>
  <si>
    <t>https://podminky.urs.cz/item/CS_URS_2023_02/771591237</t>
  </si>
  <si>
    <t>(1,2+1,2+1,1+1,1-0,7)</t>
  </si>
  <si>
    <t>(2,15+2,15+3,45+3,45+2,3+1,5)-0,7-0,7</t>
  </si>
  <si>
    <t>(3,3+2,75+2,3-0,9+0,2+1,5+1,61)</t>
  </si>
  <si>
    <t>2,8+1,185+0,9+0,91+0,5+1,5+1,2-0,7</t>
  </si>
  <si>
    <t>775</t>
  </si>
  <si>
    <t>59054221</t>
  </si>
  <si>
    <t>páska pružná těsnící hydroizolační š 250mm</t>
  </si>
  <si>
    <t>1303989326</t>
  </si>
  <si>
    <t>36,555*1,05 "Přepočtené koeficientem množství</t>
  </si>
  <si>
    <t>771591R02</t>
  </si>
  <si>
    <t xml:space="preserve">Montáž a dodání výztražné pásky - černožlutá bezpečnostní samolepící protiskluzná páska </t>
  </si>
  <si>
    <t>-370643385</t>
  </si>
  <si>
    <t>"39O</t>
  </si>
  <si>
    <t>9,3</t>
  </si>
  <si>
    <t>777</t>
  </si>
  <si>
    <t>998771203</t>
  </si>
  <si>
    <t>Přesun hmot pro podlahy z dlaždic stanovený procentní sazbou (%) z ceny vodorovná dopravní vzdálenost do 50 m v objektech výšky přes 12 do 24 m</t>
  </si>
  <si>
    <t>-1095469101</t>
  </si>
  <si>
    <t>https://podminky.urs.cz/item/CS_URS_2023_02/998771203</t>
  </si>
  <si>
    <t>778</t>
  </si>
  <si>
    <t>776111117</t>
  </si>
  <si>
    <t>Příprava podkladu broušení podlah stávajícího podkladu pro odstranění nerovností (diamantovým kotoučem)</t>
  </si>
  <si>
    <t>1929869137</t>
  </si>
  <si>
    <t>https://podminky.urs.cz/item/CS_URS_2023_02/776111117</t>
  </si>
  <si>
    <t>"ST01</t>
  </si>
  <si>
    <t>2,8</t>
  </si>
  <si>
    <t>851</t>
  </si>
  <si>
    <t>776111127</t>
  </si>
  <si>
    <t>Příprava podkladu povlakových podlah a stěn broušení schodišť stávajícího podkladu pro odstranění nerovností (diamantovým kotoučem)</t>
  </si>
  <si>
    <t>-753886425</t>
  </si>
  <si>
    <t>https://podminky.urs.cz/item/CS_URS_2024_01/776111127</t>
  </si>
  <si>
    <t>(13*4)*0,3*1,4</t>
  </si>
  <si>
    <t>25*0,34*1,39</t>
  </si>
  <si>
    <t>(6+5+2)*1,45*0,3</t>
  </si>
  <si>
    <t>779</t>
  </si>
  <si>
    <t>776121112</t>
  </si>
  <si>
    <t>Příprava podkladu penetrace vodou ředitelná podlah</t>
  </si>
  <si>
    <t>803872205</t>
  </si>
  <si>
    <t>https://podminky.urs.cz/item/CS_URS_2023_02/776121112</t>
  </si>
  <si>
    <t>"sT01</t>
  </si>
  <si>
    <t>"1,03</t>
  </si>
  <si>
    <t>"ST09</t>
  </si>
  <si>
    <t>158,34</t>
  </si>
  <si>
    <t>"ST10</t>
  </si>
  <si>
    <t>71,04</t>
  </si>
  <si>
    <t>"ST12</t>
  </si>
  <si>
    <t>31,3</t>
  </si>
  <si>
    <t>852</t>
  </si>
  <si>
    <t>776121113</t>
  </si>
  <si>
    <t>Příprava podkladu povlakových podlah a stěn penetrace vodou ředitelná schodišť</t>
  </si>
  <si>
    <t>-1193123007</t>
  </si>
  <si>
    <t>https://podminky.urs.cz/item/CS_URS_2024_01/776121113</t>
  </si>
  <si>
    <t>847</t>
  </si>
  <si>
    <t>776141111</t>
  </si>
  <si>
    <t>Příprava podkladu povlakových podlah a stěn vyrovnání samonivelační stěrkou podlah min.pevnosti 20 MPa, tloušťky do 3 mm</t>
  </si>
  <si>
    <t>1517984740</t>
  </si>
  <si>
    <t>https://podminky.urs.cz/item/CS_URS_2024_01/776141111</t>
  </si>
  <si>
    <t>780</t>
  </si>
  <si>
    <t>776231111</t>
  </si>
  <si>
    <t>Montáž podlahovin z vinylu lepením lamel nebo čtverců standardním lepidlem</t>
  </si>
  <si>
    <t>-44362052</t>
  </si>
  <si>
    <t>https://podminky.urs.cz/item/CS_URS_2023_02/776231111</t>
  </si>
  <si>
    <t>28411052</t>
  </si>
  <si>
    <t>dílce vinylové tl 3,0mm, nášlapná vrstva 0,70mm, úprava PUR, třída zátěže 23/34/43, otlak 0,05mm, R10, třída otěru T, hořlavost Bfl S1, bez ftalátů</t>
  </si>
  <si>
    <t>-1820505072</t>
  </si>
  <si>
    <t>595,99*1,1 "Přepočtené koeficientem množství</t>
  </si>
  <si>
    <t>853</t>
  </si>
  <si>
    <t>776341111</t>
  </si>
  <si>
    <t>Montáž podlahovin ze sametového vinylu na schodišťové stupně stupnic, šířky do 300 mm</t>
  </si>
  <si>
    <t>-179522689</t>
  </si>
  <si>
    <t>https://podminky.urs.cz/item/CS_URS_2024_01/776341111</t>
  </si>
  <si>
    <t>(13*4)*1,4</t>
  </si>
  <si>
    <t>(6+5+2)*1,45</t>
  </si>
  <si>
    <t>854</t>
  </si>
  <si>
    <t>776341112</t>
  </si>
  <si>
    <t>Montáž podlahovin ze sametového vinylu na schodišťové stupně stupnic, šířky přes 300 mm</t>
  </si>
  <si>
    <t>1315927707</t>
  </si>
  <si>
    <t>https://podminky.urs.cz/item/CS_URS_2024_01/776341112</t>
  </si>
  <si>
    <t>25*1,39</t>
  </si>
  <si>
    <t>855</t>
  </si>
  <si>
    <t>776341121</t>
  </si>
  <si>
    <t>Montáž podlahovin ze sametového vinylu na schodišťové stupně podstupnic, výšky do 200 mm</t>
  </si>
  <si>
    <t>-119278279</t>
  </si>
  <si>
    <t>https://podminky.urs.cz/item/CS_URS_2024_01/776341121</t>
  </si>
  <si>
    <t>856</t>
  </si>
  <si>
    <t>-1110960876</t>
  </si>
  <si>
    <t>91,65*0,3</t>
  </si>
  <si>
    <t>34,75*0,34</t>
  </si>
  <si>
    <t>126,4*0,2</t>
  </si>
  <si>
    <t>64,59*1,15 'Přepočtené koeficientem množství</t>
  </si>
  <si>
    <t>782</t>
  </si>
  <si>
    <t>776411112</t>
  </si>
  <si>
    <t>Montáž soklíků lepením obvodových, výšky přes 80 do 100 mm</t>
  </si>
  <si>
    <t>1154989640</t>
  </si>
  <si>
    <t>https://podminky.urs.cz/item/CS_URS_2023_02/776411112</t>
  </si>
  <si>
    <t>"1.01 - 1.02</t>
  </si>
  <si>
    <t>(2,46+2,46+2,915+2,915)</t>
  </si>
  <si>
    <t>(3,185+0,65+2,46+7,219+7,219)</t>
  </si>
  <si>
    <t>(1,25+1,25+2+2)</t>
  </si>
  <si>
    <t>(1,1+1,1+0,9+0,9)</t>
  </si>
  <si>
    <t>(2,2+2,2+1,8+1,8)</t>
  </si>
  <si>
    <t>(3,2+0,3+1,883+1,6+0,91+0,15+1,5)</t>
  </si>
  <si>
    <t>(2,755+3,75+2,945+0,76+1,23+1,4)</t>
  </si>
  <si>
    <t>"1´.14 - 1.19</t>
  </si>
  <si>
    <t>(6,55+4,9+0,65+3,5+3,75)</t>
  </si>
  <si>
    <t>(2,1+2,1+1,85+1,85)</t>
  </si>
  <si>
    <t>((4,65+4,65+3,95+3,95))</t>
  </si>
  <si>
    <t>(2,55+1,695+1,5+1,741+0,45+0,58)</t>
  </si>
  <si>
    <t>(4,65+2,29+2,25+2,25+0,3+0,3+0,57+2,3+6,3+6,3+4,7)</t>
  </si>
  <si>
    <t>(9,4+9,4+1,5+1,5)</t>
  </si>
  <si>
    <t>"2.01 - 2.05</t>
  </si>
  <si>
    <t>(6,75+6,75+1,5+1,5)</t>
  </si>
  <si>
    <t>(4,75+4,75+3,1+0,75+0,75)</t>
  </si>
  <si>
    <t>(2,05+2,05+0,95)</t>
  </si>
  <si>
    <t>(5,55+5,55+2,5+2,5)</t>
  </si>
  <si>
    <t>(2,7+2,7+2+2)</t>
  </si>
  <si>
    <t>"2.07a - 2.11</t>
  </si>
  <si>
    <t>(2,617+2,617+1,4+1,4)</t>
  </si>
  <si>
    <t>(7,105+7,105+3,89+3,89)</t>
  </si>
  <si>
    <t>(5,8+0,8+1,5+6,4+1,11+0,3+0,09+1,85+1,85+1,3)</t>
  </si>
  <si>
    <t>(4,9+4,495+5,155+4,84+5,2)</t>
  </si>
  <si>
    <t>(1,26+1,26+1,65+1,65)</t>
  </si>
  <si>
    <t>(6,4+6,4+4,75+4,75)</t>
  </si>
  <si>
    <t>(6,37+6,37+4,75+4,75)</t>
  </si>
  <si>
    <t>(2,06+2,06+2,54+2,54)</t>
  </si>
  <si>
    <t>(3,17+3,17+1,735+1,735)</t>
  </si>
  <si>
    <t>(3,069+3,069+5,84+5,84)</t>
  </si>
  <si>
    <t>"2.20</t>
  </si>
  <si>
    <t>(1,6+1,6+1,75+1,75)</t>
  </si>
  <si>
    <t>(3,57+3,57+3,069+3,069)</t>
  </si>
  <si>
    <t>"2.23</t>
  </si>
  <si>
    <t>(3+3+1,8+1,8)</t>
  </si>
  <si>
    <t>"2.25 - 2.27</t>
  </si>
  <si>
    <t>(3,07+3,07+5,67+5,67)</t>
  </si>
  <si>
    <t>(15,58+15,58+1,65+1,65)</t>
  </si>
  <si>
    <t>(2,45+2,45+1,3+1,3)</t>
  </si>
  <si>
    <t>(3,7+3,7+3,15+3,15)</t>
  </si>
  <si>
    <t>"2.30</t>
  </si>
  <si>
    <t>(2,5+2,5+1,1+1,1)</t>
  </si>
  <si>
    <t>(6,4+6,4+3,1+3,1+0,5+0,5)</t>
  </si>
  <si>
    <t>"3.01+3,02</t>
  </si>
  <si>
    <t>(11,385+11,385+1,65+1,65)</t>
  </si>
  <si>
    <t>(3,08+0,74+0,74+4,65+4,65)</t>
  </si>
  <si>
    <t>(1,07+1,07+1,5+1,5)</t>
  </si>
  <si>
    <t>(3+2,6+1,91+2,5+1,66+0,3)</t>
  </si>
  <si>
    <t>4,35+4,35+4,2+4,2</t>
  </si>
  <si>
    <t>"3.08 - 3.12</t>
  </si>
  <si>
    <t>3,3+0,89+4,1+4,57+5,041+2,205+0,15+4,57</t>
  </si>
  <si>
    <t>2,285+0,45+2,5+0,77+2,568+2,34+1,95</t>
  </si>
  <si>
    <t>(5,068+5,068+4,03+4,03)</t>
  </si>
  <si>
    <t>5,119+5,119+4,77+4,77+1,1+0,8</t>
  </si>
  <si>
    <t>1,5+1,5+2,57+2,57</t>
  </si>
  <si>
    <t>"3.14 - 3.19</t>
  </si>
  <si>
    <t>2,22+2,22+2,2+2,2+5+5+4,79+4,79</t>
  </si>
  <si>
    <t>3,85+3,85+4,26+4,26</t>
  </si>
  <si>
    <t>4,85+4,85+4,26+4,26</t>
  </si>
  <si>
    <t>4,84+4,84+4,105+4,105</t>
  </si>
  <si>
    <t>15,535+15,535+1,65+1,65+0,53+0,53+0,53+0,53</t>
  </si>
  <si>
    <t>1,08+1,08+1,78+1,78</t>
  </si>
  <si>
    <t>"3.22</t>
  </si>
  <si>
    <t>"3.27</t>
  </si>
  <si>
    <t>2,26+2,26+3,27+3,27</t>
  </si>
  <si>
    <t>"3.28</t>
  </si>
  <si>
    <t>3,27+3,27+1,83+1,83</t>
  </si>
  <si>
    <t>783</t>
  </si>
  <si>
    <t>28411010</t>
  </si>
  <si>
    <t>lišta soklová PVC 20x100mm</t>
  </si>
  <si>
    <t>-2131234460</t>
  </si>
  <si>
    <t>842,995*1,02 "Přepočtené koeficientem množství</t>
  </si>
  <si>
    <t>858</t>
  </si>
  <si>
    <t>776421212</t>
  </si>
  <si>
    <t>Montáž lišt schodišťových šroubovaných</t>
  </si>
  <si>
    <t>563386048</t>
  </si>
  <si>
    <t>https://podminky.urs.cz/item/CS_URS_2024_01/776421212</t>
  </si>
  <si>
    <t>859</t>
  </si>
  <si>
    <t>19416015</t>
  </si>
  <si>
    <t>lišta schodová protiskluzová hliníková 10mm</t>
  </si>
  <si>
    <t>1119457469</t>
  </si>
  <si>
    <t>126,4*1,02 'Přepočtené koeficientem množství</t>
  </si>
  <si>
    <t>784</t>
  </si>
  <si>
    <t>998776203</t>
  </si>
  <si>
    <t>Přesun hmot pro podlahy povlakové stanovený procentní sazbou (%) z ceny vodorovná dopravní vzdálenost do 50 m v objektech výšky přes 12 do 24 m</t>
  </si>
  <si>
    <t>-1817162774</t>
  </si>
  <si>
    <t>https://podminky.urs.cz/item/CS_URS_2023_02/998776203</t>
  </si>
  <si>
    <t>785</t>
  </si>
  <si>
    <t>781121015</t>
  </si>
  <si>
    <t>Příprava podkladu před provedením obkladu nátěr kontaktní pro nesavé podklady na stěnu</t>
  </si>
  <si>
    <t>1989515323</t>
  </si>
  <si>
    <t>https://podminky.urs.cz/item/CS_URS_2023_02/781121015</t>
  </si>
  <si>
    <t>786</t>
  </si>
  <si>
    <t>781131207</t>
  </si>
  <si>
    <t>Izolace stěny pod obklad montáž izolace nátěrem nebo stěrkou ve dvou vrstvách</t>
  </si>
  <si>
    <t>1822192326</t>
  </si>
  <si>
    <t>https://podminky.urs.cz/item/CS_URS_2023_02/781131207</t>
  </si>
  <si>
    <t>(1,2+1,2+1,1+1,1)*0,2</t>
  </si>
  <si>
    <t>-0,7*0,2</t>
  </si>
  <si>
    <t>(0,07+3,5+1,25+1,009+0,3+0,8+0,9+2)*0,2</t>
  </si>
  <si>
    <t>(3,3+2,75+2,306+0,205+1,5+1,611)*0,2</t>
  </si>
  <si>
    <t>2*1,5</t>
  </si>
  <si>
    <t>(0,9+0,9+0,9)*2,1</t>
  </si>
  <si>
    <t>1,5*0,2</t>
  </si>
  <si>
    <t>(1,2+1,2+2,085+0,9+0,911)*0,2</t>
  </si>
  <si>
    <t>2,2*2,1</t>
  </si>
  <si>
    <t>(2,3+2,3+2,7+2,7)*0,2</t>
  </si>
  <si>
    <t>-0,9*0,2</t>
  </si>
  <si>
    <t>(0,95+0,95)*2,1</t>
  </si>
  <si>
    <t>(0,3+0,95+2+1,413+0,15+0,925+0,95)*0,2</t>
  </si>
  <si>
    <t>2*2,1</t>
  </si>
  <si>
    <t>(0,8+1,11+1,11+1,019+0,35+0,52)*0,2</t>
  </si>
  <si>
    <t>-0,7*02</t>
  </si>
  <si>
    <t>0,85*02</t>
  </si>
  <si>
    <t>(2,42+1,75+2,42+0,85)*0,2</t>
  </si>
  <si>
    <t>(1,2+0,8+0,8)*2,1</t>
  </si>
  <si>
    <t>1,1*0,2</t>
  </si>
  <si>
    <t>(1,7+1,75+1,67+0,65)*0,2</t>
  </si>
  <si>
    <t>0,9*0,2</t>
  </si>
  <si>
    <t>(2,37+2,37+0,9+1,8)*0,2</t>
  </si>
  <si>
    <t>-0,8*0,2</t>
  </si>
  <si>
    <t>(0,9+0,9+0,15)*2,1</t>
  </si>
  <si>
    <t>(2,3+2,3+2,45+2,45)*0,2</t>
  </si>
  <si>
    <t>(2,25+2,25+2,5+2,5)*0,2</t>
  </si>
  <si>
    <t>(1,78+1,78+1,73+1,73)*0,2</t>
  </si>
  <si>
    <t>(1+0,95+0,4)*2,1</t>
  </si>
  <si>
    <t>(3,06+3,06+1,65+1,65)*0,2</t>
  </si>
  <si>
    <t>(1+1+0,15)*2,1</t>
  </si>
  <si>
    <t>(1,73+1,73+1,78+1,78)*0,2</t>
  </si>
  <si>
    <t>787</t>
  </si>
  <si>
    <t>-659003921</t>
  </si>
  <si>
    <t>89,985*3,5 "Přepočtené koeficientem množství</t>
  </si>
  <si>
    <t>788</t>
  </si>
  <si>
    <t>781151031</t>
  </si>
  <si>
    <t>Příprava podkladu před provedením obkladu celoplošné vyrovnání podkladu stěrkou, tloušťky 3 mm</t>
  </si>
  <si>
    <t>-1988886869</t>
  </si>
  <si>
    <t>https://podminky.urs.cz/item/CS_URS_2023_02/781151031</t>
  </si>
  <si>
    <t>789</t>
  </si>
  <si>
    <t>781474113</t>
  </si>
  <si>
    <t>Montáž obkladů vnitřních stěn z dlaždic keramických lepených flexibilním lepidlem maloformátových hladkých přes 12 do 19 ks/m2</t>
  </si>
  <si>
    <t>1366769974</t>
  </si>
  <si>
    <t>https://podminky.urs.cz/item/CS_URS_2023_02/781474113</t>
  </si>
  <si>
    <t>790</t>
  </si>
  <si>
    <t>59761071</t>
  </si>
  <si>
    <t>obklad keramický hladký přes 12 do 19ks/m2</t>
  </si>
  <si>
    <t>1464868001</t>
  </si>
  <si>
    <t>294,178*1,1 "Přepočtené koeficientem množství</t>
  </si>
  <si>
    <t>791</t>
  </si>
  <si>
    <t>781477114</t>
  </si>
  <si>
    <t>Montáž obkladů vnitřních stěn z dlaždic keramických Příplatek k cenám za dvousložkový spárovací tmel</t>
  </si>
  <si>
    <t>-1817667308</t>
  </si>
  <si>
    <t>https://podminky.urs.cz/item/CS_URS_2023_02/781477114</t>
  </si>
  <si>
    <t>792</t>
  </si>
  <si>
    <t>781477115</t>
  </si>
  <si>
    <t>Montáž obkladů vnitřních stěn z dlaždic keramických Příplatek k cenám za dvousložkové lepidlo</t>
  </si>
  <si>
    <t>-1744609146</t>
  </si>
  <si>
    <t>https://podminky.urs.cz/item/CS_URS_2023_02/781477115</t>
  </si>
  <si>
    <t>793</t>
  </si>
  <si>
    <t>781494111</t>
  </si>
  <si>
    <t>Obklad - dokončující práce profily ukončovací lepené flexibilním lepidlem rohové</t>
  </si>
  <si>
    <t>-1076893635</t>
  </si>
  <si>
    <t>https://podminky.urs.cz/item/CS_URS_2022_02/781494111</t>
  </si>
  <si>
    <t>75,315</t>
  </si>
  <si>
    <t>794</t>
  </si>
  <si>
    <t>781495211</t>
  </si>
  <si>
    <t>Čištění vnitřních ploch po provedení obkladu stěn chemickými prostředky</t>
  </si>
  <si>
    <t>-551939062</t>
  </si>
  <si>
    <t>https://podminky.urs.cz/item/CS_URS_2023_02/781495211</t>
  </si>
  <si>
    <t>795</t>
  </si>
  <si>
    <t>78167411R01</t>
  </si>
  <si>
    <t>Montáž obkladů parapetů z dlaždic keramických lepených flexibilním lepidlem, šířky parapetu přes 150 do 200 mm</t>
  </si>
  <si>
    <t>-2066526821</t>
  </si>
  <si>
    <t>https://podminky.urs.cz/item/CS_URS_2023_02/78167411R01</t>
  </si>
  <si>
    <t>"O06 550</t>
  </si>
  <si>
    <t>0,6</t>
  </si>
  <si>
    <t>"O7 550</t>
  </si>
  <si>
    <t>2*0,57</t>
  </si>
  <si>
    <t>"O18 350</t>
  </si>
  <si>
    <t>1,4</t>
  </si>
  <si>
    <t>"O20 350</t>
  </si>
  <si>
    <t>1,06</t>
  </si>
  <si>
    <t>"O43 350</t>
  </si>
  <si>
    <t>"O44 540</t>
  </si>
  <si>
    <t>1,57</t>
  </si>
  <si>
    <t>796</t>
  </si>
  <si>
    <t>-675214077</t>
  </si>
  <si>
    <t>0,6*0,55</t>
  </si>
  <si>
    <t>2*0,57*0,55</t>
  </si>
  <si>
    <t>1,4*0,35</t>
  </si>
  <si>
    <t>1,06*0,35</t>
  </si>
  <si>
    <t>1,4*2*0,35</t>
  </si>
  <si>
    <t>1,57*0,54</t>
  </si>
  <si>
    <t>3,646*1,05 "Přepočtené koeficientem množství</t>
  </si>
  <si>
    <t>797</t>
  </si>
  <si>
    <t>998781203</t>
  </si>
  <si>
    <t>Přesun hmot pro obklady keramické stanovený procentní sazbou (%) z ceny vodorovná dopravní vzdálenost do 50 m v objektech výšky přes 12 do 24 m</t>
  </si>
  <si>
    <t>-1032306715</t>
  </si>
  <si>
    <t>https://podminky.urs.cz/item/CS_URS_2023_02/998781203</t>
  </si>
  <si>
    <t>Dokončovací práce - nátěry</t>
  </si>
  <si>
    <t>866</t>
  </si>
  <si>
    <t>7831012R01</t>
  </si>
  <si>
    <t xml:space="preserve">Příprava podkladu truhlářských konstrukcí před provedením nátěru broušení smirkovým papírem nebo plátnem jemné - madlo </t>
  </si>
  <si>
    <t>1407470103</t>
  </si>
  <si>
    <t>24,6</t>
  </si>
  <si>
    <t>867</t>
  </si>
  <si>
    <t>7831241R02</t>
  </si>
  <si>
    <t xml:space="preserve">Nátěr madla zábradlí základní,kdycí a lakovací </t>
  </si>
  <si>
    <t>1347118053</t>
  </si>
  <si>
    <t>798</t>
  </si>
  <si>
    <t>783213111</t>
  </si>
  <si>
    <t>Preventivní napouštěcí nátěr tesařských prvků proti dřevokazným houbám, hmyzu a plísním zabudovaných do konstrukce jednonásobný syntetický</t>
  </si>
  <si>
    <t>-82451303</t>
  </si>
  <si>
    <t>https://podminky.urs.cz/item/CS_URS_2023_02/783213111</t>
  </si>
  <si>
    <t>860</t>
  </si>
  <si>
    <t>783301303</t>
  </si>
  <si>
    <t>Příprava podkladu zámečnických konstrukcí před provedením nátěru odrezivění odrezovačem bezoplachovým</t>
  </si>
  <si>
    <t>-395854707</t>
  </si>
  <si>
    <t>https://podminky.urs.cz/item/CS_URS_2024_01/783301303</t>
  </si>
  <si>
    <t xml:space="preserve">"zábradlí </t>
  </si>
  <si>
    <t>24,6*1,2*2</t>
  </si>
  <si>
    <t>861</t>
  </si>
  <si>
    <t>783301311</t>
  </si>
  <si>
    <t>Příprava podkladu zámečnických konstrukcí před provedením nátěru odmaštění odmašťovačem vodou ředitelným</t>
  </si>
  <si>
    <t>1229031515</t>
  </si>
  <si>
    <t>https://podminky.urs.cz/item/CS_URS_2024_01/783301311</t>
  </si>
  <si>
    <t>862</t>
  </si>
  <si>
    <t>783314101</t>
  </si>
  <si>
    <t>Základní nátěr zámečnických konstrukcí jednonásobný syntetický</t>
  </si>
  <si>
    <t>233167888</t>
  </si>
  <si>
    <t>https://podminky.urs.cz/item/CS_URS_2024_01/783314101</t>
  </si>
  <si>
    <t>863</t>
  </si>
  <si>
    <t>783324201</t>
  </si>
  <si>
    <t>Základní antikorozní nátěr zámečnických konstrukcí jednonásobný akrylátový</t>
  </si>
  <si>
    <t>-1274359911</t>
  </si>
  <si>
    <t>https://podminky.urs.cz/item/CS_URS_2024_01/783324201</t>
  </si>
  <si>
    <t>864</t>
  </si>
  <si>
    <t>783325101</t>
  </si>
  <si>
    <t>Mezinátěr zámečnických konstrukcí jednonásobný akrylátový</t>
  </si>
  <si>
    <t>-338459234</t>
  </si>
  <si>
    <t>https://podminky.urs.cz/item/CS_URS_2024_01/783325101</t>
  </si>
  <si>
    <t>865</t>
  </si>
  <si>
    <t>783327101</t>
  </si>
  <si>
    <t>Krycí nátěr (email) zámečnických konstrukcí jednonásobný akrylátový</t>
  </si>
  <si>
    <t>-1423284380</t>
  </si>
  <si>
    <t>https://podminky.urs.cz/item/CS_URS_2024_01/783327101</t>
  </si>
  <si>
    <t>799</t>
  </si>
  <si>
    <t>783813131</t>
  </si>
  <si>
    <t>Penetrační nátěr omítek hladkých omítek hladkých, zrnitých tenkovrstvých nebo štukových stupně členitosti 1 a 2 syntetický</t>
  </si>
  <si>
    <t>1302100814</t>
  </si>
  <si>
    <t>https://podminky.urs.cz/item/CS_URS_2023_02/783813131</t>
  </si>
  <si>
    <t>(3,25+2,5+3,25)*1,2</t>
  </si>
  <si>
    <t>(2,5+1,054)*1,2</t>
  </si>
  <si>
    <t>(2,363+2,46+2,363)*1,2</t>
  </si>
  <si>
    <t>(2+0,95)*2*1,2</t>
  </si>
  <si>
    <t>(4,55+4,55+0,75+0,75+1,8)*1,2</t>
  </si>
  <si>
    <t>(3,5+1,2+1,2+1,2+0,9+3,45+0,9+0,8+0,3+2,3+0,95)*0,5</t>
  </si>
  <si>
    <t>(1,1+1,1+0,9+0,9)*1,2</t>
  </si>
  <si>
    <t>(2,75+2,3+0,2+1,5+1,6)*0,5</t>
  </si>
  <si>
    <t>(2,2+1,8+0,6)*1,2</t>
  </si>
  <si>
    <t>(2,755+3,71+0,758+3,583)*2</t>
  </si>
  <si>
    <t>(6,55+3,75+4,9+3,511+0,65)*2</t>
  </si>
  <si>
    <t>(1,85+1,5)*2</t>
  </si>
  <si>
    <t>(1,95+3+3,95+4,65)*2</t>
  </si>
  <si>
    <t>(1,695+2,55+0,6+0,5+0,45)*2</t>
  </si>
  <si>
    <t>(1,195+0,65+1,05+4,65+2,25+3,95)*2</t>
  </si>
  <si>
    <t>(6,3+2,363+1,35+4,65)*2</t>
  </si>
  <si>
    <t>2,35*2</t>
  </si>
  <si>
    <t>(6,25+11,2+1,9)*1,2</t>
  </si>
  <si>
    <t>(9,4+9,4+5,02+5,02)*2</t>
  </si>
  <si>
    <t>(5,8+5,8+4,97+4,97)*2</t>
  </si>
  <si>
    <t>(6,4+6,4+4,75+4,75)*2</t>
  </si>
  <si>
    <t>(6,4+6,4+4,875+4,875)*2</t>
  </si>
  <si>
    <t>(4,9+4,495+5,156+5,2+4,8)*1,2</t>
  </si>
  <si>
    <t>(29+29)*2</t>
  </si>
  <si>
    <t>(13,57+13,57+3,15)*2</t>
  </si>
  <si>
    <t>(5,2+5,2+0,95+0,95)*2</t>
  </si>
  <si>
    <t>(4,76+4,76+0,75+0,75+2,15)*2</t>
  </si>
  <si>
    <t>(2+1,5+0,63+1,9+0,95)*2</t>
  </si>
  <si>
    <t>2*(4,839+4,839+4,105+4,105)</t>
  </si>
  <si>
    <t>(4,26+4,26+4,85+4,85)*2</t>
  </si>
  <si>
    <t>(4,26+4,26+3,85+3,85)*2</t>
  </si>
  <si>
    <t>(16,1+16,1+4,8+4,8)*2</t>
  </si>
  <si>
    <t>(5,36+5,04+4,57+4)*2</t>
  </si>
  <si>
    <t>(29,5+29,5)*2</t>
  </si>
  <si>
    <t>(4,7+4,7+0,75+0,75+2,15)*2</t>
  </si>
  <si>
    <t>(1,82+1,82+3,2+3,2)*2</t>
  </si>
  <si>
    <t>(13,133+3,3+3,3+6,8)*1,2</t>
  </si>
  <si>
    <t>(3,31+0,65+0,265+0,18+0,215+2,46)*1,2</t>
  </si>
  <si>
    <t>(1,8+1,6)*2</t>
  </si>
  <si>
    <t>(1,351+0,91+1,6+1,74)*2</t>
  </si>
  <si>
    <t>(1,3+1,4)*2</t>
  </si>
  <si>
    <t>(1,85+1,5+1,65+2)*2</t>
  </si>
  <si>
    <t>(4,95+2,1+0,175+1,959+2,36+1,96)*2</t>
  </si>
  <si>
    <t>(0,95+1,1+1,15+4,45+1,85+1,15+2,7)*2</t>
  </si>
  <si>
    <t>(1,54+4,21)*2</t>
  </si>
  <si>
    <t>(0,5+0,4)*2</t>
  </si>
  <si>
    <t>(1,39+1,3+1,3+0,9+0,9+1)*2</t>
  </si>
  <si>
    <t>1,7*2</t>
  </si>
  <si>
    <t>(1,26+1,3+1,3)*1,2</t>
  </si>
  <si>
    <t>(4,8+2,174+2,024+2,2+0,18+2,024)*2</t>
  </si>
  <si>
    <t>(5,8*2)</t>
  </si>
  <si>
    <t>(3,17+1,1)*2</t>
  </si>
  <si>
    <t>(3,06+3,569+1,45+1,75+1,6)*2</t>
  </si>
  <si>
    <t>(3,07+5,7+3+1,8)*2</t>
  </si>
  <si>
    <t>(2,37+1,8+0,88+1,8)*2</t>
  </si>
  <si>
    <t>(3,159*2)</t>
  </si>
  <si>
    <t>(0,4+0,5+2,75)*2</t>
  </si>
  <si>
    <t>(1,2+1,08+1,3+1,65+3,4+0,15+2,882+0,3+1,05+1,5+0,975+1+1,1)*1,2</t>
  </si>
  <si>
    <t>(1,07+1,5)*1,2</t>
  </si>
  <si>
    <t>(2,435+2,27+2,27)*2</t>
  </si>
  <si>
    <t>(1,067+1,098+0,727+1,1+1,1+1,098+1,098)*2</t>
  </si>
  <si>
    <t>(1,918+1,23+2,1+1,35+0,925+2,282)*2</t>
  </si>
  <si>
    <t>(0,95+0,95+1,1+1,1)*2*2</t>
  </si>
  <si>
    <t>(0,15+1,331+2,582+1,918+2,237)*2</t>
  </si>
  <si>
    <t>(4,17+1)*2</t>
  </si>
  <si>
    <t>(4,17+1,09)*2</t>
  </si>
  <si>
    <t>(0,5+0,5+0,5)*2</t>
  </si>
  <si>
    <t>(1,95+0,35+2,05)*2</t>
  </si>
  <si>
    <t>2,05*2</t>
  </si>
  <si>
    <t>(4,77+1,773)*2</t>
  </si>
  <si>
    <t>(4,77+2,565+1,07+2,2+1)*2</t>
  </si>
  <si>
    <t>(2,57+2,57+1,5)*2</t>
  </si>
  <si>
    <t>(2,2+2,2+2,4)*2</t>
  </si>
  <si>
    <t>(2,6+1,843+2,22)*2</t>
  </si>
  <si>
    <t>(1,08+1,78+1,08)*2</t>
  </si>
  <si>
    <t>(1,78+1,78+1,08+1,08)*2</t>
  </si>
  <si>
    <t>(3,27+2,6+0,15)*2</t>
  </si>
  <si>
    <t>(1,024+0,4)*2</t>
  </si>
  <si>
    <t>(2,7+0,3)*2</t>
  </si>
  <si>
    <t>800</t>
  </si>
  <si>
    <t>783817121</t>
  </si>
  <si>
    <t>Krycí (ochranný ) nátěr omítek jednonásobný hladkých omítek hladkých, zrnitých tenkovrstvých nebo štukových stupně členitosti 1 a 2 syntetický</t>
  </si>
  <si>
    <t>-2065790977</t>
  </si>
  <si>
    <t>https://podminky.urs.cz/item/CS_URS_2023_02/783817121</t>
  </si>
  <si>
    <t>801</t>
  </si>
  <si>
    <t>783822213</t>
  </si>
  <si>
    <t>Vyrovnání omítek před provedením nátěru celoplošné, tloušťky do 3 mm, stěrkou modifikovanou cementovou</t>
  </si>
  <si>
    <t>1062883577</t>
  </si>
  <si>
    <t>https://podminky.urs.cz/item/CS_URS_2023_02/783822213</t>
  </si>
  <si>
    <t>Dokončovací práce - malby a tapety</t>
  </si>
  <si>
    <t>802</t>
  </si>
  <si>
    <t>784181101</t>
  </si>
  <si>
    <t>Penetrace podkladu jednonásobná základní akrylátová bezbarvá v místnostech výšky do 3,80 m</t>
  </si>
  <si>
    <t>259144636</t>
  </si>
  <si>
    <t>https://podminky.urs.cz/item/CS_URS_2023_02/784181101</t>
  </si>
  <si>
    <t>"sanační omítky</t>
  </si>
  <si>
    <t>171+443,839</t>
  </si>
  <si>
    <t>"SDK</t>
  </si>
  <si>
    <t>-1776,674</t>
  </si>
  <si>
    <t>803</t>
  </si>
  <si>
    <t>784191007</t>
  </si>
  <si>
    <t>Čištění vnitřních ploch hrubý úklid po provedení malířských prací omytím podlah</t>
  </si>
  <si>
    <t>-730951441</t>
  </si>
  <si>
    <t>https://podminky.urs.cz/item/CS_URS_2023_02/784191007</t>
  </si>
  <si>
    <t>-(14,7+6,7+17,05+10,38+16,67+14,37+6,49+11,86+5,21+5,43+9,81+16,5+9,25)</t>
  </si>
  <si>
    <t>804</t>
  </si>
  <si>
    <t>784211101</t>
  </si>
  <si>
    <t>Malby z malířských směsí oděruvzdorných za mokra dvojnásobné, bílé za mokra oděruvzdorné výborně v místnostech výšky do 3,80 m</t>
  </si>
  <si>
    <t>1009102441</t>
  </si>
  <si>
    <t>https://podminky.urs.cz/item/CS_URS_2023_02/784211101</t>
  </si>
  <si>
    <t>"SDK podhled podkroví</t>
  </si>
  <si>
    <t>831,91</t>
  </si>
  <si>
    <t>964,237</t>
  </si>
  <si>
    <t>Dokončovací práce - čalounické úpravy</t>
  </si>
  <si>
    <t>805</t>
  </si>
  <si>
    <t>78662303R01</t>
  </si>
  <si>
    <t xml:space="preserve">Montáž venkovních žaluzií žaluziové schránky, délky do 1300 mm vč. žaluzie </t>
  </si>
  <si>
    <t>-1537225860</t>
  </si>
  <si>
    <t>"09Z 1200</t>
  </si>
  <si>
    <t>"11Z 1200</t>
  </si>
  <si>
    <t>"12Z 1105</t>
  </si>
  <si>
    <t>"13Z 1200</t>
  </si>
  <si>
    <t>"14Z 1200</t>
  </si>
  <si>
    <t>"XZ 600</t>
  </si>
  <si>
    <t>806</t>
  </si>
  <si>
    <t>55325R04</t>
  </si>
  <si>
    <t>žaluziový kastlík ISOTRA ZETTA 70 hliník výška 250mm délka do 600mm vč. žaluzie 600x1500mm</t>
  </si>
  <si>
    <t>103146172</t>
  </si>
  <si>
    <t>807</t>
  </si>
  <si>
    <t>55325R03</t>
  </si>
  <si>
    <t>žaluziový kastlík ISOTRA ZETTA 70 hliník výška 250mm délka do 1200mm vč. žaluzie 1200x1600mm</t>
  </si>
  <si>
    <t>-1898402734</t>
  </si>
  <si>
    <t>808</t>
  </si>
  <si>
    <t>55325R05</t>
  </si>
  <si>
    <t>žaluziový kastlík ISOTRA ZETTA 70 hliník výška 250mm délka do 1200mm vč. žaluzie 1200x1500mm</t>
  </si>
  <si>
    <t>-1096486009</t>
  </si>
  <si>
    <t>809</t>
  </si>
  <si>
    <t>55325R06</t>
  </si>
  <si>
    <t>žaluziový kastlík ISOTRA ZETTA 70 hliník výška 250mm délka do 1105mm vč. žaluzie 1105x1500mm</t>
  </si>
  <si>
    <t>-296784391</t>
  </si>
  <si>
    <t>810</t>
  </si>
  <si>
    <t>55325R07</t>
  </si>
  <si>
    <t>žaluziový kastlík ISOTRA ZETTA 70 hliník výška 250mm délka do 1200mm vč. žaluzie 1200x1100mm</t>
  </si>
  <si>
    <t>1395835223</t>
  </si>
  <si>
    <t>811</t>
  </si>
  <si>
    <t>786623041</t>
  </si>
  <si>
    <t>Montáž venkovních žaluzií do okenního nebo dveřního otvoru žaluziové schránky, délky přes 1300 do 2400 mm</t>
  </si>
  <si>
    <t>-1387707397</t>
  </si>
  <si>
    <t>https://podminky.urs.cz/item/CS_URS_2023_02/786623041</t>
  </si>
  <si>
    <t>"08Z</t>
  </si>
  <si>
    <t>"10Z</t>
  </si>
  <si>
    <t>812</t>
  </si>
  <si>
    <t>283767R01</t>
  </si>
  <si>
    <t>žaluziový kastlík ISOTRA ZETTA 70 hliník výška 250mm délka 1500mm vč. žaluzie 1500x1500mm</t>
  </si>
  <si>
    <t>1411789351</t>
  </si>
  <si>
    <t>813</t>
  </si>
  <si>
    <t>283767R02</t>
  </si>
  <si>
    <t>-153528091</t>
  </si>
  <si>
    <t>814</t>
  </si>
  <si>
    <t>998786203</t>
  </si>
  <si>
    <t>Přesun hmot pro stínění a čalounické úpravy stanovený procentní sazbou (%) z ceny vodorovná dopravní vzdálenost do 50 m v objektech výšky přes 12 do 24 m</t>
  </si>
  <si>
    <t>782285379</t>
  </si>
  <si>
    <t>https://podminky.urs.cz/item/CS_URS_2023_02/998786203</t>
  </si>
  <si>
    <t>Práce a dodávky M</t>
  </si>
  <si>
    <t>22-M</t>
  </si>
  <si>
    <t>Montáže technologických zařízení pro dopravní stavby</t>
  </si>
  <si>
    <t>815</t>
  </si>
  <si>
    <t>220322002</t>
  </si>
  <si>
    <t>Montáž součástí EZS čidla, snímače nebo sirény</t>
  </si>
  <si>
    <t>251545344</t>
  </si>
  <si>
    <t>https://podminky.urs.cz/item/CS_URS_2023_02/220322002</t>
  </si>
  <si>
    <t>"O41</t>
  </si>
  <si>
    <t>816</t>
  </si>
  <si>
    <t>590813R01</t>
  </si>
  <si>
    <t>autonomní detekce a signalizace AUS</t>
  </si>
  <si>
    <t>750152742</t>
  </si>
  <si>
    <t>46-M</t>
  </si>
  <si>
    <t>Zemní práce při extr.mont.pracích</t>
  </si>
  <si>
    <t>817</t>
  </si>
  <si>
    <t>460941222</t>
  </si>
  <si>
    <t>Vyplnění rýh vyplnění a omítnutí rýh ve stěnách hloubky přes 3 do 5 cm a šířky přes 5 do 7 cm</t>
  </si>
  <si>
    <t>-1418684621</t>
  </si>
  <si>
    <t>https://podminky.urs.cz/item/CS_URS_2023_02/460941222</t>
  </si>
  <si>
    <t>818</t>
  </si>
  <si>
    <t>468081323</t>
  </si>
  <si>
    <t>Vybourání otvorů ve zdivu cihelném plochy přes 0,0225 do 0,09 m2 a tloušťky přes 30 do 45 cm</t>
  </si>
  <si>
    <t>-956355540</t>
  </si>
  <si>
    <t>https://podminky.urs.cz/item/CS_URS_2023_02/468081323</t>
  </si>
  <si>
    <t>819</t>
  </si>
  <si>
    <t>468081333</t>
  </si>
  <si>
    <t>Vybourání otvorů ve zdivu cihelném plochy přes 0,09 do 0,25 m2 a tloušťky přes 30 do 45 cm</t>
  </si>
  <si>
    <t>1387003023</t>
  </si>
  <si>
    <t>https://podminky.urs.cz/item/CS_URS_2023_02/468081333</t>
  </si>
  <si>
    <t>820</t>
  </si>
  <si>
    <t>468091351</t>
  </si>
  <si>
    <t>Vysekání kapes nebo výklenků ve zdivu pro osazení kotevních prvků nebo elektroinstalačního zařízení cihelném, velikosti plochy přes 0,25 m2 jakékoli hloubky</t>
  </si>
  <si>
    <t>1171543925</t>
  </si>
  <si>
    <t>https://podminky.urs.cz/item/CS_URS_2023_02/468091351</t>
  </si>
  <si>
    <t>821</t>
  </si>
  <si>
    <t>468094111</t>
  </si>
  <si>
    <t>Vyvrtání otvorů pro elektroinstalační krabice ve stěnách z cihel, hloubky do 6 cm</t>
  </si>
  <si>
    <t>560519531</t>
  </si>
  <si>
    <t>https://podminky.urs.cz/item/CS_URS_2023_02/468094111</t>
  </si>
  <si>
    <t>822</t>
  </si>
  <si>
    <t>468101422</t>
  </si>
  <si>
    <t>Vysekání rýh pro montáž trubek a kabelů v cihelných zdech hloubky přes 3 do 5 cm a šířky přes 5 do 7 cm</t>
  </si>
  <si>
    <t>-1544403314</t>
  </si>
  <si>
    <t>https://podminky.urs.cz/item/CS_URS_2023_02/468101422</t>
  </si>
  <si>
    <t>823</t>
  </si>
  <si>
    <t>59042125</t>
  </si>
  <si>
    <t>sádra šedá</t>
  </si>
  <si>
    <t>5594769</t>
  </si>
  <si>
    <t>OST</t>
  </si>
  <si>
    <t>824</t>
  </si>
  <si>
    <t>165165R</t>
  </si>
  <si>
    <t xml:space="preserve">Montáž a dodání výtahu dle projektové dokumentace </t>
  </si>
  <si>
    <t>1781910957</t>
  </si>
  <si>
    <t>825</t>
  </si>
  <si>
    <t>16516776R</t>
  </si>
  <si>
    <t xml:space="preserve">Montáž a dodání plošiny PSD 800x800 dle projektové dokumentace </t>
  </si>
  <si>
    <t>910597829</t>
  </si>
  <si>
    <t>826</t>
  </si>
  <si>
    <t>K001.1</t>
  </si>
  <si>
    <t>Podružný materiál, počítáno jako 3% ze součtu ceny materiálu</t>
  </si>
  <si>
    <t>1912039741</t>
  </si>
  <si>
    <t>Poznámka k položce:_x000d_
např. pomocný spojovací materiál, podložky, kabelová oka, izolace, pomocné ocelové konstrukce, krabice, krabicové svorky, hmoždinky, kotvy, nátěry, izolace a jiný materiál související s provedením řádné montáže neuvedený na ostatních řádcích výkazu</t>
  </si>
  <si>
    <t>827</t>
  </si>
  <si>
    <t>K011</t>
  </si>
  <si>
    <t>Koordinace s ostatními profesemi</t>
  </si>
  <si>
    <t>-368316533</t>
  </si>
  <si>
    <t>828</t>
  </si>
  <si>
    <t>K014</t>
  </si>
  <si>
    <t>Zaškolení obsluhy</t>
  </si>
  <si>
    <t>381819144</t>
  </si>
  <si>
    <t>829</t>
  </si>
  <si>
    <t>K016</t>
  </si>
  <si>
    <t>Projektová dokumentace pro realizaci a výrobní dokumentace rozvaděče</t>
  </si>
  <si>
    <t>-1253261647</t>
  </si>
  <si>
    <t>830</t>
  </si>
  <si>
    <t>K017</t>
  </si>
  <si>
    <t>Projektová dokumentace skutečného provedení stavby</t>
  </si>
  <si>
    <t>-42519668</t>
  </si>
  <si>
    <t>831</t>
  </si>
  <si>
    <t>K018.2</t>
  </si>
  <si>
    <t>Montážní mechanismy, zařízení, lešení, žebříky atp.</t>
  </si>
  <si>
    <t>soub</t>
  </si>
  <si>
    <t>-299340210</t>
  </si>
  <si>
    <t>Poznámka k položce:_x000d_
cena zahrnuje náklady spojené s pronájmem montážních mechanismů jako jsou lešení, mobilní lešení, montážní plošiny a jiné mechanismy nutné k řádné a bezpečné montáži. Obsahuje rovněž náklady spojené s užíváním montážních mechanismů jako pravidelné revize, zkoušky, doplnění pohonných hmot atp.</t>
  </si>
  <si>
    <t>832</t>
  </si>
  <si>
    <t>K019</t>
  </si>
  <si>
    <t>Zařízení staveniště (veškeré náklady spojené s vybudováním, provozem a odstraněním zařízení, staveniště)</t>
  </si>
  <si>
    <t>1344491011</t>
  </si>
  <si>
    <t>SO 701.2 - Noclehárna</t>
  </si>
  <si>
    <t>742 - Elektroinstalace - slaboproud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</si>
  <si>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</si>
  <si>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</si>
  <si>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</si>
  <si>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14 - Zemní práce - ražení a protlačování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</si>
  <si>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</si>
  <si>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</si>
  <si>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</si>
  <si>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</si>
  <si>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>733 - Ústřední vytápění - rozvodné potrubí</t>
  </si>
  <si>
    <t xml:space="preserve">      OST - Ostatní</t>
  </si>
  <si>
    <t>773032184</t>
  </si>
  <si>
    <t>663464506</t>
  </si>
  <si>
    <t>348551605</t>
  </si>
  <si>
    <t>-484196430</t>
  </si>
  <si>
    <t>-677253431</t>
  </si>
  <si>
    <t>2006029769</t>
  </si>
  <si>
    <t>1586760701</t>
  </si>
  <si>
    <t>1629977110</t>
  </si>
  <si>
    <t>358486164</t>
  </si>
  <si>
    <t>-1669486037</t>
  </si>
  <si>
    <t>-1296764674</t>
  </si>
  <si>
    <t>1933369722</t>
  </si>
  <si>
    <t>-2052642585</t>
  </si>
  <si>
    <t>251119133</t>
  </si>
  <si>
    <t>-872775566</t>
  </si>
  <si>
    <t>472548329</t>
  </si>
  <si>
    <t>1626120660</t>
  </si>
  <si>
    <t>724588379</t>
  </si>
  <si>
    <t>138477900</t>
  </si>
  <si>
    <t>1264933578</t>
  </si>
  <si>
    <t>-463307398</t>
  </si>
  <si>
    <t>1303616106</t>
  </si>
  <si>
    <t>Pol7</t>
  </si>
  <si>
    <t>-413640676</t>
  </si>
  <si>
    <t>-1198161931</t>
  </si>
  <si>
    <t>1487869134</t>
  </si>
  <si>
    <t>779943140</t>
  </si>
  <si>
    <t>1465614020</t>
  </si>
  <si>
    <t>1399861126</t>
  </si>
  <si>
    <t>-1338947434</t>
  </si>
  <si>
    <t>-886918047</t>
  </si>
  <si>
    <t>-865644415</t>
  </si>
  <si>
    <t>1026807815</t>
  </si>
  <si>
    <t>1301833549</t>
  </si>
  <si>
    <t>-924828093</t>
  </si>
  <si>
    <t>1157939625</t>
  </si>
  <si>
    <t>Pol359</t>
  </si>
  <si>
    <t>2001656435</t>
  </si>
  <si>
    <t>Pol360</t>
  </si>
  <si>
    <t>1817509582</t>
  </si>
  <si>
    <t>Pol361</t>
  </si>
  <si>
    <t>3272810</t>
  </si>
  <si>
    <t>Pol362</t>
  </si>
  <si>
    <t>1131813049</t>
  </si>
  <si>
    <t>-1983942349</t>
  </si>
  <si>
    <t>705562095</t>
  </si>
  <si>
    <t>670027068</t>
  </si>
  <si>
    <t>-2127925310</t>
  </si>
  <si>
    <t>-1769671203</t>
  </si>
  <si>
    <t>1385381436</t>
  </si>
  <si>
    <t>350891609</t>
  </si>
  <si>
    <t>1113070036</t>
  </si>
  <si>
    <t>-183050474</t>
  </si>
  <si>
    <t>-1686799688</t>
  </si>
  <si>
    <t>132807514</t>
  </si>
  <si>
    <t>-1288356</t>
  </si>
  <si>
    <t>2109657501</t>
  </si>
  <si>
    <t>129893013</t>
  </si>
  <si>
    <t>-576070583</t>
  </si>
  <si>
    <t>449101943</t>
  </si>
  <si>
    <t>-348741883</t>
  </si>
  <si>
    <t>-668658549</t>
  </si>
  <si>
    <t>1934111562</t>
  </si>
  <si>
    <t>-1829881743</t>
  </si>
  <si>
    <t>-1505785504</t>
  </si>
  <si>
    <t>399699522</t>
  </si>
  <si>
    <t>561792708</t>
  </si>
  <si>
    <t>-1444987352</t>
  </si>
  <si>
    <t>-2046377962</t>
  </si>
  <si>
    <t>-305652</t>
  </si>
  <si>
    <t>952912710</t>
  </si>
  <si>
    <t>-1536369584</t>
  </si>
  <si>
    <t>-552302155</t>
  </si>
  <si>
    <t>-1147561001</t>
  </si>
  <si>
    <t>1143447563</t>
  </si>
  <si>
    <t>474877773</t>
  </si>
  <si>
    <t>-669773989</t>
  </si>
  <si>
    <t>1555737465</t>
  </si>
  <si>
    <t>-1103500527</t>
  </si>
  <si>
    <t>-345882863</t>
  </si>
  <si>
    <t>1910058639</t>
  </si>
  <si>
    <t>-159115094</t>
  </si>
  <si>
    <t>545332502</t>
  </si>
  <si>
    <t>1079274135</t>
  </si>
  <si>
    <t>-1292532530</t>
  </si>
  <si>
    <t>-1937815161</t>
  </si>
  <si>
    <t>1369422803</t>
  </si>
  <si>
    <t>-601213154</t>
  </si>
  <si>
    <t>166116277</t>
  </si>
  <si>
    <t>-872971768</t>
  </si>
  <si>
    <t>-681042254</t>
  </si>
  <si>
    <t>1306198600</t>
  </si>
  <si>
    <t>-1449817640</t>
  </si>
  <si>
    <t>1528813599</t>
  </si>
  <si>
    <t>1457013028</t>
  </si>
  <si>
    <t>1393554007</t>
  </si>
  <si>
    <t>1647257331</t>
  </si>
  <si>
    <t>1716758278</t>
  </si>
  <si>
    <t>1279992802</t>
  </si>
  <si>
    <t>1281614459</t>
  </si>
  <si>
    <t>1886060454</t>
  </si>
  <si>
    <t>-804546439</t>
  </si>
  <si>
    <t>2036917737</t>
  </si>
  <si>
    <t>-524141330</t>
  </si>
  <si>
    <t>-434945712</t>
  </si>
  <si>
    <t>-1189087950</t>
  </si>
  <si>
    <t>921977421</t>
  </si>
  <si>
    <t>-1449638206</t>
  </si>
  <si>
    <t>756549294</t>
  </si>
  <si>
    <t>-1084892435</t>
  </si>
  <si>
    <t>-1084176458</t>
  </si>
  <si>
    <t>201480115</t>
  </si>
  <si>
    <t>197647705</t>
  </si>
  <si>
    <t>-903409251</t>
  </si>
  <si>
    <t>-630156476</t>
  </si>
  <si>
    <t>1791997588</t>
  </si>
  <si>
    <t>1993243175</t>
  </si>
  <si>
    <t>-712856110</t>
  </si>
  <si>
    <t>575982247</t>
  </si>
  <si>
    <t>570997197</t>
  </si>
  <si>
    <t>588379510</t>
  </si>
  <si>
    <t>-2123594987</t>
  </si>
  <si>
    <t>792383241</t>
  </si>
  <si>
    <t>-435669077</t>
  </si>
  <si>
    <t>-1667158940</t>
  </si>
  <si>
    <t>2011318048</t>
  </si>
  <si>
    <t>1008190592</t>
  </si>
  <si>
    <t>707923</t>
  </si>
  <si>
    <t>-196617143</t>
  </si>
  <si>
    <t>346515581</t>
  </si>
  <si>
    <t>-1050430276</t>
  </si>
  <si>
    <t>-1301877258</t>
  </si>
  <si>
    <t>1560718756</t>
  </si>
  <si>
    <t>-406000458</t>
  </si>
  <si>
    <t>502738643</t>
  </si>
  <si>
    <t>36928451</t>
  </si>
  <si>
    <t>1192545347</t>
  </si>
  <si>
    <t>535173377</t>
  </si>
  <si>
    <t>-616373166</t>
  </si>
  <si>
    <t>2022838091</t>
  </si>
  <si>
    <t>-175962809</t>
  </si>
  <si>
    <t>-929303466</t>
  </si>
  <si>
    <t>-1699421503</t>
  </si>
  <si>
    <t>203766543</t>
  </si>
  <si>
    <t>1492430342</t>
  </si>
  <si>
    <t>1306875843</t>
  </si>
  <si>
    <t>855408481</t>
  </si>
  <si>
    <t>1576841185</t>
  </si>
  <si>
    <t>-2053058530</t>
  </si>
  <si>
    <t>-1350331825</t>
  </si>
  <si>
    <t>402114677</t>
  </si>
  <si>
    <t>-1742031354</t>
  </si>
  <si>
    <t>-948288429</t>
  </si>
  <si>
    <t>242661868</t>
  </si>
  <si>
    <t>1607136359</t>
  </si>
  <si>
    <t>-858706655</t>
  </si>
  <si>
    <t>1704321334</t>
  </si>
  <si>
    <t>611686358</t>
  </si>
  <si>
    <t>-874884457</t>
  </si>
  <si>
    <t>1324578964</t>
  </si>
  <si>
    <t>1051819629</t>
  </si>
  <si>
    <t>865280554</t>
  </si>
  <si>
    <t>-2105370394</t>
  </si>
  <si>
    <t>624856419</t>
  </si>
  <si>
    <t>-1964644465</t>
  </si>
  <si>
    <t>-1682240852</t>
  </si>
  <si>
    <t>-1183029466</t>
  </si>
  <si>
    <t>-659710032</t>
  </si>
  <si>
    <t>-1747294450</t>
  </si>
  <si>
    <t>-150592270</t>
  </si>
  <si>
    <t>778876671</t>
  </si>
  <si>
    <t>922208588</t>
  </si>
  <si>
    <t>-1321481240</t>
  </si>
  <si>
    <t>-1445520566</t>
  </si>
  <si>
    <t>243296067</t>
  </si>
  <si>
    <t>1811504320</t>
  </si>
  <si>
    <t>447069001</t>
  </si>
  <si>
    <t>-1913656240</t>
  </si>
  <si>
    <t>581624343</t>
  </si>
  <si>
    <t>-531078852</t>
  </si>
  <si>
    <t>1235408438</t>
  </si>
  <si>
    <t>305268</t>
  </si>
  <si>
    <t>-1564917576</t>
  </si>
  <si>
    <t>1431815348</t>
  </si>
  <si>
    <t>-1629196933</t>
  </si>
  <si>
    <t>606973689</t>
  </si>
  <si>
    <t>-2129893631</t>
  </si>
  <si>
    <t>1907484160</t>
  </si>
  <si>
    <t>-1350748821</t>
  </si>
  <si>
    <t>136182892</t>
  </si>
  <si>
    <t>-1910472630</t>
  </si>
  <si>
    <t>-1703759153</t>
  </si>
  <si>
    <t>-691419655</t>
  </si>
  <si>
    <t>-225704333</t>
  </si>
  <si>
    <t>-1795235835</t>
  </si>
  <si>
    <t>220269555</t>
  </si>
  <si>
    <t>-2097521002</t>
  </si>
  <si>
    <t>775412284</t>
  </si>
  <si>
    <t>-247786618</t>
  </si>
  <si>
    <t>1424210603</t>
  </si>
  <si>
    <t>1162446994</t>
  </si>
  <si>
    <t>633839555</t>
  </si>
  <si>
    <t>-601996630</t>
  </si>
  <si>
    <t>293428679</t>
  </si>
  <si>
    <t>367110284</t>
  </si>
  <si>
    <t>480915234</t>
  </si>
  <si>
    <t>976846225</t>
  </si>
  <si>
    <t>131213701</t>
  </si>
  <si>
    <t>Hloubení nezapažených jam ručně s urovnáním dna do předepsaného profilu a spádu v hornině třídy těžitelnosti I skupiny 3 soudržných</t>
  </si>
  <si>
    <t>-696087580</t>
  </si>
  <si>
    <t>https://podminky.urs.cz/item/CS_URS_2023_02/131213701</t>
  </si>
  <si>
    <t>0,6*0,6*0,7*6</t>
  </si>
  <si>
    <t>275313511</t>
  </si>
  <si>
    <t>Základy z betonu prostého patky a bloky z betonu kamenem neprokládaného tř. C 12/15</t>
  </si>
  <si>
    <t>-352755404</t>
  </si>
  <si>
    <t>https://podminky.urs.cz/item/CS_URS_2023_02/275313511</t>
  </si>
  <si>
    <t>0,6*0,6*1,11*6</t>
  </si>
  <si>
    <t>275351121</t>
  </si>
  <si>
    <t>Bednění základů patek zřízení</t>
  </si>
  <si>
    <t>-897120269</t>
  </si>
  <si>
    <t>https://podminky.urs.cz/item/CS_URS_2023_02/275351121</t>
  </si>
  <si>
    <t>0,6*4*6*0,3</t>
  </si>
  <si>
    <t>275351122</t>
  </si>
  <si>
    <t>Bednění základů patek odstranění</t>
  </si>
  <si>
    <t>-761077944</t>
  </si>
  <si>
    <t>https://podminky.urs.cz/item/CS_URS_2023_02/275351122</t>
  </si>
  <si>
    <t>310238211</t>
  </si>
  <si>
    <t>Zazdívka otvorů ve zdivu nadzákladovém cihlami pálenými plochy přes 0,25 m2 do 1 m2 na maltu vápenocementovou</t>
  </si>
  <si>
    <t>1757954238</t>
  </si>
  <si>
    <t>https://podminky.urs.cz/item/CS_URS_2023_02/310238211</t>
  </si>
  <si>
    <t>1,5*2,5*0,65</t>
  </si>
  <si>
    <t>-0,9*1,97*0,65</t>
  </si>
  <si>
    <t>1,2*2,1*0,65</t>
  </si>
  <si>
    <t>1422444430</t>
  </si>
  <si>
    <t>0,88*2,1*0,15</t>
  </si>
  <si>
    <t>0,88*2,1*0,15*3</t>
  </si>
  <si>
    <t>-625780065</t>
  </si>
  <si>
    <t>4,92*3,623*2</t>
  </si>
  <si>
    <t>9,35*3,623</t>
  </si>
  <si>
    <t>-0,9*1,97*3</t>
  </si>
  <si>
    <t>12,6*3,623</t>
  </si>
  <si>
    <t>-1,21*3,623</t>
  </si>
  <si>
    <t>311236121</t>
  </si>
  <si>
    <t>Zdivo jednovrstvé zvukově izolační z cihel děrovaných spojených na pero a drážku na maltu cementovou M10, pevnost cihel do P15, tl. zdiva 250 mm</t>
  </si>
  <si>
    <t>419140397</t>
  </si>
  <si>
    <t>https://podminky.urs.cz/item/CS_URS_2023_02/311236121</t>
  </si>
  <si>
    <t>"1.24/1.22</t>
  </si>
  <si>
    <t>3,621*(4,9+2,3)</t>
  </si>
  <si>
    <t>-1913453987</t>
  </si>
  <si>
    <t>"P17 IPN 100</t>
  </si>
  <si>
    <t>(2*8,34*21)/1000</t>
  </si>
  <si>
    <t>"P18 IPN 120</t>
  </si>
  <si>
    <t>2,4*3*11,1/1000</t>
  </si>
  <si>
    <t>1495375418</t>
  </si>
  <si>
    <t>"P11 IPN 220</t>
  </si>
  <si>
    <t>31,1*3,4*2/1000</t>
  </si>
  <si>
    <t>"P10 IPN 140</t>
  </si>
  <si>
    <t>14,4*2,75*2/1000</t>
  </si>
  <si>
    <t>485239297</t>
  </si>
  <si>
    <t>(2*(9+12))</t>
  </si>
  <si>
    <t>2,4</t>
  </si>
  <si>
    <t>1212291876</t>
  </si>
  <si>
    <t>(1,425+0,9+3,029+1,023)*3,623</t>
  </si>
  <si>
    <t>1265229123</t>
  </si>
  <si>
    <t>3,029*3,623</t>
  </si>
  <si>
    <t>(0,33+2,69)*3,623</t>
  </si>
  <si>
    <t>1,6*3,623</t>
  </si>
  <si>
    <t>503964925</t>
  </si>
  <si>
    <t>"115</t>
  </si>
  <si>
    <t>(1+1,309+1)</t>
  </si>
  <si>
    <t>0,2</t>
  </si>
  <si>
    <t>(0,7+0,4)</t>
  </si>
  <si>
    <t>"140</t>
  </si>
  <si>
    <t>4,9</t>
  </si>
  <si>
    <t>11,65</t>
  </si>
  <si>
    <t>1,65</t>
  </si>
  <si>
    <t>12,6</t>
  </si>
  <si>
    <t>(3,1+3,1+2,55)</t>
  </si>
  <si>
    <t>-156496894</t>
  </si>
  <si>
    <t>3,623</t>
  </si>
  <si>
    <t>2*3,623</t>
  </si>
  <si>
    <t>1762322394</t>
  </si>
  <si>
    <t>(2*7*0,1)*2</t>
  </si>
  <si>
    <t>2,4*0,12*2</t>
  </si>
  <si>
    <t>417321313</t>
  </si>
  <si>
    <t>Ztužující pásy a věnce z betonu železového (bez výztuže) tř. C 16/20</t>
  </si>
  <si>
    <t>558303493</t>
  </si>
  <si>
    <t>https://podminky.urs.cz/item/CS_URS_2023_02/417321313</t>
  </si>
  <si>
    <t>0,2*0,3*4,36</t>
  </si>
  <si>
    <t>0,2*0,45*4,36</t>
  </si>
  <si>
    <t>417351115</t>
  </si>
  <si>
    <t>Bednění bočnic ztužujících pásů a věnců včetně vzpěr zřízení</t>
  </si>
  <si>
    <t>-81595802</t>
  </si>
  <si>
    <t>https://podminky.urs.cz/item/CS_URS_2023_02/417351115</t>
  </si>
  <si>
    <t>0,3*4,36*2*2</t>
  </si>
  <si>
    <t>417351116</t>
  </si>
  <si>
    <t>Bednění bočnic ztužujících pásů a věnců včetně vzpěr odstranění</t>
  </si>
  <si>
    <t>480079377</t>
  </si>
  <si>
    <t>https://podminky.urs.cz/item/CS_URS_2023_02/417351116</t>
  </si>
  <si>
    <t>417361821</t>
  </si>
  <si>
    <t>Výztuž ztužujících pásů a věnců z betonářské oceli 10 505 (R) nebo BSt 500</t>
  </si>
  <si>
    <t>221726717</t>
  </si>
  <si>
    <t>https://podminky.urs.cz/item/CS_URS_2023_02/417361821</t>
  </si>
  <si>
    <t>0,654*0,075</t>
  </si>
  <si>
    <t>-1602795724</t>
  </si>
  <si>
    <t xml:space="preserve">"1PP Noclehárna </t>
  </si>
  <si>
    <t>(4,9+4,9+3+3)*2,9</t>
  </si>
  <si>
    <t>(1,5+1,5+1,5+1,5)*0,54</t>
  </si>
  <si>
    <t>(2+1,97+1,97)*0,43</t>
  </si>
  <si>
    <t>(4,239+4,239+1,65)*2,9</t>
  </si>
  <si>
    <t>(3,53+3,53+4,9+4,9)*2,9</t>
  </si>
  <si>
    <t>(1,5*4)*0,54</t>
  </si>
  <si>
    <t>"1.25</t>
  </si>
  <si>
    <t>(2,12+2,12+4,9+4,9)*2,9</t>
  </si>
  <si>
    <t>1,5*4*0,54</t>
  </si>
  <si>
    <t>"1.26</t>
  </si>
  <si>
    <t>(3,4+3,4+4,9+4,9)*2,9</t>
  </si>
  <si>
    <t>"1.27</t>
  </si>
  <si>
    <t>(8,71+8,71+1,65+1,65)*2,9</t>
  </si>
  <si>
    <t>-0,9*1,97*5</t>
  </si>
  <si>
    <t>"1.28</t>
  </si>
  <si>
    <t>(3,1+3,1+1,9+1,9)*2,9</t>
  </si>
  <si>
    <t>(1+1,97+1,97)*0,5</t>
  </si>
  <si>
    <t>"1.29</t>
  </si>
  <si>
    <t>(3,95+3,95+3+3)*2,9</t>
  </si>
  <si>
    <t>-1,3*0,6</t>
  </si>
  <si>
    <t>-1,2*0,6</t>
  </si>
  <si>
    <t>(1,2+0,6)*2*0,35</t>
  </si>
  <si>
    <t>(1,3+0,6)*2*0,35</t>
  </si>
  <si>
    <t>"1.30</t>
  </si>
  <si>
    <t>(0,92+3+2,55+3,419)*2,9</t>
  </si>
  <si>
    <t>"1.32</t>
  </si>
  <si>
    <t>2,9*(1,16+1,16+0,9+0,9+2+2,7)</t>
  </si>
  <si>
    <t>"1.33</t>
  </si>
  <si>
    <t>(5,22+5,22+3,1+3,1)*2,9</t>
  </si>
  <si>
    <t>1,5*4*0,55</t>
  </si>
  <si>
    <t>"1.34</t>
  </si>
  <si>
    <t>(3,34+3,34+3,1+3,1)*2,9</t>
  </si>
  <si>
    <t>-1627528311</t>
  </si>
  <si>
    <t>1248736399</t>
  </si>
  <si>
    <t>(1,16+1,16+0,9+0,9)*1,5</t>
  </si>
  <si>
    <t>(2+2+2,7+2,7)*1,5</t>
  </si>
  <si>
    <t>(2,55+0,6)*0,8</t>
  </si>
  <si>
    <t>-2010394360</t>
  </si>
  <si>
    <t>-996393119</t>
  </si>
  <si>
    <t>-446063119</t>
  </si>
  <si>
    <t>(1,5+1,5)*2*6</t>
  </si>
  <si>
    <t>(1,2+0,6)*2*2</t>
  </si>
  <si>
    <t>(1,3+0,6)*2</t>
  </si>
  <si>
    <t>"27OP</t>
  </si>
  <si>
    <t>(1+1,3)*2</t>
  </si>
  <si>
    <t>51,6*2</t>
  </si>
  <si>
    <t>-1415676300</t>
  </si>
  <si>
    <t>144,42</t>
  </si>
  <si>
    <t>29234602</t>
  </si>
  <si>
    <t>-1349141443</t>
  </si>
  <si>
    <t>-1776264513</t>
  </si>
  <si>
    <t>1305276964</t>
  </si>
  <si>
    <t>-1686275484</t>
  </si>
  <si>
    <t>112459384</t>
  </si>
  <si>
    <t>-1753240819</t>
  </si>
  <si>
    <t>2,272*15 "Přepočtené koeficientem množství</t>
  </si>
  <si>
    <t>-467469332</t>
  </si>
  <si>
    <t>1617892159</t>
  </si>
  <si>
    <t>222173981</t>
  </si>
  <si>
    <t>-1592902013</t>
  </si>
  <si>
    <t>-1538416298</t>
  </si>
  <si>
    <t>1732144875</t>
  </si>
  <si>
    <t>305895642</t>
  </si>
  <si>
    <t>575881720</t>
  </si>
  <si>
    <t>-302468145</t>
  </si>
  <si>
    <t>1685181688</t>
  </si>
  <si>
    <t>1213468653</t>
  </si>
  <si>
    <t>-414703723</t>
  </si>
  <si>
    <t>-1791629018</t>
  </si>
  <si>
    <t>1298241611</t>
  </si>
  <si>
    <t>931165405</t>
  </si>
  <si>
    <t>314229195</t>
  </si>
  <si>
    <t>-1094974843</t>
  </si>
  <si>
    <t>-1276970739</t>
  </si>
  <si>
    <t>-1581043850</t>
  </si>
  <si>
    <t>-28346562</t>
  </si>
  <si>
    <t>48415858</t>
  </si>
  <si>
    <t>95026033</t>
  </si>
  <si>
    <t>-725842678</t>
  </si>
  <si>
    <t>460747112</t>
  </si>
  <si>
    <t>-1162638941</t>
  </si>
  <si>
    <t>1587570982</t>
  </si>
  <si>
    <t>752268867</t>
  </si>
  <si>
    <t>1059798673</t>
  </si>
  <si>
    <t>-1893814960</t>
  </si>
  <si>
    <t>-1424388346</t>
  </si>
  <si>
    <t>73437052</t>
  </si>
  <si>
    <t>1252118482</t>
  </si>
  <si>
    <t>-978750455</t>
  </si>
  <si>
    <t>-169325386</t>
  </si>
  <si>
    <t>33515338</t>
  </si>
  <si>
    <t>-1502136019</t>
  </si>
  <si>
    <t>-468313115</t>
  </si>
  <si>
    <t>1850272500</t>
  </si>
  <si>
    <t>-152470343</t>
  </si>
  <si>
    <t>-480741182</t>
  </si>
  <si>
    <t>-2105992857</t>
  </si>
  <si>
    <t>535491091</t>
  </si>
  <si>
    <t>-275675297</t>
  </si>
  <si>
    <t>-1507867325</t>
  </si>
  <si>
    <t>-898086313</t>
  </si>
  <si>
    <t>-1345864157</t>
  </si>
  <si>
    <t>1351335881</t>
  </si>
  <si>
    <t>616136305</t>
  </si>
  <si>
    <t>-1232552450</t>
  </si>
  <si>
    <t>-1895555319</t>
  </si>
  <si>
    <t>1628770579</t>
  </si>
  <si>
    <t>-1004820026</t>
  </si>
  <si>
    <t>2098939178</t>
  </si>
  <si>
    <t>-1587601446</t>
  </si>
  <si>
    <t>Pol316</t>
  </si>
  <si>
    <t>Deskové otopné těleso s pravým spodním připojemín VK š:66/v:600 - délka 500 - 21</t>
  </si>
  <si>
    <t>662817995</t>
  </si>
  <si>
    <t>Pol317</t>
  </si>
  <si>
    <t>Deskové otopné těleso s levým spodním připojemín VK š:66/v:600 - délka 500 - 21</t>
  </si>
  <si>
    <t>-1005577934</t>
  </si>
  <si>
    <t>Pol318</t>
  </si>
  <si>
    <t>Deskové otopné těleso s levým spodním připojemín VK š:66/v:600 - délka 700 - 21</t>
  </si>
  <si>
    <t>-1680074396</t>
  </si>
  <si>
    <t>Pol319</t>
  </si>
  <si>
    <t>Deskové otopné těleso s levým spodním připojemín VK š:66/v:600 - délka 800 - 21</t>
  </si>
  <si>
    <t>1564513648</t>
  </si>
  <si>
    <t>Pol320</t>
  </si>
  <si>
    <t>Deskové otopné těleso s pravým spodním připojemín VK š:100/v:600 - délka 600 - 22</t>
  </si>
  <si>
    <t>-128264656</t>
  </si>
  <si>
    <t>Pol321</t>
  </si>
  <si>
    <t>Deskové otopné těleso s levým spodním připojemín VK š:100/v:600 - délka 1200 - 22</t>
  </si>
  <si>
    <t>-1695012787</t>
  </si>
  <si>
    <t>Pol322</t>
  </si>
  <si>
    <t>Deskové otopné těleso s levým spodním připojemín VK š:100/v:600 - délka 1400 - 22</t>
  </si>
  <si>
    <t>-227090129</t>
  </si>
  <si>
    <t>Pol323</t>
  </si>
  <si>
    <t>Trubkové otopné telěso (koupelnnový žebřík) se středovým připojením 1220/450 - bílý</t>
  </si>
  <si>
    <t>-12379117</t>
  </si>
  <si>
    <t>741110041</t>
  </si>
  <si>
    <t>Montáž trubek elektroinstalačních s nasunutím nebo našroubováním do krabic plastových ohebných, uložených pevně, vnější Ø přes 11 do 23 mm</t>
  </si>
  <si>
    <t>-1505817416</t>
  </si>
  <si>
    <t>https://podminky.urs.cz/item/CS_URS_2023_02/741110041</t>
  </si>
  <si>
    <t>34571063</t>
  </si>
  <si>
    <t>trubka elektroinstalační ohebná z PVC (ČSN) 2323</t>
  </si>
  <si>
    <t>-1342960728</t>
  </si>
  <si>
    <t>671824255</t>
  </si>
  <si>
    <t>1330256929</t>
  </si>
  <si>
    <t>-1248603093</t>
  </si>
  <si>
    <t>-1933571471</t>
  </si>
  <si>
    <t>1226536421</t>
  </si>
  <si>
    <t>1352660104</t>
  </si>
  <si>
    <t>-1565366004</t>
  </si>
  <si>
    <t>-600232984</t>
  </si>
  <si>
    <t>1857520012</t>
  </si>
  <si>
    <t>380247564</t>
  </si>
  <si>
    <t>1654385111</t>
  </si>
  <si>
    <t>34111373</t>
  </si>
  <si>
    <t>kabel silový oheň retardující bezhalogenový s funkční schopností při požáru 180min a P60-R třída reakce na oheň B2cas1d0 jádro Cu 0,6/1kV (1-CXKH-V) 5x35mm2</t>
  </si>
  <si>
    <t>1138570753</t>
  </si>
  <si>
    <t>1560062969</t>
  </si>
  <si>
    <t>-1334093327</t>
  </si>
  <si>
    <t>M026</t>
  </si>
  <si>
    <t>Rozvaděč 1R1</t>
  </si>
  <si>
    <t>2009138866</t>
  </si>
  <si>
    <t>967706216</t>
  </si>
  <si>
    <t>-2041094496</t>
  </si>
  <si>
    <t>894534787</t>
  </si>
  <si>
    <t>1872285309</t>
  </si>
  <si>
    <t>306630156</t>
  </si>
  <si>
    <t>708386319</t>
  </si>
  <si>
    <t>-1965572960</t>
  </si>
  <si>
    <t>76207364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</si>
  <si>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</si>
  <si>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</si>
  <si>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-150010516</t>
  </si>
  <si>
    <t>https://podminky.urs.cz/item/CS_URS_2023_02/741310238</t>
  </si>
  <si>
    <t>34539007</t>
  </si>
  <si>
    <t>přístroj přepínače dvojitého střídavého, řazení 6+6(6+1) šroubové svorky</t>
  </si>
  <si>
    <t>962851580</t>
  </si>
  <si>
    <t>1828992754</t>
  </si>
  <si>
    <t>-869651242</t>
  </si>
  <si>
    <t>-1453478684</t>
  </si>
  <si>
    <t>-918995411</t>
  </si>
  <si>
    <t>713234729</t>
  </si>
  <si>
    <t>-129232899</t>
  </si>
  <si>
    <t>819699475</t>
  </si>
  <si>
    <t>-655753857</t>
  </si>
  <si>
    <t>-1534194807</t>
  </si>
  <si>
    <t>-287029271</t>
  </si>
  <si>
    <t>535818587</t>
  </si>
  <si>
    <t>-176179730</t>
  </si>
  <si>
    <t>1220760697</t>
  </si>
  <si>
    <t>1090233224</t>
  </si>
  <si>
    <t>1550958653</t>
  </si>
  <si>
    <t>M012</t>
  </si>
  <si>
    <t>Svítidlo C2</t>
  </si>
  <si>
    <t>1899730858</t>
  </si>
  <si>
    <t>1214617077</t>
  </si>
  <si>
    <t>1932907961</t>
  </si>
  <si>
    <t>545724430</t>
  </si>
  <si>
    <t>927761136</t>
  </si>
  <si>
    <t>184007735</t>
  </si>
  <si>
    <t>Poznámka k položce:_x000d_
pikrogram únik, šipka dolů</t>
  </si>
  <si>
    <t>741810002</t>
  </si>
  <si>
    <t>Zkoušky a prohlídky elektrických rozvodů a zařízení celková prohlídka a vyhotovení revizní zprávy pro objem montážních prací přes 100 do 500 tis. Kč</t>
  </si>
  <si>
    <t>-1371391379</t>
  </si>
  <si>
    <t>https://podminky.urs.cz/item/CS_URS_2023_02/741810002</t>
  </si>
  <si>
    <t>229570395</t>
  </si>
  <si>
    <t>2108207446</t>
  </si>
  <si>
    <t>-997408274</t>
  </si>
  <si>
    <t>M041</t>
  </si>
  <si>
    <t>Žlab kabelový drátěný 200x60</t>
  </si>
  <si>
    <t>1807764362</t>
  </si>
  <si>
    <t>-116045293</t>
  </si>
  <si>
    <t>303133672</t>
  </si>
  <si>
    <t>-120891210</t>
  </si>
  <si>
    <t>2029405502</t>
  </si>
  <si>
    <t>-1807680769</t>
  </si>
  <si>
    <t>-1522421595</t>
  </si>
  <si>
    <t>1330729756</t>
  </si>
  <si>
    <t>-947640939</t>
  </si>
  <si>
    <t>-515833890</t>
  </si>
  <si>
    <t>795950234</t>
  </si>
  <si>
    <t>2061132720</t>
  </si>
  <si>
    <t>-904576108</t>
  </si>
  <si>
    <t>1025711883</t>
  </si>
  <si>
    <t>-1004666889</t>
  </si>
  <si>
    <t>1969700790</t>
  </si>
  <si>
    <t>762713211</t>
  </si>
  <si>
    <t>Montáž prostorových vázaných konstrukcí z řeziva hoblovaného s použitím ocelových spojek (spojky ve specifikaci) průřezové plochy do 120 cm2</t>
  </si>
  <si>
    <t>362598986</t>
  </si>
  <si>
    <t>https://podminky.urs.cz/item/CS_URS_2023_02/762713211</t>
  </si>
  <si>
    <t>"60x60</t>
  </si>
  <si>
    <t>4,36*6</t>
  </si>
  <si>
    <t>1,51*4</t>
  </si>
  <si>
    <t>2,035*4</t>
  </si>
  <si>
    <t>"120x80</t>
  </si>
  <si>
    <t>3,08*7</t>
  </si>
  <si>
    <t>"100x100</t>
  </si>
  <si>
    <t>2,71*2</t>
  </si>
  <si>
    <t>3,94*2</t>
  </si>
  <si>
    <t>2*1</t>
  </si>
  <si>
    <t>"40x40</t>
  </si>
  <si>
    <t>0,5*4</t>
  </si>
  <si>
    <t>"100x60</t>
  </si>
  <si>
    <t>2,17*2</t>
  </si>
  <si>
    <t>2,19*2</t>
  </si>
  <si>
    <t>3,08*2</t>
  </si>
  <si>
    <t>60512126</t>
  </si>
  <si>
    <t>hranol stavební řezivo průřezu do 120cm2 dl 6-8m</t>
  </si>
  <si>
    <t>803622864</t>
  </si>
  <si>
    <t>4,36*6*0,06*0,06</t>
  </si>
  <si>
    <t>1,51*4*0,06*0,06</t>
  </si>
  <si>
    <t>2,035*4*0,06*0,09</t>
  </si>
  <si>
    <t>3,08*7*0,12*0,08</t>
  </si>
  <si>
    <t>2,71*2*0,1*0,1</t>
  </si>
  <si>
    <t>3,94*2*0,1*0,1</t>
  </si>
  <si>
    <t>2*1*0,1*0,1</t>
  </si>
  <si>
    <t>0,5*4*0,04*0,04</t>
  </si>
  <si>
    <t>2,17*2*0,1*0,06</t>
  </si>
  <si>
    <t>2,19*2*0,1*0,06</t>
  </si>
  <si>
    <t>3,08*2*0,1*0,06</t>
  </si>
  <si>
    <t>0,612*1,05 "Přepočtené koeficientem množství</t>
  </si>
  <si>
    <t>762713221</t>
  </si>
  <si>
    <t>Montáž prostorových vázaných konstrukcí z řeziva hoblovaného s použitím ocelových spojek (spojky ve specifikaci) průřezové plochy přes 120 do 224 cm2</t>
  </si>
  <si>
    <t>237775698</t>
  </si>
  <si>
    <t>https://podminky.urs.cz/item/CS_URS_2023_02/762713221</t>
  </si>
  <si>
    <t>"120x120</t>
  </si>
  <si>
    <t>4,36</t>
  </si>
  <si>
    <t>0,4*2</t>
  </si>
  <si>
    <t>"100x160</t>
  </si>
  <si>
    <t>3,4*6</t>
  </si>
  <si>
    <t>60512131</t>
  </si>
  <si>
    <t>hranol stavební řezivo průřezu do 224cm2 dl 6-8m</t>
  </si>
  <si>
    <t>-2032675478</t>
  </si>
  <si>
    <t>4,36*0,12*0,12</t>
  </si>
  <si>
    <t>0,4*2*0,12*0,12</t>
  </si>
  <si>
    <t>3,4*6*0,12*0,12</t>
  </si>
  <si>
    <t>0,369*1,05 "Přepočtené koeficientem množství</t>
  </si>
  <si>
    <t>762713241</t>
  </si>
  <si>
    <t>Montáž prostorových vázaných konstrukcí z řeziva hoblovaného s použitím ocelových spojek (spojky ve specifikaci) průřezové plochy přes 288 do 450 cm2</t>
  </si>
  <si>
    <t>-588386805</t>
  </si>
  <si>
    <t>https://podminky.urs.cz/item/CS_URS_2023_02/762713241</t>
  </si>
  <si>
    <t>"180x180</t>
  </si>
  <si>
    <t>3,44*2</t>
  </si>
  <si>
    <t>2,77*2</t>
  </si>
  <si>
    <t>4,36*2</t>
  </si>
  <si>
    <t>"180x200</t>
  </si>
  <si>
    <t>2,26*2</t>
  </si>
  <si>
    <t>60512141</t>
  </si>
  <si>
    <t>hranol stavební řezivo průřezu do 450cm2 dl 6-8m</t>
  </si>
  <si>
    <t>-567460540</t>
  </si>
  <si>
    <t>3,44*2*0,18*0,18</t>
  </si>
  <si>
    <t>2,77*2*0,18*0,18</t>
  </si>
  <si>
    <t>4,36*2*0,18*0,18</t>
  </si>
  <si>
    <t>4,36*2*0,18*0,2</t>
  </si>
  <si>
    <t>2,26*2*0,18*0,2</t>
  </si>
  <si>
    <t>762795000</t>
  </si>
  <si>
    <t>Spojovací prostředky prostorových vázaných konstrukcí hřebíky, svory, fixační prkna</t>
  </si>
  <si>
    <t>-630610699</t>
  </si>
  <si>
    <t>https://podminky.urs.cz/item/CS_URS_2023_02/762795000</t>
  </si>
  <si>
    <t>0,643</t>
  </si>
  <si>
    <t>0,387</t>
  </si>
  <si>
    <t>1,162</t>
  </si>
  <si>
    <t>762951001</t>
  </si>
  <si>
    <t>Montáž terasy podkladního roštu, z profilů dřevěných, osové vzdálenosti podpěr do 300 mm</t>
  </si>
  <si>
    <t>1002393205</t>
  </si>
  <si>
    <t>https://podminky.urs.cz/item/CS_URS_2023_02/762951001</t>
  </si>
  <si>
    <t>3,08*4,24</t>
  </si>
  <si>
    <t>6119814R01</t>
  </si>
  <si>
    <t>terasový hranol 120x20mm modřín BSH</t>
  </si>
  <si>
    <t>-1627667443</t>
  </si>
  <si>
    <t>0,77*63</t>
  </si>
  <si>
    <t>762952014</t>
  </si>
  <si>
    <t>Montáž terasy nášlapné vrstvy z prken z dřevin tvrdých nebo neobyčejně tvrdých, s broušením, omytím a kartáčováním, bez povrchové úpravy, spojovaných šroubováním, šířky přes 135 mm</t>
  </si>
  <si>
    <t>2055343923</t>
  </si>
  <si>
    <t>https://podminky.urs.cz/item/CS_URS_2023_02/762952014</t>
  </si>
  <si>
    <t>3,08*4,36</t>
  </si>
  <si>
    <t>61198154</t>
  </si>
  <si>
    <t>prkno terasové jednostranně jemně drážkované tl 21mm</t>
  </si>
  <si>
    <t>855535662</t>
  </si>
  <si>
    <t>13,429*1,08 "Přepočtené koeficientem množství</t>
  </si>
  <si>
    <t>762952111</t>
  </si>
  <si>
    <t>Montáž terasy nášlapné vrstvy z prken z dřevoplastu spojovaných skrytými spojkami na podkladní rošt ukončovací lišty připevněné šroubováním</t>
  </si>
  <si>
    <t>120847499</t>
  </si>
  <si>
    <t>https://podminky.urs.cz/item/CS_URS_2023_02/762952111</t>
  </si>
  <si>
    <t>3,08+4,36</t>
  </si>
  <si>
    <t>60791132</t>
  </si>
  <si>
    <t>profil dokončovací krycí dřevoplastový v 120mm</t>
  </si>
  <si>
    <t>327176878</t>
  </si>
  <si>
    <t>7,44*1,08 "Přepočtené koeficientem množství</t>
  </si>
  <si>
    <t>762953002</t>
  </si>
  <si>
    <t>Montáž terasy nátěr dřevěných teras olejem, včetně očištění dvojnásobně</t>
  </si>
  <si>
    <t>-1482798038</t>
  </si>
  <si>
    <t>https://podminky.urs.cz/item/CS_URS_2023_02/762953002</t>
  </si>
  <si>
    <t>-414848491</t>
  </si>
  <si>
    <t>2128160857</t>
  </si>
  <si>
    <t>(14,7+6,7+17,05+10,38+16,67+14,37+6,49+11,86+5,21+5,43+16,5+9,25)</t>
  </si>
  <si>
    <t>-2042857413</t>
  </si>
  <si>
    <t>-276094357</t>
  </si>
  <si>
    <t>1105106697</t>
  </si>
  <si>
    <t>1066933277</t>
  </si>
  <si>
    <t>764002414</t>
  </si>
  <si>
    <t>Montáž strukturované oddělovací rohože jakékoli rš</t>
  </si>
  <si>
    <t>1616511862</t>
  </si>
  <si>
    <t>https://podminky.urs.cz/item/CS_URS_2023_02/764002414</t>
  </si>
  <si>
    <t>1278188392</t>
  </si>
  <si>
    <t>14,78*1,15 "Přepočtené koeficientem množství</t>
  </si>
  <si>
    <t>764101101</t>
  </si>
  <si>
    <t>Montáž krytiny z plechu s úpravou u okapů, prostupů a výčnělků střechy rovné drážkováním ze svitků šířky do 600 mm, sklon střechy do 30°</t>
  </si>
  <si>
    <t>-746930967</t>
  </si>
  <si>
    <t>https://podminky.urs.cz/item/CS_URS_2023_02/764101101</t>
  </si>
  <si>
    <t>19112357</t>
  </si>
  <si>
    <t>plech TiZn „leskle válcovaný“ svitek š 1000mm tl 0,7mm</t>
  </si>
  <si>
    <t>61964255</t>
  </si>
  <si>
    <t>-1733735567</t>
  </si>
  <si>
    <t>"20K - 215</t>
  </si>
  <si>
    <t>764245405</t>
  </si>
  <si>
    <t>Oplechování horních ploch zdí a nadezdívek (atik) z titanzinkového předzvětralého plechu celoplošně lepené rš 400 mm</t>
  </si>
  <si>
    <t>-1509651806</t>
  </si>
  <si>
    <t>https://podminky.urs.cz/item/CS_URS_2023_02/764245405</t>
  </si>
  <si>
    <t>"15K - 355</t>
  </si>
  <si>
    <t>1748414828</t>
  </si>
  <si>
    <t>1,3</t>
  </si>
  <si>
    <t>1,5*6</t>
  </si>
  <si>
    <t>764541307</t>
  </si>
  <si>
    <t>Žlab podokapní z titanzinkového lesklého válcovaného plechu včetně háků a čel půlkruhový rš 400 mm</t>
  </si>
  <si>
    <t>-1131684441</t>
  </si>
  <si>
    <t>https://podminky.urs.cz/item/CS_URS_2023_02/764541307</t>
  </si>
  <si>
    <t>"11 K</t>
  </si>
  <si>
    <t>764548322</t>
  </si>
  <si>
    <t>Svod z titanzinkového lesklého válcovaného plechu včetně objímek, kolen a odskoků kruhový, průměru 80 mm</t>
  </si>
  <si>
    <t>-1521215259</t>
  </si>
  <si>
    <t>https://podminky.urs.cz/item/CS_URS_2023_02/764548322</t>
  </si>
  <si>
    <t>"14K</t>
  </si>
  <si>
    <t>-302309020</t>
  </si>
  <si>
    <t>766414232</t>
  </si>
  <si>
    <t>Montáž obložení stěn panely obkladovými plochy do 5 m2 dýhovanými, plochy přes 0,60 do 1,50 m2</t>
  </si>
  <si>
    <t>-1478491300</t>
  </si>
  <si>
    <t>https://podminky.urs.cz/item/CS_URS_2023_02/766414232</t>
  </si>
  <si>
    <t>0,668+1,2</t>
  </si>
  <si>
    <t>462854814</t>
  </si>
  <si>
    <t>1,868*1,06 "Přepočtené koeficientem množství</t>
  </si>
  <si>
    <t>-1562733099</t>
  </si>
  <si>
    <t>3*1</t>
  </si>
  <si>
    <t>2001962536</t>
  </si>
  <si>
    <t>3*1,06 "Přepočtené koeficientem množství</t>
  </si>
  <si>
    <t>1320698378</t>
  </si>
  <si>
    <t>-872525417</t>
  </si>
  <si>
    <t>1,51*0,31*4</t>
  </si>
  <si>
    <t>1,51*0,16*4</t>
  </si>
  <si>
    <t>2,838*1,1 "Přepočtené koeficientem množství</t>
  </si>
  <si>
    <t>745311583</t>
  </si>
  <si>
    <t>(1,5*1,5)*6</t>
  </si>
  <si>
    <t>"OP 27</t>
  </si>
  <si>
    <t>1*1,3</t>
  </si>
  <si>
    <t>805180185</t>
  </si>
  <si>
    <t>-1363453629</t>
  </si>
  <si>
    <t>"16OP 1,2*0,6</t>
  </si>
  <si>
    <t xml:space="preserve">"17OP   1,3*0,6</t>
  </si>
  <si>
    <t>1847333266</t>
  </si>
  <si>
    <t>2*1,2*0,6</t>
  </si>
  <si>
    <t>1*1,3*0,6</t>
  </si>
  <si>
    <t>1254337750</t>
  </si>
  <si>
    <t>1181808543</t>
  </si>
  <si>
    <t>-2008654323</t>
  </si>
  <si>
    <t>-861827553</t>
  </si>
  <si>
    <t>1781609693</t>
  </si>
  <si>
    <t>-860396641</t>
  </si>
  <si>
    <t>-1786570843</t>
  </si>
  <si>
    <t>-364861532</t>
  </si>
  <si>
    <t>"D01C</t>
  </si>
  <si>
    <t>61165314R02</t>
  </si>
  <si>
    <t>dveře jednokřídlé dřevotřískové protipožární EI (EW) 30 DP3 SmC povrch laminátový plné 900x1970-2100mm</t>
  </si>
  <si>
    <t>-427713915</t>
  </si>
  <si>
    <t>6116531R01</t>
  </si>
  <si>
    <t>dveře jednokřídlé dřevotřískové protipožární EI (EW) 30 DP3 povrch laminátový plné 900x1970-2100mm</t>
  </si>
  <si>
    <t>785632353</t>
  </si>
  <si>
    <t>766660411</t>
  </si>
  <si>
    <t>Montáž dveřních křídel dřevěných nebo plastových vchodových dveří včetně rámu do zdiva jednokřídlových bez nadsvětlíku</t>
  </si>
  <si>
    <t>535866464</t>
  </si>
  <si>
    <t>https://podminky.urs.cz/item/CS_URS_2023_02/766660411</t>
  </si>
  <si>
    <t>61140502</t>
  </si>
  <si>
    <t>dveře jednokřídlé plastové bílé prosklené max rozměru otvoru 2,42m2</t>
  </si>
  <si>
    <t>811978243</t>
  </si>
  <si>
    <t>1*2,02</t>
  </si>
  <si>
    <t>2,02*1,8 "Přepočtené koeficientem množství</t>
  </si>
  <si>
    <t>1543440922</t>
  </si>
  <si>
    <t>521599404</t>
  </si>
  <si>
    <t>-2017976479</t>
  </si>
  <si>
    <t>-348659266</t>
  </si>
  <si>
    <t>-1435396753</t>
  </si>
  <si>
    <t>-1299366025</t>
  </si>
  <si>
    <t>-455617838</t>
  </si>
  <si>
    <t>-945026142</t>
  </si>
  <si>
    <t>-1261872074</t>
  </si>
  <si>
    <t xml:space="preserve"> "d01F</t>
  </si>
  <si>
    <t>-1615609469</t>
  </si>
  <si>
    <t>834796087</t>
  </si>
  <si>
    <t>"09 - 1,2 (350mm)</t>
  </si>
  <si>
    <t>"10 - 1,3 (350)</t>
  </si>
  <si>
    <t>-246545247</t>
  </si>
  <si>
    <t>6*1,57</t>
  </si>
  <si>
    <t>-360655152</t>
  </si>
  <si>
    <t>1202874742</t>
  </si>
  <si>
    <t>-1354030518</t>
  </si>
  <si>
    <t>1,59+1,56</t>
  </si>
  <si>
    <t>1463045733</t>
  </si>
  <si>
    <t>-602842627</t>
  </si>
  <si>
    <t>"OZ3</t>
  </si>
  <si>
    <t>1,21*1,51</t>
  </si>
  <si>
    <t>611223722</t>
  </si>
  <si>
    <t>12,61/1000</t>
  </si>
  <si>
    <t>700044971</t>
  </si>
  <si>
    <t>298,523/1000</t>
  </si>
  <si>
    <t>293924143</t>
  </si>
  <si>
    <t>130109960</t>
  </si>
  <si>
    <t>898679080</t>
  </si>
  <si>
    <t>2135244041</t>
  </si>
  <si>
    <t>-1788561575</t>
  </si>
  <si>
    <t>5,5</t>
  </si>
  <si>
    <t>1841158186</t>
  </si>
  <si>
    <t>-660132659</t>
  </si>
  <si>
    <t>-1409477053</t>
  </si>
  <si>
    <t>5,5*1,1 "Přepočtené koeficientem množství</t>
  </si>
  <si>
    <t>-1505633767</t>
  </si>
  <si>
    <t>115303036</t>
  </si>
  <si>
    <t>1626785424</t>
  </si>
  <si>
    <t>629144384</t>
  </si>
  <si>
    <t>5,5*3,5 "Přepočtené koeficientem množství</t>
  </si>
  <si>
    <t>-1963683176</t>
  </si>
  <si>
    <t>(2+2+2,7+2,7-0,8-0,7)</t>
  </si>
  <si>
    <t>(0,9+0,9+1,16+1,6)-0,7</t>
  </si>
  <si>
    <t>497943120</t>
  </si>
  <si>
    <t>11,76*1,05 "Přepočtené koeficientem množství</t>
  </si>
  <si>
    <t>-363955324</t>
  </si>
  <si>
    <t>-1328788405</t>
  </si>
  <si>
    <t>"1.22;1.23;1.24;1.25;1.26;1.27;1.28;1.29;1.30;1.33;1.34</t>
  </si>
  <si>
    <t>129,2</t>
  </si>
  <si>
    <t>-1105388016</t>
  </si>
  <si>
    <t>1617502180</t>
  </si>
  <si>
    <t>331221025</t>
  </si>
  <si>
    <t>129,2*1,1 "Přepočtené koeficientem množství</t>
  </si>
  <si>
    <t>-215598122</t>
  </si>
  <si>
    <t>(4,9+4,9+3+3)</t>
  </si>
  <si>
    <t>(4,9+4,9+3,53+3,53)</t>
  </si>
  <si>
    <t>(4,9+4,9+2,12+2,12)</t>
  </si>
  <si>
    <t>(4,9+4,9+3,4+3,4)</t>
  </si>
  <si>
    <t>(1,65+1,65+8,7+8,7)</t>
  </si>
  <si>
    <t>(4,24+4,24+1,65)</t>
  </si>
  <si>
    <t>(1,9+1,9+3,75+3,75)</t>
  </si>
  <si>
    <t>(3,95+3,95+3+3)</t>
  </si>
  <si>
    <t>(3,42+0,92+3+2,55)</t>
  </si>
  <si>
    <t>(5,25+5,25+3,6+3,6)</t>
  </si>
  <si>
    <t>(3,34+3,34+3,1+3,1)</t>
  </si>
  <si>
    <t>-825311886</t>
  </si>
  <si>
    <t>159,8*1,02 "Přepočtené koeficientem množství</t>
  </si>
  <si>
    <t>626385795</t>
  </si>
  <si>
    <t>332582138</t>
  </si>
  <si>
    <t>-836196005</t>
  </si>
  <si>
    <t>(1+1,1+1,1)*1,5</t>
  </si>
  <si>
    <t>1581943952</t>
  </si>
  <si>
    <t>4,8*3,5 "Přepočtené koeficientem množství</t>
  </si>
  <si>
    <t>1017374900</t>
  </si>
  <si>
    <t>-1972581185</t>
  </si>
  <si>
    <t>-700725707</t>
  </si>
  <si>
    <t>19,5*1,1 "Přepočtené koeficientem množství</t>
  </si>
  <si>
    <t>-567760468</t>
  </si>
  <si>
    <t>-1372436674</t>
  </si>
  <si>
    <t>1654860959</t>
  </si>
  <si>
    <t>376889484</t>
  </si>
  <si>
    <t>1152505173</t>
  </si>
  <si>
    <t>1302847967</t>
  </si>
  <si>
    <t>134,61</t>
  </si>
  <si>
    <t>449,485</t>
  </si>
  <si>
    <t>1428060952</t>
  </si>
  <si>
    <t>(14,7+6,7+17,05+10,38+16,67+14,37+6,49+11,86+5,21+5,43+9,81+16,5+9,25)</t>
  </si>
  <si>
    <t>-2036067884</t>
  </si>
  <si>
    <t>403009931</t>
  </si>
  <si>
    <t>93968611</t>
  </si>
  <si>
    <t>-1586446412</t>
  </si>
  <si>
    <t>-2088522655</t>
  </si>
  <si>
    <t>-920758926</t>
  </si>
  <si>
    <t>-201963038</t>
  </si>
  <si>
    <t xml:space="preserve">SO 701.3 - Mrazová místnost </t>
  </si>
  <si>
    <t xml:space="preserve">    777 - Podlahy lité</t>
  </si>
  <si>
    <t>226086864</t>
  </si>
  <si>
    <t>256145699</t>
  </si>
  <si>
    <t>-194846799</t>
  </si>
  <si>
    <t>-862755134</t>
  </si>
  <si>
    <t>228156011</t>
  </si>
  <si>
    <t>-1157445173</t>
  </si>
  <si>
    <t>997058300</t>
  </si>
  <si>
    <t>-1204038022</t>
  </si>
  <si>
    <t>2075948957</t>
  </si>
  <si>
    <t>361280806</t>
  </si>
  <si>
    <t>-1337815988</t>
  </si>
  <si>
    <t>742146031</t>
  </si>
  <si>
    <t>-1988147482</t>
  </si>
  <si>
    <t>1520760734</t>
  </si>
  <si>
    <t>1405349467</t>
  </si>
  <si>
    <t>-635923732</t>
  </si>
  <si>
    <t>1203558682</t>
  </si>
  <si>
    <t>1274642192</t>
  </si>
  <si>
    <t>Pol8</t>
  </si>
  <si>
    <t>271322233</t>
  </si>
  <si>
    <t>Pol364</t>
  </si>
  <si>
    <t>738654252</t>
  </si>
  <si>
    <t>Pol365</t>
  </si>
  <si>
    <t>-872713003</t>
  </si>
  <si>
    <t>Pol366</t>
  </si>
  <si>
    <t>-1852646413</t>
  </si>
  <si>
    <t>Pol367</t>
  </si>
  <si>
    <t>2017634056</t>
  </si>
  <si>
    <t>902052832</t>
  </si>
  <si>
    <t>-1561174590</t>
  </si>
  <si>
    <t>-1362721523</t>
  </si>
  <si>
    <t>-1149591509</t>
  </si>
  <si>
    <t>-1675911090</t>
  </si>
  <si>
    <t>1256936568</t>
  </si>
  <si>
    <t>1430512635</t>
  </si>
  <si>
    <t>-1110528524</t>
  </si>
  <si>
    <t>-263341706</t>
  </si>
  <si>
    <t>-1103162356</t>
  </si>
  <si>
    <t>-2039686583</t>
  </si>
  <si>
    <t>-399544881</t>
  </si>
  <si>
    <t>273190927</t>
  </si>
  <si>
    <t>927891457</t>
  </si>
  <si>
    <t>1299360735</t>
  </si>
  <si>
    <t>320353713</t>
  </si>
  <si>
    <t>-1077250980</t>
  </si>
  <si>
    <t>1730537347</t>
  </si>
  <si>
    <t>1567836154</t>
  </si>
  <si>
    <t>1227661019</t>
  </si>
  <si>
    <t>2034056863</t>
  </si>
  <si>
    <t>-1720358239</t>
  </si>
  <si>
    <t>607817781</t>
  </si>
  <si>
    <t>431512024</t>
  </si>
  <si>
    <t>903077916</t>
  </si>
  <si>
    <t>748662076</t>
  </si>
  <si>
    <t>815286758</t>
  </si>
  <si>
    <t>-885125879</t>
  </si>
  <si>
    <t>1594773425</t>
  </si>
  <si>
    <t>325491124</t>
  </si>
  <si>
    <t>-2067143058</t>
  </si>
  <si>
    <t>924016999</t>
  </si>
  <si>
    <t>1427223079</t>
  </si>
  <si>
    <t>-549368506</t>
  </si>
  <si>
    <t>1693102809</t>
  </si>
  <si>
    <t>-522564428</t>
  </si>
  <si>
    <t>952175002</t>
  </si>
  <si>
    <t>898013554</t>
  </si>
  <si>
    <t>1241350673</t>
  </si>
  <si>
    <t>-65895448</t>
  </si>
  <si>
    <t>-863876254</t>
  </si>
  <si>
    <t>-876273102</t>
  </si>
  <si>
    <t>-1811402034</t>
  </si>
  <si>
    <t>-1901025107</t>
  </si>
  <si>
    <t>1141289010</t>
  </si>
  <si>
    <t>385268292</t>
  </si>
  <si>
    <t>-656007970</t>
  </si>
  <si>
    <t>-57610047</t>
  </si>
  <si>
    <t>106684020</t>
  </si>
  <si>
    <t>1241332494</t>
  </si>
  <si>
    <t>1216395759</t>
  </si>
  <si>
    <t>207601686</t>
  </si>
  <si>
    <t>-562440759</t>
  </si>
  <si>
    <t>562919759</t>
  </si>
  <si>
    <t>-952662033</t>
  </si>
  <si>
    <t>-418155267</t>
  </si>
  <si>
    <t>-1390829032</t>
  </si>
  <si>
    <t>-95600037</t>
  </si>
  <si>
    <t>595917997</t>
  </si>
  <si>
    <t>-522604676</t>
  </si>
  <si>
    <t>-2035556931</t>
  </si>
  <si>
    <t>2028702316</t>
  </si>
  <si>
    <t>-1004942696</t>
  </si>
  <si>
    <t>-429700244</t>
  </si>
  <si>
    <t>472638881</t>
  </si>
  <si>
    <t>330840843</t>
  </si>
  <si>
    <t>-2096273996</t>
  </si>
  <si>
    <t>67509154</t>
  </si>
  <si>
    <t>-1942831223</t>
  </si>
  <si>
    <t>1801896420</t>
  </si>
  <si>
    <t>1472051898</t>
  </si>
  <si>
    <t>-474933674</t>
  </si>
  <si>
    <t>-1537919780</t>
  </si>
  <si>
    <t>-1358516341</t>
  </si>
  <si>
    <t>704278997</t>
  </si>
  <si>
    <t>-442190490</t>
  </si>
  <si>
    <t>2099110181</t>
  </si>
  <si>
    <t>1919914861</t>
  </si>
  <si>
    <t>2145750799</t>
  </si>
  <si>
    <t>-550334414</t>
  </si>
  <si>
    <t>429885914</t>
  </si>
  <si>
    <t>-943824434</t>
  </si>
  <si>
    <t>1041194197</t>
  </si>
  <si>
    <t>-1530505877</t>
  </si>
  <si>
    <t>-97032193</t>
  </si>
  <si>
    <t>401036184</t>
  </si>
  <si>
    <t>-419743716</t>
  </si>
  <si>
    <t>-1609019346</t>
  </si>
  <si>
    <t>286065466</t>
  </si>
  <si>
    <t>195631283</t>
  </si>
  <si>
    <t>-2081217857</t>
  </si>
  <si>
    <t>-1896337750</t>
  </si>
  <si>
    <t>1935529355</t>
  </si>
  <si>
    <t>59646326</t>
  </si>
  <si>
    <t>289378502</t>
  </si>
  <si>
    <t>1808742264</t>
  </si>
  <si>
    <t>586224130</t>
  </si>
  <si>
    <t>-1394611942</t>
  </si>
  <si>
    <t>-1226620210</t>
  </si>
  <si>
    <t>718791203</t>
  </si>
  <si>
    <t>398427323</t>
  </si>
  <si>
    <t>-1523195592</t>
  </si>
  <si>
    <t>-706712070</t>
  </si>
  <si>
    <t>-1680555174</t>
  </si>
  <si>
    <t>1398640620</t>
  </si>
  <si>
    <t>-922870609</t>
  </si>
  <si>
    <t>-1373218606</t>
  </si>
  <si>
    <t>-1247057350</t>
  </si>
  <si>
    <t>-1167917655</t>
  </si>
  <si>
    <t>-1094948548</t>
  </si>
  <si>
    <t>2063672685</t>
  </si>
  <si>
    <t>-428392871</t>
  </si>
  <si>
    <t>-1760827627</t>
  </si>
  <si>
    <t>1175362973</t>
  </si>
  <si>
    <t>-1870040540</t>
  </si>
  <si>
    <t>-1835492688</t>
  </si>
  <si>
    <t>-1642767108</t>
  </si>
  <si>
    <t>-154797954</t>
  </si>
  <si>
    <t>-1287769650</t>
  </si>
  <si>
    <t>-414678251</t>
  </si>
  <si>
    <t>-565861510</t>
  </si>
  <si>
    <t>-2085313326</t>
  </si>
  <si>
    <t>-1212956449</t>
  </si>
  <si>
    <t>-79040935</t>
  </si>
  <si>
    <t>1647668133</t>
  </si>
  <si>
    <t>-1174543482</t>
  </si>
  <si>
    <t>183254975</t>
  </si>
  <si>
    <t>-1500161682</t>
  </si>
  <si>
    <t>-93439279</t>
  </si>
  <si>
    <t>-765550625</t>
  </si>
  <si>
    <t>608772105</t>
  </si>
  <si>
    <t>-1265996900</t>
  </si>
  <si>
    <t>1241282426</t>
  </si>
  <si>
    <t>-1767370152</t>
  </si>
  <si>
    <t>-1251013893</t>
  </si>
  <si>
    <t>1692128695</t>
  </si>
  <si>
    <t>1575239761</t>
  </si>
  <si>
    <t>1435565121</t>
  </si>
  <si>
    <t>1022881490</t>
  </si>
  <si>
    <t>-2053316708</t>
  </si>
  <si>
    <t>-2125412384</t>
  </si>
  <si>
    <t>279543811</t>
  </si>
  <si>
    <t>-71944202</t>
  </si>
  <si>
    <t>-238241885</t>
  </si>
  <si>
    <t>673028630</t>
  </si>
  <si>
    <t>533000022</t>
  </si>
  <si>
    <t>1856299886</t>
  </si>
  <si>
    <t>1506918153</t>
  </si>
  <si>
    <t>-1093787196</t>
  </si>
  <si>
    <t>-1246779608</t>
  </si>
  <si>
    <t>-960320566</t>
  </si>
  <si>
    <t>-1163224691</t>
  </si>
  <si>
    <t>-765945036</t>
  </si>
  <si>
    <t>-1197094559</t>
  </si>
  <si>
    <t>-185743122</t>
  </si>
  <si>
    <t>-1406420957</t>
  </si>
  <si>
    <t>-789563200</t>
  </si>
  <si>
    <t>-769141508</t>
  </si>
  <si>
    <t>-1190566981</t>
  </si>
  <si>
    <t>510914250</t>
  </si>
  <si>
    <t>-136882864</t>
  </si>
  <si>
    <t>1531788758</t>
  </si>
  <si>
    <t>1494937281</t>
  </si>
  <si>
    <t>-497451550</t>
  </si>
  <si>
    <t>1,35*3,621*0,45</t>
  </si>
  <si>
    <t>-1415737737</t>
  </si>
  <si>
    <t>"P23 IPN 100</t>
  </si>
  <si>
    <t>(2*1,65*3)/1000</t>
  </si>
  <si>
    <t>"P24IPN 120</t>
  </si>
  <si>
    <t>1,5*3*11,1/1000</t>
  </si>
  <si>
    <t>931441506</t>
  </si>
  <si>
    <t>"P7 IPN 220</t>
  </si>
  <si>
    <t>31,1*4,2/1000</t>
  </si>
  <si>
    <t>"P14 IPN 180</t>
  </si>
  <si>
    <t>21,9*4,55/1000</t>
  </si>
  <si>
    <t>-241974270</t>
  </si>
  <si>
    <t>(2*1,65)</t>
  </si>
  <si>
    <t>-426918549</t>
  </si>
  <si>
    <t>(0,4+0,4)*3,623</t>
  </si>
  <si>
    <t>-453556585</t>
  </si>
  <si>
    <t>3,9*3,623*2</t>
  </si>
  <si>
    <t>385870695</t>
  </si>
  <si>
    <t>1,45</t>
  </si>
  <si>
    <t>3,9</t>
  </si>
  <si>
    <t>994839759</t>
  </si>
  <si>
    <t>444745709</t>
  </si>
  <si>
    <t>(2*1,65*0,1)*2</t>
  </si>
  <si>
    <t>1,5*0,12*2</t>
  </si>
  <si>
    <t>53784824</t>
  </si>
  <si>
    <t>(4,2+4,2+3,9+3,9)*0,8</t>
  </si>
  <si>
    <t>(2,45+0,6)*0,8</t>
  </si>
  <si>
    <t>1,745*0,8</t>
  </si>
  <si>
    <t>(1,2+1,3)*0,8</t>
  </si>
  <si>
    <t>187820847</t>
  </si>
  <si>
    <t>(4,2+4,2+3,9+3,9)*2,1</t>
  </si>
  <si>
    <t>(4,2+1,75+4,2+1,75)*2,1</t>
  </si>
  <si>
    <t>(3,9+3,9+1,6+1,6)*2,1</t>
  </si>
  <si>
    <t>251916818</t>
  </si>
  <si>
    <t>4,55*0,8</t>
  </si>
  <si>
    <t>3,89*0,8</t>
  </si>
  <si>
    <t>(1,45+1,35)*0,8</t>
  </si>
  <si>
    <t>(0,50+0,25)*0,8</t>
  </si>
  <si>
    <t>1,4*0,8</t>
  </si>
  <si>
    <t>1740684983</t>
  </si>
  <si>
    <t>(1,2+1,5)*2</t>
  </si>
  <si>
    <t>(1,105+1,5)*2</t>
  </si>
  <si>
    <t>"D01a</t>
  </si>
  <si>
    <t>(1+2,02)*2</t>
  </si>
  <si>
    <t>16,65*2</t>
  </si>
  <si>
    <t>-559150639</t>
  </si>
  <si>
    <t>(16,38+6,39+5,92)</t>
  </si>
  <si>
    <t>-1583308378</t>
  </si>
  <si>
    <t>-1497861585</t>
  </si>
  <si>
    <t>1692108032</t>
  </si>
  <si>
    <t>899921328</t>
  </si>
  <si>
    <t>-394053856</t>
  </si>
  <si>
    <t>-47060514</t>
  </si>
  <si>
    <t>-730335908</t>
  </si>
  <si>
    <t>0,829*15 "Přepočtené koeficientem množství</t>
  </si>
  <si>
    <t>1426599089</t>
  </si>
  <si>
    <t>0,829</t>
  </si>
  <si>
    <t>-1557658251</t>
  </si>
  <si>
    <t>23333599</t>
  </si>
  <si>
    <t>-1577245760</t>
  </si>
  <si>
    <t>906660010</t>
  </si>
  <si>
    <t>-1707491932</t>
  </si>
  <si>
    <t>-1893613472</t>
  </si>
  <si>
    <t>-973620663</t>
  </si>
  <si>
    <t>1102540689</t>
  </si>
  <si>
    <t>769492834</t>
  </si>
  <si>
    <t>872870823</t>
  </si>
  <si>
    <t>-2111549547</t>
  </si>
  <si>
    <t>2014604476</t>
  </si>
  <si>
    <t>-1686923061</t>
  </si>
  <si>
    <t>1610731996</t>
  </si>
  <si>
    <t>2138488601</t>
  </si>
  <si>
    <t>1875011314</t>
  </si>
  <si>
    <t>-1830334610</t>
  </si>
  <si>
    <t>47495824</t>
  </si>
  <si>
    <t>2091111086</t>
  </si>
  <si>
    <t>-95594137</t>
  </si>
  <si>
    <t>1638645972</t>
  </si>
  <si>
    <t>-134275895</t>
  </si>
  <si>
    <t>493593144</t>
  </si>
  <si>
    <t>-1941881772</t>
  </si>
  <si>
    <t>541399273</t>
  </si>
  <si>
    <t>-252445675</t>
  </si>
  <si>
    <t>1026188620</t>
  </si>
  <si>
    <t>-1107543073</t>
  </si>
  <si>
    <t>1113961706</t>
  </si>
  <si>
    <t>-285493570</t>
  </si>
  <si>
    <t>-2003333977</t>
  </si>
  <si>
    <t>-156531251</t>
  </si>
  <si>
    <t>-1465381722</t>
  </si>
  <si>
    <t>1781467745</t>
  </si>
  <si>
    <t>-1742239354</t>
  </si>
  <si>
    <t>1181474079</t>
  </si>
  <si>
    <t>-1545551625</t>
  </si>
  <si>
    <t>-1415527346</t>
  </si>
  <si>
    <t>Pol312</t>
  </si>
  <si>
    <t>Deskové otopné těleso s bočním připojemín š:100/v:600 - délka 700 - antivandal</t>
  </si>
  <si>
    <t>-1481629260</t>
  </si>
  <si>
    <t>Pol313</t>
  </si>
  <si>
    <t>Deskové otopné těleso s bočním připojemín š:100/v:600 - délka 1000 - antivandal</t>
  </si>
  <si>
    <t>1503271375</t>
  </si>
  <si>
    <t>Pol314</t>
  </si>
  <si>
    <t>Radiatorové regulační šroubení přímé 1/2´´</t>
  </si>
  <si>
    <t>813809534</t>
  </si>
  <si>
    <t>Pol315</t>
  </si>
  <si>
    <t>Ventil závitový termostatický přímý G 1/2 PN 10 do 120°C bez termohlavice</t>
  </si>
  <si>
    <t>207113796</t>
  </si>
  <si>
    <t>741110001</t>
  </si>
  <si>
    <t>Montáž trubek elektroinstalačních s nasunutím nebo našroubováním do krabic plastových tuhých, uložených pevně, vnější Ø přes 16 do 23 mm</t>
  </si>
  <si>
    <t>-871971890</t>
  </si>
  <si>
    <t>https://podminky.urs.cz/item/CS_URS_2023_02/741110001</t>
  </si>
  <si>
    <t>34571062</t>
  </si>
  <si>
    <t>trubka elektroinstalační ohebná z PVC (ČSN) 2316</t>
  </si>
  <si>
    <t>-33529783</t>
  </si>
  <si>
    <t>-558162025</t>
  </si>
  <si>
    <t>-2091593734</t>
  </si>
  <si>
    <t>-285351201</t>
  </si>
  <si>
    <t>-309265884</t>
  </si>
  <si>
    <t>-442389347</t>
  </si>
  <si>
    <t>-239538131</t>
  </si>
  <si>
    <t>-1122634706</t>
  </si>
  <si>
    <t>75470275</t>
  </si>
  <si>
    <t>-661741756</t>
  </si>
  <si>
    <t>34141026</t>
  </si>
  <si>
    <t>vodič propojovací flexibilní jádro Cu lanované izolace PVC 450/750V (H07V-K) 1x4mm2</t>
  </si>
  <si>
    <t>-1176869907</t>
  </si>
  <si>
    <t>30943393</t>
  </si>
  <si>
    <t>1087237911</t>
  </si>
  <si>
    <t>2093372435</t>
  </si>
  <si>
    <t>-457044594</t>
  </si>
  <si>
    <t>34111094</t>
  </si>
  <si>
    <t>kabel instalační jádro Cu plné izolace PVC plášť PVC 450/750V (CYKY) 5x2,5mm2</t>
  </si>
  <si>
    <t>121031018</t>
  </si>
  <si>
    <t>741122644</t>
  </si>
  <si>
    <t>Montáž kabelů měděných bez ukončení uložených pevně plných kulatých nebo bezhalogenových (např. CYKY) počtu a průřezu žil 5x16 mm2</t>
  </si>
  <si>
    <t>1960472929</t>
  </si>
  <si>
    <t>https://podminky.urs.cz/item/CS_URS_2023_02/741122644</t>
  </si>
  <si>
    <t>34111168</t>
  </si>
  <si>
    <t>kabel silový oheň retardující bezhalogenový bez funkční schopnosti při požáru třída reakce na oheň B2cas1d1a1 jádro Cu 0,6/1kV (1-CXKH-R B2) 5x16mm2</t>
  </si>
  <si>
    <t>734071051</t>
  </si>
  <si>
    <t>2040296197</t>
  </si>
  <si>
    <t>1453909413</t>
  </si>
  <si>
    <t>M028</t>
  </si>
  <si>
    <t>Rozvaděč 1R3</t>
  </si>
  <si>
    <t>-942429397</t>
  </si>
  <si>
    <t>1424805182</t>
  </si>
  <si>
    <t>1783144367</t>
  </si>
  <si>
    <t>2085738148</t>
  </si>
  <si>
    <t>1846451285</t>
  </si>
  <si>
    <t>741311031</t>
  </si>
  <si>
    <t>Montáž spínačů speciálních se zapojením vodičů koncových, řazení 0/1; 1/0</t>
  </si>
  <si>
    <t>-1618987540</t>
  </si>
  <si>
    <t>https://podminky.urs.cz/item/CS_URS_2023_02/741311031</t>
  </si>
  <si>
    <t>ovladač speciální koncový - klíčový spínač, 230V/6A, s integrovaným zámkem, dodáváno se 3ks klíčů, klíč lze vyjmout v obou polohách</t>
  </si>
  <si>
    <t>531739605</t>
  </si>
  <si>
    <t>1683571743</t>
  </si>
  <si>
    <t>-1007471238</t>
  </si>
  <si>
    <t>-456576859</t>
  </si>
  <si>
    <t>-859419344</t>
  </si>
  <si>
    <t>1461921547</t>
  </si>
  <si>
    <t>-160749762</t>
  </si>
  <si>
    <t>-2014916909</t>
  </si>
  <si>
    <t>Poznámka k položce:_x000d_
do chodby 1.10</t>
  </si>
  <si>
    <t>-1959924232</t>
  </si>
  <si>
    <t>Poznámka k položce:_x000d_
piktogram podsvětlený, únik šipka dolů, nad dveře chodby 1.10</t>
  </si>
  <si>
    <t>741810001</t>
  </si>
  <si>
    <t>Zkoušky a prohlídky elektrických rozvodů a zařízení celková prohlídka a vyhotovení revizní zprávy pro objem montážních prací do 100 tis. Kč</t>
  </si>
  <si>
    <t>286988493</t>
  </si>
  <si>
    <t>https://podminky.urs.cz/item/CS_URS_2023_02/741810001</t>
  </si>
  <si>
    <t>1708294592</t>
  </si>
  <si>
    <t>-474402572</t>
  </si>
  <si>
    <t>-1730382206</t>
  </si>
  <si>
    <t>-120504518</t>
  </si>
  <si>
    <t>-2085459581</t>
  </si>
  <si>
    <t>-1765725169</t>
  </si>
  <si>
    <t>Podružný materiál, počítáno jako 5% ze součtu ceny materiálu</t>
  </si>
  <si>
    <t>-1910718465</t>
  </si>
  <si>
    <t>665398908</t>
  </si>
  <si>
    <t>265536974</t>
  </si>
  <si>
    <t>1617282163</t>
  </si>
  <si>
    <t>607597491</t>
  </si>
  <si>
    <t>-979955814</t>
  </si>
  <si>
    <t>1898542602</t>
  </si>
  <si>
    <t>-1744453894</t>
  </si>
  <si>
    <t>-1367979222</t>
  </si>
  <si>
    <t>1636321101</t>
  </si>
  <si>
    <t>641030140</t>
  </si>
  <si>
    <t>1307097428</t>
  </si>
  <si>
    <t>1958218819</t>
  </si>
  <si>
    <t>1,105</t>
  </si>
  <si>
    <t>1,2</t>
  </si>
  <si>
    <t>Přesun hmot pro konstrukce klempířské stanovený procentní sazbou (%) z ceny vodorovná dopravní vzdálenost do 50 m s užitím mechanizace v objektech výšky přes 12 do 24 m</t>
  </si>
  <si>
    <t>257563124</t>
  </si>
  <si>
    <t>625037655</t>
  </si>
  <si>
    <t>1,01*1</t>
  </si>
  <si>
    <t>1280223715</t>
  </si>
  <si>
    <t>1,01*1,06 "Přepočtené koeficientem množství</t>
  </si>
  <si>
    <t>20382102</t>
  </si>
  <si>
    <t>-499114018</t>
  </si>
  <si>
    <t>0,31*1,101</t>
  </si>
  <si>
    <t>1,01*(0,175+0,185)</t>
  </si>
  <si>
    <t>0,705*1,1 "Přepočtené koeficientem množství</t>
  </si>
  <si>
    <t>-412416613</t>
  </si>
  <si>
    <t>(1,2*1,5)*1</t>
  </si>
  <si>
    <t>-157016624</t>
  </si>
  <si>
    <t>1747295217</t>
  </si>
  <si>
    <t>(1+2,02+2,02)</t>
  </si>
  <si>
    <t>-698844501</t>
  </si>
  <si>
    <t>-1250356625</t>
  </si>
  <si>
    <t>229601471</t>
  </si>
  <si>
    <t>-1008509893</t>
  </si>
  <si>
    <t>78923958</t>
  </si>
  <si>
    <t>1825481614</t>
  </si>
  <si>
    <t>-445034378</t>
  </si>
  <si>
    <t>804827594</t>
  </si>
  <si>
    <t>-1858082354</t>
  </si>
  <si>
    <t>1252217850</t>
  </si>
  <si>
    <t>139447271</t>
  </si>
  <si>
    <t>1255133595</t>
  </si>
  <si>
    <t>-98362956</t>
  </si>
  <si>
    <t>-1395013435</t>
  </si>
  <si>
    <t>873094941</t>
  </si>
  <si>
    <t>-159925430</t>
  </si>
  <si>
    <t>"05 - 1,105 (500)</t>
  </si>
  <si>
    <t>-123560185</t>
  </si>
  <si>
    <t>1*1,25</t>
  </si>
  <si>
    <t>497311049</t>
  </si>
  <si>
    <t>348367817</t>
  </si>
  <si>
    <t>1,67+0,895</t>
  </si>
  <si>
    <t>-2103677255</t>
  </si>
  <si>
    <t>1282050794</t>
  </si>
  <si>
    <t>"06Z</t>
  </si>
  <si>
    <t>1,01*1,31</t>
  </si>
  <si>
    <t>-1342123483</t>
  </si>
  <si>
    <t>1,484/1000</t>
  </si>
  <si>
    <t>688956255</t>
  </si>
  <si>
    <t>90,212/1000</t>
  </si>
  <si>
    <t>13011066</t>
  </si>
  <si>
    <t>úhelník ocelový rovnostranný jakost S235JR (11 375) 60x60x5mm</t>
  </si>
  <si>
    <t>675505948</t>
  </si>
  <si>
    <t>0,58/1000</t>
  </si>
  <si>
    <t>-571849010</t>
  </si>
  <si>
    <t>-1433896553</t>
  </si>
  <si>
    <t>1043997764</t>
  </si>
  <si>
    <t>Podlahy lité</t>
  </si>
  <si>
    <t>777111123</t>
  </si>
  <si>
    <t>Příprava podkladu před provedením litých podlah obroušení strojní</t>
  </si>
  <si>
    <t>-1391856797</t>
  </si>
  <si>
    <t>https://podminky.urs.cz/item/CS_URS_2023_02/777111123</t>
  </si>
  <si>
    <t>"sT04</t>
  </si>
  <si>
    <t>32,3</t>
  </si>
  <si>
    <t>777121105</t>
  </si>
  <si>
    <t>Vyrovnání podkladu epoxidovou stěrkou plněnou pískem, tloušťky do 3 mm, plochy přes 1,0 m2</t>
  </si>
  <si>
    <t>-1554059034</t>
  </si>
  <si>
    <t>https://podminky.urs.cz/item/CS_URS_2023_02/777121105</t>
  </si>
  <si>
    <t>777131111</t>
  </si>
  <si>
    <t>Penetrační nátěr podlahy epoxidový předem plněný pískem</t>
  </si>
  <si>
    <t>-1585489798</t>
  </si>
  <si>
    <t>https://podminky.urs.cz/item/CS_URS_2023_02/777131111</t>
  </si>
  <si>
    <t>777511101</t>
  </si>
  <si>
    <t>Krycí stěrka dekorativní epoxidová, tloušťky do 1 mm</t>
  </si>
  <si>
    <t>-1190220795</t>
  </si>
  <si>
    <t>https://podminky.urs.cz/item/CS_URS_2023_02/777511101</t>
  </si>
  <si>
    <t>777611101</t>
  </si>
  <si>
    <t>Krycí nátěr podlahy dekorativní epoxidový</t>
  </si>
  <si>
    <t>-2079586986</t>
  </si>
  <si>
    <t>https://podminky.urs.cz/item/CS_URS_2023_02/777611101</t>
  </si>
  <si>
    <t>777612103</t>
  </si>
  <si>
    <t>Uzavírací nátěr podlahy epoxidový transparentní</t>
  </si>
  <si>
    <t>612945057</t>
  </si>
  <si>
    <t>https://podminky.urs.cz/item/CS_URS_2023_02/777612103</t>
  </si>
  <si>
    <t>998777203</t>
  </si>
  <si>
    <t>Přesun hmot pro podlahy lité stanovený procentní sazbou (%) z ceny vodorovná dopravní vzdálenost do 50 m v objektech výšky přes 12 do 24 m</t>
  </si>
  <si>
    <t>433620352</t>
  </si>
  <si>
    <t>https://podminky.urs.cz/item/CS_URS_2023_02/998777203</t>
  </si>
  <si>
    <t>-1028477079</t>
  </si>
  <si>
    <t>-659794304</t>
  </si>
  <si>
    <t>(4,2+4,2+3,9+3,9)*0,2</t>
  </si>
  <si>
    <t>(4,2+1,75+4,2+1,75)*0,2</t>
  </si>
  <si>
    <t>-0,9*0,2*2</t>
  </si>
  <si>
    <t>(3,9+3,9+1,6+1,6)*0,2</t>
  </si>
  <si>
    <t>44245706</t>
  </si>
  <si>
    <t>7*3,5 "Přepočtené koeficientem množství</t>
  </si>
  <si>
    <t>-1036997819</t>
  </si>
  <si>
    <t>1323932405</t>
  </si>
  <si>
    <t>-855300812</t>
  </si>
  <si>
    <t>74,033*1,1 "Přepočtené koeficientem množství</t>
  </si>
  <si>
    <t>1222839464</t>
  </si>
  <si>
    <t>6271817</t>
  </si>
  <si>
    <t>-1542045603</t>
  </si>
  <si>
    <t>18,45</t>
  </si>
  <si>
    <t>1264599560</t>
  </si>
  <si>
    <t>-2127316498</t>
  </si>
  <si>
    <t>784121001</t>
  </si>
  <si>
    <t>Oškrabání malby v místnostech výšky do 3,80 m</t>
  </si>
  <si>
    <t>-591675472</t>
  </si>
  <si>
    <t>https://podminky.urs.cz/item/CS_URS_2023_02/784121001</t>
  </si>
  <si>
    <t>28,67</t>
  </si>
  <si>
    <t>1738932483</t>
  </si>
  <si>
    <t>1846902170</t>
  </si>
  <si>
    <t>-1925299564</t>
  </si>
  <si>
    <t>1940224867</t>
  </si>
  <si>
    <t>2087283254</t>
  </si>
  <si>
    <t>692857638</t>
  </si>
  <si>
    <t>1607321836</t>
  </si>
  <si>
    <t>-2071461555</t>
  </si>
  <si>
    <t xml:space="preserve">SO 701.4 - Fotovoltaické panely </t>
  </si>
  <si>
    <t>D2 - Elektromontáže</t>
  </si>
  <si>
    <t xml:space="preserve">    D3 - Vedlejší náklady</t>
  </si>
  <si>
    <t>Elektromontáže</t>
  </si>
  <si>
    <t>Vedlejší náklady</t>
  </si>
  <si>
    <t>1614631245</t>
  </si>
  <si>
    <t>1632900661</t>
  </si>
  <si>
    <t>1436905222</t>
  </si>
  <si>
    <t>-624435754</t>
  </si>
  <si>
    <t>Pol18</t>
  </si>
  <si>
    <t>Uvedení do provozu</t>
  </si>
  <si>
    <t>-2112284400</t>
  </si>
  <si>
    <t>Pol19</t>
  </si>
  <si>
    <t>Administrativa, zastupování investora při vyřizování připojení FVE I. do distribuční sítě (PPP)</t>
  </si>
  <si>
    <t>759806419</t>
  </si>
  <si>
    <t>Pol20</t>
  </si>
  <si>
    <t>Vypracování projektové dokumentace pro realizaci stavby (RDS)</t>
  </si>
  <si>
    <t>-102308448</t>
  </si>
  <si>
    <t>Pol21</t>
  </si>
  <si>
    <t>Vypracování dokumentace skutečného provedení stavby (DSPS)</t>
  </si>
  <si>
    <t>520634553</t>
  </si>
  <si>
    <t>Pol22</t>
  </si>
  <si>
    <t>-476559248</t>
  </si>
  <si>
    <t>654490177</t>
  </si>
  <si>
    <t>-1052644110</t>
  </si>
  <si>
    <t>1237145040</t>
  </si>
  <si>
    <t>-757627444</t>
  </si>
  <si>
    <t>0,035*15 "Přepočtené koeficientem množství</t>
  </si>
  <si>
    <t>1144856278</t>
  </si>
  <si>
    <t>741120324</t>
  </si>
  <si>
    <t>Montáž fotovoltaických kabelů bez ukončení, uložených pevně, průměru přes 4 do 6 mm</t>
  </si>
  <si>
    <t>-2104516141</t>
  </si>
  <si>
    <t>https://podminky.urs.cz/item/CS_URS_2023_02/741120324</t>
  </si>
  <si>
    <t>34111851</t>
  </si>
  <si>
    <t>kabel fotovoltaický černý nebo červený průměr 6mm</t>
  </si>
  <si>
    <t>-573241777</t>
  </si>
  <si>
    <t>741120405</t>
  </si>
  <si>
    <t>Montáž vodičů izolovaných měděných drátovacích bez ukončení v rozváděčích plných a laněných (např. CY), průřezu žily 25 až 35 mm2</t>
  </si>
  <si>
    <t>480611810</t>
  </si>
  <si>
    <t>https://podminky.urs.cz/item/CS_URS_2023_02/741120405</t>
  </si>
  <si>
    <t>1647543409</t>
  </si>
  <si>
    <t>-941910490</t>
  </si>
  <si>
    <t>34111327</t>
  </si>
  <si>
    <t>kabel silový oheň retardující bezhalogenový s funkční schopností při požáru 180min a P60-R třída reakce na oheň B2cas1d0 jádro Cu 0,6/1kV (1-CXKH-V) 3x1,5mm2</t>
  </si>
  <si>
    <t>-1910572700</t>
  </si>
  <si>
    <t>2029431642</t>
  </si>
  <si>
    <t>34111098</t>
  </si>
  <si>
    <t>kabel instalační jádro Cu plné izolace PVC plášť PVC 450/750V (CYKY) 5x4mm2</t>
  </si>
  <si>
    <t>1143910914</t>
  </si>
  <si>
    <t>741210002</t>
  </si>
  <si>
    <t>Montáž rozvodnic oceloplechových nebo plastových bez zapojení vodičů běžných, hmotnosti do 50 kg</t>
  </si>
  <si>
    <t>-1816321415</t>
  </si>
  <si>
    <t>https://podminky.urs.cz/item/CS_URS_2023_02/741210002</t>
  </si>
  <si>
    <t>Rozvaděč přepěťových ochran</t>
  </si>
  <si>
    <t>-112145917</t>
  </si>
  <si>
    <t>Poznámka k položce:_x000d_
rozvodnice s SPD T1+T2 pro FV aplikace, hotový komplet pro 2x string</t>
  </si>
  <si>
    <t>Rozvaděč (RFVE) pro vyvedení výkonu do el. instalace</t>
  </si>
  <si>
    <t>-2115156202</t>
  </si>
  <si>
    <t>Poznámka k položce:_x000d_
1x vstupní jistič 20A_x000d_
1x SPD T2, TN-S_x000d_
elektroměr s komunikací RS485 import/export_x000d_
síťová ochrana dle požadavků PDS vč. ovládacích obvodů_x000d_
rozpadový stykač AC 63A s ovládáním sgnálem HDO N0%_x000d_
jistič 3F 16A pro připojení AC strany střídače_x000d_
kompetně vybavená a zapojená skříň, včetně atestů_x000d_
příprava pro backup (backup vyveden na zásuvku)</t>
  </si>
  <si>
    <t>-519646415</t>
  </si>
  <si>
    <t>713083365</t>
  </si>
  <si>
    <t>1295440578</t>
  </si>
  <si>
    <t>-456785827</t>
  </si>
  <si>
    <t>-1128047900</t>
  </si>
  <si>
    <t>741420024</t>
  </si>
  <si>
    <t>Montáž hromosvodného vedení svorek na konstrukce</t>
  </si>
  <si>
    <t>-1165025798</t>
  </si>
  <si>
    <t>https://podminky.urs.cz/item/CS_URS_2023_02/741420024</t>
  </si>
  <si>
    <t>35441895</t>
  </si>
  <si>
    <t>svorka připojovací k připojení kovových částí</t>
  </si>
  <si>
    <t>-90418714</t>
  </si>
  <si>
    <t>741711002</t>
  </si>
  <si>
    <t>Montáž nosné konstrukce fotovoltaických panelů umístěné na šikmé střeše uchycené na střešní krytině</t>
  </si>
  <si>
    <t>-250415265</t>
  </si>
  <si>
    <t>https://podminky.urs.cz/item/CS_URS_2023_02/741711002</t>
  </si>
  <si>
    <t>42412435</t>
  </si>
  <si>
    <t>konstrukce nosná pro fotovoltaické panely pro šikmé střechy falcovaná krytina bez kotvení skrz střechu, set pro 12 panelů</t>
  </si>
  <si>
    <t>-41935334</t>
  </si>
  <si>
    <t>42412455</t>
  </si>
  <si>
    <t>konstrukce nosná pro fotovoltaické panely pro šikmé střechy falcovaná krytina bez kotvení skrz střechu, set pro 16 panelů</t>
  </si>
  <si>
    <t>1513231844</t>
  </si>
  <si>
    <t>741721201</t>
  </si>
  <si>
    <t>Montáž fotovoltaických panelů výkonu přes 300 Wp, umístěných na šikmé střeše krystalických</t>
  </si>
  <si>
    <t>1463534225</t>
  </si>
  <si>
    <t>https://podminky.urs.cz/item/CS_URS_2023_02/741721201</t>
  </si>
  <si>
    <t>M033</t>
  </si>
  <si>
    <t>Panel fotovoltaický 450Wp</t>
  </si>
  <si>
    <t>-21104669</t>
  </si>
  <si>
    <t>741730036</t>
  </si>
  <si>
    <t>Montáž střídače napětí DC/AC fotovoltaických systémů včetně osazení a připojení hybridního DC/AC třífázového, maximální výstupní výkon přes 10 000 W</t>
  </si>
  <si>
    <t>1649927333</t>
  </si>
  <si>
    <t>https://podminky.urs.cz/item/CS_URS_2023_02/741730036</t>
  </si>
  <si>
    <t>M034</t>
  </si>
  <si>
    <t>Měnič solární DC/AC hybridní, 12kW</t>
  </si>
  <si>
    <t>-679747945</t>
  </si>
  <si>
    <t>741732063</t>
  </si>
  <si>
    <t>Montáž stejnosměrného měniče napětí DC/DC fotovoltaických systémů výkonového optimizéru, výstupní výkon přes 650 W</t>
  </si>
  <si>
    <t>1676676577</t>
  </si>
  <si>
    <t>https://podminky.urs.cz/item/CS_URS_2023_02/741732063</t>
  </si>
  <si>
    <t>3164266993</t>
  </si>
  <si>
    <t>Optimizer přídavný na panel jmenovitý DC výkon 700W s funkcí rapid shutdown</t>
  </si>
  <si>
    <t>-1774097023</t>
  </si>
  <si>
    <t>741751211</t>
  </si>
  <si>
    <t>Montáž akumulátorových baterií pro fotovoltaické systémy modulárních bateriových systémů řídící jednotky</t>
  </si>
  <si>
    <t>-444597114</t>
  </si>
  <si>
    <t>https://podminky.urs.cz/item/CS_URS_2023_02/741751211</t>
  </si>
  <si>
    <t>M035</t>
  </si>
  <si>
    <t>Bateriový modul 5,8kW vč. jednotky BMS</t>
  </si>
  <si>
    <t>1775593941</t>
  </si>
  <si>
    <t>741751213</t>
  </si>
  <si>
    <t>Montáž akumulátorových baterií pro fotovoltaické systémy modulárních bateriových systémů modulu, kapacity přes 2,5 do 5,0 kWh</t>
  </si>
  <si>
    <t>1858146551</t>
  </si>
  <si>
    <t>https://podminky.urs.cz/item/CS_URS_2023_02/741751213</t>
  </si>
  <si>
    <t>M036</t>
  </si>
  <si>
    <t>Bateriový modul 5,8kW</t>
  </si>
  <si>
    <t>-1746485624</t>
  </si>
  <si>
    <t>741751511</t>
  </si>
  <si>
    <t>Montáž akumulátorových baterií pro fotovoltaické systémy příslušenství propojovače baterií, maximální proud do 120 A</t>
  </si>
  <si>
    <t>1628511558</t>
  </si>
  <si>
    <t>https://podminky.urs.cz/item/CS_URS_2023_02/741751511</t>
  </si>
  <si>
    <t>34141000</t>
  </si>
  <si>
    <t>propojovač baterií 12-24V, maximální kontinuální proud v systému 120A, s teplotní ochranou, řídí nabíjení a odpojování startovací a provozní baterie</t>
  </si>
  <si>
    <t>-1450723458</t>
  </si>
  <si>
    <t>741761001</t>
  </si>
  <si>
    <t>Montáž monitorovacího zařízení fotovoltaických systémů hlavní jednotky pro 1 střídač</t>
  </si>
  <si>
    <t>-2032563803</t>
  </si>
  <si>
    <t>https://podminky.urs.cz/item/CS_URS_2023_02/741761001</t>
  </si>
  <si>
    <t>40561081</t>
  </si>
  <si>
    <t>hlavní jednotka monitoringu pro 1 střídač, pro malé domácí instalace, lze připojit kromě střídače nebo elektroměru i senzory a další zažízení na výstupu</t>
  </si>
  <si>
    <t>355460994</t>
  </si>
  <si>
    <t>741761012</t>
  </si>
  <si>
    <t>Montáž monitorovacího zařízení fotovoltaických systémů rozšiřujícího modulu pro řízení výkonu elektrárny</t>
  </si>
  <si>
    <t>-1987778644</t>
  </si>
  <si>
    <t>https://podminky.urs.cz/item/CS_URS_2023_02/741761012</t>
  </si>
  <si>
    <t>40561086</t>
  </si>
  <si>
    <t>rozšířující modul monitoringu pro řízení výkonu elektrárny</t>
  </si>
  <si>
    <t>1341371678</t>
  </si>
  <si>
    <t>741761073</t>
  </si>
  <si>
    <t>Montáž monitorovacího zařízení fotovoltaických systémů instalačního materiálu kabelu pro vnitřní rozvod RS-485 a ethernetu</t>
  </si>
  <si>
    <t>-2070981718</t>
  </si>
  <si>
    <t>https://podminky.urs.cz/item/CS_URS_2023_02/741761073</t>
  </si>
  <si>
    <t>35671245</t>
  </si>
  <si>
    <t>kabel UTP pro vnitřní rozvod ethernetu a RS-485</t>
  </si>
  <si>
    <t>1611499650</t>
  </si>
  <si>
    <t>741791003</t>
  </si>
  <si>
    <t>Montáž ostatních zařízení a příslušenství fotovoltaických systémů elektroměru třífázového</t>
  </si>
  <si>
    <t>-1839749325</t>
  </si>
  <si>
    <t>https://podminky.urs.cz/item/CS_URS_2023_02/741791003</t>
  </si>
  <si>
    <t>35889009</t>
  </si>
  <si>
    <t>obousměrný elektroměr s optimalizací vlastní spotřeby pro třífázové měniče</t>
  </si>
  <si>
    <t>-1361261176</t>
  </si>
  <si>
    <t>741791212</t>
  </si>
  <si>
    <t>Montáž ostatních zařízení a příslušenství fotovoltaických systémů proudového senzoru</t>
  </si>
  <si>
    <t>-334736807</t>
  </si>
  <si>
    <t>https://podminky.urs.cz/item/CS_URS_2023_02/741791212</t>
  </si>
  <si>
    <t>40561030</t>
  </si>
  <si>
    <t>senzor střídavého proudu</t>
  </si>
  <si>
    <t>908985063</t>
  </si>
  <si>
    <t>741910411</t>
  </si>
  <si>
    <t>Montáž žlabů bez stojiny a výložníků kovových s podpěrkami a příslušenstvím bez víka, šířky do 50 mm</t>
  </si>
  <si>
    <t>-191756407</t>
  </si>
  <si>
    <t>https://podminky.urs.cz/item/CS_URS_2023_02/741910411</t>
  </si>
  <si>
    <t>žlab plechový 60x50 žár. zinek</t>
  </si>
  <si>
    <t>-510436460</t>
  </si>
  <si>
    <t>741910421</t>
  </si>
  <si>
    <t>Montáž žlabů bez stojiny a výložníků kovových s podpěrkami a příslušenstvím uzavření víkem</t>
  </si>
  <si>
    <t>-2050105412</t>
  </si>
  <si>
    <t>https://podminky.urs.cz/item/CS_URS_2023_02/741910421</t>
  </si>
  <si>
    <t>víko žlabu 60x50</t>
  </si>
  <si>
    <t>470452893</t>
  </si>
  <si>
    <t>Přesun hmot pro silnoproud stanovený procentní sazbou (%) z ceny vodorovná dopravní vzdálenost do 50 m základní v objektech výšky přes 12 do 24 m</t>
  </si>
  <si>
    <t>2056477721</t>
  </si>
  <si>
    <t>https://podminky.urs.cz/item/CS_URS_2024_01/998741203</t>
  </si>
  <si>
    <t>460941212</t>
  </si>
  <si>
    <t>Vyplnění rýh vyplnění a omítnutí rýh ve stěnách hloubky do 3 cm a šířky přes 3 do 5 cm</t>
  </si>
  <si>
    <t>572339580</t>
  </si>
  <si>
    <t>https://podminky.urs.cz/item/CS_URS_2023_02/460941212</t>
  </si>
  <si>
    <t>468101112</t>
  </si>
  <si>
    <t>Vysekání rýh pro montáž trubek a kabelů v kamenných nebo betonových zdech hloubky do 3 cm a šířky přes 3 do 5 cm</t>
  </si>
  <si>
    <t>-851404745</t>
  </si>
  <si>
    <t>https://podminky.urs.cz/item/CS_URS_2023_02/468101112</t>
  </si>
  <si>
    <t xml:space="preserve">SO 701.5 - Rekuperace </t>
  </si>
  <si>
    <t xml:space="preserve">D1 - </t>
  </si>
  <si>
    <t>Pol108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</si>
  <si>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kW, připojovací hrdlo Ø315 mm, pružná manžeta. Odvod: pružná manžeta, připojovací hrdlo Ø315 mm, kapsový filtr ePM10 50% (M5), deskový protiproudý výměník, EC ventilátor, připojovací hrdlo Ø315 mm, uzavírací klapka, pružná manžeta. Rozměr 2300x1600x455 mm, hmotnost 289 kg. VZT jednotka je kompletně vybavena systémem MaR s vestavěným řídícím systémem např. Access, včetně všech čidel a externího ovladače např. NaviPad s 3m kabelem.</t>
  </si>
  <si>
    <t>1733157037</t>
  </si>
  <si>
    <t>Pol109</t>
  </si>
  <si>
    <t>Pružná manžeta rozměr Ø315 mm</t>
  </si>
  <si>
    <t>-608208779</t>
  </si>
  <si>
    <t>Pol110</t>
  </si>
  <si>
    <t>Klapka se servem, těsná 24V</t>
  </si>
  <si>
    <t>-1773215955</t>
  </si>
  <si>
    <t>Pol111</t>
  </si>
  <si>
    <t>Kruhový buňkový tlumič hluku Ø315x2000 mm</t>
  </si>
  <si>
    <t>-1548756242</t>
  </si>
  <si>
    <t>Pol112</t>
  </si>
  <si>
    <t>Vnější protidešťová žaluzie rozměr Ø400 mm pozinkovaná se sítěm proti hmyzu a rámečkem.</t>
  </si>
  <si>
    <t>326192020</t>
  </si>
  <si>
    <t>Pol113</t>
  </si>
  <si>
    <t>Kruhové spiro potrubí sk.I třídy těsnosti min. C průměr 315 mm včetně 30% tvarovek</t>
  </si>
  <si>
    <t>-2141520864</t>
  </si>
  <si>
    <t>Pol114</t>
  </si>
  <si>
    <t>Kruhové spiro potrubí sk.I třídy těsnosti min. C průměr 280 mm včetně 20% tvarovek</t>
  </si>
  <si>
    <t>-1552850411</t>
  </si>
  <si>
    <t>925945642</t>
  </si>
  <si>
    <t>Pol115</t>
  </si>
  <si>
    <t>Kruhové spiro potrubí sk.I třídy těsnosti min. C průměr 225 mm včetně 25% tvarovek</t>
  </si>
  <si>
    <t>-2095964011</t>
  </si>
  <si>
    <t>193968428</t>
  </si>
  <si>
    <t>Pol116</t>
  </si>
  <si>
    <t>Kruhové spiro potrubí sk.I třídy těsnosti min. C průměr 200 mm včetně 10% tvarovek</t>
  </si>
  <si>
    <t>667107002</t>
  </si>
  <si>
    <t>1268175847</t>
  </si>
  <si>
    <t>Pol117</t>
  </si>
  <si>
    <t>Kruhové spiro potrubí sk.I třídy těsnosti min. C průměr 160 mm včetně 10% tvarovek</t>
  </si>
  <si>
    <t>817435937</t>
  </si>
  <si>
    <t>641188535</t>
  </si>
  <si>
    <t>Pol118</t>
  </si>
  <si>
    <t>Kruhové spiro potrubí sk.I třídy těsnosti min. C průměr 125 mm včetně 10% tvarovek</t>
  </si>
  <si>
    <t>-228240898</t>
  </si>
  <si>
    <t>-126970477</t>
  </si>
  <si>
    <t>Pol119</t>
  </si>
  <si>
    <t>Kovový talířový ventil průměr 125 mm, včetně montážního rámečku</t>
  </si>
  <si>
    <t>-443227908</t>
  </si>
  <si>
    <t>-247516998</t>
  </si>
  <si>
    <t>Pol120</t>
  </si>
  <si>
    <t>Viřívý anemostat 600x600 mm včetně plenum boxu s regulací a montážního rámečku</t>
  </si>
  <si>
    <t>1728733439</t>
  </si>
  <si>
    <t>-1131812361</t>
  </si>
  <si>
    <t>Pol121</t>
  </si>
  <si>
    <t>Požární klapka kruhová průměr 280 mm, včetně montážního příslušenství</t>
  </si>
  <si>
    <t>-505912121</t>
  </si>
  <si>
    <t>1516541352</t>
  </si>
  <si>
    <t>Pol122</t>
  </si>
  <si>
    <t>Flexibilní zvukově izolační hadice např. semiflex 125 SONO</t>
  </si>
  <si>
    <t>812684571</t>
  </si>
  <si>
    <t>1220165859</t>
  </si>
  <si>
    <t>Pol123</t>
  </si>
  <si>
    <t>Flexibilní zvukově izolační hadice např. semiflex 160 SONO</t>
  </si>
  <si>
    <t>-1256363048</t>
  </si>
  <si>
    <t>-534845415</t>
  </si>
  <si>
    <t>Pol124</t>
  </si>
  <si>
    <t>Tepelná izolace tl 30 mm, izolace z kamenné vlny s hliníkovou fólií</t>
  </si>
  <si>
    <t>-38971127</t>
  </si>
  <si>
    <t>-1344314568</t>
  </si>
  <si>
    <t>Pol125</t>
  </si>
  <si>
    <t>Tepelná izolace tl 50 mm, izolace z kamenné vlny s hliníkovou fólií včetně oplechování</t>
  </si>
  <si>
    <t>-1700829550</t>
  </si>
  <si>
    <t>-95147964</t>
  </si>
  <si>
    <t>Pol126</t>
  </si>
  <si>
    <t>Požární izolace tl 30 mm, lamelová rohož s hliníkovou fólií</t>
  </si>
  <si>
    <t>1420306673</t>
  </si>
  <si>
    <t>1599720987</t>
  </si>
  <si>
    <t>Pol127</t>
  </si>
  <si>
    <t>Dveřní mřížka 525x125 mm včetně montážního rámečku a příslušenství</t>
  </si>
  <si>
    <t>-137447901</t>
  </si>
  <si>
    <t>-869218685</t>
  </si>
  <si>
    <t>Pol128</t>
  </si>
  <si>
    <t>Požární větrací mřížka s tavnou pojistkou, rozměr 200x100 mm</t>
  </si>
  <si>
    <t>-1649263399</t>
  </si>
  <si>
    <t>-130148210</t>
  </si>
  <si>
    <t>Pol129</t>
  </si>
  <si>
    <t>Konstrukce pro osazení VZT jednotky</t>
  </si>
  <si>
    <t>2032795354</t>
  </si>
  <si>
    <t>1680661178</t>
  </si>
  <si>
    <t>Pol130</t>
  </si>
  <si>
    <t>Montážní a spojovací materiál</t>
  </si>
  <si>
    <t>-1896772811</t>
  </si>
  <si>
    <t>Pol131</t>
  </si>
  <si>
    <t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4 kW, připojovací hrdlo 710x450 mm, pružná manžeta. Odvod: pružná manžeta, připojovací hrdlo 710x450 mm, kapsový filtr ePM10 50% (M5), deskový protiproudý výměník, EC ventilátor, připojovací hrdlo 400x300 mm, uzavírací klapka, pružná manžeta. Rozměr 2300x1600x580 mm, hmotnost 373 kg. VZT jednotka je kompletně vybavena systémem MaR s vestavěným řídícím systémem např. Access, včetně všech čidel a externího ovladače např. NaviPad s 3m kabelem.</t>
  </si>
  <si>
    <t>1072645941</t>
  </si>
  <si>
    <t>Pol132</t>
  </si>
  <si>
    <t>Pružná manžeta rozměr 400x300 mm</t>
  </si>
  <si>
    <t>-1653694945</t>
  </si>
  <si>
    <t>Pol133</t>
  </si>
  <si>
    <t>Pružná manžeta rozměr 710x450 mm</t>
  </si>
  <si>
    <t>-1074647595</t>
  </si>
  <si>
    <t>Pol134</t>
  </si>
  <si>
    <t>1044525444</t>
  </si>
  <si>
    <t>Pol135</t>
  </si>
  <si>
    <t>Čtyřhranný buňkový tlumič hluku 500X250x2000 mm</t>
  </si>
  <si>
    <t>1836419716</t>
  </si>
  <si>
    <t>Pol136</t>
  </si>
  <si>
    <t>Vnější protidešťová žaluzie rozměr 500x315 mm pozinkovaná se sítěm proti hmyzu a rámečkem.</t>
  </si>
  <si>
    <t>-414853841</t>
  </si>
  <si>
    <t>Pol137</t>
  </si>
  <si>
    <t>Čtyřhranné pozinkované potrubí sk. I třída těsnosti min. C do obvodu 2630mm včetně 100% tvarovek</t>
  </si>
  <si>
    <t>-119110951</t>
  </si>
  <si>
    <t>Pol138</t>
  </si>
  <si>
    <t>Čtyřhranné pozinkované potrubí sk. I třída těsnosti min. C do obvodu 1500mm včetně 40% tvarovek</t>
  </si>
  <si>
    <t>1191155672</t>
  </si>
  <si>
    <t>Pol139</t>
  </si>
  <si>
    <t>Čtyřhranné pozinkované potrubí sk. I třída těsnosti min. C do obvodu 1050mm včetně 100% tvarovek</t>
  </si>
  <si>
    <t>1932125171</t>
  </si>
  <si>
    <t>Pol140</t>
  </si>
  <si>
    <t>1751562737</t>
  </si>
  <si>
    <t>Pol141</t>
  </si>
  <si>
    <t>Venkovní kondenzační jednotka o výkonu 4,7 kW, chladivo R32</t>
  </si>
  <si>
    <t>201107719</t>
  </si>
  <si>
    <t>Pol142</t>
  </si>
  <si>
    <t>Vnitřní podstropní kazetová jednotka</t>
  </si>
  <si>
    <t>-1938096114</t>
  </si>
  <si>
    <t>Pol143</t>
  </si>
  <si>
    <t>Rám pro kondenzační jednotku</t>
  </si>
  <si>
    <t>-967983834</t>
  </si>
  <si>
    <t>Pol144</t>
  </si>
  <si>
    <t>Svazek chladivového potrubí 1/4 a 3/8 včetně izolace</t>
  </si>
  <si>
    <t>1905023388</t>
  </si>
  <si>
    <t>Pol145</t>
  </si>
  <si>
    <t>Průchodky Cu potrubím střechou - těsnící tvarovka</t>
  </si>
  <si>
    <t>-1628991648</t>
  </si>
  <si>
    <t>Pol146</t>
  </si>
  <si>
    <t>-741031201</t>
  </si>
  <si>
    <t>Pol147</t>
  </si>
  <si>
    <t>Tlaková zkouška těsnosti potrubí. Kruhového potrubí by mělo být testováno 10% rozvodů, pro čtyřhranné potrubí alespoň 20 %</t>
  </si>
  <si>
    <t>1630395513</t>
  </si>
  <si>
    <t>Pol148</t>
  </si>
  <si>
    <t>Zaregulování, vyzkoušení, předávací řízení</t>
  </si>
  <si>
    <t>-2064651262</t>
  </si>
  <si>
    <t>Pol149</t>
  </si>
  <si>
    <t>Koordinační činnost</t>
  </si>
  <si>
    <t>-2089241863</t>
  </si>
  <si>
    <t>Pol150</t>
  </si>
  <si>
    <t>Těžké mechanizmy + jeřáby</t>
  </si>
  <si>
    <t>1338433738</t>
  </si>
  <si>
    <t>Pol151</t>
  </si>
  <si>
    <t>Lešení</t>
  </si>
  <si>
    <t>-1294701354</t>
  </si>
  <si>
    <t>Pol152</t>
  </si>
  <si>
    <t>Zařízení staveniště</t>
  </si>
  <si>
    <t>-749936989</t>
  </si>
  <si>
    <t>Pol153</t>
  </si>
  <si>
    <t>Přesuny</t>
  </si>
  <si>
    <t>1046345515</t>
  </si>
  <si>
    <t>Pol154</t>
  </si>
  <si>
    <t>Doprava</t>
  </si>
  <si>
    <t>-1454937142</t>
  </si>
  <si>
    <t>Pol155</t>
  </si>
  <si>
    <t>Stavební přípomoce (bourání a zapravení prostupů)</t>
  </si>
  <si>
    <t>-1153352778</t>
  </si>
  <si>
    <t>Pol156</t>
  </si>
  <si>
    <t>Dokumentace konečného provedení, návody, atesty, prohlášení o shodě, provozní knihy, zaškolení obsluhy</t>
  </si>
  <si>
    <t>-129561203</t>
  </si>
  <si>
    <t xml:space="preserve">SO 701.6 - Hospodaření s dešťovou a šedou vodou </t>
  </si>
  <si>
    <t xml:space="preserve">    722 - Zdravotechnika - vnitřní vodovod</t>
  </si>
  <si>
    <t xml:space="preserve">    722.1 - Využití upravené vody do spotřeby</t>
  </si>
  <si>
    <t xml:space="preserve">    722.22 - Záložní chemické zabezpečení upravné vody</t>
  </si>
  <si>
    <t xml:space="preserve">    722.23 - Uvedené do provozu a zaškolení</t>
  </si>
  <si>
    <t>72100R001</t>
  </si>
  <si>
    <t xml:space="preserve">Montáž a dodání zemní nádrž GVT 11.7, 11.700 L </t>
  </si>
  <si>
    <t xml:space="preserve">soubor </t>
  </si>
  <si>
    <t>-378101209</t>
  </si>
  <si>
    <t>72100R002</t>
  </si>
  <si>
    <t>Montáž a dodání teleskopická šachta a víko - pochozí</t>
  </si>
  <si>
    <t>431264733</t>
  </si>
  <si>
    <t>72100R003</t>
  </si>
  <si>
    <t>Montáž a dodání nádržový systém pro dešťovou vodu 100</t>
  </si>
  <si>
    <t>-1197555767</t>
  </si>
  <si>
    <t>72100R004</t>
  </si>
  <si>
    <t xml:space="preserve">Montáž a dodání 3/8F 1,1kW 230Vponorné čerpadlo s plov. 20m kabel </t>
  </si>
  <si>
    <t>-1871519942</t>
  </si>
  <si>
    <t>72100R005</t>
  </si>
  <si>
    <t xml:space="preserve">Montáž a dodání tlakový spínač 0,33 - 0,46 MPa </t>
  </si>
  <si>
    <t>-2070288385</t>
  </si>
  <si>
    <t>72100R006</t>
  </si>
  <si>
    <t>Montáž a dodání tl. nádoba bez nožiček 12L 10bar 1"90C</t>
  </si>
  <si>
    <t>210228948</t>
  </si>
  <si>
    <t>72100R007</t>
  </si>
  <si>
    <t xml:space="preserve">Montáž a dodání 1'Y1,filtr </t>
  </si>
  <si>
    <t>-364477198</t>
  </si>
  <si>
    <t>72100R008</t>
  </si>
  <si>
    <t xml:space="preserve">Montáž a dodání rukávový filtr </t>
  </si>
  <si>
    <t>2112515529</t>
  </si>
  <si>
    <t>72100R009</t>
  </si>
  <si>
    <t xml:space="preserve">Montáž a dodání s UV senzorem, nízkotlaká UV jednotka </t>
  </si>
  <si>
    <t>741606133</t>
  </si>
  <si>
    <t>Zdravotechnika - vnitřní vodovod</t>
  </si>
  <si>
    <t>72100R010</t>
  </si>
  <si>
    <t>Montáž a dodání úprava šedé vody GWI 2.3 - 2000, sklepní, 2000L/den</t>
  </si>
  <si>
    <t>626386144</t>
  </si>
  <si>
    <t>72100R011</t>
  </si>
  <si>
    <t>Montáž a dodání systém doplňování vody 1''</t>
  </si>
  <si>
    <t>85496989</t>
  </si>
  <si>
    <t>72100R012</t>
  </si>
  <si>
    <t>-89521554</t>
  </si>
  <si>
    <t>72100R013</t>
  </si>
  <si>
    <t xml:space="preserve">Montáž a dodání nástrčné hrdlo DN 110 (z PE) svařované - jako spodní připojení </t>
  </si>
  <si>
    <t>-1534288081</t>
  </si>
  <si>
    <t>72100R014</t>
  </si>
  <si>
    <t xml:space="preserve">Montáž a dodání průchodka PVC-U 1 1/4' </t>
  </si>
  <si>
    <t>1170201478</t>
  </si>
  <si>
    <t>72100R015</t>
  </si>
  <si>
    <t xml:space="preserve">Montáž a dodání průchodka stěnou PVC 50mm s těsněním </t>
  </si>
  <si>
    <t>1793103710</t>
  </si>
  <si>
    <t>72100R016</t>
  </si>
  <si>
    <t>364601415</t>
  </si>
  <si>
    <t>722.1</t>
  </si>
  <si>
    <t>Využití upravené vody do spotřeby</t>
  </si>
  <si>
    <t>7221616516R001</t>
  </si>
  <si>
    <t xml:space="preserve">Automatická tlaková stanice 400V, provedení s frekvenčními měniči </t>
  </si>
  <si>
    <t>-404094378</t>
  </si>
  <si>
    <t>7221616516R002</t>
  </si>
  <si>
    <t xml:space="preserve">EKO UV FW30 HO s UV senzorem, nízkotlaká UV jednotka </t>
  </si>
  <si>
    <t>-1394777209</t>
  </si>
  <si>
    <t>7221616516R003</t>
  </si>
  <si>
    <t>-1326599751</t>
  </si>
  <si>
    <t>722.22</t>
  </si>
  <si>
    <t>Záložní chemické zabezpečení upravné vody</t>
  </si>
  <si>
    <t>72222651651R01</t>
  </si>
  <si>
    <t>Montáž a dodání dávkovací čerpadlo TPG 603</t>
  </si>
  <si>
    <t>802827896</t>
  </si>
  <si>
    <t>72222651651R02</t>
  </si>
  <si>
    <t xml:space="preserve">Záchytná nádrž na typ </t>
  </si>
  <si>
    <t>-1856370678</t>
  </si>
  <si>
    <t>72222651651R03</t>
  </si>
  <si>
    <t xml:space="preserve"> Chlornan sodný (20L) </t>
  </si>
  <si>
    <t>-1291839226</t>
  </si>
  <si>
    <t>72222651651R04</t>
  </si>
  <si>
    <t xml:space="preserve">Montáž a dodání Plum oční přenosná bezpečnostní sprcha </t>
  </si>
  <si>
    <t>-348365690</t>
  </si>
  <si>
    <t>722.23</t>
  </si>
  <si>
    <t>Uvedené do provozu a zaškolení</t>
  </si>
  <si>
    <t>7222361R01</t>
  </si>
  <si>
    <t xml:space="preserve">Řídící systém simplex úpravna vody </t>
  </si>
  <si>
    <t>-170767224</t>
  </si>
  <si>
    <t>7222361R02</t>
  </si>
  <si>
    <t xml:space="preserve">Balné a manipulace </t>
  </si>
  <si>
    <t>-208972797</t>
  </si>
  <si>
    <t>7222361R03</t>
  </si>
  <si>
    <t xml:space="preserve">Práce technika </t>
  </si>
  <si>
    <t>-1458281155</t>
  </si>
  <si>
    <t>7222361R04</t>
  </si>
  <si>
    <t xml:space="preserve">Dopravní náklady </t>
  </si>
  <si>
    <t>km</t>
  </si>
  <si>
    <t>-760275760</t>
  </si>
  <si>
    <t>SO 08 - Dvůr</t>
  </si>
  <si>
    <t>113106242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</si>
  <si>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</si>
  <si>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407600010</t>
  </si>
  <si>
    <t>https://podminky.urs.cz/item/CS_URS_2024_01/113106242</t>
  </si>
  <si>
    <t>132212131</t>
  </si>
  <si>
    <t>Hloubení nezapažených rýh šířky do 800 mm ručně s urovnáním dna do předepsaného profilu a spádu v hornině třídy těžitelnosti I skupiny 3 soudržných</t>
  </si>
  <si>
    <t>785869671</t>
  </si>
  <si>
    <t>https://podminky.urs.cz/item/CS_URS_2023_02/132212131</t>
  </si>
  <si>
    <t>7*0,5*0,9</t>
  </si>
  <si>
    <t>0,4*0,4*0,7*6*3</t>
  </si>
  <si>
    <t>181311103</t>
  </si>
  <si>
    <t>Rozprostření a urovnání ornice v rovině nebo ve svahu sklonu do 1:5 ručně při souvislé ploše, tl. vrstvy do 200 mm</t>
  </si>
  <si>
    <t>1998702547</t>
  </si>
  <si>
    <t>https://podminky.urs.cz/item/CS_URS_2023_02/181311103</t>
  </si>
  <si>
    <t>10364101</t>
  </si>
  <si>
    <t>zemina pro terénní úpravy - ornice</t>
  </si>
  <si>
    <t>1150321173</t>
  </si>
  <si>
    <t>181411131</t>
  </si>
  <si>
    <t>Založení trávníku na půdě předem připravené plochy do 1000 m2 výsevem včetně utažení parkového v rovině nebo na svahu do 1:5</t>
  </si>
  <si>
    <t>1991949463</t>
  </si>
  <si>
    <t>https://podminky.urs.cz/item/CS_URS_2023_02/181411131</t>
  </si>
  <si>
    <t>00572410</t>
  </si>
  <si>
    <t>osivo směs travní parková</t>
  </si>
  <si>
    <t>-2053216429</t>
  </si>
  <si>
    <t>141,41*0,02 "Přepočtené koeficientem množství</t>
  </si>
  <si>
    <t>183111313</t>
  </si>
  <si>
    <t>Hloubení jamek pro vysazování rostlin v zemině skupiny 1 až 4 s výměnou půdy z 100% v rovině nebo na svahu do 1:5, objemu přes 0,005 do 0,01 m3</t>
  </si>
  <si>
    <t>99121480</t>
  </si>
  <si>
    <t>https://podminky.urs.cz/item/CS_URS_2023_02/183111313</t>
  </si>
  <si>
    <t>10371500</t>
  </si>
  <si>
    <t>substrát pro trávníky VL</t>
  </si>
  <si>
    <t>775340449</t>
  </si>
  <si>
    <t>17*0,01 "Přepočtené koeficientem množství</t>
  </si>
  <si>
    <t>184102112</t>
  </si>
  <si>
    <t>Výsadba dřeviny s balem do předem vyhloubené jamky se zalitím v rovině nebo na svahu do 1:5, při průměru balu přes 200 do 300 mm</t>
  </si>
  <si>
    <t>1759318957</t>
  </si>
  <si>
    <t>https://podminky.urs.cz/item/CS_URS_2023_02/184102112</t>
  </si>
  <si>
    <t>02660344</t>
  </si>
  <si>
    <t>cypřišek Lawsonův /Chamaecyparis l. Ivonne/ 80-100cm</t>
  </si>
  <si>
    <t>899601628</t>
  </si>
  <si>
    <t>271532213</t>
  </si>
  <si>
    <t>Podsyp pod základové konstrukce se zhutněním a urovnáním povrchu z kameniva hrubého, frakce 8 - 16 mm</t>
  </si>
  <si>
    <t>-1919898689</t>
  </si>
  <si>
    <t>https://podminky.urs.cz/item/CS_URS_2023_02/271532213</t>
  </si>
  <si>
    <t>7*0,5*0,2</t>
  </si>
  <si>
    <t>275321311</t>
  </si>
  <si>
    <t>Základy z betonu železového (bez výztuže) patky z betonu bez zvláštních nároků na prostředí tř. C 16/20</t>
  </si>
  <si>
    <t>-2469922</t>
  </si>
  <si>
    <t>https://podminky.urs.cz/item/CS_URS_2023_02/275321311</t>
  </si>
  <si>
    <t>275361821</t>
  </si>
  <si>
    <t>Výztuž základů patek z betonářské oceli 10 505 (R)</t>
  </si>
  <si>
    <t>-1171994713</t>
  </si>
  <si>
    <t>https://podminky.urs.cz/item/CS_URS_2023_02/275361821</t>
  </si>
  <si>
    <t>311113133</t>
  </si>
  <si>
    <t>Nadzákladové zdi z tvárnic ztraceného bednění betonových hladkých, včetně výplně z betonu třídy C 16/20, tloušťky zdiva přes 200 do 250 mm</t>
  </si>
  <si>
    <t>1130313701</t>
  </si>
  <si>
    <t>https://podminky.urs.cz/item/CS_URS_2023_02/311113133</t>
  </si>
  <si>
    <t>564201011</t>
  </si>
  <si>
    <t>Podklad nebo podsyp ze štěrkopísku ŠP s rozprostřením, vlhčením a zhutněním plochy jednotlivě do 100 m2, po zhutnění tl. 40 mm</t>
  </si>
  <si>
    <t>1534424186</t>
  </si>
  <si>
    <t>https://podminky.urs.cz/item/CS_URS_2023_02/564201011</t>
  </si>
  <si>
    <t>564211012</t>
  </si>
  <si>
    <t>Podklad nebo podsyp ze štěrkopísku ŠP s rozprostřením, vlhčením a zhutněním plochy jednotlivě do 100 m2, po zhutnění tl. 60 mm</t>
  </si>
  <si>
    <t>961762750</t>
  </si>
  <si>
    <t>https://podminky.urs.cz/item/CS_URS_2023_02/564211012</t>
  </si>
  <si>
    <t>56471010R01</t>
  </si>
  <si>
    <t>Podklad nebo kryt z kameniva hrubého drceného vel. 16-32 mm s rozprostřením a zhutněním plochy jednotlivě do 100 m2, po zhutnění tl. 50 mm</t>
  </si>
  <si>
    <t>1736388796</t>
  </si>
  <si>
    <t>https://podminky.urs.cz/item/CS_URS_2023_02/56471010R01</t>
  </si>
  <si>
    <t>564751101</t>
  </si>
  <si>
    <t>Podklad nebo kryt z kameniva hrubého drceného vel. 32-63 mm s rozprostřením a zhutněním plochy jednotlivě do 100 m2, po zhutnění tl. 150 mm</t>
  </si>
  <si>
    <t>1731061972</t>
  </si>
  <si>
    <t>https://podminky.urs.cz/item/CS_URS_2023_02/564751101</t>
  </si>
  <si>
    <t>564851011</t>
  </si>
  <si>
    <t>Podklad ze štěrkodrti ŠD s rozprostřením a zhutněním plochy jednotlivě do 100 m2, po zhutnění tl. 150 mm</t>
  </si>
  <si>
    <t>-1248260145</t>
  </si>
  <si>
    <t>https://podminky.urs.cz/item/CS_URS_2023_02/564851011</t>
  </si>
  <si>
    <t>565191111</t>
  </si>
  <si>
    <t>Podklad ploch pro tělovýchovu vícevrstvý s vrchní vrstvou z asfaltového koberce o celkové tloušťce od 180 do 280 mm</t>
  </si>
  <si>
    <t>1851373014</t>
  </si>
  <si>
    <t>https://podminky.urs.cz/item/CS_URS_2023_02/565191111</t>
  </si>
  <si>
    <t>593235112</t>
  </si>
  <si>
    <t>Kryt venkovních ploch pro sportoviště a dětská hřiště z recyklované pryže ze zámkových desek, velikosti 1120x1000 mm kladených na předem vyrovnaný podklad z betonu nebo asfaltu volně tl. desky 15 mm barevných - červených</t>
  </si>
  <si>
    <t>-1787367280</t>
  </si>
  <si>
    <t>https://podminky.urs.cz/item/CS_URS_2023_02/593235112</t>
  </si>
  <si>
    <t>59,39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</si>
  <si>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</si>
  <si>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</si>
  <si>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-905172714</t>
  </si>
  <si>
    <t>https://podminky.urs.cz/item/CS_URS_2023_02/596211110</t>
  </si>
  <si>
    <t>59245015</t>
  </si>
  <si>
    <t>dlažba zámková tvaru I 200x165x60mm přírodní</t>
  </si>
  <si>
    <t>-1986884950</t>
  </si>
  <si>
    <t>17,81*1,03 "Přepočtené koeficientem množství</t>
  </si>
  <si>
    <t>637121115</t>
  </si>
  <si>
    <t>Okapový chodník z kameniva s udusáním a urovnáním povrchu z kačírku tl. 300 mm</t>
  </si>
  <si>
    <t>-594840607</t>
  </si>
  <si>
    <t>https://podminky.urs.cz/item/CS_URS_2023_02/637121115</t>
  </si>
  <si>
    <t>(3,6+3,7+4,+9+1,9+10+6+3+22+2,5+2,5+2,5+2,5+2,5+2,5+2,5+13)*0,7</t>
  </si>
  <si>
    <t>637311131</t>
  </si>
  <si>
    <t>Okapový chodník z obrubníků betonových zahradních, se zalitím spár cementovou maltou do lože z betonu prostého</t>
  </si>
  <si>
    <t>-178681735</t>
  </si>
  <si>
    <t>https://podminky.urs.cz/item/CS_URS_2023_02/637311131</t>
  </si>
  <si>
    <t>(3,6+3,7+4,+9+1,9+10+6+3+22+2,5+2,5+2,5+2,5+2,5+2,5+2,5+13)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</si>
  <si>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</si>
  <si>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</si>
  <si>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-1218327806</t>
  </si>
  <si>
    <t>https://podminky.urs.cz/item/CS_URS_2023_02/916231213</t>
  </si>
  <si>
    <t>45,98</t>
  </si>
  <si>
    <t>59217017</t>
  </si>
  <si>
    <t>obrubník betonový chodníkový 1000x100x250mm</t>
  </si>
  <si>
    <t>-1886680274</t>
  </si>
  <si>
    <t>45,98*1,02 "Přepočtené koeficientem množství</t>
  </si>
  <si>
    <t>935114112</t>
  </si>
  <si>
    <t>Štěrbinový odvodňovací betonový žlab se základem z betonu prostého a s obetonováním rozměru 220x260 mm (mikroštěrbinový) se spádem dna 0,5 %</t>
  </si>
  <si>
    <t>567116576</t>
  </si>
  <si>
    <t>https://podminky.urs.cz/item/CS_URS_2023_02/935114112</t>
  </si>
  <si>
    <t>(12,3+1,7+9,8)</t>
  </si>
  <si>
    <t>936104213</t>
  </si>
  <si>
    <t>Montáž odpadkového koše přichycením kotevními šrouby</t>
  </si>
  <si>
    <t>461363487</t>
  </si>
  <si>
    <t>https://podminky.urs.cz/item/CS_URS_2023_02/936104213</t>
  </si>
  <si>
    <t>74910130R</t>
  </si>
  <si>
    <t>koš odpadkový kovový kotvený, uzamykatelný v 990mm š 390mm obsah 65L</t>
  </si>
  <si>
    <t>-1262416544</t>
  </si>
  <si>
    <t>936124112</t>
  </si>
  <si>
    <t>Montáž lavičky parkové stabilní se zabetonováním noh</t>
  </si>
  <si>
    <t>244167430</t>
  </si>
  <si>
    <t>https://podminky.urs.cz/item/CS_URS_2023_02/936124112</t>
  </si>
  <si>
    <t>74910100R</t>
  </si>
  <si>
    <t>lavička s opěradlem kotvená 1600x480x800mm konstrukce-kov, sedák-dřevo</t>
  </si>
  <si>
    <t>95161166</t>
  </si>
  <si>
    <t>962052211</t>
  </si>
  <si>
    <t>Bourání zdiva železobetonového nadzákladového, objemu přes 1 m3</t>
  </si>
  <si>
    <t>829071833</t>
  </si>
  <si>
    <t>https://podminky.urs.cz/item/CS_URS_2023_02/962052211</t>
  </si>
  <si>
    <t>985131111</t>
  </si>
  <si>
    <t>Očištění ploch stěn, rubu kleneb a podlah tlakovou vodou</t>
  </si>
  <si>
    <t>-1761615605</t>
  </si>
  <si>
    <t>https://podminky.urs.cz/item/CS_URS_2023_02/985131111</t>
  </si>
  <si>
    <t>26*6,5</t>
  </si>
  <si>
    <t>985311111.1.</t>
  </si>
  <si>
    <t>Reprofilace betonu sanačními maltami na cementové bázi ručně stěn, tloušťky do 10 mm</t>
  </si>
  <si>
    <t>-1032486300</t>
  </si>
  <si>
    <t>https://podminky.urs.cz/item/CS_URS_2023_02/985311111.1.</t>
  </si>
  <si>
    <t>26*6,5/100*10</t>
  </si>
  <si>
    <t>985312111</t>
  </si>
  <si>
    <t>Stěrka k vyrovnání ploch reprofilovaného betonu stěn, tloušťky do 2 mm</t>
  </si>
  <si>
    <t>-205258000</t>
  </si>
  <si>
    <t>https://podminky.urs.cz/item/CS_URS_2023_02/985312111</t>
  </si>
  <si>
    <t>869001471</t>
  </si>
  <si>
    <t>1477171098</t>
  </si>
  <si>
    <t>103,137*22 "Přepočtené koeficientem množství</t>
  </si>
  <si>
    <t>-420602007</t>
  </si>
  <si>
    <t>1309421632</t>
  </si>
  <si>
    <t>998231411</t>
  </si>
  <si>
    <t>Přesun hmot pro sadovnické a krajinářské úpravy - ručně bez užití mechanizace vodorovná dopravní vzdálenost do 100 m</t>
  </si>
  <si>
    <t>-393003631</t>
  </si>
  <si>
    <t>https://podminky.urs.cz/item/CS_URS_2023_02/998231411</t>
  </si>
  <si>
    <t>01</t>
  </si>
  <si>
    <t>Přístřešek pro kuřáky (muži - nouzové přespání) 2580x3880 mm</t>
  </si>
  <si>
    <t>262144</t>
  </si>
  <si>
    <t>-361988609</t>
  </si>
  <si>
    <t>02</t>
  </si>
  <si>
    <t>Zahradní altán pro kuřáky - 2500x2500x3120 mm</t>
  </si>
  <si>
    <t>-1190402895</t>
  </si>
  <si>
    <t>03</t>
  </si>
  <si>
    <t>Zahradní altán - 2500x2500x3120 mm</t>
  </si>
  <si>
    <t>-1115054284</t>
  </si>
  <si>
    <t>04</t>
  </si>
  <si>
    <t>Ohniště</t>
  </si>
  <si>
    <t>-40309621</t>
  </si>
  <si>
    <t>07</t>
  </si>
  <si>
    <t>Betonový pingpongový stůl 2740x1530 mm</t>
  </si>
  <si>
    <t>-1408574141</t>
  </si>
  <si>
    <t>08</t>
  </si>
  <si>
    <t xml:space="preserve">Basketbalový koš </t>
  </si>
  <si>
    <t>2073315447</t>
  </si>
  <si>
    <t>09</t>
  </si>
  <si>
    <t xml:space="preserve">Zahradní zástěna </t>
  </si>
  <si>
    <t>-2068668357</t>
  </si>
  <si>
    <t>099</t>
  </si>
  <si>
    <t xml:space="preserve">Zvlněný terén - kruhový objezd </t>
  </si>
  <si>
    <t>1098329733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</si>
  <si>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</si>
  <si>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</si>
  <si>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</si>
  <si>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</si>
  <si>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</si>
  <si>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</si>
  <si>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</si>
  <si>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</si>
  <si>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</si>
  <si>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</si>
  <si>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</si>
  <si>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</si>
  <si>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</si>
  <si>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</si>
  <si>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-243798122</t>
  </si>
  <si>
    <t>https://podminky.urs.cz/item/CS_URS_2023_02/010001000</t>
  </si>
  <si>
    <t>VRN3</t>
  </si>
  <si>
    <t>030001000</t>
  </si>
  <si>
    <t>821420756</t>
  </si>
  <si>
    <t>https://podminky.urs.cz/item/CS_URS_2023_02/030001000</t>
  </si>
  <si>
    <t>VRN4</t>
  </si>
  <si>
    <t>Inženýrská činnost</t>
  </si>
  <si>
    <t>040001000</t>
  </si>
  <si>
    <t>1651186655</t>
  </si>
  <si>
    <t>https://podminky.urs.cz/item/CS_URS_2023_02/040001000</t>
  </si>
  <si>
    <t>VRN5</t>
  </si>
  <si>
    <t>Finanční náklady</t>
  </si>
  <si>
    <t>050001000</t>
  </si>
  <si>
    <t>-720482650</t>
  </si>
  <si>
    <t>https://podminky.urs.cz/item/CS_URS_2023_02/050001000</t>
  </si>
  <si>
    <t>VRN6</t>
  </si>
  <si>
    <t>Územní vlivy</t>
  </si>
  <si>
    <t>060001000</t>
  </si>
  <si>
    <t>1146450391</t>
  </si>
  <si>
    <t>https://podminky.urs.cz/item/CS_URS_2023_02/060001000</t>
  </si>
  <si>
    <t>VRN7</t>
  </si>
  <si>
    <t>Provozní vlivy</t>
  </si>
  <si>
    <t>070001000</t>
  </si>
  <si>
    <t>1034247954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</si>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</sst>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31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9002121" TargetMode="External" /><Relationship Id="rId4" Type="http://schemas.openxmlformats.org/officeDocument/2006/relationships/hyperlink" Target="https://podminky.urs.cz/item/CS_URS_2023_02/119002122" TargetMode="External" /><Relationship Id="rId5" Type="http://schemas.openxmlformats.org/officeDocument/2006/relationships/hyperlink" Target="https://podminky.urs.cz/item/CS_URS_2023_02/119003227" TargetMode="External" /><Relationship Id="rId6" Type="http://schemas.openxmlformats.org/officeDocument/2006/relationships/hyperlink" Target="https://podminky.urs.cz/item/CS_URS_2023_02/119003228" TargetMode="External" /><Relationship Id="rId7" Type="http://schemas.openxmlformats.org/officeDocument/2006/relationships/hyperlink" Target="https://podminky.urs.cz/item/CS_URS_2023_02/119004111" TargetMode="External" /><Relationship Id="rId8" Type="http://schemas.openxmlformats.org/officeDocument/2006/relationships/hyperlink" Target="https://podminky.urs.cz/item/CS_URS_2023_02/119004112" TargetMode="External" /><Relationship Id="rId9" Type="http://schemas.openxmlformats.org/officeDocument/2006/relationships/hyperlink" Target="https://podminky.urs.cz/item/CS_URS_2023_02/131213702" TargetMode="External" /><Relationship Id="rId10" Type="http://schemas.openxmlformats.org/officeDocument/2006/relationships/hyperlink" Target="https://podminky.urs.cz/item/CS_URS_2023_02/132254202" TargetMode="External" /><Relationship Id="rId11" Type="http://schemas.openxmlformats.org/officeDocument/2006/relationships/hyperlink" Target="https://podminky.urs.cz/item/CS_URS_2023_02/139001101" TargetMode="External" /><Relationship Id="rId12" Type="http://schemas.openxmlformats.org/officeDocument/2006/relationships/hyperlink" Target="https://podminky.urs.cz/item/CS_URS_2023_02/151101101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6275111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71201221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11101" TargetMode="External" /><Relationship Id="rId21" Type="http://schemas.openxmlformats.org/officeDocument/2006/relationships/hyperlink" Target="https://podminky.urs.cz/item/CS_URS_2023_02/211971122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7532112" TargetMode="External" /><Relationship Id="rId24" Type="http://schemas.openxmlformats.org/officeDocument/2006/relationships/hyperlink" Target="https://podminky.urs.cz/item/CS_URS_2023_02/566901232" TargetMode="External" /><Relationship Id="rId25" Type="http://schemas.openxmlformats.org/officeDocument/2006/relationships/hyperlink" Target="https://podminky.urs.cz/item/CS_URS_2023_02/566901261" TargetMode="External" /><Relationship Id="rId26" Type="http://schemas.openxmlformats.org/officeDocument/2006/relationships/hyperlink" Target="https://podminky.urs.cz/item/CS_URS_2023_02/87126312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1353121" TargetMode="External" /><Relationship Id="rId29" Type="http://schemas.openxmlformats.org/officeDocument/2006/relationships/hyperlink" Target="https://podminky.urs.cz/item/CS_URS_2023_02/894812207" TargetMode="External" /><Relationship Id="rId30" Type="http://schemas.openxmlformats.org/officeDocument/2006/relationships/hyperlink" Target="https://podminky.urs.cz/item/CS_URS_2023_02/894812208" TargetMode="External" /><Relationship Id="rId31" Type="http://schemas.openxmlformats.org/officeDocument/2006/relationships/hyperlink" Target="https://podminky.urs.cz/item/CS_URS_2023_02/894812231" TargetMode="External" /><Relationship Id="rId32" Type="http://schemas.openxmlformats.org/officeDocument/2006/relationships/hyperlink" Target="https://podminky.urs.cz/item/CS_URS_2023_02/894812261" TargetMode="External" /><Relationship Id="rId33" Type="http://schemas.openxmlformats.org/officeDocument/2006/relationships/hyperlink" Target="https://podminky.urs.cz/item/CS_URS_2024_01/919731122" TargetMode="External" /><Relationship Id="rId34" Type="http://schemas.openxmlformats.org/officeDocument/2006/relationships/hyperlink" Target="https://podminky.urs.cz/item/CS_URS_2024_01/919732221" TargetMode="External" /><Relationship Id="rId35" Type="http://schemas.openxmlformats.org/officeDocument/2006/relationships/hyperlink" Target="https://podminky.urs.cz/item/CS_URS_2024_01/919735112" TargetMode="External" /><Relationship Id="rId36" Type="http://schemas.openxmlformats.org/officeDocument/2006/relationships/hyperlink" Target="https://podminky.urs.cz/item/CS_URS_2023_02/935932217" TargetMode="External" /><Relationship Id="rId37" Type="http://schemas.openxmlformats.org/officeDocument/2006/relationships/hyperlink" Target="https://podminky.urs.cz/item/CS_URS_2023_02/935932617" TargetMode="External" /><Relationship Id="rId38" Type="http://schemas.openxmlformats.org/officeDocument/2006/relationships/hyperlink" Target="https://podminky.urs.cz/item/CS_URS_2023_02/935932634" TargetMode="External" /><Relationship Id="rId39" Type="http://schemas.openxmlformats.org/officeDocument/2006/relationships/hyperlink" Target="https://podminky.urs.cz/item/CS_URS_2023_02/997013847" TargetMode="External" /><Relationship Id="rId40" Type="http://schemas.openxmlformats.org/officeDocument/2006/relationships/hyperlink" Target="https://podminky.urs.cz/item/CS_URS_2023_02/997221561" TargetMode="External" /><Relationship Id="rId41" Type="http://schemas.openxmlformats.org/officeDocument/2006/relationships/hyperlink" Target="https://podminky.urs.cz/item/CS_URS_2023_02/997221569" TargetMode="External" /><Relationship Id="rId42" Type="http://schemas.openxmlformats.org/officeDocument/2006/relationships/hyperlink" Target="https://podminky.urs.cz/item/CS_URS_2023_02/997221611" TargetMode="External" /><Relationship Id="rId43" Type="http://schemas.openxmlformats.org/officeDocument/2006/relationships/hyperlink" Target="https://podminky.urs.cz/item/CS_URS_2023_02/997221615" TargetMode="External" /><Relationship Id="rId44" Type="http://schemas.openxmlformats.org/officeDocument/2006/relationships/hyperlink" Target="https://podminky.urs.cz/item/CS_URS_2023_02/99827610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962031132" TargetMode="External" /><Relationship Id="rId3" Type="http://schemas.openxmlformats.org/officeDocument/2006/relationships/hyperlink" Target="https://podminky.urs.cz/item/CS_URS_2023_02/962031133" TargetMode="External" /><Relationship Id="rId4" Type="http://schemas.openxmlformats.org/officeDocument/2006/relationships/hyperlink" Target="https://podminky.urs.cz/item/CS_URS_2023_02/962032230" TargetMode="External" /><Relationship Id="rId5" Type="http://schemas.openxmlformats.org/officeDocument/2006/relationships/hyperlink" Target="https://podminky.urs.cz/item/CS_URS_2023_02/962081131" TargetMode="External" /><Relationship Id="rId6" Type="http://schemas.openxmlformats.org/officeDocument/2006/relationships/hyperlink" Target="https://podminky.urs.cz/item/CS_URS_2023_02/965042141" TargetMode="External" /><Relationship Id="rId7" Type="http://schemas.openxmlformats.org/officeDocument/2006/relationships/hyperlink" Target="https://podminky.urs.cz/item/CS_URS_2023_02/965043441" TargetMode="External" /><Relationship Id="rId8" Type="http://schemas.openxmlformats.org/officeDocument/2006/relationships/hyperlink" Target="https://podminky.urs.cz/item/CS_URS_2023_02/965049112" TargetMode="External" /><Relationship Id="rId9" Type="http://schemas.openxmlformats.org/officeDocument/2006/relationships/hyperlink" Target="https://podminky.urs.cz/item/CS_URS_2023_02/965081333" TargetMode="External" /><Relationship Id="rId10" Type="http://schemas.openxmlformats.org/officeDocument/2006/relationships/hyperlink" Target="https://podminky.urs.cz/item/CS_URS_2023_02/965081611" TargetMode="External" /><Relationship Id="rId11" Type="http://schemas.openxmlformats.org/officeDocument/2006/relationships/hyperlink" Target="https://podminky.urs.cz/item/CS_URS_2023_02/965082923" TargetMode="External" /><Relationship Id="rId12" Type="http://schemas.openxmlformats.org/officeDocument/2006/relationships/hyperlink" Target="https://podminky.urs.cz/item/CS_URS_2023_02/968062244" TargetMode="External" /><Relationship Id="rId13" Type="http://schemas.openxmlformats.org/officeDocument/2006/relationships/hyperlink" Target="https://podminky.urs.cz/item/CS_URS_2023_02/968062245" TargetMode="External" /><Relationship Id="rId14" Type="http://schemas.openxmlformats.org/officeDocument/2006/relationships/hyperlink" Target="https://podminky.urs.cz/item/CS_URS_2023_02/968062246" TargetMode="External" /><Relationship Id="rId15" Type="http://schemas.openxmlformats.org/officeDocument/2006/relationships/hyperlink" Target="https://podminky.urs.cz/item/CS_URS_2023_02/968062247" TargetMode="External" /><Relationship Id="rId16" Type="http://schemas.openxmlformats.org/officeDocument/2006/relationships/hyperlink" Target="https://podminky.urs.cz/item/CS_URS_2024_01/968062355" TargetMode="External" /><Relationship Id="rId17" Type="http://schemas.openxmlformats.org/officeDocument/2006/relationships/hyperlink" Target="https://podminky.urs.cz/item/CS_URS_2024_01/968062356" TargetMode="External" /><Relationship Id="rId18" Type="http://schemas.openxmlformats.org/officeDocument/2006/relationships/hyperlink" Target="https://podminky.urs.cz/item/CS_URS_2024_01/968062357" TargetMode="External" /><Relationship Id="rId19" Type="http://schemas.openxmlformats.org/officeDocument/2006/relationships/hyperlink" Target="https://podminky.urs.cz/item/CS_URS_2024_01/968072354" TargetMode="External" /><Relationship Id="rId20" Type="http://schemas.openxmlformats.org/officeDocument/2006/relationships/hyperlink" Target="https://podminky.urs.cz/item/CS_URS_2023_02/971033631" TargetMode="External" /><Relationship Id="rId21" Type="http://schemas.openxmlformats.org/officeDocument/2006/relationships/hyperlink" Target="https://podminky.urs.cz/item/CS_URS_2023_02/971033641" TargetMode="External" /><Relationship Id="rId22" Type="http://schemas.openxmlformats.org/officeDocument/2006/relationships/hyperlink" Target="https://podminky.urs.cz/item/CS_URS_2023_02/971033651" TargetMode="External" /><Relationship Id="rId23" Type="http://schemas.openxmlformats.org/officeDocument/2006/relationships/hyperlink" Target="https://podminky.urs.cz/item/CS_URS_2023_02/973031335" TargetMode="External" /><Relationship Id="rId24" Type="http://schemas.openxmlformats.org/officeDocument/2006/relationships/hyperlink" Target="https://podminky.urs.cz/item/CS_URS_2023_02/978011191" TargetMode="External" /><Relationship Id="rId25" Type="http://schemas.openxmlformats.org/officeDocument/2006/relationships/hyperlink" Target="https://podminky.urs.cz/item/CS_URS_2023_02/978012191" TargetMode="External" /><Relationship Id="rId26" Type="http://schemas.openxmlformats.org/officeDocument/2006/relationships/hyperlink" Target="https://podminky.urs.cz/item/CS_URS_2023_02/978013191" TargetMode="External" /><Relationship Id="rId27" Type="http://schemas.openxmlformats.org/officeDocument/2006/relationships/hyperlink" Target="https://podminky.urs.cz/item/CS_URS_2023_02/997006002" TargetMode="External" /><Relationship Id="rId28" Type="http://schemas.openxmlformats.org/officeDocument/2006/relationships/hyperlink" Target="https://podminky.urs.cz/item/CS_URS_2023_02/997013154" TargetMode="External" /><Relationship Id="rId29" Type="http://schemas.openxmlformats.org/officeDocument/2006/relationships/hyperlink" Target="https://podminky.urs.cz/item/CS_URS_2023_02/997013501" TargetMode="External" /><Relationship Id="rId30" Type="http://schemas.openxmlformats.org/officeDocument/2006/relationships/hyperlink" Target="https://podminky.urs.cz/item/CS_URS_2023_02/997013509" TargetMode="External" /><Relationship Id="rId31" Type="http://schemas.openxmlformats.org/officeDocument/2006/relationships/hyperlink" Target="https://podminky.urs.cz/item/CS_URS_2023_02/997013631" TargetMode="External" /><Relationship Id="rId32" Type="http://schemas.openxmlformats.org/officeDocument/2006/relationships/hyperlink" Target="https://podminky.urs.cz/item/CS_URS_2023_02/997013645" TargetMode="External" /><Relationship Id="rId33" Type="http://schemas.openxmlformats.org/officeDocument/2006/relationships/hyperlink" Target="https://podminky.urs.cz/item/CS_URS_2023_02/997013861" TargetMode="External" /><Relationship Id="rId34" Type="http://schemas.openxmlformats.org/officeDocument/2006/relationships/hyperlink" Target="https://podminky.urs.cz/item/CS_URS_2023_02/997013862" TargetMode="External" /><Relationship Id="rId35" Type="http://schemas.openxmlformats.org/officeDocument/2006/relationships/hyperlink" Target="https://podminky.urs.cz/item/CS_URS_2023_02/997013863" TargetMode="External" /><Relationship Id="rId36" Type="http://schemas.openxmlformats.org/officeDocument/2006/relationships/hyperlink" Target="https://podminky.urs.cz/item/CS_URS_2023_02/997013869" TargetMode="External" /><Relationship Id="rId37" Type="http://schemas.openxmlformats.org/officeDocument/2006/relationships/hyperlink" Target="https://podminky.urs.cz/item/CS_URS_2023_02/997013871" TargetMode="External" /><Relationship Id="rId38" Type="http://schemas.openxmlformats.org/officeDocument/2006/relationships/hyperlink" Target="https://podminky.urs.cz/item/CS_URS_2023_02/711131811" TargetMode="External" /><Relationship Id="rId39" Type="http://schemas.openxmlformats.org/officeDocument/2006/relationships/hyperlink" Target="https://podminky.urs.cz/item/CS_URS_2023_02/712431811" TargetMode="External" /><Relationship Id="rId40" Type="http://schemas.openxmlformats.org/officeDocument/2006/relationships/hyperlink" Target="https://podminky.urs.cz/item/CS_URS_2023_02/721210813" TargetMode="External" /><Relationship Id="rId41" Type="http://schemas.openxmlformats.org/officeDocument/2006/relationships/hyperlink" Target="https://podminky.urs.cz/item/CS_URS_2023_02/725110814" TargetMode="External" /><Relationship Id="rId42" Type="http://schemas.openxmlformats.org/officeDocument/2006/relationships/hyperlink" Target="https://podminky.urs.cz/item/CS_URS_2023_02/725210821" TargetMode="External" /><Relationship Id="rId43" Type="http://schemas.openxmlformats.org/officeDocument/2006/relationships/hyperlink" Target="https://podminky.urs.cz/item/CS_URS_2023_02/725220851" TargetMode="External" /><Relationship Id="rId44" Type="http://schemas.openxmlformats.org/officeDocument/2006/relationships/hyperlink" Target="https://podminky.urs.cz/item/CS_URS_2023_02/725240811" TargetMode="External" /><Relationship Id="rId45" Type="http://schemas.openxmlformats.org/officeDocument/2006/relationships/hyperlink" Target="https://podminky.urs.cz/item/CS_URS_2023_02/725240812" TargetMode="External" /><Relationship Id="rId46" Type="http://schemas.openxmlformats.org/officeDocument/2006/relationships/hyperlink" Target="https://podminky.urs.cz/item/CS_URS_2023_02/725330840" TargetMode="External" /><Relationship Id="rId47" Type="http://schemas.openxmlformats.org/officeDocument/2006/relationships/hyperlink" Target="https://podminky.urs.cz/item/CS_URS_2023_02/725820801" TargetMode="External" /><Relationship Id="rId48" Type="http://schemas.openxmlformats.org/officeDocument/2006/relationships/hyperlink" Target="https://podminky.urs.cz/item/CS_URS_2023_02/725840850" TargetMode="External" /><Relationship Id="rId49" Type="http://schemas.openxmlformats.org/officeDocument/2006/relationships/hyperlink" Target="https://podminky.urs.cz/item/CS_URS_2023_02/731200826" TargetMode="External" /><Relationship Id="rId50" Type="http://schemas.openxmlformats.org/officeDocument/2006/relationships/hyperlink" Target="https://podminky.urs.cz/item/CS_URS_2023_02/731200832" TargetMode="External" /><Relationship Id="rId51" Type="http://schemas.openxmlformats.org/officeDocument/2006/relationships/hyperlink" Target="https://podminky.urs.cz/item/CS_URS_2023_02/751377811" TargetMode="External" /><Relationship Id="rId52" Type="http://schemas.openxmlformats.org/officeDocument/2006/relationships/hyperlink" Target="https://podminky.urs.cz/item/CS_URS_2023_02/762521812" TargetMode="External" /><Relationship Id="rId53" Type="http://schemas.openxmlformats.org/officeDocument/2006/relationships/hyperlink" Target="https://podminky.urs.cz/item/CS_URS_2023_02/762526811" TargetMode="External" /><Relationship Id="rId54" Type="http://schemas.openxmlformats.org/officeDocument/2006/relationships/hyperlink" Target="https://podminky.urs.cz/item/CS_URS_2023_02/764001821" TargetMode="External" /><Relationship Id="rId55" Type="http://schemas.openxmlformats.org/officeDocument/2006/relationships/hyperlink" Target="https://podminky.urs.cz/item/CS_URS_2024_01/764002851" TargetMode="External" /><Relationship Id="rId56" Type="http://schemas.openxmlformats.org/officeDocument/2006/relationships/hyperlink" Target="https://podminky.urs.cz/item/CS_URS_2024_01/764002861" TargetMode="External" /><Relationship Id="rId57" Type="http://schemas.openxmlformats.org/officeDocument/2006/relationships/hyperlink" Target="https://podminky.urs.cz/item/CS_URS_2023_02/766221811" TargetMode="External" /><Relationship Id="rId58" Type="http://schemas.openxmlformats.org/officeDocument/2006/relationships/hyperlink" Target="https://podminky.urs.cz/item/CS_URS_2023_02/766421811" TargetMode="External" /><Relationship Id="rId59" Type="http://schemas.openxmlformats.org/officeDocument/2006/relationships/hyperlink" Target="https://podminky.urs.cz/item/CS_URS_2023_02/766421822" TargetMode="External" /><Relationship Id="rId60" Type="http://schemas.openxmlformats.org/officeDocument/2006/relationships/hyperlink" Target="https://podminky.urs.cz/item/CS_URS_2023_02/767661811" TargetMode="External" /><Relationship Id="rId61" Type="http://schemas.openxmlformats.org/officeDocument/2006/relationships/hyperlink" Target="https://podminky.urs.cz/item/CS_URS_2023_02/771573810" TargetMode="External" /><Relationship Id="rId62" Type="http://schemas.openxmlformats.org/officeDocument/2006/relationships/hyperlink" Target="https://podminky.urs.cz/item/CS_URS_2023_02/776201812" TargetMode="External" /><Relationship Id="rId63" Type="http://schemas.openxmlformats.org/officeDocument/2006/relationships/hyperlink" Target="https://podminky.urs.cz/item/CS_URS_2023_02/781471810" TargetMode="External" /><Relationship Id="rId6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2251254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3_02/212755214" TargetMode="External" /><Relationship Id="rId5" Type="http://schemas.openxmlformats.org/officeDocument/2006/relationships/hyperlink" Target="https://podminky.urs.cz/item/CS_URS_2023_02/271532212" TargetMode="External" /><Relationship Id="rId6" Type="http://schemas.openxmlformats.org/officeDocument/2006/relationships/hyperlink" Target="https://podminky.urs.cz/item/CS_URS_2023_02/271562211" TargetMode="External" /><Relationship Id="rId7" Type="http://schemas.openxmlformats.org/officeDocument/2006/relationships/hyperlink" Target="https://podminky.urs.cz/item/CS_URS_2023_02/273311611" TargetMode="External" /><Relationship Id="rId8" Type="http://schemas.openxmlformats.org/officeDocument/2006/relationships/hyperlink" Target="https://podminky.urs.cz/item/CS_URS_2023_02/273321311" TargetMode="External" /><Relationship Id="rId9" Type="http://schemas.openxmlformats.org/officeDocument/2006/relationships/hyperlink" Target="https://podminky.urs.cz/item/CS_URS_2023_02/273321411" TargetMode="External" /><Relationship Id="rId10" Type="http://schemas.openxmlformats.org/officeDocument/2006/relationships/hyperlink" Target="https://podminky.urs.cz/item/CS_URS_2023_02/273362021" TargetMode="External" /><Relationship Id="rId11" Type="http://schemas.openxmlformats.org/officeDocument/2006/relationships/hyperlink" Target="https://podminky.urs.cz/item/CS_URS_2023_02/310239211" TargetMode="External" /><Relationship Id="rId12" Type="http://schemas.openxmlformats.org/officeDocument/2006/relationships/hyperlink" Target="https://podminky.urs.cz/item/CS_URS_2023_02/311236111" TargetMode="External" /><Relationship Id="rId13" Type="http://schemas.openxmlformats.org/officeDocument/2006/relationships/hyperlink" Target="https://podminky.urs.cz/item/CS_URS_2023_02/311311911" TargetMode="External" /><Relationship Id="rId14" Type="http://schemas.openxmlformats.org/officeDocument/2006/relationships/hyperlink" Target="https://podminky.urs.cz/item/CS_URS_2023_02/311321817" TargetMode="External" /><Relationship Id="rId15" Type="http://schemas.openxmlformats.org/officeDocument/2006/relationships/hyperlink" Target="https://podminky.urs.cz/item/CS_URS_2023_02/311351121" TargetMode="External" /><Relationship Id="rId16" Type="http://schemas.openxmlformats.org/officeDocument/2006/relationships/hyperlink" Target="https://podminky.urs.cz/item/CS_URS_2023_02/311351122" TargetMode="External" /><Relationship Id="rId17" Type="http://schemas.openxmlformats.org/officeDocument/2006/relationships/hyperlink" Target="https://podminky.urs.cz/item/CS_URS_2023_02/311351911" TargetMode="External" /><Relationship Id="rId18" Type="http://schemas.openxmlformats.org/officeDocument/2006/relationships/hyperlink" Target="https://podminky.urs.cz/item/CS_URS_2023_02/311361821" TargetMode="External" /><Relationship Id="rId19" Type="http://schemas.openxmlformats.org/officeDocument/2006/relationships/hyperlink" Target="https://podminky.urs.cz/item/CS_URS_2023_02/311362021" TargetMode="External" /><Relationship Id="rId20" Type="http://schemas.openxmlformats.org/officeDocument/2006/relationships/hyperlink" Target="https://podminky.urs.cz/item/CS_URS_2023_02/317168011" TargetMode="External" /><Relationship Id="rId21" Type="http://schemas.openxmlformats.org/officeDocument/2006/relationships/hyperlink" Target="https://podminky.urs.cz/item/CS_URS_2023_02/317168012" TargetMode="External" /><Relationship Id="rId22" Type="http://schemas.openxmlformats.org/officeDocument/2006/relationships/hyperlink" Target="https://podminky.urs.cz/item/CS_URS_2023_02/317168013" TargetMode="External" /><Relationship Id="rId23" Type="http://schemas.openxmlformats.org/officeDocument/2006/relationships/hyperlink" Target="https://podminky.urs.cz/item/CS_URS_2023_02/317168014" TargetMode="External" /><Relationship Id="rId24" Type="http://schemas.openxmlformats.org/officeDocument/2006/relationships/hyperlink" Target="https://podminky.urs.cz/item/CS_URS_2023_02/317168015" TargetMode="External" /><Relationship Id="rId25" Type="http://schemas.openxmlformats.org/officeDocument/2006/relationships/hyperlink" Target="https://podminky.urs.cz/item/CS_URS_2023_02/317168016" TargetMode="External" /><Relationship Id="rId26" Type="http://schemas.openxmlformats.org/officeDocument/2006/relationships/hyperlink" Target="https://podminky.urs.cz/item/CS_URS_2023_02/317168033" TargetMode="External" /><Relationship Id="rId27" Type="http://schemas.openxmlformats.org/officeDocument/2006/relationships/hyperlink" Target="https://podminky.urs.cz/item/CS_URS_2023_02/317944321" TargetMode="External" /><Relationship Id="rId28" Type="http://schemas.openxmlformats.org/officeDocument/2006/relationships/hyperlink" Target="https://podminky.urs.cz/item/CS_URS_2023_02/317944323" TargetMode="External" /><Relationship Id="rId29" Type="http://schemas.openxmlformats.org/officeDocument/2006/relationships/hyperlink" Target="https://podminky.urs.cz/item/CS_URS_2023_02/317944325" TargetMode="External" /><Relationship Id="rId30" Type="http://schemas.openxmlformats.org/officeDocument/2006/relationships/hyperlink" Target="https://podminky.urs.cz/item/CS_URS_2023_02/317998110" TargetMode="External" /><Relationship Id="rId31" Type="http://schemas.openxmlformats.org/officeDocument/2006/relationships/hyperlink" Target="https://podminky.urs.cz/item/CS_URS_2023_02/342244111" TargetMode="External" /><Relationship Id="rId32" Type="http://schemas.openxmlformats.org/officeDocument/2006/relationships/hyperlink" Target="https://podminky.urs.cz/item/CS_URS_2023_02/342244121" TargetMode="External" /><Relationship Id="rId33" Type="http://schemas.openxmlformats.org/officeDocument/2006/relationships/hyperlink" Target="https://podminky.urs.cz/item/CS_URS_2023_02/342291112" TargetMode="External" /><Relationship Id="rId34" Type="http://schemas.openxmlformats.org/officeDocument/2006/relationships/hyperlink" Target="https://podminky.urs.cz/item/CS_URS_2023_02/342291121" TargetMode="External" /><Relationship Id="rId35" Type="http://schemas.openxmlformats.org/officeDocument/2006/relationships/hyperlink" Target="https://podminky.urs.cz/item/CS_URS_2023_02/346244381" TargetMode="External" /><Relationship Id="rId36" Type="http://schemas.openxmlformats.org/officeDocument/2006/relationships/hyperlink" Target="https://podminky.urs.cz/item/CS_URS_2023_02/411324343" TargetMode="External" /><Relationship Id="rId37" Type="http://schemas.openxmlformats.org/officeDocument/2006/relationships/hyperlink" Target="https://podminky.urs.cz/item/CS_URS_2023_02/411351021" TargetMode="External" /><Relationship Id="rId38" Type="http://schemas.openxmlformats.org/officeDocument/2006/relationships/hyperlink" Target="https://podminky.urs.cz/item/CS_URS_2023_02/411351022" TargetMode="External" /><Relationship Id="rId39" Type="http://schemas.openxmlformats.org/officeDocument/2006/relationships/hyperlink" Target="https://podminky.urs.cz/item/CS_URS_2023_02/413232221" TargetMode="External" /><Relationship Id="rId40" Type="http://schemas.openxmlformats.org/officeDocument/2006/relationships/hyperlink" Target="https://podminky.urs.cz/item/CS_URS_2023_02/441171112" TargetMode="External" /><Relationship Id="rId41" Type="http://schemas.openxmlformats.org/officeDocument/2006/relationships/hyperlink" Target="https://podminky.urs.cz/item/CS_URS_2023_02/611131151" TargetMode="External" /><Relationship Id="rId42" Type="http://schemas.openxmlformats.org/officeDocument/2006/relationships/hyperlink" Target="https://podminky.urs.cz/item/CS_URS_2023_02/611325131" TargetMode="External" /><Relationship Id="rId43" Type="http://schemas.openxmlformats.org/officeDocument/2006/relationships/hyperlink" Target="https://podminky.urs.cz/item/CS_URS_2023_02/611328131" TargetMode="External" /><Relationship Id="rId44" Type="http://schemas.openxmlformats.org/officeDocument/2006/relationships/hyperlink" Target="https://podminky.urs.cz/item/CS_URS_2023_02/612131151" TargetMode="External" /><Relationship Id="rId45" Type="http://schemas.openxmlformats.org/officeDocument/2006/relationships/hyperlink" Target="https://podminky.urs.cz/item/CS_URS_2023_02/612315418" TargetMode="External" /><Relationship Id="rId46" Type="http://schemas.openxmlformats.org/officeDocument/2006/relationships/hyperlink" Target="https://podminky.urs.cz/item/CS_URS_2023_02/612316121" TargetMode="External" /><Relationship Id="rId47" Type="http://schemas.openxmlformats.org/officeDocument/2006/relationships/hyperlink" Target="https://podminky.urs.cz/item/CS_URS_2023_02/612321111" TargetMode="External" /><Relationship Id="rId48" Type="http://schemas.openxmlformats.org/officeDocument/2006/relationships/hyperlink" Target="https://podminky.urs.cz/item/CS_URS_2023_02/612321141" TargetMode="External" /><Relationship Id="rId49" Type="http://schemas.openxmlformats.org/officeDocument/2006/relationships/hyperlink" Target="https://podminky.urs.cz/item/CS_URS_2023_02/612324111" TargetMode="External" /><Relationship Id="rId50" Type="http://schemas.openxmlformats.org/officeDocument/2006/relationships/hyperlink" Target="https://podminky.urs.cz/item/CS_URS_2023_02/612328131" TargetMode="External" /><Relationship Id="rId51" Type="http://schemas.openxmlformats.org/officeDocument/2006/relationships/hyperlink" Target="https://podminky.urs.cz/item/CS_URS_2023_02/619995001" TargetMode="External" /><Relationship Id="rId52" Type="http://schemas.openxmlformats.org/officeDocument/2006/relationships/hyperlink" Target="https://podminky.urs.cz/item/CS_URS_2023_02/622131121" TargetMode="External" /><Relationship Id="rId53" Type="http://schemas.openxmlformats.org/officeDocument/2006/relationships/hyperlink" Target="https://podminky.urs.cz/item/CS_URS_2023_02/622151011" TargetMode="External" /><Relationship Id="rId54" Type="http://schemas.openxmlformats.org/officeDocument/2006/relationships/hyperlink" Target="https://podminky.urs.cz/item/CS_URS_2023_02/622211031" TargetMode="External" /><Relationship Id="rId55" Type="http://schemas.openxmlformats.org/officeDocument/2006/relationships/hyperlink" Target="https://podminky.urs.cz/item/CS_URS_2023_02/622211041" TargetMode="External" /><Relationship Id="rId56" Type="http://schemas.openxmlformats.org/officeDocument/2006/relationships/hyperlink" Target="https://podminky.urs.cz/item/CS_URS_2023_02/622212001" TargetMode="External" /><Relationship Id="rId57" Type="http://schemas.openxmlformats.org/officeDocument/2006/relationships/hyperlink" Target="https://podminky.urs.cz/item/CS_URS_2023_02/622252001" TargetMode="External" /><Relationship Id="rId58" Type="http://schemas.openxmlformats.org/officeDocument/2006/relationships/hyperlink" Target="https://podminky.urs.cz/item/CS_URS_2023_02/622252002" TargetMode="External" /><Relationship Id="rId59" Type="http://schemas.openxmlformats.org/officeDocument/2006/relationships/hyperlink" Target="https://podminky.urs.cz/item/CS_URS_2023_02/622531022" TargetMode="External" /><Relationship Id="rId60" Type="http://schemas.openxmlformats.org/officeDocument/2006/relationships/hyperlink" Target="https://podminky.urs.cz/item/CS_URS_2023_02/629991012" TargetMode="External" /><Relationship Id="rId61" Type="http://schemas.openxmlformats.org/officeDocument/2006/relationships/hyperlink" Target="https://podminky.urs.cz/item/CS_URS_2023_02/629995101" TargetMode="External" /><Relationship Id="rId62" Type="http://schemas.openxmlformats.org/officeDocument/2006/relationships/hyperlink" Target="https://podminky.urs.cz/item/CS_URS_2023_02/629999031" TargetMode="External" /><Relationship Id="rId63" Type="http://schemas.openxmlformats.org/officeDocument/2006/relationships/hyperlink" Target="https://podminky.urs.cz/item/CS_URS_2023_02/631311115" TargetMode="External" /><Relationship Id="rId64" Type="http://schemas.openxmlformats.org/officeDocument/2006/relationships/hyperlink" Target="https://podminky.urs.cz/item/CS_URS_2023_02/631319011" TargetMode="External" /><Relationship Id="rId65" Type="http://schemas.openxmlformats.org/officeDocument/2006/relationships/hyperlink" Target="https://podminky.urs.cz/item/CS_URS_2023_02/631319021" TargetMode="External" /><Relationship Id="rId66" Type="http://schemas.openxmlformats.org/officeDocument/2006/relationships/hyperlink" Target="https://podminky.urs.cz/item/CS_URS_2023_02/631362021" TargetMode="External" /><Relationship Id="rId67" Type="http://schemas.openxmlformats.org/officeDocument/2006/relationships/hyperlink" Target="https://podminky.urs.cz/item/CS_URS_2023_02/632481215" TargetMode="External" /><Relationship Id="rId68" Type="http://schemas.openxmlformats.org/officeDocument/2006/relationships/hyperlink" Target="https://podminky.urs.cz/item/CS_URS_2023_02/919726122" TargetMode="External" /><Relationship Id="rId69" Type="http://schemas.openxmlformats.org/officeDocument/2006/relationships/hyperlink" Target="https://podminky.urs.cz/item/CS_URS_2023_02/941211112" TargetMode="External" /><Relationship Id="rId70" Type="http://schemas.openxmlformats.org/officeDocument/2006/relationships/hyperlink" Target="https://podminky.urs.cz/item/CS_URS_2023_02/941211211" TargetMode="External" /><Relationship Id="rId71" Type="http://schemas.openxmlformats.org/officeDocument/2006/relationships/hyperlink" Target="https://podminky.urs.cz/item/CS_URS_2023_02/941211812" TargetMode="External" /><Relationship Id="rId72" Type="http://schemas.openxmlformats.org/officeDocument/2006/relationships/hyperlink" Target="https://podminky.urs.cz/item/CS_URS_2023_02/944511111" TargetMode="External" /><Relationship Id="rId73" Type="http://schemas.openxmlformats.org/officeDocument/2006/relationships/hyperlink" Target="https://podminky.urs.cz/item/CS_URS_2023_02/944511211" TargetMode="External" /><Relationship Id="rId74" Type="http://schemas.openxmlformats.org/officeDocument/2006/relationships/hyperlink" Target="https://podminky.urs.cz/item/CS_URS_2023_02/944511811" TargetMode="External" /><Relationship Id="rId75" Type="http://schemas.openxmlformats.org/officeDocument/2006/relationships/hyperlink" Target="https://podminky.urs.cz/item/CS_URS_2023_02/949101111" TargetMode="External" /><Relationship Id="rId76" Type="http://schemas.openxmlformats.org/officeDocument/2006/relationships/hyperlink" Target="https://podminky.urs.cz/item/CS_URS_2023_02/952902121" TargetMode="External" /><Relationship Id="rId77" Type="http://schemas.openxmlformats.org/officeDocument/2006/relationships/hyperlink" Target="https://podminky.urs.cz/item/CS_URS_2023_02/952902611" TargetMode="External" /><Relationship Id="rId78" Type="http://schemas.openxmlformats.org/officeDocument/2006/relationships/hyperlink" Target="https://podminky.urs.cz/item/CS_URS_2023_02/953845114" TargetMode="External" /><Relationship Id="rId79" Type="http://schemas.openxmlformats.org/officeDocument/2006/relationships/hyperlink" Target="https://podminky.urs.cz/item/CS_URS_2023_02/953845124" TargetMode="External" /><Relationship Id="rId80" Type="http://schemas.openxmlformats.org/officeDocument/2006/relationships/hyperlink" Target="https://podminky.urs.cz/item/CS_URS_2023_02/965046111" TargetMode="External" /><Relationship Id="rId81" Type="http://schemas.openxmlformats.org/officeDocument/2006/relationships/hyperlink" Target="https://podminky.urs.cz/item/CS_URS_2023_02/973031335" TargetMode="External" /><Relationship Id="rId82" Type="http://schemas.openxmlformats.org/officeDocument/2006/relationships/hyperlink" Target="https://podminky.urs.cz/item/CS_URS_2023_02/977331111" TargetMode="External" /><Relationship Id="rId83" Type="http://schemas.openxmlformats.org/officeDocument/2006/relationships/hyperlink" Target="https://podminky.urs.cz/item/CS_URS_2023_02/985421124" TargetMode="External" /><Relationship Id="rId84" Type="http://schemas.openxmlformats.org/officeDocument/2006/relationships/hyperlink" Target="https://podminky.urs.cz/item/CS_URS_2023_02/997006002" TargetMode="External" /><Relationship Id="rId85" Type="http://schemas.openxmlformats.org/officeDocument/2006/relationships/hyperlink" Target="https://podminky.urs.cz/item/CS_URS_2023_02/997013154" TargetMode="External" /><Relationship Id="rId86" Type="http://schemas.openxmlformats.org/officeDocument/2006/relationships/hyperlink" Target="https://podminky.urs.cz/item/CS_URS_2023_02/997013501" TargetMode="External" /><Relationship Id="rId87" Type="http://schemas.openxmlformats.org/officeDocument/2006/relationships/hyperlink" Target="https://podminky.urs.cz/item/CS_URS_2023_02/997013509" TargetMode="External" /><Relationship Id="rId88" Type="http://schemas.openxmlformats.org/officeDocument/2006/relationships/hyperlink" Target="https://podminky.urs.cz/item/CS_URS_2023_02/997013631" TargetMode="External" /><Relationship Id="rId89" Type="http://schemas.openxmlformats.org/officeDocument/2006/relationships/hyperlink" Target="https://podminky.urs.cz/item/CS_URS_2023_02/998017003" TargetMode="External" /><Relationship Id="rId90" Type="http://schemas.openxmlformats.org/officeDocument/2006/relationships/hyperlink" Target="https://podminky.urs.cz/item/CS_URS_2023_02/725291641" TargetMode="External" /><Relationship Id="rId91" Type="http://schemas.openxmlformats.org/officeDocument/2006/relationships/hyperlink" Target="https://podminky.urs.cz/item/CS_URS_2023_02/725291642" TargetMode="External" /><Relationship Id="rId92" Type="http://schemas.openxmlformats.org/officeDocument/2006/relationships/hyperlink" Target="https://podminky.urs.cz/item/CS_URS_2023_02/725291722" TargetMode="External" /><Relationship Id="rId93" Type="http://schemas.openxmlformats.org/officeDocument/2006/relationships/hyperlink" Target="https://podminky.urs.cz/item/CS_URS_2023_02/998725203" TargetMode="External" /><Relationship Id="rId94" Type="http://schemas.openxmlformats.org/officeDocument/2006/relationships/hyperlink" Target="https://podminky.urs.cz/item/CS_URS_2023_02/741110002" TargetMode="External" /><Relationship Id="rId95" Type="http://schemas.openxmlformats.org/officeDocument/2006/relationships/hyperlink" Target="https://podminky.urs.cz/item/CS_URS_2023_02/741110042" TargetMode="External" /><Relationship Id="rId96" Type="http://schemas.openxmlformats.org/officeDocument/2006/relationships/hyperlink" Target="https://podminky.urs.cz/item/CS_URS_2023_02/741110043" TargetMode="External" /><Relationship Id="rId97" Type="http://schemas.openxmlformats.org/officeDocument/2006/relationships/hyperlink" Target="https://podminky.urs.cz/item/CS_URS_2023_02/741110511" TargetMode="External" /><Relationship Id="rId98" Type="http://schemas.openxmlformats.org/officeDocument/2006/relationships/hyperlink" Target="https://podminky.urs.cz/item/CS_URS_2023_02/741110513" TargetMode="External" /><Relationship Id="rId99" Type="http://schemas.openxmlformats.org/officeDocument/2006/relationships/hyperlink" Target="https://podminky.urs.cz/item/CS_URS_2023_02/741112021" TargetMode="External" /><Relationship Id="rId100" Type="http://schemas.openxmlformats.org/officeDocument/2006/relationships/hyperlink" Target="https://podminky.urs.cz/item/CS_URS_2023_02/741112061" TargetMode="External" /><Relationship Id="rId101" Type="http://schemas.openxmlformats.org/officeDocument/2006/relationships/hyperlink" Target="https://podminky.urs.cz/item/CS_URS_2023_02/741120301" TargetMode="External" /><Relationship Id="rId102" Type="http://schemas.openxmlformats.org/officeDocument/2006/relationships/hyperlink" Target="https://podminky.urs.cz/item/CS_URS_2023_02/741120303" TargetMode="External" /><Relationship Id="rId103" Type="http://schemas.openxmlformats.org/officeDocument/2006/relationships/hyperlink" Target="https://podminky.urs.cz/item/CS_URS_2023_02/741120311" TargetMode="External" /><Relationship Id="rId104" Type="http://schemas.openxmlformats.org/officeDocument/2006/relationships/hyperlink" Target="https://podminky.urs.cz/item/CS_URS_2023_02/741122611" TargetMode="External" /><Relationship Id="rId105" Type="http://schemas.openxmlformats.org/officeDocument/2006/relationships/hyperlink" Target="https://podminky.urs.cz/item/CS_URS_2023_02/741122641" TargetMode="External" /><Relationship Id="rId106" Type="http://schemas.openxmlformats.org/officeDocument/2006/relationships/hyperlink" Target="https://podminky.urs.cz/item/CS_URS_2023_02/741122642" TargetMode="External" /><Relationship Id="rId107" Type="http://schemas.openxmlformats.org/officeDocument/2006/relationships/hyperlink" Target="https://podminky.urs.cz/item/CS_URS_2023_02/741122643" TargetMode="External" /><Relationship Id="rId108" Type="http://schemas.openxmlformats.org/officeDocument/2006/relationships/hyperlink" Target="https://podminky.urs.cz/item/CS_URS_2023_02/741122645" TargetMode="External" /><Relationship Id="rId109" Type="http://schemas.openxmlformats.org/officeDocument/2006/relationships/hyperlink" Target="https://podminky.urs.cz/item/CS_URS_2023_02/741124603" TargetMode="External" /><Relationship Id="rId110" Type="http://schemas.openxmlformats.org/officeDocument/2006/relationships/hyperlink" Target="https://podminky.urs.cz/item/CS_URS_2023_02/741130001" TargetMode="External" /><Relationship Id="rId111" Type="http://schemas.openxmlformats.org/officeDocument/2006/relationships/hyperlink" Target="https://podminky.urs.cz/item/CS_URS_2023_02/741210004" TargetMode="External" /><Relationship Id="rId112" Type="http://schemas.openxmlformats.org/officeDocument/2006/relationships/hyperlink" Target="https://podminky.urs.cz/item/CS_URS_2023_02/741210203" TargetMode="External" /><Relationship Id="rId113" Type="http://schemas.openxmlformats.org/officeDocument/2006/relationships/hyperlink" Target="https://podminky.urs.cz/item/CS_URS_2023_02/741310001" TargetMode="External" /><Relationship Id="rId114" Type="http://schemas.openxmlformats.org/officeDocument/2006/relationships/hyperlink" Target="https://podminky.urs.cz/item/CS_URS_2023_02/741310011" TargetMode="External" /><Relationship Id="rId115" Type="http://schemas.openxmlformats.org/officeDocument/2006/relationships/hyperlink" Target="https://podminky.urs.cz/item/CS_URS_2023_02/741310022" TargetMode="External" /><Relationship Id="rId116" Type="http://schemas.openxmlformats.org/officeDocument/2006/relationships/hyperlink" Target="https://podminky.urs.cz/item/CS_URS_2023_02/741310201" TargetMode="External" /><Relationship Id="rId117" Type="http://schemas.openxmlformats.org/officeDocument/2006/relationships/hyperlink" Target="https://podminky.urs.cz/item/CS_URS_2023_02/741310201" TargetMode="External" /><Relationship Id="rId118" Type="http://schemas.openxmlformats.org/officeDocument/2006/relationships/hyperlink" Target="https://podminky.urs.cz/item/CS_URS_2023_02/741310231" TargetMode="External" /><Relationship Id="rId119" Type="http://schemas.openxmlformats.org/officeDocument/2006/relationships/hyperlink" Target="https://podminky.urs.cz/item/CS_URS_2023_02/741310233" TargetMode="External" /><Relationship Id="rId120" Type="http://schemas.openxmlformats.org/officeDocument/2006/relationships/hyperlink" Target="https://podminky.urs.cz/item/CS_URS_2023_02/741310411" TargetMode="External" /><Relationship Id="rId121" Type="http://schemas.openxmlformats.org/officeDocument/2006/relationships/hyperlink" Target="https://podminky.urs.cz/item/CS_URS_2023_02/741311003" TargetMode="External" /><Relationship Id="rId122" Type="http://schemas.openxmlformats.org/officeDocument/2006/relationships/hyperlink" Target="https://podminky.urs.cz/item/CS_URS_2023_02/741311004" TargetMode="External" /><Relationship Id="rId123" Type="http://schemas.openxmlformats.org/officeDocument/2006/relationships/hyperlink" Target="https://podminky.urs.cz/item/CS_URS_2023_02/741313011" TargetMode="External" /><Relationship Id="rId124" Type="http://schemas.openxmlformats.org/officeDocument/2006/relationships/hyperlink" Target="https://podminky.urs.cz/item/CS_URS_2023_02/741313042" TargetMode="External" /><Relationship Id="rId125" Type="http://schemas.openxmlformats.org/officeDocument/2006/relationships/hyperlink" Target="https://podminky.urs.cz/item/CS_URS_2023_02/741322151" TargetMode="External" /><Relationship Id="rId126" Type="http://schemas.openxmlformats.org/officeDocument/2006/relationships/hyperlink" Target="https://podminky.urs.cz/item/CS_URS_2023_02/741350001" TargetMode="External" /><Relationship Id="rId127" Type="http://schemas.openxmlformats.org/officeDocument/2006/relationships/hyperlink" Target="https://podminky.urs.cz/item/CS_URS_2023_02/741372002" TargetMode="External" /><Relationship Id="rId128" Type="http://schemas.openxmlformats.org/officeDocument/2006/relationships/hyperlink" Target="https://podminky.urs.cz/item/CS_URS_2023_02/741372112" TargetMode="External" /><Relationship Id="rId129" Type="http://schemas.openxmlformats.org/officeDocument/2006/relationships/hyperlink" Target="https://podminky.urs.cz/item/CS_URS_2023_02/741410001" TargetMode="External" /><Relationship Id="rId130" Type="http://schemas.openxmlformats.org/officeDocument/2006/relationships/hyperlink" Target="https://podminky.urs.cz/item/CS_URS_2023_02/741410021" TargetMode="External" /><Relationship Id="rId131" Type="http://schemas.openxmlformats.org/officeDocument/2006/relationships/hyperlink" Target="https://podminky.urs.cz/item/CS_URS_2023_02/741420001" TargetMode="External" /><Relationship Id="rId132" Type="http://schemas.openxmlformats.org/officeDocument/2006/relationships/hyperlink" Target="https://podminky.urs.cz/item/CS_URS_2023_02/741420022" TargetMode="External" /><Relationship Id="rId133" Type="http://schemas.openxmlformats.org/officeDocument/2006/relationships/hyperlink" Target="https://podminky.urs.cz/item/CS_URS_2023_02/741420051" TargetMode="External" /><Relationship Id="rId134" Type="http://schemas.openxmlformats.org/officeDocument/2006/relationships/hyperlink" Target="https://podminky.urs.cz/item/CS_URS_2023_02/741420083" TargetMode="External" /><Relationship Id="rId135" Type="http://schemas.openxmlformats.org/officeDocument/2006/relationships/hyperlink" Target="https://podminky.urs.cz/item/CS_URS_2023_02/741420101" TargetMode="External" /><Relationship Id="rId136" Type="http://schemas.openxmlformats.org/officeDocument/2006/relationships/hyperlink" Target="https://podminky.urs.cz/item/CS_URS_2023_02/741440032" TargetMode="External" /><Relationship Id="rId137" Type="http://schemas.openxmlformats.org/officeDocument/2006/relationships/hyperlink" Target="https://podminky.urs.cz/item/CS_URS_2023_02/741810003" TargetMode="External" /><Relationship Id="rId138" Type="http://schemas.openxmlformats.org/officeDocument/2006/relationships/hyperlink" Target="https://podminky.urs.cz/item/CS_URS_2023_02/741810011" TargetMode="External" /><Relationship Id="rId139" Type="http://schemas.openxmlformats.org/officeDocument/2006/relationships/hyperlink" Target="https://podminky.urs.cz/item/CS_URS_2023_02/741811011" TargetMode="External" /><Relationship Id="rId140" Type="http://schemas.openxmlformats.org/officeDocument/2006/relationships/hyperlink" Target="https://podminky.urs.cz/item/CS_URS_2023_02/741811013" TargetMode="External" /><Relationship Id="rId141" Type="http://schemas.openxmlformats.org/officeDocument/2006/relationships/hyperlink" Target="https://podminky.urs.cz/item/CS_URS_2023_02/741820102" TargetMode="External" /><Relationship Id="rId142" Type="http://schemas.openxmlformats.org/officeDocument/2006/relationships/hyperlink" Target="https://podminky.urs.cz/item/CS_URS_2023_02/741910301" TargetMode="External" /><Relationship Id="rId143" Type="http://schemas.openxmlformats.org/officeDocument/2006/relationships/hyperlink" Target="https://podminky.urs.cz/item/CS_URS_2023_02/741910414" TargetMode="External" /><Relationship Id="rId144" Type="http://schemas.openxmlformats.org/officeDocument/2006/relationships/hyperlink" Target="https://podminky.urs.cz/item/CS_URS_2023_02/741910601" TargetMode="External" /><Relationship Id="rId145" Type="http://schemas.openxmlformats.org/officeDocument/2006/relationships/hyperlink" Target="https://podminky.urs.cz/item/CS_URS_2023_02/741920307" TargetMode="External" /><Relationship Id="rId146" Type="http://schemas.openxmlformats.org/officeDocument/2006/relationships/hyperlink" Target="https://podminky.urs.cz/item/CS_URS_2023_02/998741203" TargetMode="External" /><Relationship Id="rId147" Type="http://schemas.openxmlformats.org/officeDocument/2006/relationships/hyperlink" Target="https://podminky.urs.cz/item/CS_URS_2023_02/HZS1442" TargetMode="External" /><Relationship Id="rId148" Type="http://schemas.openxmlformats.org/officeDocument/2006/relationships/hyperlink" Target="https://podminky.urs.cz/item/CS_URS_2023_02/742350001" TargetMode="External" /><Relationship Id="rId149" Type="http://schemas.openxmlformats.org/officeDocument/2006/relationships/hyperlink" Target="https://podminky.urs.cz/item/CS_URS_2023_02/742350002" TargetMode="External" /><Relationship Id="rId150" Type="http://schemas.openxmlformats.org/officeDocument/2006/relationships/hyperlink" Target="https://podminky.urs.cz/item/CS_URS_2023_02/742350003" TargetMode="External" /><Relationship Id="rId151" Type="http://schemas.openxmlformats.org/officeDocument/2006/relationships/hyperlink" Target="https://podminky.urs.cz/item/CS_URS_2023_02/742350004" TargetMode="External" /><Relationship Id="rId152" Type="http://schemas.openxmlformats.org/officeDocument/2006/relationships/hyperlink" Target="https://podminky.urs.cz/item/CS_URS_2023_02/711112001" TargetMode="External" /><Relationship Id="rId153" Type="http://schemas.openxmlformats.org/officeDocument/2006/relationships/hyperlink" Target="https://podminky.urs.cz/item/CS_URS_2023_02/711131101" TargetMode="External" /><Relationship Id="rId154" Type="http://schemas.openxmlformats.org/officeDocument/2006/relationships/hyperlink" Target="https://podminky.urs.cz/item/CS_URS_2023_02/711131101" TargetMode="External" /><Relationship Id="rId155" Type="http://schemas.openxmlformats.org/officeDocument/2006/relationships/hyperlink" Target="https://podminky.urs.cz/item/CS_URS_2023_02/711142559" TargetMode="External" /><Relationship Id="rId156" Type="http://schemas.openxmlformats.org/officeDocument/2006/relationships/hyperlink" Target="https://podminky.urs.cz/item/CS_URS_2023_02/711161273" TargetMode="External" /><Relationship Id="rId157" Type="http://schemas.openxmlformats.org/officeDocument/2006/relationships/hyperlink" Target="https://podminky.urs.cz/item/CS_URS_2023_02/711191202" TargetMode="External" /><Relationship Id="rId158" Type="http://schemas.openxmlformats.org/officeDocument/2006/relationships/hyperlink" Target="https://podminky.urs.cz/item/CS_URS_2023_02/998711203" TargetMode="External" /><Relationship Id="rId159" Type="http://schemas.openxmlformats.org/officeDocument/2006/relationships/hyperlink" Target="https://podminky.urs.cz/item/CS_URS_2023_02/712431101" TargetMode="External" /><Relationship Id="rId160" Type="http://schemas.openxmlformats.org/officeDocument/2006/relationships/hyperlink" Target="https://podminky.urs.cz/item/CS_URS_2023_02/998712203" TargetMode="External" /><Relationship Id="rId161" Type="http://schemas.openxmlformats.org/officeDocument/2006/relationships/hyperlink" Target="https://podminky.urs.cz/item/CS_URS_2023_02/713121111" TargetMode="External" /><Relationship Id="rId162" Type="http://schemas.openxmlformats.org/officeDocument/2006/relationships/hyperlink" Target="https://podminky.urs.cz/item/CS_URS_2023_02/713151111" TargetMode="External" /><Relationship Id="rId163" Type="http://schemas.openxmlformats.org/officeDocument/2006/relationships/hyperlink" Target="https://podminky.urs.cz/item/CS_URS_2023_02/713151141" TargetMode="External" /><Relationship Id="rId164" Type="http://schemas.openxmlformats.org/officeDocument/2006/relationships/hyperlink" Target="https://podminky.urs.cz/item/CS_URS_2023_02/713191132" TargetMode="External" /><Relationship Id="rId165" Type="http://schemas.openxmlformats.org/officeDocument/2006/relationships/hyperlink" Target="https://podminky.urs.cz/item/CS_URS_2023_02/998713203" TargetMode="External" /><Relationship Id="rId166" Type="http://schemas.openxmlformats.org/officeDocument/2006/relationships/hyperlink" Target="https://podminky.urs.cz/item/CS_URS_2023_02/762342511" TargetMode="External" /><Relationship Id="rId167" Type="http://schemas.openxmlformats.org/officeDocument/2006/relationships/hyperlink" Target="https://podminky.urs.cz/item/CS_URS_2023_02/762421026" TargetMode="External" /><Relationship Id="rId168" Type="http://schemas.openxmlformats.org/officeDocument/2006/relationships/hyperlink" Target="https://podminky.urs.cz/item/CS_URS_2023_02/762495000" TargetMode="External" /><Relationship Id="rId169" Type="http://schemas.openxmlformats.org/officeDocument/2006/relationships/hyperlink" Target="https://podminky.urs.cz/item/CS_URS_2023_02/762810026" TargetMode="External" /><Relationship Id="rId170" Type="http://schemas.openxmlformats.org/officeDocument/2006/relationships/hyperlink" Target="https://podminky.urs.cz/item/CS_URS_2023_02/762811100" TargetMode="External" /><Relationship Id="rId171" Type="http://schemas.openxmlformats.org/officeDocument/2006/relationships/hyperlink" Target="https://podminky.urs.cz/item/CS_URS_2023_02/998762203" TargetMode="External" /><Relationship Id="rId172" Type="http://schemas.openxmlformats.org/officeDocument/2006/relationships/hyperlink" Target="https://podminky.urs.cz/item/CS_URS_2023_02/763121415" TargetMode="External" /><Relationship Id="rId173" Type="http://schemas.openxmlformats.org/officeDocument/2006/relationships/hyperlink" Target="https://podminky.urs.cz/item/CS_URS_2023_02/763121714" TargetMode="External" /><Relationship Id="rId174" Type="http://schemas.openxmlformats.org/officeDocument/2006/relationships/hyperlink" Target="https://podminky.urs.cz/item/CS_URS_2023_02/763121751" TargetMode="External" /><Relationship Id="rId175" Type="http://schemas.openxmlformats.org/officeDocument/2006/relationships/hyperlink" Target="https://podminky.urs.cz/item/CS_URS_2023_02/763121762" TargetMode="External" /><Relationship Id="rId176" Type="http://schemas.openxmlformats.org/officeDocument/2006/relationships/hyperlink" Target="https://podminky.urs.cz/item/CS_URS_2023_02/763131511" TargetMode="External" /><Relationship Id="rId177" Type="http://schemas.openxmlformats.org/officeDocument/2006/relationships/hyperlink" Target="https://podminky.urs.cz/item/CS_URS_2023_02/763131714" TargetMode="External" /><Relationship Id="rId178" Type="http://schemas.openxmlformats.org/officeDocument/2006/relationships/hyperlink" Target="https://podminky.urs.cz/item/CS_URS_2023_02/763131765" TargetMode="External" /><Relationship Id="rId179" Type="http://schemas.openxmlformats.org/officeDocument/2006/relationships/hyperlink" Target="https://podminky.urs.cz/item/CS_URS_2023_02/763131772" TargetMode="External" /><Relationship Id="rId180" Type="http://schemas.openxmlformats.org/officeDocument/2006/relationships/hyperlink" Target="https://podminky.urs.cz/item/CS_URS_2023_02/763161710" TargetMode="External" /><Relationship Id="rId181" Type="http://schemas.openxmlformats.org/officeDocument/2006/relationships/hyperlink" Target="https://podminky.urs.cz/item/CS_URS_2023_02/998763403" TargetMode="External" /><Relationship Id="rId182" Type="http://schemas.openxmlformats.org/officeDocument/2006/relationships/hyperlink" Target="https://podminky.urs.cz/item/CS_URS_2023_02/764111643" TargetMode="External" /><Relationship Id="rId183" Type="http://schemas.openxmlformats.org/officeDocument/2006/relationships/hyperlink" Target="https://podminky.urs.cz/item/CS_URS_2023_02/764111691" TargetMode="External" /><Relationship Id="rId184" Type="http://schemas.openxmlformats.org/officeDocument/2006/relationships/hyperlink" Target="https://podminky.urs.cz/item/CS_URS_2022_02/7641414R01" TargetMode="External" /><Relationship Id="rId185" Type="http://schemas.openxmlformats.org/officeDocument/2006/relationships/hyperlink" Target="https://podminky.urs.cz/item/CS_URS_2023_02/764203152" TargetMode="External" /><Relationship Id="rId186" Type="http://schemas.openxmlformats.org/officeDocument/2006/relationships/hyperlink" Target="https://podminky.urs.cz/item/CS_URS_2023_02/764211634" TargetMode="External" /><Relationship Id="rId187" Type="http://schemas.openxmlformats.org/officeDocument/2006/relationships/hyperlink" Target="https://podminky.urs.cz/item/CS_URS_2023_02/764212606" TargetMode="External" /><Relationship Id="rId188" Type="http://schemas.openxmlformats.org/officeDocument/2006/relationships/hyperlink" Target="https://podminky.urs.cz/item/CS_URS_2024_01/764241437" TargetMode="External" /><Relationship Id="rId189" Type="http://schemas.openxmlformats.org/officeDocument/2006/relationships/hyperlink" Target="https://podminky.urs.cz/item/CS_URS_2023_02/764242401" TargetMode="External" /><Relationship Id="rId190" Type="http://schemas.openxmlformats.org/officeDocument/2006/relationships/hyperlink" Target="https://podminky.urs.cz/item/CS_URS_2023_02/764242402" TargetMode="External" /><Relationship Id="rId191" Type="http://schemas.openxmlformats.org/officeDocument/2006/relationships/hyperlink" Target="https://podminky.urs.cz/item/CS_URS_2023_02/764242403" TargetMode="External" /><Relationship Id="rId192" Type="http://schemas.openxmlformats.org/officeDocument/2006/relationships/hyperlink" Target="https://podminky.urs.cz/item/CS_URS_2023_02/764242405" TargetMode="External" /><Relationship Id="rId193" Type="http://schemas.openxmlformats.org/officeDocument/2006/relationships/hyperlink" Target="https://podminky.urs.cz/item/CS_URS_2023_02/764245402" TargetMode="External" /><Relationship Id="rId194" Type="http://schemas.openxmlformats.org/officeDocument/2006/relationships/hyperlink" Target="https://podminky.urs.cz/item/CS_URS_2023_02/764245403" TargetMode="External" /><Relationship Id="rId195" Type="http://schemas.openxmlformats.org/officeDocument/2006/relationships/hyperlink" Target="https://podminky.urs.cz/item/CS_URS_2023_02/764245404" TargetMode="External" /><Relationship Id="rId196" Type="http://schemas.openxmlformats.org/officeDocument/2006/relationships/hyperlink" Target="https://podminky.urs.cz/item/CS_URS_2023_02/764245406" TargetMode="External" /><Relationship Id="rId197" Type="http://schemas.openxmlformats.org/officeDocument/2006/relationships/hyperlink" Target="https://podminky.urs.cz/item/CS_URS_2023_02/764246441" TargetMode="External" /><Relationship Id="rId198" Type="http://schemas.openxmlformats.org/officeDocument/2006/relationships/hyperlink" Target="https://podminky.urs.cz/item/CS_URS_2023_02/764246442" TargetMode="External" /><Relationship Id="rId199" Type="http://schemas.openxmlformats.org/officeDocument/2006/relationships/hyperlink" Target="https://podminky.urs.cz/item/CS_URS_2023_02/764246444" TargetMode="External" /><Relationship Id="rId200" Type="http://schemas.openxmlformats.org/officeDocument/2006/relationships/hyperlink" Target="https://podminky.urs.cz/item/CS_URS_2023_02/764246445" TargetMode="External" /><Relationship Id="rId201" Type="http://schemas.openxmlformats.org/officeDocument/2006/relationships/hyperlink" Target="https://podminky.urs.cz/item/CS_URS_2023_02/764341403" TargetMode="External" /><Relationship Id="rId202" Type="http://schemas.openxmlformats.org/officeDocument/2006/relationships/hyperlink" Target="https://podminky.urs.cz/item/CS_URS_2023_02/764541407.1" TargetMode="External" /><Relationship Id="rId203" Type="http://schemas.openxmlformats.org/officeDocument/2006/relationships/hyperlink" Target="https://podminky.urs.cz/item/CS_URS_2024_01/764548325" TargetMode="External" /><Relationship Id="rId204" Type="http://schemas.openxmlformats.org/officeDocument/2006/relationships/hyperlink" Target="https://podminky.urs.cz/item/CS_URS_2023_02/998764203" TargetMode="External" /><Relationship Id="rId205" Type="http://schemas.openxmlformats.org/officeDocument/2006/relationships/hyperlink" Target="https://podminky.urs.cz/item/CS_URS_2024_01/765191023" TargetMode="External" /><Relationship Id="rId206" Type="http://schemas.openxmlformats.org/officeDocument/2006/relationships/hyperlink" Target="https://podminky.urs.cz/item/CS_URS_2024_01/998765203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2" TargetMode="External" /><Relationship Id="rId210" Type="http://schemas.openxmlformats.org/officeDocument/2006/relationships/hyperlink" Target="https://podminky.urs.cz/item/CS_URS_2023_02/766622216" TargetMode="External" /><Relationship Id="rId211" Type="http://schemas.openxmlformats.org/officeDocument/2006/relationships/hyperlink" Target="https://podminky.urs.cz/item/CS_URS_2023_02/766660101" TargetMode="External" /><Relationship Id="rId212" Type="http://schemas.openxmlformats.org/officeDocument/2006/relationships/hyperlink" Target="https://podminky.urs.cz/item/CS_URS_2023_02/766660102" TargetMode="External" /><Relationship Id="rId213" Type="http://schemas.openxmlformats.org/officeDocument/2006/relationships/hyperlink" Target="https://podminky.urs.cz/item/CS_URS_2023_02/766660161" TargetMode="External" /><Relationship Id="rId214" Type="http://schemas.openxmlformats.org/officeDocument/2006/relationships/hyperlink" Target="https://podminky.urs.cz/item/CS_URS_2023_02/766660162" TargetMode="External" /><Relationship Id="rId215" Type="http://schemas.openxmlformats.org/officeDocument/2006/relationships/hyperlink" Target="https://podminky.urs.cz/item/CS_URS_2023_02/766660451" TargetMode="External" /><Relationship Id="rId216" Type="http://schemas.openxmlformats.org/officeDocument/2006/relationships/hyperlink" Target="https://podminky.urs.cz/item/CS_URS_2023_02/766660728" TargetMode="External" /><Relationship Id="rId217" Type="http://schemas.openxmlformats.org/officeDocument/2006/relationships/hyperlink" Target="https://podminky.urs.cz/item/CS_URS_2023_02/766660729" TargetMode="External" /><Relationship Id="rId218" Type="http://schemas.openxmlformats.org/officeDocument/2006/relationships/hyperlink" Target="https://podminky.urs.cz/item/CS_URS_2023_02/7666607R01" TargetMode="External" /><Relationship Id="rId219" Type="http://schemas.openxmlformats.org/officeDocument/2006/relationships/hyperlink" Target="https://podminky.urs.cz/item/CS_URS_2023_02/766682111" TargetMode="External" /><Relationship Id="rId220" Type="http://schemas.openxmlformats.org/officeDocument/2006/relationships/hyperlink" Target="https://podminky.urs.cz/item/CS_URS_2023_02/766682211" TargetMode="External" /><Relationship Id="rId221" Type="http://schemas.openxmlformats.org/officeDocument/2006/relationships/hyperlink" Target="https://podminky.urs.cz/item/CS_URS_2022_02/766694111" TargetMode="External" /><Relationship Id="rId222" Type="http://schemas.openxmlformats.org/officeDocument/2006/relationships/hyperlink" Target="https://podminky.urs.cz/item/CS_URS_2022_02/766694121" TargetMode="External" /><Relationship Id="rId223" Type="http://schemas.openxmlformats.org/officeDocument/2006/relationships/hyperlink" Target="https://podminky.urs.cz/item/CS_URS_2022_02/766694122" TargetMode="External" /><Relationship Id="rId224" Type="http://schemas.openxmlformats.org/officeDocument/2006/relationships/hyperlink" Target="https://podminky.urs.cz/item/CS_URS_2023_02/998766203" TargetMode="External" /><Relationship Id="rId225" Type="http://schemas.openxmlformats.org/officeDocument/2006/relationships/hyperlink" Target="https://podminky.urs.cz/item/CS_URS_2023_02/767163211" TargetMode="External" /><Relationship Id="rId226" Type="http://schemas.openxmlformats.org/officeDocument/2006/relationships/hyperlink" Target="https://podminky.urs.cz/item/CS_URS_2023_02/767165111" TargetMode="External" /><Relationship Id="rId227" Type="http://schemas.openxmlformats.org/officeDocument/2006/relationships/hyperlink" Target="https://podminky.urs.cz/item/CS_URS_2024_01/767640222" TargetMode="External" /><Relationship Id="rId228" Type="http://schemas.openxmlformats.org/officeDocument/2006/relationships/hyperlink" Target="https://podminky.urs.cz/item/CS_URS_2023_02/767812112" TargetMode="External" /><Relationship Id="rId229" Type="http://schemas.openxmlformats.org/officeDocument/2006/relationships/hyperlink" Target="https://podminky.urs.cz/item/CS_URS_2023_02/767812112" TargetMode="External" /><Relationship Id="rId230" Type="http://schemas.openxmlformats.org/officeDocument/2006/relationships/hyperlink" Target="https://podminky.urs.cz/item/CS_URS_2023_02/767995111" TargetMode="External" /><Relationship Id="rId231" Type="http://schemas.openxmlformats.org/officeDocument/2006/relationships/hyperlink" Target="https://podminky.urs.cz/item/CS_URS_2023_02/767995111" TargetMode="External" /><Relationship Id="rId232" Type="http://schemas.openxmlformats.org/officeDocument/2006/relationships/hyperlink" Target="https://podminky.urs.cz/item/CS_URS_2023_02/767995112" TargetMode="External" /><Relationship Id="rId233" Type="http://schemas.openxmlformats.org/officeDocument/2006/relationships/hyperlink" Target="https://podminky.urs.cz/item/CS_URS_2023_02/767995113" TargetMode="External" /><Relationship Id="rId234" Type="http://schemas.openxmlformats.org/officeDocument/2006/relationships/hyperlink" Target="https://podminky.urs.cz/item/CS_URS_2023_02/767995114" TargetMode="External" /><Relationship Id="rId235" Type="http://schemas.openxmlformats.org/officeDocument/2006/relationships/hyperlink" Target="https://podminky.urs.cz/item/CS_URS_2023_02/998767203" TargetMode="External" /><Relationship Id="rId236" Type="http://schemas.openxmlformats.org/officeDocument/2006/relationships/hyperlink" Target="https://podminky.urs.cz/item/CS_URS_2023_02/771121011" TargetMode="External" /><Relationship Id="rId237" Type="http://schemas.openxmlformats.org/officeDocument/2006/relationships/hyperlink" Target="https://podminky.urs.cz/item/CS_URS_2024_01/771151011" TargetMode="External" /><Relationship Id="rId238" Type="http://schemas.openxmlformats.org/officeDocument/2006/relationships/hyperlink" Target="https://podminky.urs.cz/item/CS_URS_2023_02/771474112" TargetMode="External" /><Relationship Id="rId239" Type="http://schemas.openxmlformats.org/officeDocument/2006/relationships/hyperlink" Target="https://podminky.urs.cz/item/CS_URS_2023_02/771574113" TargetMode="External" /><Relationship Id="rId240" Type="http://schemas.openxmlformats.org/officeDocument/2006/relationships/hyperlink" Target="https://podminky.urs.cz/item/CS_URS_2022_02/771577124" TargetMode="External" /><Relationship Id="rId241" Type="http://schemas.openxmlformats.org/officeDocument/2006/relationships/hyperlink" Target="https://podminky.urs.cz/item/CS_URS_2022_02/771577125" TargetMode="External" /><Relationship Id="rId242" Type="http://schemas.openxmlformats.org/officeDocument/2006/relationships/hyperlink" Target="https://podminky.urs.cz/item/CS_URS_2023_02/771591207" TargetMode="External" /><Relationship Id="rId243" Type="http://schemas.openxmlformats.org/officeDocument/2006/relationships/hyperlink" Target="https://podminky.urs.cz/item/CS_URS_2023_02/771591237" TargetMode="External" /><Relationship Id="rId244" Type="http://schemas.openxmlformats.org/officeDocument/2006/relationships/hyperlink" Target="https://podminky.urs.cz/item/CS_URS_2023_02/998771203" TargetMode="External" /><Relationship Id="rId245" Type="http://schemas.openxmlformats.org/officeDocument/2006/relationships/hyperlink" Target="https://podminky.urs.cz/item/CS_URS_2023_02/776111117" TargetMode="External" /><Relationship Id="rId246" Type="http://schemas.openxmlformats.org/officeDocument/2006/relationships/hyperlink" Target="https://podminky.urs.cz/item/CS_URS_2024_01/776111127" TargetMode="External" /><Relationship Id="rId247" Type="http://schemas.openxmlformats.org/officeDocument/2006/relationships/hyperlink" Target="https://podminky.urs.cz/item/CS_URS_2023_02/776121112" TargetMode="External" /><Relationship Id="rId248" Type="http://schemas.openxmlformats.org/officeDocument/2006/relationships/hyperlink" Target="https://podminky.urs.cz/item/CS_URS_2024_01/776121113" TargetMode="External" /><Relationship Id="rId249" Type="http://schemas.openxmlformats.org/officeDocument/2006/relationships/hyperlink" Target="https://podminky.urs.cz/item/CS_URS_2024_01/776141111" TargetMode="External" /><Relationship Id="rId250" Type="http://schemas.openxmlformats.org/officeDocument/2006/relationships/hyperlink" Target="https://podminky.urs.cz/item/CS_URS_2023_02/776231111" TargetMode="External" /><Relationship Id="rId251" Type="http://schemas.openxmlformats.org/officeDocument/2006/relationships/hyperlink" Target="https://podminky.urs.cz/item/CS_URS_2024_01/776341111" TargetMode="External" /><Relationship Id="rId252" Type="http://schemas.openxmlformats.org/officeDocument/2006/relationships/hyperlink" Target="https://podminky.urs.cz/item/CS_URS_2024_01/776341112" TargetMode="External" /><Relationship Id="rId253" Type="http://schemas.openxmlformats.org/officeDocument/2006/relationships/hyperlink" Target="https://podminky.urs.cz/item/CS_URS_2024_01/776341121" TargetMode="External" /><Relationship Id="rId254" Type="http://schemas.openxmlformats.org/officeDocument/2006/relationships/hyperlink" Target="https://podminky.urs.cz/item/CS_URS_2023_02/776411112" TargetMode="External" /><Relationship Id="rId255" Type="http://schemas.openxmlformats.org/officeDocument/2006/relationships/hyperlink" Target="https://podminky.urs.cz/item/CS_URS_2024_01/776421212" TargetMode="External" /><Relationship Id="rId256" Type="http://schemas.openxmlformats.org/officeDocument/2006/relationships/hyperlink" Target="https://podminky.urs.cz/item/CS_URS_2023_02/998776203" TargetMode="External" /><Relationship Id="rId257" Type="http://schemas.openxmlformats.org/officeDocument/2006/relationships/hyperlink" Target="https://podminky.urs.cz/item/CS_URS_2023_02/781121015" TargetMode="External" /><Relationship Id="rId258" Type="http://schemas.openxmlformats.org/officeDocument/2006/relationships/hyperlink" Target="https://podminky.urs.cz/item/CS_URS_2023_02/781131207" TargetMode="External" /><Relationship Id="rId259" Type="http://schemas.openxmlformats.org/officeDocument/2006/relationships/hyperlink" Target="https://podminky.urs.cz/item/CS_URS_2023_02/781151031" TargetMode="External" /><Relationship Id="rId260" Type="http://schemas.openxmlformats.org/officeDocument/2006/relationships/hyperlink" Target="https://podminky.urs.cz/item/CS_URS_2023_02/781474113" TargetMode="External" /><Relationship Id="rId261" Type="http://schemas.openxmlformats.org/officeDocument/2006/relationships/hyperlink" Target="https://podminky.urs.cz/item/CS_URS_2023_02/781477114" TargetMode="External" /><Relationship Id="rId262" Type="http://schemas.openxmlformats.org/officeDocument/2006/relationships/hyperlink" Target="https://podminky.urs.cz/item/CS_URS_2023_02/781477115" TargetMode="External" /><Relationship Id="rId263" Type="http://schemas.openxmlformats.org/officeDocument/2006/relationships/hyperlink" Target="https://podminky.urs.cz/item/CS_URS_2022_02/781494111" TargetMode="External" /><Relationship Id="rId264" Type="http://schemas.openxmlformats.org/officeDocument/2006/relationships/hyperlink" Target="https://podminky.urs.cz/item/CS_URS_2023_02/781495211" TargetMode="External" /><Relationship Id="rId265" Type="http://schemas.openxmlformats.org/officeDocument/2006/relationships/hyperlink" Target="https://podminky.urs.cz/item/CS_URS_2023_02/78167411R01" TargetMode="External" /><Relationship Id="rId266" Type="http://schemas.openxmlformats.org/officeDocument/2006/relationships/hyperlink" Target="https://podminky.urs.cz/item/CS_URS_2023_02/998781203" TargetMode="External" /><Relationship Id="rId267" Type="http://schemas.openxmlformats.org/officeDocument/2006/relationships/hyperlink" Target="https://podminky.urs.cz/item/CS_URS_2023_02/783213111" TargetMode="External" /><Relationship Id="rId268" Type="http://schemas.openxmlformats.org/officeDocument/2006/relationships/hyperlink" Target="https://podminky.urs.cz/item/CS_URS_2024_01/783301303" TargetMode="External" /><Relationship Id="rId269" Type="http://schemas.openxmlformats.org/officeDocument/2006/relationships/hyperlink" Target="https://podminky.urs.cz/item/CS_URS_2024_01/783301311" TargetMode="External" /><Relationship Id="rId270" Type="http://schemas.openxmlformats.org/officeDocument/2006/relationships/hyperlink" Target="https://podminky.urs.cz/item/CS_URS_2024_01/783314101" TargetMode="External" /><Relationship Id="rId271" Type="http://schemas.openxmlformats.org/officeDocument/2006/relationships/hyperlink" Target="https://podminky.urs.cz/item/CS_URS_2024_01/783324201" TargetMode="External" /><Relationship Id="rId272" Type="http://schemas.openxmlformats.org/officeDocument/2006/relationships/hyperlink" Target="https://podminky.urs.cz/item/CS_URS_2024_01/783325101" TargetMode="External" /><Relationship Id="rId273" Type="http://schemas.openxmlformats.org/officeDocument/2006/relationships/hyperlink" Target="https://podminky.urs.cz/item/CS_URS_2024_01/783327101" TargetMode="External" /><Relationship Id="rId274" Type="http://schemas.openxmlformats.org/officeDocument/2006/relationships/hyperlink" Target="https://podminky.urs.cz/item/CS_URS_2023_02/783813131" TargetMode="External" /><Relationship Id="rId275" Type="http://schemas.openxmlformats.org/officeDocument/2006/relationships/hyperlink" Target="https://podminky.urs.cz/item/CS_URS_2023_02/783817121" TargetMode="External" /><Relationship Id="rId276" Type="http://schemas.openxmlformats.org/officeDocument/2006/relationships/hyperlink" Target="https://podminky.urs.cz/item/CS_URS_2023_02/783822213" TargetMode="External" /><Relationship Id="rId277" Type="http://schemas.openxmlformats.org/officeDocument/2006/relationships/hyperlink" Target="https://podminky.urs.cz/item/CS_URS_2023_02/784181101" TargetMode="External" /><Relationship Id="rId278" Type="http://schemas.openxmlformats.org/officeDocument/2006/relationships/hyperlink" Target="https://podminky.urs.cz/item/CS_URS_2023_02/784191007" TargetMode="External" /><Relationship Id="rId279" Type="http://schemas.openxmlformats.org/officeDocument/2006/relationships/hyperlink" Target="https://podminky.urs.cz/item/CS_URS_2023_02/784211101" TargetMode="External" /><Relationship Id="rId280" Type="http://schemas.openxmlformats.org/officeDocument/2006/relationships/hyperlink" Target="https://podminky.urs.cz/item/CS_URS_2023_02/786623041" TargetMode="External" /><Relationship Id="rId281" Type="http://schemas.openxmlformats.org/officeDocument/2006/relationships/hyperlink" Target="https://podminky.urs.cz/item/CS_URS_2023_02/998786203" TargetMode="External" /><Relationship Id="rId282" Type="http://schemas.openxmlformats.org/officeDocument/2006/relationships/hyperlink" Target="https://podminky.urs.cz/item/CS_URS_2023_02/220322002" TargetMode="External" /><Relationship Id="rId283" Type="http://schemas.openxmlformats.org/officeDocument/2006/relationships/hyperlink" Target="https://podminky.urs.cz/item/CS_URS_2023_02/460941222" TargetMode="External" /><Relationship Id="rId284" Type="http://schemas.openxmlformats.org/officeDocument/2006/relationships/hyperlink" Target="https://podminky.urs.cz/item/CS_URS_2023_02/468081323" TargetMode="External" /><Relationship Id="rId285" Type="http://schemas.openxmlformats.org/officeDocument/2006/relationships/hyperlink" Target="https://podminky.urs.cz/item/CS_URS_2023_02/468081333" TargetMode="External" /><Relationship Id="rId286" Type="http://schemas.openxmlformats.org/officeDocument/2006/relationships/hyperlink" Target="https://podminky.urs.cz/item/CS_URS_2023_02/468091351" TargetMode="External" /><Relationship Id="rId287" Type="http://schemas.openxmlformats.org/officeDocument/2006/relationships/hyperlink" Target="https://podminky.urs.cz/item/CS_URS_2023_02/468094111" TargetMode="External" /><Relationship Id="rId288" Type="http://schemas.openxmlformats.org/officeDocument/2006/relationships/hyperlink" Target="https://podminky.urs.cz/item/CS_URS_2023_02/468101422" TargetMode="External" /><Relationship Id="rId28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275313511" TargetMode="External" /><Relationship Id="rId3" Type="http://schemas.openxmlformats.org/officeDocument/2006/relationships/hyperlink" Target="https://podminky.urs.cz/item/CS_URS_2023_02/275351121" TargetMode="External" /><Relationship Id="rId4" Type="http://schemas.openxmlformats.org/officeDocument/2006/relationships/hyperlink" Target="https://podminky.urs.cz/item/CS_URS_2023_02/275351122" TargetMode="External" /><Relationship Id="rId5" Type="http://schemas.openxmlformats.org/officeDocument/2006/relationships/hyperlink" Target="https://podminky.urs.cz/item/CS_URS_2023_02/310238211" TargetMode="External" /><Relationship Id="rId6" Type="http://schemas.openxmlformats.org/officeDocument/2006/relationships/hyperlink" Target="https://podminky.urs.cz/item/CS_URS_2023_02/310239211" TargetMode="External" /><Relationship Id="rId7" Type="http://schemas.openxmlformats.org/officeDocument/2006/relationships/hyperlink" Target="https://podminky.urs.cz/item/CS_URS_2023_02/311236111" TargetMode="External" /><Relationship Id="rId8" Type="http://schemas.openxmlformats.org/officeDocument/2006/relationships/hyperlink" Target="https://podminky.urs.cz/item/CS_URS_2023_02/31123612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17944323" TargetMode="External" /><Relationship Id="rId11" Type="http://schemas.openxmlformats.org/officeDocument/2006/relationships/hyperlink" Target="https://podminky.urs.cz/item/CS_URS_2023_02/317998110" TargetMode="External" /><Relationship Id="rId12" Type="http://schemas.openxmlformats.org/officeDocument/2006/relationships/hyperlink" Target="https://podminky.urs.cz/item/CS_URS_2023_02/342244111" TargetMode="External" /><Relationship Id="rId13" Type="http://schemas.openxmlformats.org/officeDocument/2006/relationships/hyperlink" Target="https://podminky.urs.cz/item/CS_URS_2023_02/342244121" TargetMode="External" /><Relationship Id="rId14" Type="http://schemas.openxmlformats.org/officeDocument/2006/relationships/hyperlink" Target="https://podminky.urs.cz/item/CS_URS_2023_02/342291112" TargetMode="External" /><Relationship Id="rId15" Type="http://schemas.openxmlformats.org/officeDocument/2006/relationships/hyperlink" Target="https://podminky.urs.cz/item/CS_URS_2023_02/342291121" TargetMode="External" /><Relationship Id="rId16" Type="http://schemas.openxmlformats.org/officeDocument/2006/relationships/hyperlink" Target="https://podminky.urs.cz/item/CS_URS_2023_02/346244381" TargetMode="External" /><Relationship Id="rId17" Type="http://schemas.openxmlformats.org/officeDocument/2006/relationships/hyperlink" Target="https://podminky.urs.cz/item/CS_URS_2023_02/417321313" TargetMode="External" /><Relationship Id="rId18" Type="http://schemas.openxmlformats.org/officeDocument/2006/relationships/hyperlink" Target="https://podminky.urs.cz/item/CS_URS_2023_02/417351115" TargetMode="External" /><Relationship Id="rId19" Type="http://schemas.openxmlformats.org/officeDocument/2006/relationships/hyperlink" Target="https://podminky.urs.cz/item/CS_URS_2023_02/417351116" TargetMode="External" /><Relationship Id="rId20" Type="http://schemas.openxmlformats.org/officeDocument/2006/relationships/hyperlink" Target="https://podminky.urs.cz/item/CS_URS_2023_02/417361821" TargetMode="External" /><Relationship Id="rId21" Type="http://schemas.openxmlformats.org/officeDocument/2006/relationships/hyperlink" Target="https://podminky.urs.cz/item/CS_URS_2023_02/612131151" TargetMode="External" /><Relationship Id="rId22" Type="http://schemas.openxmlformats.org/officeDocument/2006/relationships/hyperlink" Target="https://podminky.urs.cz/item/CS_URS_2023_02/612316121" TargetMode="External" /><Relationship Id="rId23" Type="http://schemas.openxmlformats.org/officeDocument/2006/relationships/hyperlink" Target="https://podminky.urs.cz/item/CS_URS_2023_02/612321111" TargetMode="External" /><Relationship Id="rId24" Type="http://schemas.openxmlformats.org/officeDocument/2006/relationships/hyperlink" Target="https://podminky.urs.cz/item/CS_URS_2023_02/612324111" TargetMode="External" /><Relationship Id="rId25" Type="http://schemas.openxmlformats.org/officeDocument/2006/relationships/hyperlink" Target="https://podminky.urs.cz/item/CS_URS_2023_02/612328131" TargetMode="External" /><Relationship Id="rId26" Type="http://schemas.openxmlformats.org/officeDocument/2006/relationships/hyperlink" Target="https://podminky.urs.cz/item/CS_URS_2023_02/619995001" TargetMode="External" /><Relationship Id="rId27" Type="http://schemas.openxmlformats.org/officeDocument/2006/relationships/hyperlink" Target="https://podminky.urs.cz/item/CS_URS_2023_02/949101111" TargetMode="External" /><Relationship Id="rId28" Type="http://schemas.openxmlformats.org/officeDocument/2006/relationships/hyperlink" Target="https://podminky.urs.cz/item/CS_URS_2023_02/952902121" TargetMode="External" /><Relationship Id="rId29" Type="http://schemas.openxmlformats.org/officeDocument/2006/relationships/hyperlink" Target="https://podminky.urs.cz/item/CS_URS_2023_02/952902611" TargetMode="External" /><Relationship Id="rId30" Type="http://schemas.openxmlformats.org/officeDocument/2006/relationships/hyperlink" Target="https://podminky.urs.cz/item/CS_URS_2023_02/973031335" TargetMode="External" /><Relationship Id="rId31" Type="http://schemas.openxmlformats.org/officeDocument/2006/relationships/hyperlink" Target="https://podminky.urs.cz/item/CS_URS_2023_02/997006002" TargetMode="External" /><Relationship Id="rId32" Type="http://schemas.openxmlformats.org/officeDocument/2006/relationships/hyperlink" Target="https://podminky.urs.cz/item/CS_URS_2023_02/997013154" TargetMode="External" /><Relationship Id="rId33" Type="http://schemas.openxmlformats.org/officeDocument/2006/relationships/hyperlink" Target="https://podminky.urs.cz/item/CS_URS_2023_02/997013501" TargetMode="External" /><Relationship Id="rId34" Type="http://schemas.openxmlformats.org/officeDocument/2006/relationships/hyperlink" Target="https://podminky.urs.cz/item/CS_URS_2023_02/997013509" TargetMode="External" /><Relationship Id="rId35" Type="http://schemas.openxmlformats.org/officeDocument/2006/relationships/hyperlink" Target="https://podminky.urs.cz/item/CS_URS_2023_02/997013631" TargetMode="External" /><Relationship Id="rId36" Type="http://schemas.openxmlformats.org/officeDocument/2006/relationships/hyperlink" Target="https://podminky.urs.cz/item/CS_URS_2023_02/998017003" TargetMode="External" /><Relationship Id="rId37" Type="http://schemas.openxmlformats.org/officeDocument/2006/relationships/hyperlink" Target="https://podminky.urs.cz/item/CS_URS_2023_02/741110041" TargetMode="External" /><Relationship Id="rId38" Type="http://schemas.openxmlformats.org/officeDocument/2006/relationships/hyperlink" Target="https://podminky.urs.cz/item/CS_URS_2023_02/741112021" TargetMode="External" /><Relationship Id="rId39" Type="http://schemas.openxmlformats.org/officeDocument/2006/relationships/hyperlink" Target="https://podminky.urs.cz/item/CS_URS_2023_02/741112061" TargetMode="External" /><Relationship Id="rId40" Type="http://schemas.openxmlformats.org/officeDocument/2006/relationships/hyperlink" Target="https://podminky.urs.cz/item/CS_URS_2023_02/741120301" TargetMode="External" /><Relationship Id="rId41" Type="http://schemas.openxmlformats.org/officeDocument/2006/relationships/hyperlink" Target="https://podminky.urs.cz/item/CS_URS_2023_02/741122611" TargetMode="External" /><Relationship Id="rId42" Type="http://schemas.openxmlformats.org/officeDocument/2006/relationships/hyperlink" Target="https://podminky.urs.cz/item/CS_URS_2023_02/741122641" TargetMode="External" /><Relationship Id="rId43" Type="http://schemas.openxmlformats.org/officeDocument/2006/relationships/hyperlink" Target="https://podminky.urs.cz/item/CS_URS_2023_02/741122645" TargetMode="External" /><Relationship Id="rId44" Type="http://schemas.openxmlformats.org/officeDocument/2006/relationships/hyperlink" Target="https://podminky.urs.cz/item/CS_URS_2023_02/741130001" TargetMode="External" /><Relationship Id="rId45" Type="http://schemas.openxmlformats.org/officeDocument/2006/relationships/hyperlink" Target="https://podminky.urs.cz/item/CS_URS_2023_02/741210004" TargetMode="External" /><Relationship Id="rId46" Type="http://schemas.openxmlformats.org/officeDocument/2006/relationships/hyperlink" Target="https://podminky.urs.cz/item/CS_URS_2023_02/741310001" TargetMode="External" /><Relationship Id="rId47" Type="http://schemas.openxmlformats.org/officeDocument/2006/relationships/hyperlink" Target="https://podminky.urs.cz/item/CS_URS_2023_02/741310201" TargetMode="External" /><Relationship Id="rId48" Type="http://schemas.openxmlformats.org/officeDocument/2006/relationships/hyperlink" Target="https://podminky.urs.cz/item/CS_URS_2023_02/741310231" TargetMode="External" /><Relationship Id="rId49" Type="http://schemas.openxmlformats.org/officeDocument/2006/relationships/hyperlink" Target="https://podminky.urs.cz/item/CS_URS_2023_02/741310233" TargetMode="External" /><Relationship Id="rId50" Type="http://schemas.openxmlformats.org/officeDocument/2006/relationships/hyperlink" Target="https://podminky.urs.cz/item/CS_URS_2023_02/741310238" TargetMode="External" /><Relationship Id="rId51" Type="http://schemas.openxmlformats.org/officeDocument/2006/relationships/hyperlink" Target="https://podminky.urs.cz/item/CS_URS_2023_02/741311003" TargetMode="External" /><Relationship Id="rId52" Type="http://schemas.openxmlformats.org/officeDocument/2006/relationships/hyperlink" Target="https://podminky.urs.cz/item/CS_URS_2023_02/741313011" TargetMode="External" /><Relationship Id="rId53" Type="http://schemas.openxmlformats.org/officeDocument/2006/relationships/hyperlink" Target="https://podminky.urs.cz/item/CS_URS_2023_02/741313042" TargetMode="External" /><Relationship Id="rId54" Type="http://schemas.openxmlformats.org/officeDocument/2006/relationships/hyperlink" Target="https://podminky.urs.cz/item/CS_URS_2023_02/741322151" TargetMode="External" /><Relationship Id="rId55" Type="http://schemas.openxmlformats.org/officeDocument/2006/relationships/hyperlink" Target="https://podminky.urs.cz/item/CS_URS_2023_02/741350001" TargetMode="External" /><Relationship Id="rId56" Type="http://schemas.openxmlformats.org/officeDocument/2006/relationships/hyperlink" Target="https://podminky.urs.cz/item/CS_URS_2023_02/741372002" TargetMode="External" /><Relationship Id="rId57" Type="http://schemas.openxmlformats.org/officeDocument/2006/relationships/hyperlink" Target="https://podminky.urs.cz/item/CS_URS_2023_02/741372112" TargetMode="External" /><Relationship Id="rId58" Type="http://schemas.openxmlformats.org/officeDocument/2006/relationships/hyperlink" Target="https://podminky.urs.cz/item/CS_URS_2023_02/741810002" TargetMode="External" /><Relationship Id="rId59" Type="http://schemas.openxmlformats.org/officeDocument/2006/relationships/hyperlink" Target="https://podminky.urs.cz/item/CS_URS_2023_02/741811011" TargetMode="External" /><Relationship Id="rId60" Type="http://schemas.openxmlformats.org/officeDocument/2006/relationships/hyperlink" Target="https://podminky.urs.cz/item/CS_URS_2023_02/741820102" TargetMode="External" /><Relationship Id="rId61" Type="http://schemas.openxmlformats.org/officeDocument/2006/relationships/hyperlink" Target="https://podminky.urs.cz/item/CS_URS_2023_02/741910414" TargetMode="External" /><Relationship Id="rId62" Type="http://schemas.openxmlformats.org/officeDocument/2006/relationships/hyperlink" Target="https://podminky.urs.cz/item/CS_URS_2023_02/741910601" TargetMode="External" /><Relationship Id="rId63" Type="http://schemas.openxmlformats.org/officeDocument/2006/relationships/hyperlink" Target="https://podminky.urs.cz/item/CS_URS_2023_02/741920307" TargetMode="External" /><Relationship Id="rId64" Type="http://schemas.openxmlformats.org/officeDocument/2006/relationships/hyperlink" Target="https://podminky.urs.cz/item/CS_URS_2023_02/998741203" TargetMode="External" /><Relationship Id="rId65" Type="http://schemas.openxmlformats.org/officeDocument/2006/relationships/hyperlink" Target="https://podminky.urs.cz/item/CS_URS_2023_02/762713211" TargetMode="External" /><Relationship Id="rId66" Type="http://schemas.openxmlformats.org/officeDocument/2006/relationships/hyperlink" Target="https://podminky.urs.cz/item/CS_URS_2023_02/762713221" TargetMode="External" /><Relationship Id="rId67" Type="http://schemas.openxmlformats.org/officeDocument/2006/relationships/hyperlink" Target="https://podminky.urs.cz/item/CS_URS_2023_02/762713241" TargetMode="External" /><Relationship Id="rId68" Type="http://schemas.openxmlformats.org/officeDocument/2006/relationships/hyperlink" Target="https://podminky.urs.cz/item/CS_URS_2023_02/762795000" TargetMode="External" /><Relationship Id="rId69" Type="http://schemas.openxmlformats.org/officeDocument/2006/relationships/hyperlink" Target="https://podminky.urs.cz/item/CS_URS_2023_02/762951001" TargetMode="External" /><Relationship Id="rId70" Type="http://schemas.openxmlformats.org/officeDocument/2006/relationships/hyperlink" Target="https://podminky.urs.cz/item/CS_URS_2023_02/762952014" TargetMode="External" /><Relationship Id="rId71" Type="http://schemas.openxmlformats.org/officeDocument/2006/relationships/hyperlink" Target="https://podminky.urs.cz/item/CS_URS_2023_02/762952111" TargetMode="External" /><Relationship Id="rId72" Type="http://schemas.openxmlformats.org/officeDocument/2006/relationships/hyperlink" Target="https://podminky.urs.cz/item/CS_URS_2023_02/762953002" TargetMode="External" /><Relationship Id="rId73" Type="http://schemas.openxmlformats.org/officeDocument/2006/relationships/hyperlink" Target="https://podminky.urs.cz/item/CS_URS_2023_02/998762203" TargetMode="External" /><Relationship Id="rId74" Type="http://schemas.openxmlformats.org/officeDocument/2006/relationships/hyperlink" Target="https://podminky.urs.cz/item/CS_URS_2023_02/763131511" TargetMode="External" /><Relationship Id="rId75" Type="http://schemas.openxmlformats.org/officeDocument/2006/relationships/hyperlink" Target="https://podminky.urs.cz/item/CS_URS_2023_02/763131714" TargetMode="External" /><Relationship Id="rId76" Type="http://schemas.openxmlformats.org/officeDocument/2006/relationships/hyperlink" Target="https://podminky.urs.cz/item/CS_URS_2023_02/763131765" TargetMode="External" /><Relationship Id="rId77" Type="http://schemas.openxmlformats.org/officeDocument/2006/relationships/hyperlink" Target="https://podminky.urs.cz/item/CS_URS_2023_02/763131772" TargetMode="External" /><Relationship Id="rId78" Type="http://schemas.openxmlformats.org/officeDocument/2006/relationships/hyperlink" Target="https://podminky.urs.cz/item/CS_URS_2023_02/998763403" TargetMode="External" /><Relationship Id="rId79" Type="http://schemas.openxmlformats.org/officeDocument/2006/relationships/hyperlink" Target="https://podminky.urs.cz/item/CS_URS_2023_02/764002414" TargetMode="External" /><Relationship Id="rId80" Type="http://schemas.openxmlformats.org/officeDocument/2006/relationships/hyperlink" Target="https://podminky.urs.cz/item/CS_URS_2023_02/764101101" TargetMode="External" /><Relationship Id="rId81" Type="http://schemas.openxmlformats.org/officeDocument/2006/relationships/hyperlink" Target="https://podminky.urs.cz/item/CS_URS_2023_02/764245403" TargetMode="External" /><Relationship Id="rId82" Type="http://schemas.openxmlformats.org/officeDocument/2006/relationships/hyperlink" Target="https://podminky.urs.cz/item/CS_URS_2023_02/764245405" TargetMode="External" /><Relationship Id="rId83" Type="http://schemas.openxmlformats.org/officeDocument/2006/relationships/hyperlink" Target="https://podminky.urs.cz/item/CS_URS_2023_02/764246444" TargetMode="External" /><Relationship Id="rId84" Type="http://schemas.openxmlformats.org/officeDocument/2006/relationships/hyperlink" Target="https://podminky.urs.cz/item/CS_URS_2023_02/764541307" TargetMode="External" /><Relationship Id="rId85" Type="http://schemas.openxmlformats.org/officeDocument/2006/relationships/hyperlink" Target="https://podminky.urs.cz/item/CS_URS_2023_02/764548322" TargetMode="External" /><Relationship Id="rId86" Type="http://schemas.openxmlformats.org/officeDocument/2006/relationships/hyperlink" Target="https://podminky.urs.cz/item/CS_URS_2023_02/998764203" TargetMode="External" /><Relationship Id="rId87" Type="http://schemas.openxmlformats.org/officeDocument/2006/relationships/hyperlink" Target="https://podminky.urs.cz/item/CS_URS_2023_02/766414232" TargetMode="External" /><Relationship Id="rId88" Type="http://schemas.openxmlformats.org/officeDocument/2006/relationships/hyperlink" Target="https://podminky.urs.cz/item/CS_URS_2023_02/766622131" TargetMode="External" /><Relationship Id="rId89" Type="http://schemas.openxmlformats.org/officeDocument/2006/relationships/hyperlink" Target="https://podminky.urs.cz/item/CS_URS_2023_02/766622216" TargetMode="External" /><Relationship Id="rId90" Type="http://schemas.openxmlformats.org/officeDocument/2006/relationships/hyperlink" Target="https://podminky.urs.cz/item/CS_URS_2023_02/766660101" TargetMode="External" /><Relationship Id="rId91" Type="http://schemas.openxmlformats.org/officeDocument/2006/relationships/hyperlink" Target="https://podminky.urs.cz/item/CS_URS_2023_02/766660102" TargetMode="External" /><Relationship Id="rId92" Type="http://schemas.openxmlformats.org/officeDocument/2006/relationships/hyperlink" Target="https://podminky.urs.cz/item/CS_URS_2023_02/766660162" TargetMode="External" /><Relationship Id="rId93" Type="http://schemas.openxmlformats.org/officeDocument/2006/relationships/hyperlink" Target="https://podminky.urs.cz/item/CS_URS_2023_02/766660411" TargetMode="External" /><Relationship Id="rId94" Type="http://schemas.openxmlformats.org/officeDocument/2006/relationships/hyperlink" Target="https://podminky.urs.cz/item/CS_URS_2023_02/766660728" TargetMode="External" /><Relationship Id="rId95" Type="http://schemas.openxmlformats.org/officeDocument/2006/relationships/hyperlink" Target="https://podminky.urs.cz/item/CS_URS_2023_02/766660729" TargetMode="External" /><Relationship Id="rId96" Type="http://schemas.openxmlformats.org/officeDocument/2006/relationships/hyperlink" Target="https://podminky.urs.cz/item/CS_URS_2023_02/7666607R01" TargetMode="External" /><Relationship Id="rId97" Type="http://schemas.openxmlformats.org/officeDocument/2006/relationships/hyperlink" Target="https://podminky.urs.cz/item/CS_URS_2023_02/766682111" TargetMode="External" /><Relationship Id="rId98" Type="http://schemas.openxmlformats.org/officeDocument/2006/relationships/hyperlink" Target="https://podminky.urs.cz/item/CS_URS_2023_02/766682211" TargetMode="External" /><Relationship Id="rId99" Type="http://schemas.openxmlformats.org/officeDocument/2006/relationships/hyperlink" Target="https://podminky.urs.cz/item/CS_URS_2022_02/766694122" TargetMode="External" /><Relationship Id="rId100" Type="http://schemas.openxmlformats.org/officeDocument/2006/relationships/hyperlink" Target="https://podminky.urs.cz/item/CS_URS_2023_02/998766203" TargetMode="External" /><Relationship Id="rId101" Type="http://schemas.openxmlformats.org/officeDocument/2006/relationships/hyperlink" Target="https://podminky.urs.cz/item/CS_URS_2023_02/767163211" TargetMode="External" /><Relationship Id="rId102" Type="http://schemas.openxmlformats.org/officeDocument/2006/relationships/hyperlink" Target="https://podminky.urs.cz/item/CS_URS_2023_02/767995111" TargetMode="External" /><Relationship Id="rId103" Type="http://schemas.openxmlformats.org/officeDocument/2006/relationships/hyperlink" Target="https://podminky.urs.cz/item/CS_URS_2023_02/998767203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4_01/771151011" TargetMode="External" /><Relationship Id="rId106" Type="http://schemas.openxmlformats.org/officeDocument/2006/relationships/hyperlink" Target="https://podminky.urs.cz/item/CS_URS_2023_02/771574113" TargetMode="External" /><Relationship Id="rId107" Type="http://schemas.openxmlformats.org/officeDocument/2006/relationships/hyperlink" Target="https://podminky.urs.cz/item/CS_URS_2022_02/771577124" TargetMode="External" /><Relationship Id="rId108" Type="http://schemas.openxmlformats.org/officeDocument/2006/relationships/hyperlink" Target="https://podminky.urs.cz/item/CS_URS_2022_02/771577125" TargetMode="External" /><Relationship Id="rId109" Type="http://schemas.openxmlformats.org/officeDocument/2006/relationships/hyperlink" Target="https://podminky.urs.cz/item/CS_URS_2023_02/771591207" TargetMode="External" /><Relationship Id="rId110" Type="http://schemas.openxmlformats.org/officeDocument/2006/relationships/hyperlink" Target="https://podminky.urs.cz/item/CS_URS_2023_02/771591237" TargetMode="External" /><Relationship Id="rId111" Type="http://schemas.openxmlformats.org/officeDocument/2006/relationships/hyperlink" Target="https://podminky.urs.cz/item/CS_URS_2023_02/998771203" TargetMode="External" /><Relationship Id="rId112" Type="http://schemas.openxmlformats.org/officeDocument/2006/relationships/hyperlink" Target="https://podminky.urs.cz/item/CS_URS_2023_02/776121112" TargetMode="External" /><Relationship Id="rId113" Type="http://schemas.openxmlformats.org/officeDocument/2006/relationships/hyperlink" Target="https://podminky.urs.cz/item/CS_URS_2024_01/776141111" TargetMode="External" /><Relationship Id="rId114" Type="http://schemas.openxmlformats.org/officeDocument/2006/relationships/hyperlink" Target="https://podminky.urs.cz/item/CS_URS_2023_02/776231111" TargetMode="External" /><Relationship Id="rId115" Type="http://schemas.openxmlformats.org/officeDocument/2006/relationships/hyperlink" Target="https://podminky.urs.cz/item/CS_URS_2023_02/776411112" TargetMode="External" /><Relationship Id="rId116" Type="http://schemas.openxmlformats.org/officeDocument/2006/relationships/hyperlink" Target="https://podminky.urs.cz/item/CS_URS_2023_02/998776203" TargetMode="External" /><Relationship Id="rId117" Type="http://schemas.openxmlformats.org/officeDocument/2006/relationships/hyperlink" Target="https://podminky.urs.cz/item/CS_URS_2023_02/781121015" TargetMode="External" /><Relationship Id="rId118" Type="http://schemas.openxmlformats.org/officeDocument/2006/relationships/hyperlink" Target="https://podminky.urs.cz/item/CS_URS_2023_02/781131207" TargetMode="External" /><Relationship Id="rId119" Type="http://schemas.openxmlformats.org/officeDocument/2006/relationships/hyperlink" Target="https://podminky.urs.cz/item/CS_URS_2023_02/781151031" TargetMode="External" /><Relationship Id="rId120" Type="http://schemas.openxmlformats.org/officeDocument/2006/relationships/hyperlink" Target="https://podminky.urs.cz/item/CS_URS_2023_02/781474113" TargetMode="External" /><Relationship Id="rId121" Type="http://schemas.openxmlformats.org/officeDocument/2006/relationships/hyperlink" Target="https://podminky.urs.cz/item/CS_URS_2023_02/781477114" TargetMode="External" /><Relationship Id="rId122" Type="http://schemas.openxmlformats.org/officeDocument/2006/relationships/hyperlink" Target="https://podminky.urs.cz/item/CS_URS_2023_02/781477115" TargetMode="External" /><Relationship Id="rId123" Type="http://schemas.openxmlformats.org/officeDocument/2006/relationships/hyperlink" Target="https://podminky.urs.cz/item/CS_URS_2022_02/781494111" TargetMode="External" /><Relationship Id="rId124" Type="http://schemas.openxmlformats.org/officeDocument/2006/relationships/hyperlink" Target="https://podminky.urs.cz/item/CS_URS_2023_02/781495211" TargetMode="External" /><Relationship Id="rId125" Type="http://schemas.openxmlformats.org/officeDocument/2006/relationships/hyperlink" Target="https://podminky.urs.cz/item/CS_URS_2023_02/998781203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191007" TargetMode="External" /><Relationship Id="rId128" Type="http://schemas.openxmlformats.org/officeDocument/2006/relationships/hyperlink" Target="https://podminky.urs.cz/item/CS_URS_2023_02/784211101" TargetMode="External" /><Relationship Id="rId129" Type="http://schemas.openxmlformats.org/officeDocument/2006/relationships/hyperlink" Target="https://podminky.urs.cz/item/CS_URS_2023_02/460941222" TargetMode="External" /><Relationship Id="rId130" Type="http://schemas.openxmlformats.org/officeDocument/2006/relationships/hyperlink" Target="https://podminky.urs.cz/item/CS_URS_2023_02/468081323" TargetMode="External" /><Relationship Id="rId131" Type="http://schemas.openxmlformats.org/officeDocument/2006/relationships/hyperlink" Target="https://podminky.urs.cz/item/CS_URS_2023_02/468081333" TargetMode="External" /><Relationship Id="rId132" Type="http://schemas.openxmlformats.org/officeDocument/2006/relationships/hyperlink" Target="https://podminky.urs.cz/item/CS_URS_2023_02/468094111" TargetMode="External" /><Relationship Id="rId133" Type="http://schemas.openxmlformats.org/officeDocument/2006/relationships/hyperlink" Target="https://podminky.urs.cz/item/CS_URS_2023_02/468101422" TargetMode="External" /><Relationship Id="rId1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9211" TargetMode="External" /><Relationship Id="rId2" Type="http://schemas.openxmlformats.org/officeDocument/2006/relationships/hyperlink" Target="https://podminky.urs.cz/item/CS_URS_2023_02/317944321" TargetMode="External" /><Relationship Id="rId3" Type="http://schemas.openxmlformats.org/officeDocument/2006/relationships/hyperlink" Target="https://podminky.urs.cz/item/CS_URS_2023_02/317944323" TargetMode="External" /><Relationship Id="rId4" Type="http://schemas.openxmlformats.org/officeDocument/2006/relationships/hyperlink" Target="https://podminky.urs.cz/item/CS_URS_2023_02/317998110" TargetMode="External" /><Relationship Id="rId5" Type="http://schemas.openxmlformats.org/officeDocument/2006/relationships/hyperlink" Target="https://podminky.urs.cz/item/CS_URS_2023_02/342244111" TargetMode="External" /><Relationship Id="rId6" Type="http://schemas.openxmlformats.org/officeDocument/2006/relationships/hyperlink" Target="https://podminky.urs.cz/item/CS_URS_2023_02/342244121" TargetMode="External" /><Relationship Id="rId7" Type="http://schemas.openxmlformats.org/officeDocument/2006/relationships/hyperlink" Target="https://podminky.urs.cz/item/CS_URS_2023_02/342291112" TargetMode="External" /><Relationship Id="rId8" Type="http://schemas.openxmlformats.org/officeDocument/2006/relationships/hyperlink" Target="https://podminky.urs.cz/item/CS_URS_2023_02/342291121" TargetMode="External" /><Relationship Id="rId9" Type="http://schemas.openxmlformats.org/officeDocument/2006/relationships/hyperlink" Target="https://podminky.urs.cz/item/CS_URS_2023_02/346244381" TargetMode="External" /><Relationship Id="rId10" Type="http://schemas.openxmlformats.org/officeDocument/2006/relationships/hyperlink" Target="https://podminky.urs.cz/item/CS_URS_2023_02/612315418" TargetMode="External" /><Relationship Id="rId11" Type="http://schemas.openxmlformats.org/officeDocument/2006/relationships/hyperlink" Target="https://podminky.urs.cz/item/CS_URS_2023_02/612321111" TargetMode="External" /><Relationship Id="rId12" Type="http://schemas.openxmlformats.org/officeDocument/2006/relationships/hyperlink" Target="https://podminky.urs.cz/item/CS_URS_2023_02/612321141" TargetMode="External" /><Relationship Id="rId13" Type="http://schemas.openxmlformats.org/officeDocument/2006/relationships/hyperlink" Target="https://podminky.urs.cz/item/CS_URS_2023_02/619995001" TargetMode="External" /><Relationship Id="rId14" Type="http://schemas.openxmlformats.org/officeDocument/2006/relationships/hyperlink" Target="https://podminky.urs.cz/item/CS_URS_2023_02/949101111" TargetMode="External" /><Relationship Id="rId15" Type="http://schemas.openxmlformats.org/officeDocument/2006/relationships/hyperlink" Target="https://podminky.urs.cz/item/CS_URS_2023_02/952902121" TargetMode="External" /><Relationship Id="rId16" Type="http://schemas.openxmlformats.org/officeDocument/2006/relationships/hyperlink" Target="https://podminky.urs.cz/item/CS_URS_2023_02/952902611" TargetMode="External" /><Relationship Id="rId17" Type="http://schemas.openxmlformats.org/officeDocument/2006/relationships/hyperlink" Target="https://podminky.urs.cz/item/CS_URS_2023_02/973031335" TargetMode="External" /><Relationship Id="rId18" Type="http://schemas.openxmlformats.org/officeDocument/2006/relationships/hyperlink" Target="https://podminky.urs.cz/item/CS_URS_2023_02/997006002" TargetMode="External" /><Relationship Id="rId19" Type="http://schemas.openxmlformats.org/officeDocument/2006/relationships/hyperlink" Target="https://podminky.urs.cz/item/CS_URS_2023_02/997013154" TargetMode="External" /><Relationship Id="rId20" Type="http://schemas.openxmlformats.org/officeDocument/2006/relationships/hyperlink" Target="https://podminky.urs.cz/item/CS_URS_2023_02/997013501" TargetMode="External" /><Relationship Id="rId21" Type="http://schemas.openxmlformats.org/officeDocument/2006/relationships/hyperlink" Target="https://podminky.urs.cz/item/CS_URS_2023_02/997013509" TargetMode="External" /><Relationship Id="rId22" Type="http://schemas.openxmlformats.org/officeDocument/2006/relationships/hyperlink" Target="https://podminky.urs.cz/item/CS_URS_2023_02/997013631" TargetMode="External" /><Relationship Id="rId23" Type="http://schemas.openxmlformats.org/officeDocument/2006/relationships/hyperlink" Target="https://podminky.urs.cz/item/CS_URS_2023_02/998017003" TargetMode="External" /><Relationship Id="rId24" Type="http://schemas.openxmlformats.org/officeDocument/2006/relationships/hyperlink" Target="https://podminky.urs.cz/item/CS_URS_2023_02/741110001" TargetMode="External" /><Relationship Id="rId25" Type="http://schemas.openxmlformats.org/officeDocument/2006/relationships/hyperlink" Target="https://podminky.urs.cz/item/CS_URS_2023_02/741110513" TargetMode="External" /><Relationship Id="rId26" Type="http://schemas.openxmlformats.org/officeDocument/2006/relationships/hyperlink" Target="https://podminky.urs.cz/item/CS_URS_2023_02/741112021" TargetMode="External" /><Relationship Id="rId27" Type="http://schemas.openxmlformats.org/officeDocument/2006/relationships/hyperlink" Target="https://podminky.urs.cz/item/CS_URS_2023_02/741112061" TargetMode="External" /><Relationship Id="rId28" Type="http://schemas.openxmlformats.org/officeDocument/2006/relationships/hyperlink" Target="https://podminky.urs.cz/item/CS_URS_2023_02/741120301" TargetMode="External" /><Relationship Id="rId29" Type="http://schemas.openxmlformats.org/officeDocument/2006/relationships/hyperlink" Target="https://podminky.urs.cz/item/CS_URS_2023_02/741122611" TargetMode="External" /><Relationship Id="rId30" Type="http://schemas.openxmlformats.org/officeDocument/2006/relationships/hyperlink" Target="https://podminky.urs.cz/item/CS_URS_2023_02/741122641" TargetMode="External" /><Relationship Id="rId31" Type="http://schemas.openxmlformats.org/officeDocument/2006/relationships/hyperlink" Target="https://podminky.urs.cz/item/CS_URS_2023_02/741122644" TargetMode="External" /><Relationship Id="rId32" Type="http://schemas.openxmlformats.org/officeDocument/2006/relationships/hyperlink" Target="https://podminky.urs.cz/item/CS_URS_2023_02/741130001" TargetMode="External" /><Relationship Id="rId33" Type="http://schemas.openxmlformats.org/officeDocument/2006/relationships/hyperlink" Target="https://podminky.urs.cz/item/CS_URS_2023_02/741210004" TargetMode="External" /><Relationship Id="rId34" Type="http://schemas.openxmlformats.org/officeDocument/2006/relationships/hyperlink" Target="https://podminky.urs.cz/item/CS_URS_2023_02/741310022" TargetMode="External" /><Relationship Id="rId35" Type="http://schemas.openxmlformats.org/officeDocument/2006/relationships/hyperlink" Target="https://podminky.urs.cz/item/CS_URS_2023_02/741311003" TargetMode="External" /><Relationship Id="rId36" Type="http://schemas.openxmlformats.org/officeDocument/2006/relationships/hyperlink" Target="https://podminky.urs.cz/item/CS_URS_2023_02/741311031" TargetMode="External" /><Relationship Id="rId37" Type="http://schemas.openxmlformats.org/officeDocument/2006/relationships/hyperlink" Target="https://podminky.urs.cz/item/CS_URS_2023_02/741313042" TargetMode="External" /><Relationship Id="rId38" Type="http://schemas.openxmlformats.org/officeDocument/2006/relationships/hyperlink" Target="https://podminky.urs.cz/item/CS_URS_2023_02/741372112" TargetMode="External" /><Relationship Id="rId39" Type="http://schemas.openxmlformats.org/officeDocument/2006/relationships/hyperlink" Target="https://podminky.urs.cz/item/CS_URS_2023_02/741810001" TargetMode="External" /><Relationship Id="rId40" Type="http://schemas.openxmlformats.org/officeDocument/2006/relationships/hyperlink" Target="https://podminky.urs.cz/item/CS_URS_2023_02/741811011" TargetMode="External" /><Relationship Id="rId41" Type="http://schemas.openxmlformats.org/officeDocument/2006/relationships/hyperlink" Target="https://podminky.urs.cz/item/CS_URS_2023_02/741820102" TargetMode="External" /><Relationship Id="rId42" Type="http://schemas.openxmlformats.org/officeDocument/2006/relationships/hyperlink" Target="https://podminky.urs.cz/item/CS_URS_2023_02/741910601" TargetMode="External" /><Relationship Id="rId43" Type="http://schemas.openxmlformats.org/officeDocument/2006/relationships/hyperlink" Target="https://podminky.urs.cz/item/CS_URS_2023_02/741920307" TargetMode="External" /><Relationship Id="rId44" Type="http://schemas.openxmlformats.org/officeDocument/2006/relationships/hyperlink" Target="https://podminky.urs.cz/item/CS_URS_2023_02/998741203" TargetMode="External" /><Relationship Id="rId45" Type="http://schemas.openxmlformats.org/officeDocument/2006/relationships/hyperlink" Target="https://podminky.urs.cz/item/CS_URS_2023_02/763121415" TargetMode="External" /><Relationship Id="rId46" Type="http://schemas.openxmlformats.org/officeDocument/2006/relationships/hyperlink" Target="https://podminky.urs.cz/item/CS_URS_2023_02/763131511" TargetMode="External" /><Relationship Id="rId47" Type="http://schemas.openxmlformats.org/officeDocument/2006/relationships/hyperlink" Target="https://podminky.urs.cz/item/CS_URS_2023_02/763131714" TargetMode="External" /><Relationship Id="rId48" Type="http://schemas.openxmlformats.org/officeDocument/2006/relationships/hyperlink" Target="https://podminky.urs.cz/item/CS_URS_2023_02/763131765" TargetMode="External" /><Relationship Id="rId49" Type="http://schemas.openxmlformats.org/officeDocument/2006/relationships/hyperlink" Target="https://podminky.urs.cz/item/CS_URS_2023_02/763131772" TargetMode="External" /><Relationship Id="rId50" Type="http://schemas.openxmlformats.org/officeDocument/2006/relationships/hyperlink" Target="https://podminky.urs.cz/item/CS_URS_2023_02/998763403" TargetMode="External" /><Relationship Id="rId51" Type="http://schemas.openxmlformats.org/officeDocument/2006/relationships/hyperlink" Target="https://podminky.urs.cz/item/CS_URS_2023_02/764246444" TargetMode="External" /><Relationship Id="rId52" Type="http://schemas.openxmlformats.org/officeDocument/2006/relationships/hyperlink" Target="https://podminky.urs.cz/item/CS_URS_2023_02/998764203" TargetMode="External" /><Relationship Id="rId53" Type="http://schemas.openxmlformats.org/officeDocument/2006/relationships/hyperlink" Target="https://podminky.urs.cz/item/CS_URS_2023_02/766622131" TargetMode="External" /><Relationship Id="rId54" Type="http://schemas.openxmlformats.org/officeDocument/2006/relationships/hyperlink" Target="https://podminky.urs.cz/item/CS_URS_2023_02/766660101" TargetMode="External" /><Relationship Id="rId55" Type="http://schemas.openxmlformats.org/officeDocument/2006/relationships/hyperlink" Target="https://podminky.urs.cz/item/CS_URS_2023_02/766660102" TargetMode="External" /><Relationship Id="rId56" Type="http://schemas.openxmlformats.org/officeDocument/2006/relationships/hyperlink" Target="https://podminky.urs.cz/item/CS_URS_2023_02/766660411" TargetMode="External" /><Relationship Id="rId57" Type="http://schemas.openxmlformats.org/officeDocument/2006/relationships/hyperlink" Target="https://podminky.urs.cz/item/CS_URS_2023_02/766660728" TargetMode="External" /><Relationship Id="rId58" Type="http://schemas.openxmlformats.org/officeDocument/2006/relationships/hyperlink" Target="https://podminky.urs.cz/item/CS_URS_2023_02/766660729" TargetMode="External" /><Relationship Id="rId59" Type="http://schemas.openxmlformats.org/officeDocument/2006/relationships/hyperlink" Target="https://podminky.urs.cz/item/CS_URS_2023_02/7666607R01" TargetMode="External" /><Relationship Id="rId60" Type="http://schemas.openxmlformats.org/officeDocument/2006/relationships/hyperlink" Target="https://podminky.urs.cz/item/CS_URS_2023_02/766682111" TargetMode="External" /><Relationship Id="rId61" Type="http://schemas.openxmlformats.org/officeDocument/2006/relationships/hyperlink" Target="https://podminky.urs.cz/item/CS_URS_2022_02/766694122" TargetMode="External" /><Relationship Id="rId62" Type="http://schemas.openxmlformats.org/officeDocument/2006/relationships/hyperlink" Target="https://podminky.urs.cz/item/CS_URS_2023_02/998766203" TargetMode="External" /><Relationship Id="rId63" Type="http://schemas.openxmlformats.org/officeDocument/2006/relationships/hyperlink" Target="https://podminky.urs.cz/item/CS_URS_2023_02/767163211" TargetMode="External" /><Relationship Id="rId64" Type="http://schemas.openxmlformats.org/officeDocument/2006/relationships/hyperlink" Target="https://podminky.urs.cz/item/CS_URS_2023_02/767995111" TargetMode="External" /><Relationship Id="rId65" Type="http://schemas.openxmlformats.org/officeDocument/2006/relationships/hyperlink" Target="https://podminky.urs.cz/item/CS_URS_2023_02/998767203" TargetMode="External" /><Relationship Id="rId66" Type="http://schemas.openxmlformats.org/officeDocument/2006/relationships/hyperlink" Target="https://podminky.urs.cz/item/CS_URS_2023_02/777111123" TargetMode="External" /><Relationship Id="rId67" Type="http://schemas.openxmlformats.org/officeDocument/2006/relationships/hyperlink" Target="https://podminky.urs.cz/item/CS_URS_2023_02/777121105" TargetMode="External" /><Relationship Id="rId68" Type="http://schemas.openxmlformats.org/officeDocument/2006/relationships/hyperlink" Target="https://podminky.urs.cz/item/CS_URS_2023_02/777131111" TargetMode="External" /><Relationship Id="rId69" Type="http://schemas.openxmlformats.org/officeDocument/2006/relationships/hyperlink" Target="https://podminky.urs.cz/item/CS_URS_2023_02/777511101" TargetMode="External" /><Relationship Id="rId70" Type="http://schemas.openxmlformats.org/officeDocument/2006/relationships/hyperlink" Target="https://podminky.urs.cz/item/CS_URS_2023_02/777611101" TargetMode="External" /><Relationship Id="rId71" Type="http://schemas.openxmlformats.org/officeDocument/2006/relationships/hyperlink" Target="https://podminky.urs.cz/item/CS_URS_2023_02/777612103" TargetMode="External" /><Relationship Id="rId72" Type="http://schemas.openxmlformats.org/officeDocument/2006/relationships/hyperlink" Target="https://podminky.urs.cz/item/CS_URS_2023_02/998777203" TargetMode="External" /><Relationship Id="rId73" Type="http://schemas.openxmlformats.org/officeDocument/2006/relationships/hyperlink" Target="https://podminky.urs.cz/item/CS_URS_2023_02/781121015" TargetMode="External" /><Relationship Id="rId74" Type="http://schemas.openxmlformats.org/officeDocument/2006/relationships/hyperlink" Target="https://podminky.urs.cz/item/CS_URS_2023_02/781131207" TargetMode="External" /><Relationship Id="rId75" Type="http://schemas.openxmlformats.org/officeDocument/2006/relationships/hyperlink" Target="https://podminky.urs.cz/item/CS_URS_2023_02/781151031" TargetMode="External" /><Relationship Id="rId76" Type="http://schemas.openxmlformats.org/officeDocument/2006/relationships/hyperlink" Target="https://podminky.urs.cz/item/CS_URS_2023_02/781474113" TargetMode="External" /><Relationship Id="rId77" Type="http://schemas.openxmlformats.org/officeDocument/2006/relationships/hyperlink" Target="https://podminky.urs.cz/item/CS_URS_2023_02/781477114" TargetMode="External" /><Relationship Id="rId78" Type="http://schemas.openxmlformats.org/officeDocument/2006/relationships/hyperlink" Target="https://podminky.urs.cz/item/CS_URS_2023_02/781477115" TargetMode="External" /><Relationship Id="rId79" Type="http://schemas.openxmlformats.org/officeDocument/2006/relationships/hyperlink" Target="https://podminky.urs.cz/item/CS_URS_2022_02/781494111" TargetMode="External" /><Relationship Id="rId80" Type="http://schemas.openxmlformats.org/officeDocument/2006/relationships/hyperlink" Target="https://podminky.urs.cz/item/CS_URS_2023_02/781495211" TargetMode="External" /><Relationship Id="rId81" Type="http://schemas.openxmlformats.org/officeDocument/2006/relationships/hyperlink" Target="https://podminky.urs.cz/item/CS_URS_2023_02/998781203" TargetMode="External" /><Relationship Id="rId82" Type="http://schemas.openxmlformats.org/officeDocument/2006/relationships/hyperlink" Target="https://podminky.urs.cz/item/CS_URS_2023_02/784121001" TargetMode="External" /><Relationship Id="rId83" Type="http://schemas.openxmlformats.org/officeDocument/2006/relationships/hyperlink" Target="https://podminky.urs.cz/item/CS_URS_2023_02/784181101" TargetMode="External" /><Relationship Id="rId84" Type="http://schemas.openxmlformats.org/officeDocument/2006/relationships/hyperlink" Target="https://podminky.urs.cz/item/CS_URS_2023_02/784191007" TargetMode="External" /><Relationship Id="rId85" Type="http://schemas.openxmlformats.org/officeDocument/2006/relationships/hyperlink" Target="https://podminky.urs.cz/item/CS_URS_2023_02/784211101" TargetMode="External" /><Relationship Id="rId86" Type="http://schemas.openxmlformats.org/officeDocument/2006/relationships/hyperlink" Target="https://podminky.urs.cz/item/CS_URS_2023_02/460941222" TargetMode="External" /><Relationship Id="rId87" Type="http://schemas.openxmlformats.org/officeDocument/2006/relationships/hyperlink" Target="https://podminky.urs.cz/item/CS_URS_2023_02/468081323" TargetMode="External" /><Relationship Id="rId88" Type="http://schemas.openxmlformats.org/officeDocument/2006/relationships/hyperlink" Target="https://podminky.urs.cz/item/CS_URS_2023_02/468094111" TargetMode="External" /><Relationship Id="rId89" Type="http://schemas.openxmlformats.org/officeDocument/2006/relationships/hyperlink" Target="https://podminky.urs.cz/item/CS_URS_2023_02/468101422" TargetMode="External" /><Relationship Id="rId9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06002" TargetMode="External" /><Relationship Id="rId2" Type="http://schemas.openxmlformats.org/officeDocument/2006/relationships/hyperlink" Target="https://podminky.urs.cz/item/CS_URS_2023_02/997013154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41120324" TargetMode="External" /><Relationship Id="rId7" Type="http://schemas.openxmlformats.org/officeDocument/2006/relationships/hyperlink" Target="https://podminky.urs.cz/item/CS_URS_2023_02/741120405" TargetMode="External" /><Relationship Id="rId8" Type="http://schemas.openxmlformats.org/officeDocument/2006/relationships/hyperlink" Target="https://podminky.urs.cz/item/CS_URS_2023_02/741122611" TargetMode="External" /><Relationship Id="rId9" Type="http://schemas.openxmlformats.org/officeDocument/2006/relationships/hyperlink" Target="https://podminky.urs.cz/item/CS_URS_2023_02/741122642" TargetMode="External" /><Relationship Id="rId10" Type="http://schemas.openxmlformats.org/officeDocument/2006/relationships/hyperlink" Target="https://podminky.urs.cz/item/CS_URS_2023_02/741210002" TargetMode="External" /><Relationship Id="rId11" Type="http://schemas.openxmlformats.org/officeDocument/2006/relationships/hyperlink" Target="https://podminky.urs.cz/item/CS_URS_2023_02/741310011" TargetMode="External" /><Relationship Id="rId12" Type="http://schemas.openxmlformats.org/officeDocument/2006/relationships/hyperlink" Target="https://podminky.urs.cz/item/CS_URS_2023_02/741420001" TargetMode="External" /><Relationship Id="rId13" Type="http://schemas.openxmlformats.org/officeDocument/2006/relationships/hyperlink" Target="https://podminky.urs.cz/item/CS_URS_2023_02/741420024" TargetMode="External" /><Relationship Id="rId14" Type="http://schemas.openxmlformats.org/officeDocument/2006/relationships/hyperlink" Target="https://podminky.urs.cz/item/CS_URS_2023_02/741711002" TargetMode="External" /><Relationship Id="rId15" Type="http://schemas.openxmlformats.org/officeDocument/2006/relationships/hyperlink" Target="https://podminky.urs.cz/item/CS_URS_2023_02/741721201" TargetMode="External" /><Relationship Id="rId16" Type="http://schemas.openxmlformats.org/officeDocument/2006/relationships/hyperlink" Target="https://podminky.urs.cz/item/CS_URS_2023_02/741730036" TargetMode="External" /><Relationship Id="rId17" Type="http://schemas.openxmlformats.org/officeDocument/2006/relationships/hyperlink" Target="https://podminky.urs.cz/item/CS_URS_2023_02/741732063" TargetMode="External" /><Relationship Id="rId18" Type="http://schemas.openxmlformats.org/officeDocument/2006/relationships/hyperlink" Target="https://podminky.urs.cz/item/CS_URS_2023_02/741751211" TargetMode="External" /><Relationship Id="rId19" Type="http://schemas.openxmlformats.org/officeDocument/2006/relationships/hyperlink" Target="https://podminky.urs.cz/item/CS_URS_2023_02/741751213" TargetMode="External" /><Relationship Id="rId20" Type="http://schemas.openxmlformats.org/officeDocument/2006/relationships/hyperlink" Target="https://podminky.urs.cz/item/CS_URS_2023_02/741751511" TargetMode="External" /><Relationship Id="rId21" Type="http://schemas.openxmlformats.org/officeDocument/2006/relationships/hyperlink" Target="https://podminky.urs.cz/item/CS_URS_2023_02/741761001" TargetMode="External" /><Relationship Id="rId22" Type="http://schemas.openxmlformats.org/officeDocument/2006/relationships/hyperlink" Target="https://podminky.urs.cz/item/CS_URS_2023_02/741761012" TargetMode="External" /><Relationship Id="rId23" Type="http://schemas.openxmlformats.org/officeDocument/2006/relationships/hyperlink" Target="https://podminky.urs.cz/item/CS_URS_2023_02/741761073" TargetMode="External" /><Relationship Id="rId24" Type="http://schemas.openxmlformats.org/officeDocument/2006/relationships/hyperlink" Target="https://podminky.urs.cz/item/CS_URS_2023_02/741791003" TargetMode="External" /><Relationship Id="rId25" Type="http://schemas.openxmlformats.org/officeDocument/2006/relationships/hyperlink" Target="https://podminky.urs.cz/item/CS_URS_2023_02/741791212" TargetMode="External" /><Relationship Id="rId26" Type="http://schemas.openxmlformats.org/officeDocument/2006/relationships/hyperlink" Target="https://podminky.urs.cz/item/CS_URS_2023_02/741910411" TargetMode="External" /><Relationship Id="rId27" Type="http://schemas.openxmlformats.org/officeDocument/2006/relationships/hyperlink" Target="https://podminky.urs.cz/item/CS_URS_2023_02/741910421" TargetMode="External" /><Relationship Id="rId28" Type="http://schemas.openxmlformats.org/officeDocument/2006/relationships/hyperlink" Target="https://podminky.urs.cz/item/CS_URS_2024_01/998741203" TargetMode="External" /><Relationship Id="rId29" Type="http://schemas.openxmlformats.org/officeDocument/2006/relationships/hyperlink" Target="https://podminky.urs.cz/item/CS_URS_2023_02/460941212" TargetMode="External" /><Relationship Id="rId30" Type="http://schemas.openxmlformats.org/officeDocument/2006/relationships/hyperlink" Target="https://podminky.urs.cz/item/CS_URS_2023_02/468101112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42" TargetMode="External" /><Relationship Id="rId2" Type="http://schemas.openxmlformats.org/officeDocument/2006/relationships/hyperlink" Target="https://podminky.urs.cz/item/CS_URS_2023_02/132212131" TargetMode="External" /><Relationship Id="rId3" Type="http://schemas.openxmlformats.org/officeDocument/2006/relationships/hyperlink" Target="https://podminky.urs.cz/item/CS_URS_2023_02/181311103" TargetMode="External" /><Relationship Id="rId4" Type="http://schemas.openxmlformats.org/officeDocument/2006/relationships/hyperlink" Target="https://podminky.urs.cz/item/CS_URS_2023_02/181411131" TargetMode="External" /><Relationship Id="rId5" Type="http://schemas.openxmlformats.org/officeDocument/2006/relationships/hyperlink" Target="https://podminky.urs.cz/item/CS_URS_2023_02/183111313" TargetMode="External" /><Relationship Id="rId6" Type="http://schemas.openxmlformats.org/officeDocument/2006/relationships/hyperlink" Target="https://podminky.urs.cz/item/CS_URS_2023_02/184102112" TargetMode="External" /><Relationship Id="rId7" Type="http://schemas.openxmlformats.org/officeDocument/2006/relationships/hyperlink" Target="https://podminky.urs.cz/item/CS_URS_2023_02/271532213" TargetMode="External" /><Relationship Id="rId8" Type="http://schemas.openxmlformats.org/officeDocument/2006/relationships/hyperlink" Target="https://podminky.urs.cz/item/CS_URS_2023_02/275321311" TargetMode="External" /><Relationship Id="rId9" Type="http://schemas.openxmlformats.org/officeDocument/2006/relationships/hyperlink" Target="https://podminky.urs.cz/item/CS_URS_2023_02/275361821" TargetMode="External" /><Relationship Id="rId10" Type="http://schemas.openxmlformats.org/officeDocument/2006/relationships/hyperlink" Target="https://podminky.urs.cz/item/CS_URS_2023_02/311113133" TargetMode="External" /><Relationship Id="rId11" Type="http://schemas.openxmlformats.org/officeDocument/2006/relationships/hyperlink" Target="https://podminky.urs.cz/item/CS_URS_2023_02/564201011" TargetMode="External" /><Relationship Id="rId12" Type="http://schemas.openxmlformats.org/officeDocument/2006/relationships/hyperlink" Target="https://podminky.urs.cz/item/CS_URS_2023_02/564211012" TargetMode="External" /><Relationship Id="rId13" Type="http://schemas.openxmlformats.org/officeDocument/2006/relationships/hyperlink" Target="https://podminky.urs.cz/item/CS_URS_2023_02/56471010R01" TargetMode="External" /><Relationship Id="rId14" Type="http://schemas.openxmlformats.org/officeDocument/2006/relationships/hyperlink" Target="https://podminky.urs.cz/item/CS_URS_2023_02/564751101" TargetMode="External" /><Relationship Id="rId15" Type="http://schemas.openxmlformats.org/officeDocument/2006/relationships/hyperlink" Target="https://podminky.urs.cz/item/CS_URS_2023_02/564851011" TargetMode="External" /><Relationship Id="rId16" Type="http://schemas.openxmlformats.org/officeDocument/2006/relationships/hyperlink" Target="https://podminky.urs.cz/item/CS_URS_2023_02/565191111" TargetMode="External" /><Relationship Id="rId17" Type="http://schemas.openxmlformats.org/officeDocument/2006/relationships/hyperlink" Target="https://podminky.urs.cz/item/CS_URS_2023_02/593235112" TargetMode="External" /><Relationship Id="rId18" Type="http://schemas.openxmlformats.org/officeDocument/2006/relationships/hyperlink" Target="https://podminky.urs.cz/item/CS_URS_2023_02/596211110" TargetMode="External" /><Relationship Id="rId19" Type="http://schemas.openxmlformats.org/officeDocument/2006/relationships/hyperlink" Target="https://podminky.urs.cz/item/CS_URS_2023_02/637121115" TargetMode="External" /><Relationship Id="rId20" Type="http://schemas.openxmlformats.org/officeDocument/2006/relationships/hyperlink" Target="https://podminky.urs.cz/item/CS_URS_2023_02/637311131" TargetMode="External" /><Relationship Id="rId21" Type="http://schemas.openxmlformats.org/officeDocument/2006/relationships/hyperlink" Target="https://podminky.urs.cz/item/CS_URS_2023_02/916231213" TargetMode="External" /><Relationship Id="rId22" Type="http://schemas.openxmlformats.org/officeDocument/2006/relationships/hyperlink" Target="https://podminky.urs.cz/item/CS_URS_2023_02/935114112" TargetMode="External" /><Relationship Id="rId23" Type="http://schemas.openxmlformats.org/officeDocument/2006/relationships/hyperlink" Target="https://podminky.urs.cz/item/CS_URS_2023_02/936104213" TargetMode="External" /><Relationship Id="rId24" Type="http://schemas.openxmlformats.org/officeDocument/2006/relationships/hyperlink" Target="https://podminky.urs.cz/item/CS_URS_2023_02/936124112" TargetMode="External" /><Relationship Id="rId25" Type="http://schemas.openxmlformats.org/officeDocument/2006/relationships/hyperlink" Target="https://podminky.urs.cz/item/CS_URS_2023_02/962052211" TargetMode="External" /><Relationship Id="rId26" Type="http://schemas.openxmlformats.org/officeDocument/2006/relationships/hyperlink" Target="https://podminky.urs.cz/item/CS_URS_2023_02/985131111" TargetMode="External" /><Relationship Id="rId27" Type="http://schemas.openxmlformats.org/officeDocument/2006/relationships/hyperlink" Target="https://podminky.urs.cz/item/CS_URS_2023_02/985311111.1." TargetMode="External" /><Relationship Id="rId28" Type="http://schemas.openxmlformats.org/officeDocument/2006/relationships/hyperlink" Target="https://podminky.urs.cz/item/CS_URS_2023_02/985312111" TargetMode="External" /><Relationship Id="rId29" Type="http://schemas.openxmlformats.org/officeDocument/2006/relationships/hyperlink" Target="https://podminky.urs.cz/item/CS_URS_2023_02/997221561" TargetMode="External" /><Relationship Id="rId30" Type="http://schemas.openxmlformats.org/officeDocument/2006/relationships/hyperlink" Target="https://podminky.urs.cz/item/CS_URS_2023_02/997221569" TargetMode="External" /><Relationship Id="rId31" Type="http://schemas.openxmlformats.org/officeDocument/2006/relationships/hyperlink" Target="https://podminky.urs.cz/item/CS_URS_2023_02/997221611" TargetMode="External" /><Relationship Id="rId32" Type="http://schemas.openxmlformats.org/officeDocument/2006/relationships/hyperlink" Target="https://podminky.urs.cz/item/CS_URS_2023_02/997221615" TargetMode="External" /><Relationship Id="rId33" Type="http://schemas.openxmlformats.org/officeDocument/2006/relationships/hyperlink" Target="https://podminky.urs.cz/item/CS_URS_2023_02/998231411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0001000" TargetMode="External" /><Relationship Id="rId4" Type="http://schemas.openxmlformats.org/officeDocument/2006/relationships/hyperlink" Target="https://podminky.urs.cz/item/CS_URS_2023_02/050001000" TargetMode="External" /><Relationship Id="rId5" Type="http://schemas.openxmlformats.org/officeDocument/2006/relationships/hyperlink" Target="https://podminky.urs.cz/item/CS_URS_2023_02/060001000" TargetMode="External" /><Relationship Id="rId6" Type="http://schemas.openxmlformats.org/officeDocument/2006/relationships/hyperlink" Target="https://podminky.urs.cz/item/CS_URS_2023_02/070001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2023-06-02-III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ul. Benešovská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ROUND(AG55+AG56+AG64+AG65,2)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ROUND(AS55+AS56+AS64+AS65,2)</f>
        <v>0</v>
      </c>
      <c r="AT54" s="109">
        <f>ROUND(SUM(AV54:AW54),2)</f>
        <v>0</v>
      </c>
      <c r="AU54" s="110">
        <f>ROUND(AU55+AU56+AU64+AU65,5)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ROUND(AZ55+AZ56+AZ64+AZ65,2)</f>
        <v>0</v>
      </c>
      <c r="BA54" s="109">
        <f>ROUND(BA55+BA56+BA64+BA65,2)</f>
        <v>0</v>
      </c>
      <c r="BB54" s="109">
        <f>ROUND(BB55+BB56+BB64+BB65,2)</f>
        <v>0</v>
      </c>
      <c r="BC54" s="109">
        <f>ROUND(BC55+BC56+BC64+BC65,2)</f>
        <v>0</v>
      </c>
      <c r="BD54" s="111">
        <f>ROUND(BD55+BD56+BD64+BD65,2)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301 - Dešťová kanalizace'!J30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 301 - Dešťová kanalizace'!P88</f>
        <v>0</v>
      </c>
      <c r="AV55" s="123">
        <f>'SO 301 - Dešťová kanalizace'!J33</f>
        <v>0</v>
      </c>
      <c r="AW55" s="123">
        <f>'SO 301 - Dešťová kanalizace'!J34</f>
        <v>0</v>
      </c>
      <c r="AX55" s="123">
        <f>'SO 301 - Dešťová kanalizace'!J35</f>
        <v>0</v>
      </c>
      <c r="AY55" s="123">
        <f>'SO 301 - Dešťová kanalizace'!J36</f>
        <v>0</v>
      </c>
      <c r="AZ55" s="123">
        <f>'SO 301 - Dešťová kanalizace'!F33</f>
        <v>0</v>
      </c>
      <c r="BA55" s="123">
        <f>'SO 301 - Dešťová kanalizace'!F34</f>
        <v>0</v>
      </c>
      <c r="BB55" s="123">
        <f>'SO 301 - Dešťová kanalizace'!F35</f>
        <v>0</v>
      </c>
      <c r="BC55" s="123">
        <f>'SO 301 - Dešťová kanalizace'!F36</f>
        <v>0</v>
      </c>
      <c r="BD55" s="125">
        <f>'SO 301 - Dešťová kanalizace'!F37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ROUND(SUM(AG57:AG63),2)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ROUND(SUM(AS57:AS63),2)</f>
        <v>0</v>
      </c>
      <c r="AT56" s="123">
        <f>ROUND(SUM(AV56:AW56),2)</f>
        <v>0</v>
      </c>
      <c r="AU56" s="124">
        <f>ROUND(SUM(AU57:AU63),5)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ROUND(SUM(AZ57:AZ63),2)</f>
        <v>0</v>
      </c>
      <c r="BA56" s="123">
        <f>ROUND(SUM(BA57:BA63),2)</f>
        <v>0</v>
      </c>
      <c r="BB56" s="123">
        <f>ROUND(SUM(BB57:BB63),2)</f>
        <v>0</v>
      </c>
      <c r="BC56" s="123">
        <f>ROUND(SUM(BC57:BC63),2)</f>
        <v>0</v>
      </c>
      <c r="BD56" s="125">
        <f>ROUND(SUM(BD57:BD63),2)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23.25" customHeight="1">
      <c r="A57" s="114" t="s">
        <v>73</v>
      </c>
      <c r="B57" s="66"/>
      <c r="C57" s="128"/>
      <c r="D57" s="128"/>
      <c r="E57" s="129" t="s">
        <v>83</v>
      </c>
      <c r="F57" s="129"/>
      <c r="G57" s="129"/>
      <c r="H57" s="129"/>
      <c r="I57" s="129"/>
      <c r="J57" s="128"/>
      <c r="K57" s="129" t="s">
        <v>84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701.0 - Demolice 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701.0 - Demolice '!P105</f>
        <v>0</v>
      </c>
      <c r="AV57" s="133">
        <f>'SO 701.0 - Demolice '!J35</f>
        <v>0</v>
      </c>
      <c r="AW57" s="133">
        <f>'SO 701.0 - Demolice '!J36</f>
        <v>0</v>
      </c>
      <c r="AX57" s="133">
        <f>'SO 701.0 - Demolice '!J37</f>
        <v>0</v>
      </c>
      <c r="AY57" s="133">
        <f>'SO 701.0 - Demolice '!J38</f>
        <v>0</v>
      </c>
      <c r="AZ57" s="133">
        <f>'SO 701.0 - Demolice '!F35</f>
        <v>0</v>
      </c>
      <c r="BA57" s="133">
        <f>'SO 701.0 - Demolice '!F36</f>
        <v>0</v>
      </c>
      <c r="BB57" s="133">
        <f>'SO 701.0 - Demolice '!F37</f>
        <v>0</v>
      </c>
      <c r="BC57" s="133">
        <f>'SO 701.0 - Demolice '!F38</f>
        <v>0</v>
      </c>
      <c r="BD57" s="135">
        <f>'SO 701.0 - Demolice '!F39</f>
        <v>0</v>
      </c>
      <c r="BE57" s="4"/>
      <c r="BT57" s="136" t="s">
        <v>79</v>
      </c>
      <c r="BV57" s="136" t="s">
        <v>71</v>
      </c>
      <c r="BW57" s="136" t="s">
        <v>86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701.1 - Azylový dům'!J32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701.1 - Azylový dům'!P140</f>
        <v>0</v>
      </c>
      <c r="AV58" s="133">
        <f>'SO 701.1 - Azylový dům'!J35</f>
        <v>0</v>
      </c>
      <c r="AW58" s="133">
        <f>'SO 701.1 - Azylový dům'!J36</f>
        <v>0</v>
      </c>
      <c r="AX58" s="133">
        <f>'SO 701.1 - Azylový dům'!J37</f>
        <v>0</v>
      </c>
      <c r="AY58" s="133">
        <f>'SO 701.1 - Azylový dům'!J38</f>
        <v>0</v>
      </c>
      <c r="AZ58" s="133">
        <f>'SO 701.1 - Azylový dům'!F35</f>
        <v>0</v>
      </c>
      <c r="BA58" s="133">
        <f>'SO 701.1 - Azylový dům'!F36</f>
        <v>0</v>
      </c>
      <c r="BB58" s="133">
        <f>'SO 701.1 - Azylový dům'!F37</f>
        <v>0</v>
      </c>
      <c r="BC58" s="133">
        <f>'SO 701.1 - Azylový dům'!F38</f>
        <v>0</v>
      </c>
      <c r="BD58" s="135">
        <f>'SO 701.1 - Azylový dům'!F39</f>
        <v>0</v>
      </c>
      <c r="BE58" s="4"/>
      <c r="BT58" s="136" t="s">
        <v>79</v>
      </c>
      <c r="BV58" s="136" t="s">
        <v>71</v>
      </c>
      <c r="BW58" s="136" t="s">
        <v>89</v>
      </c>
      <c r="BX58" s="136" t="s">
        <v>82</v>
      </c>
      <c r="CL58" s="136" t="s">
        <v>19</v>
      </c>
    </row>
    <row r="59" s="4" customFormat="1" ht="23.25" customHeight="1">
      <c r="A59" s="114" t="s">
        <v>73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701.2 - Noclehárna'!J32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 701.2 - Noclehárna'!P128</f>
        <v>0</v>
      </c>
      <c r="AV59" s="133">
        <f>'SO 701.2 - Noclehárna'!J35</f>
        <v>0</v>
      </c>
      <c r="AW59" s="133">
        <f>'SO 701.2 - Noclehárna'!J36</f>
        <v>0</v>
      </c>
      <c r="AX59" s="133">
        <f>'SO 701.2 - Noclehárna'!J37</f>
        <v>0</v>
      </c>
      <c r="AY59" s="133">
        <f>'SO 701.2 - Noclehárna'!J38</f>
        <v>0</v>
      </c>
      <c r="AZ59" s="133">
        <f>'SO 701.2 - Noclehárna'!F35</f>
        <v>0</v>
      </c>
      <c r="BA59" s="133">
        <f>'SO 701.2 - Noclehárna'!F36</f>
        <v>0</v>
      </c>
      <c r="BB59" s="133">
        <f>'SO 701.2 - Noclehárna'!F37</f>
        <v>0</v>
      </c>
      <c r="BC59" s="133">
        <f>'SO 701.2 - Noclehárna'!F38</f>
        <v>0</v>
      </c>
      <c r="BD59" s="135">
        <f>'SO 701.2 - Noclehárna'!F39</f>
        <v>0</v>
      </c>
      <c r="BE59" s="4"/>
      <c r="BT59" s="136" t="s">
        <v>79</v>
      </c>
      <c r="BV59" s="136" t="s">
        <v>71</v>
      </c>
      <c r="BW59" s="136" t="s">
        <v>92</v>
      </c>
      <c r="BX59" s="136" t="s">
        <v>82</v>
      </c>
      <c r="CL59" s="136" t="s">
        <v>19</v>
      </c>
    </row>
    <row r="60" s="4" customFormat="1" ht="23.25" customHeight="1">
      <c r="A60" s="114" t="s">
        <v>73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701.3 - Mrazová místnost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701.3 - Mrazová místnost '!P120</f>
        <v>0</v>
      </c>
      <c r="AV60" s="133">
        <f>'SO 701.3 - Mrazová místnost '!J35</f>
        <v>0</v>
      </c>
      <c r="AW60" s="133">
        <f>'SO 701.3 - Mrazová místnost '!J36</f>
        <v>0</v>
      </c>
      <c r="AX60" s="133">
        <f>'SO 701.3 - Mrazová místnost '!J37</f>
        <v>0</v>
      </c>
      <c r="AY60" s="133">
        <f>'SO 701.3 - Mrazová místnost '!J38</f>
        <v>0</v>
      </c>
      <c r="AZ60" s="133">
        <f>'SO 701.3 - Mrazová místnost '!F35</f>
        <v>0</v>
      </c>
      <c r="BA60" s="133">
        <f>'SO 701.3 - Mrazová místnost '!F36</f>
        <v>0</v>
      </c>
      <c r="BB60" s="133">
        <f>'SO 701.3 - Mrazová místnost '!F37</f>
        <v>0</v>
      </c>
      <c r="BC60" s="133">
        <f>'SO 701.3 - Mrazová místnost '!F38</f>
        <v>0</v>
      </c>
      <c r="BD60" s="135">
        <f>'SO 701.3 - Mrazová místnost '!F39</f>
        <v>0</v>
      </c>
      <c r="BE60" s="4"/>
      <c r="BT60" s="136" t="s">
        <v>79</v>
      </c>
      <c r="BV60" s="136" t="s">
        <v>71</v>
      </c>
      <c r="BW60" s="136" t="s">
        <v>95</v>
      </c>
      <c r="BX60" s="136" t="s">
        <v>82</v>
      </c>
      <c r="CL60" s="136" t="s">
        <v>19</v>
      </c>
    </row>
    <row r="61" s="4" customFormat="1" ht="23.25" customHeight="1">
      <c r="A61" s="114" t="s">
        <v>73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701.4 - Fotovoltaické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701.4 - Fotovoltaické ...'!P93</f>
        <v>0</v>
      </c>
      <c r="AV61" s="133">
        <f>'SO 701.4 - Fotovoltaické ...'!J35</f>
        <v>0</v>
      </c>
      <c r="AW61" s="133">
        <f>'SO 701.4 - Fotovoltaické ...'!J36</f>
        <v>0</v>
      </c>
      <c r="AX61" s="133">
        <f>'SO 701.4 - Fotovoltaické ...'!J37</f>
        <v>0</v>
      </c>
      <c r="AY61" s="133">
        <f>'SO 701.4 - Fotovoltaické ...'!J38</f>
        <v>0</v>
      </c>
      <c r="AZ61" s="133">
        <f>'SO 701.4 - Fotovoltaické ...'!F35</f>
        <v>0</v>
      </c>
      <c r="BA61" s="133">
        <f>'SO 701.4 - Fotovoltaické ...'!F36</f>
        <v>0</v>
      </c>
      <c r="BB61" s="133">
        <f>'SO 701.4 - Fotovoltaické ...'!F37</f>
        <v>0</v>
      </c>
      <c r="BC61" s="133">
        <f>'SO 701.4 - Fotovoltaické ...'!F38</f>
        <v>0</v>
      </c>
      <c r="BD61" s="135">
        <f>'SO 701.4 - Fotovoltaické ...'!F39</f>
        <v>0</v>
      </c>
      <c r="BE61" s="4"/>
      <c r="BT61" s="136" t="s">
        <v>79</v>
      </c>
      <c r="BV61" s="136" t="s">
        <v>71</v>
      </c>
      <c r="BW61" s="136" t="s">
        <v>98</v>
      </c>
      <c r="BX61" s="136" t="s">
        <v>82</v>
      </c>
      <c r="CL61" s="136" t="s">
        <v>19</v>
      </c>
    </row>
    <row r="62" s="4" customFormat="1" ht="23.25" customHeight="1">
      <c r="A62" s="114" t="s">
        <v>73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701.5 - Rekuperace 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701.5 - Rekuperace '!P86</f>
        <v>0</v>
      </c>
      <c r="AV62" s="133">
        <f>'SO 701.5 - Rekuperace '!J35</f>
        <v>0</v>
      </c>
      <c r="AW62" s="133">
        <f>'SO 701.5 - Rekuperace '!J36</f>
        <v>0</v>
      </c>
      <c r="AX62" s="133">
        <f>'SO 701.5 - Rekuperace '!J37</f>
        <v>0</v>
      </c>
      <c r="AY62" s="133">
        <f>'SO 701.5 - Rekuperace '!J38</f>
        <v>0</v>
      </c>
      <c r="AZ62" s="133">
        <f>'SO 701.5 - Rekuperace '!F35</f>
        <v>0</v>
      </c>
      <c r="BA62" s="133">
        <f>'SO 701.5 - Rekuperace '!F36</f>
        <v>0</v>
      </c>
      <c r="BB62" s="133">
        <f>'SO 701.5 - Rekuperace '!F37</f>
        <v>0</v>
      </c>
      <c r="BC62" s="133">
        <f>'SO 701.5 - Rekuperace '!F38</f>
        <v>0</v>
      </c>
      <c r="BD62" s="135">
        <f>'SO 701.5 - Rekuperace '!F39</f>
        <v>0</v>
      </c>
      <c r="BE62" s="4"/>
      <c r="BT62" s="136" t="s">
        <v>79</v>
      </c>
      <c r="BV62" s="136" t="s">
        <v>71</v>
      </c>
      <c r="BW62" s="136" t="s">
        <v>101</v>
      </c>
      <c r="BX62" s="136" t="s">
        <v>82</v>
      </c>
      <c r="CL62" s="136" t="s">
        <v>19</v>
      </c>
    </row>
    <row r="63" s="4" customFormat="1" ht="23.25" customHeight="1">
      <c r="A63" s="114" t="s">
        <v>73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701.6 - Hospodaření s 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701.6 - Hospodaření s ...'!P91</f>
        <v>0</v>
      </c>
      <c r="AV63" s="133">
        <f>'SO 701.6 - Hospodaření s ...'!J35</f>
        <v>0</v>
      </c>
      <c r="AW63" s="133">
        <f>'SO 701.6 - Hospodaření s ...'!J36</f>
        <v>0</v>
      </c>
      <c r="AX63" s="133">
        <f>'SO 701.6 - Hospodaření s ...'!J37</f>
        <v>0</v>
      </c>
      <c r="AY63" s="133">
        <f>'SO 701.6 - Hospodaření s ...'!J38</f>
        <v>0</v>
      </c>
      <c r="AZ63" s="133">
        <f>'SO 701.6 - Hospodaření s ...'!F35</f>
        <v>0</v>
      </c>
      <c r="BA63" s="133">
        <f>'SO 701.6 - Hospodaření s ...'!F36</f>
        <v>0</v>
      </c>
      <c r="BB63" s="133">
        <f>'SO 701.6 - Hospodaření s ...'!F37</f>
        <v>0</v>
      </c>
      <c r="BC63" s="133">
        <f>'SO 701.6 - Hospodaření s ...'!F38</f>
        <v>0</v>
      </c>
      <c r="BD63" s="135">
        <f>'SO 701.6 - Hospodaření s ...'!F39</f>
        <v>0</v>
      </c>
      <c r="BE63" s="4"/>
      <c r="BT63" s="136" t="s">
        <v>79</v>
      </c>
      <c r="BV63" s="136" t="s">
        <v>71</v>
      </c>
      <c r="BW63" s="136" t="s">
        <v>104</v>
      </c>
      <c r="BX63" s="136" t="s">
        <v>82</v>
      </c>
      <c r="CL63" s="136" t="s">
        <v>19</v>
      </c>
    </row>
    <row r="64" s="7" customFormat="1" ht="16.5" customHeight="1">
      <c r="A64" s="114" t="s">
        <v>73</v>
      </c>
      <c r="B64" s="115"/>
      <c r="C64" s="116"/>
      <c r="D64" s="117" t="s">
        <v>105</v>
      </c>
      <c r="E64" s="117"/>
      <c r="F64" s="117"/>
      <c r="G64" s="117"/>
      <c r="H64" s="117"/>
      <c r="I64" s="118"/>
      <c r="J64" s="117" t="s">
        <v>106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08 - Dvůr'!J30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'SO 08 - Dvůr'!P89</f>
        <v>0</v>
      </c>
      <c r="AV64" s="123">
        <f>'SO 08 - Dvůr'!J33</f>
        <v>0</v>
      </c>
      <c r="AW64" s="123">
        <f>'SO 08 - Dvůr'!J34</f>
        <v>0</v>
      </c>
      <c r="AX64" s="123">
        <f>'SO 08 - Dvůr'!J35</f>
        <v>0</v>
      </c>
      <c r="AY64" s="123">
        <f>'SO 08 - Dvůr'!J36</f>
        <v>0</v>
      </c>
      <c r="AZ64" s="123">
        <f>'SO 08 - Dvůr'!F33</f>
        <v>0</v>
      </c>
      <c r="BA64" s="123">
        <f>'SO 08 - Dvůr'!F34</f>
        <v>0</v>
      </c>
      <c r="BB64" s="123">
        <f>'SO 08 - Dvůr'!F35</f>
        <v>0</v>
      </c>
      <c r="BC64" s="123">
        <f>'SO 08 - Dvůr'!F36</f>
        <v>0</v>
      </c>
      <c r="BD64" s="125">
        <f>'SO 08 - Dvůr'!F37</f>
        <v>0</v>
      </c>
      <c r="BE64" s="7"/>
      <c r="BT64" s="126" t="s">
        <v>77</v>
      </c>
      <c r="BV64" s="126" t="s">
        <v>71</v>
      </c>
      <c r="BW64" s="126" t="s">
        <v>107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14" t="s">
        <v>73</v>
      </c>
      <c r="B65" s="115"/>
      <c r="C65" s="116"/>
      <c r="D65" s="117" t="s">
        <v>108</v>
      </c>
      <c r="E65" s="117"/>
      <c r="F65" s="117"/>
      <c r="G65" s="117"/>
      <c r="H65" s="117"/>
      <c r="I65" s="118"/>
      <c r="J65" s="117" t="s">
        <v>109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'VRN - Vedlejší rozpočtové...'!J30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37">
        <v>0</v>
      </c>
      <c r="AT65" s="138">
        <f>ROUND(SUM(AV65:AW65),2)</f>
        <v>0</v>
      </c>
      <c r="AU65" s="139">
        <f>'VRN - Vedlejší rozpočtové...'!P86</f>
        <v>0</v>
      </c>
      <c r="AV65" s="138">
        <f>'VRN - Vedlejší rozpočtové...'!J33</f>
        <v>0</v>
      </c>
      <c r="AW65" s="138">
        <f>'VRN - Vedlejší rozpočtové...'!J34</f>
        <v>0</v>
      </c>
      <c r="AX65" s="138">
        <f>'VRN - Vedlejší rozpočtové...'!J35</f>
        <v>0</v>
      </c>
      <c r="AY65" s="138">
        <f>'VRN - Vedlejší rozpočtové...'!J36</f>
        <v>0</v>
      </c>
      <c r="AZ65" s="138">
        <f>'VRN - Vedlejší rozpočtové...'!F33</f>
        <v>0</v>
      </c>
      <c r="BA65" s="138">
        <f>'VRN - Vedlejší rozpočtové...'!F34</f>
        <v>0</v>
      </c>
      <c r="BB65" s="138">
        <f>'VRN - Vedlejší rozpočtové...'!F35</f>
        <v>0</v>
      </c>
      <c r="BC65" s="138">
        <f>'VRN - Vedlejší rozpočtové...'!F36</f>
        <v>0</v>
      </c>
      <c r="BD65" s="140">
        <f>'VRN - Vedlejší rozpočtové...'!F37</f>
        <v>0</v>
      </c>
      <c r="BE65" s="7"/>
      <c r="BT65" s="126" t="s">
        <v>77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r3Pq/yscoeY2tdkwXZvIlZRn1Oj3JYGfr+NC/ZuJjv22vSIHKRzMuYx7/Kg17Ld15k14fjX0f6J52zqFa2ufLg==" hashValue="bki9TEV5+niAQJSa3KhcUdMysDA4PawU0iTfW+PnRdciJ/O65XCnnjLXhbWy6+YKOgr9W0qFMJVG8ckSy+1mfw==" algorithmName="SHA-512" password="CC35"/>
  <mergeCells count="82">
    <mergeCell ref="C52:G52"/>
    <mergeCell ref="D56:H56"/>
    <mergeCell ref="D55:H55"/>
    <mergeCell ref="D64:H64"/>
    <mergeCell ref="E63:I63"/>
    <mergeCell ref="E61:I61"/>
    <mergeCell ref="E62:I62"/>
    <mergeCell ref="E60:I60"/>
    <mergeCell ref="E57:I57"/>
    <mergeCell ref="E59:I59"/>
    <mergeCell ref="E58:I58"/>
    <mergeCell ref="I52:AF52"/>
    <mergeCell ref="J64:AF64"/>
    <mergeCell ref="J56:AF56"/>
    <mergeCell ref="J55:AF55"/>
    <mergeCell ref="K58:AF58"/>
    <mergeCell ref="K57:AF57"/>
    <mergeCell ref="K59:AF59"/>
    <mergeCell ref="K60:AF60"/>
    <mergeCell ref="K62:AF62"/>
    <mergeCell ref="K63:AF63"/>
    <mergeCell ref="K61:AF6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0:AM60"/>
    <mergeCell ref="AG64:AM64"/>
    <mergeCell ref="AG57:AM57"/>
    <mergeCell ref="AG52:AM52"/>
    <mergeCell ref="AG59:AM59"/>
    <mergeCell ref="AG58:AM58"/>
    <mergeCell ref="AG63:AM63"/>
    <mergeCell ref="AG56:AM56"/>
    <mergeCell ref="AG55:AM55"/>
    <mergeCell ref="AG62:AM62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54:AP54"/>
  </mergeCells>
  <hyperlinks>
    <hyperlink ref="A55" location="'SO 301 - Dešťová kanalizace'!C2" display="/"/>
    <hyperlink ref="A57" location="'SO 701.0 - Demolice '!C2" display="/"/>
    <hyperlink ref="A58" location="'SO 701.1 - Azylový dům'!C2" display="/"/>
    <hyperlink ref="A59" location="'SO 701.2 - Noclehárna'!C2" display="/"/>
    <hyperlink ref="A60" location="'SO 701.3 - Mrazová místnost '!C2" display="/"/>
    <hyperlink ref="A61" location="'SO 701.4 - Fotovoltaické ...'!C2" display="/"/>
    <hyperlink ref="A62" location="'SO 701.5 - Rekuperace '!C2" display="/"/>
    <hyperlink ref="A63" location="'SO 701.6 - Hospodaření s ...'!C2" display="/"/>
    <hyperlink ref="A64" location="'SO 08 - Dvůr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ROUND((SUM(BE88:BE297)),  2)</f>
        <v>0</v>
      </c>
      <c r="G33" s="41"/>
      <c r="H33" s="41"/>
      <c r="I33" s="160">
        <v>0.20999999999999999</v>
      </c>
      <c r="J33" s="159">
        <f>ROUND(((SUM(BE88:BE297))*I33),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ROUND((SUM(BF88:BF297)),  2)</f>
        <v>0</v>
      </c>
      <c r="G34" s="41"/>
      <c r="H34" s="41"/>
      <c r="I34" s="160">
        <v>0.14999999999999999</v>
      </c>
      <c r="J34" s="159">
        <f>ROUND(((SUM(BF88:BF297))*I34),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ROUND((SUM(BG88:BG297)),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ROUND((SUM(BH88:BH297)),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ROUND((SUM(BI88:BI297)),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301 - Dešťová kanalizace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J199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121</v>
      </c>
      <c r="E63" s="185"/>
      <c r="F63" s="185"/>
      <c r="G63" s="185"/>
      <c r="H63" s="185"/>
      <c r="I63" s="185"/>
      <c r="J63" s="186">
        <f>J208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J222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123</v>
      </c>
      <c r="E65" s="185"/>
      <c r="F65" s="185"/>
      <c r="G65" s="185"/>
      <c r="H65" s="185"/>
      <c r="I65" s="185"/>
      <c r="J65" s="186">
        <f>J232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J262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J282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J295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Děčín ul. Benešovská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301 - Dešťová kanalizace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22. 11. 2023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128</v>
      </c>
      <c r="D87" s="191" t="s">
        <v>54</v>
      </c>
      <c r="E87" s="191" t="s">
        <v>50</v>
      </c>
      <c r="F87" s="191" t="s">
        <v>51</v>
      </c>
      <c r="G87" s="191" t="s">
        <v>129</v>
      </c>
      <c r="H87" s="191" t="s">
        <v>130</v>
      </c>
      <c r="I87" s="191" t="s">
        <v>131</v>
      </c>
      <c r="J87" s="191" t="s">
        <v>116</v>
      </c>
      <c r="K87" s="192" t="s">
        <v>132</v>
      </c>
      <c r="L87" s="193"/>
      <c r="M87" s="95" t="s">
        <v>19</v>
      </c>
      <c r="N87" s="96" t="s">
        <v>39</v>
      </c>
      <c r="O87" s="96" t="s">
        <v>133</v>
      </c>
      <c r="P87" s="96" t="s">
        <v>134</v>
      </c>
      <c r="Q87" s="96" t="s">
        <v>135</v>
      </c>
      <c r="R87" s="96" t="s">
        <v>136</v>
      </c>
      <c r="S87" s="96" t="s">
        <v>137</v>
      </c>
      <c r="T87" s="97" t="s">
        <v>138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139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330.26530013000007</v>
      </c>
      <c r="S88" s="99"/>
      <c r="T88" s="197">
        <f>T89</f>
        <v>34.62276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140</v>
      </c>
      <c r="F89" s="202" t="s">
        <v>141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P90+P199+P208+P222+P232+P262+P282+P295</f>
        <v>0</v>
      </c>
      <c r="Q89" s="207"/>
      <c r="R89" s="208">
        <f>R90+R199+R208+R222+R232+R262+R282+R295</f>
        <v>330.26530013000007</v>
      </c>
      <c r="S89" s="207"/>
      <c r="T89" s="209">
        <f>T90+T199+T208+T222+T232+T262+T282+T295</f>
        <v>34.62276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142</v>
      </c>
      <c r="BK89" s="212">
        <f>BK90+BK199+BK208+BK222+BK232+BK262+BK282+BK295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143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SUM(P91:P198)</f>
        <v>0</v>
      </c>
      <c r="Q90" s="207"/>
      <c r="R90" s="208">
        <f>SUM(R91:R198)</f>
        <v>253.90901682000001</v>
      </c>
      <c r="S90" s="207"/>
      <c r="T90" s="209">
        <f>SUM(T91:T198)</f>
        <v>34.62276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142</v>
      </c>
      <c r="BK90" s="212">
        <f>SUM(BK91:BK198)</f>
        <v>0</v>
      </c>
    </row>
    <row r="91" s="2" customFormat="1" ht="24.15" customHeight="1">
      <c r="A91" s="41"/>
      <c r="B91" s="42"/>
      <c r="C91" s="215" t="s">
        <v>77</v>
      </c>
      <c r="D91" s="215" t="s">
        <v>144</v>
      </c>
      <c r="E91" s="216" t="s">
        <v>145</v>
      </c>
      <c r="F91" s="217" t="s">
        <v>146</v>
      </c>
      <c r="G91" s="218" t="s">
        <v>147</v>
      </c>
      <c r="H91" s="219">
        <v>63.527999999999999</v>
      </c>
      <c r="I91" s="220"/>
      <c r="J91" s="221">
        <f>ROUND(I91*H91,2)</f>
        <v>0</v>
      </c>
      <c r="K91" s="217" t="s">
        <v>148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0.32500000000000001</v>
      </c>
      <c r="T91" s="225">
        <f>S91*H91</f>
        <v>20.646599999999999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79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150</v>
      </c>
    </row>
    <row r="92" s="2" customFormat="1">
      <c r="A92" s="41"/>
      <c r="B92" s="42"/>
      <c r="C92" s="43"/>
      <c r="D92" s="228" t="s">
        <v>151</v>
      </c>
      <c r="E92" s="43"/>
      <c r="F92" s="229" t="s">
        <v>152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</v>
      </c>
      <c r="AU92" s="20" t="s">
        <v>79</v>
      </c>
    </row>
    <row r="93" s="13" customFormat="1">
      <c r="A93" s="13"/>
      <c r="B93" s="233"/>
      <c r="C93" s="234"/>
      <c r="D93" s="235" t="s">
        <v>153</v>
      </c>
      <c r="E93" s="236" t="s">
        <v>19</v>
      </c>
      <c r="F93" s="237" t="s">
        <v>154</v>
      </c>
      <c r="G93" s="234"/>
      <c r="H93" s="236" t="s">
        <v>19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153</v>
      </c>
      <c r="AU93" s="243" t="s">
        <v>79</v>
      </c>
      <c r="AV93" s="13" t="s">
        <v>77</v>
      </c>
      <c r="AW93" s="13" t="s">
        <v>31</v>
      </c>
      <c r="AX93" s="13" t="s">
        <v>69</v>
      </c>
      <c r="AY93" s="243" t="s">
        <v>142</v>
      </c>
    </row>
    <row r="94" s="14" customFormat="1">
      <c r="A94" s="14"/>
      <c r="B94" s="244"/>
      <c r="C94" s="245"/>
      <c r="D94" s="235" t="s">
        <v>153</v>
      </c>
      <c r="E94" s="246" t="s">
        <v>19</v>
      </c>
      <c r="F94" s="247" t="s">
        <v>155</v>
      </c>
      <c r="G94" s="245"/>
      <c r="H94" s="248">
        <v>41.927999999999997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153</v>
      </c>
      <c r="AU94" s="254" t="s">
        <v>79</v>
      </c>
      <c r="AV94" s="14" t="s">
        <v>79</v>
      </c>
      <c r="AW94" s="14" t="s">
        <v>31</v>
      </c>
      <c r="AX94" s="14" t="s">
        <v>69</v>
      </c>
      <c r="AY94" s="254" t="s">
        <v>142</v>
      </c>
    </row>
    <row r="95" s="13" customFormat="1">
      <c r="A95" s="13"/>
      <c r="B95" s="233"/>
      <c r="C95" s="234"/>
      <c r="D95" s="235" t="s">
        <v>153</v>
      </c>
      <c r="E95" s="236" t="s">
        <v>19</v>
      </c>
      <c r="F95" s="237" t="s">
        <v>156</v>
      </c>
      <c r="G95" s="234"/>
      <c r="H95" s="236" t="s">
        <v>19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153</v>
      </c>
      <c r="AU95" s="243" t="s">
        <v>79</v>
      </c>
      <c r="AV95" s="13" t="s">
        <v>77</v>
      </c>
      <c r="AW95" s="13" t="s">
        <v>31</v>
      </c>
      <c r="AX95" s="13" t="s">
        <v>69</v>
      </c>
      <c r="AY95" s="243" t="s">
        <v>142</v>
      </c>
    </row>
    <row r="96" s="14" customFormat="1">
      <c r="A96" s="14"/>
      <c r="B96" s="244"/>
      <c r="C96" s="245"/>
      <c r="D96" s="235" t="s">
        <v>153</v>
      </c>
      <c r="E96" s="246" t="s">
        <v>19</v>
      </c>
      <c r="F96" s="247" t="s">
        <v>157</v>
      </c>
      <c r="G96" s="245"/>
      <c r="H96" s="248">
        <v>21.600000000000001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153</v>
      </c>
      <c r="AU96" s="254" t="s">
        <v>79</v>
      </c>
      <c r="AV96" s="14" t="s">
        <v>79</v>
      </c>
      <c r="AW96" s="14" t="s">
        <v>31</v>
      </c>
      <c r="AX96" s="14" t="s">
        <v>69</v>
      </c>
      <c r="AY96" s="254" t="s">
        <v>142</v>
      </c>
    </row>
    <row r="97" s="15" customFormat="1">
      <c r="A97" s="15"/>
      <c r="B97" s="255"/>
      <c r="C97" s="256"/>
      <c r="D97" s="235" t="s">
        <v>153</v>
      </c>
      <c r="E97" s="257" t="s">
        <v>19</v>
      </c>
      <c r="F97" s="258" t="s">
        <v>158</v>
      </c>
      <c r="G97" s="256"/>
      <c r="H97" s="259">
        <v>63.527999999999999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5" t="s">
        <v>153</v>
      </c>
      <c r="AU97" s="265" t="s">
        <v>79</v>
      </c>
      <c r="AV97" s="15" t="s">
        <v>149</v>
      </c>
      <c r="AW97" s="15" t="s">
        <v>31</v>
      </c>
      <c r="AX97" s="15" t="s">
        <v>77</v>
      </c>
      <c r="AY97" s="265" t="s">
        <v>142</v>
      </c>
    </row>
    <row r="98" s="2" customFormat="1" ht="24.15" customHeight="1">
      <c r="A98" s="41"/>
      <c r="B98" s="42"/>
      <c r="C98" s="215" t="s">
        <v>79</v>
      </c>
      <c r="D98" s="215" t="s">
        <v>144</v>
      </c>
      <c r="E98" s="216" t="s">
        <v>159</v>
      </c>
      <c r="F98" s="217" t="s">
        <v>160</v>
      </c>
      <c r="G98" s="218" t="s">
        <v>147</v>
      </c>
      <c r="H98" s="219">
        <v>63.527999999999999</v>
      </c>
      <c r="I98" s="220"/>
      <c r="J98" s="221">
        <f>ROUND(I98*H98,2)</f>
        <v>0</v>
      </c>
      <c r="K98" s="217" t="s">
        <v>148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0.22</v>
      </c>
      <c r="T98" s="225">
        <f>S98*H98</f>
        <v>13.97616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161</v>
      </c>
    </row>
    <row r="99" s="2" customFormat="1">
      <c r="A99" s="41"/>
      <c r="B99" s="42"/>
      <c r="C99" s="43"/>
      <c r="D99" s="228" t="s">
        <v>151</v>
      </c>
      <c r="E99" s="43"/>
      <c r="F99" s="229" t="s">
        <v>162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13" customFormat="1">
      <c r="A100" s="13"/>
      <c r="B100" s="233"/>
      <c r="C100" s="234"/>
      <c r="D100" s="235" t="s">
        <v>153</v>
      </c>
      <c r="E100" s="236" t="s">
        <v>19</v>
      </c>
      <c r="F100" s="237" t="s">
        <v>154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153</v>
      </c>
      <c r="AU100" s="243" t="s">
        <v>79</v>
      </c>
      <c r="AV100" s="13" t="s">
        <v>77</v>
      </c>
      <c r="AW100" s="13" t="s">
        <v>31</v>
      </c>
      <c r="AX100" s="13" t="s">
        <v>69</v>
      </c>
      <c r="AY100" s="243" t="s">
        <v>142</v>
      </c>
    </row>
    <row r="101" s="14" customFormat="1">
      <c r="A101" s="14"/>
      <c r="B101" s="244"/>
      <c r="C101" s="245"/>
      <c r="D101" s="235" t="s">
        <v>153</v>
      </c>
      <c r="E101" s="246" t="s">
        <v>19</v>
      </c>
      <c r="F101" s="247" t="s">
        <v>155</v>
      </c>
      <c r="G101" s="245"/>
      <c r="H101" s="248">
        <v>41.927999999999997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153</v>
      </c>
      <c r="AU101" s="254" t="s">
        <v>79</v>
      </c>
      <c r="AV101" s="14" t="s">
        <v>79</v>
      </c>
      <c r="AW101" s="14" t="s">
        <v>31</v>
      </c>
      <c r="AX101" s="14" t="s">
        <v>69</v>
      </c>
      <c r="AY101" s="254" t="s">
        <v>142</v>
      </c>
    </row>
    <row r="102" s="13" customFormat="1">
      <c r="A102" s="13"/>
      <c r="B102" s="233"/>
      <c r="C102" s="234"/>
      <c r="D102" s="235" t="s">
        <v>153</v>
      </c>
      <c r="E102" s="236" t="s">
        <v>19</v>
      </c>
      <c r="F102" s="237" t="s">
        <v>156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153</v>
      </c>
      <c r="AU102" s="243" t="s">
        <v>79</v>
      </c>
      <c r="AV102" s="13" t="s">
        <v>77</v>
      </c>
      <c r="AW102" s="13" t="s">
        <v>31</v>
      </c>
      <c r="AX102" s="13" t="s">
        <v>69</v>
      </c>
      <c r="AY102" s="243" t="s">
        <v>142</v>
      </c>
    </row>
    <row r="103" s="14" customFormat="1">
      <c r="A103" s="14"/>
      <c r="B103" s="244"/>
      <c r="C103" s="245"/>
      <c r="D103" s="235" t="s">
        <v>153</v>
      </c>
      <c r="E103" s="246" t="s">
        <v>19</v>
      </c>
      <c r="F103" s="247" t="s">
        <v>157</v>
      </c>
      <c r="G103" s="245"/>
      <c r="H103" s="248">
        <v>21.600000000000001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153</v>
      </c>
      <c r="AU103" s="254" t="s">
        <v>79</v>
      </c>
      <c r="AV103" s="14" t="s">
        <v>79</v>
      </c>
      <c r="AW103" s="14" t="s">
        <v>31</v>
      </c>
      <c r="AX103" s="14" t="s">
        <v>69</v>
      </c>
      <c r="AY103" s="254" t="s">
        <v>142</v>
      </c>
    </row>
    <row r="104" s="15" customFormat="1">
      <c r="A104" s="15"/>
      <c r="B104" s="255"/>
      <c r="C104" s="256"/>
      <c r="D104" s="235" t="s">
        <v>153</v>
      </c>
      <c r="E104" s="257" t="s">
        <v>19</v>
      </c>
      <c r="F104" s="258" t="s">
        <v>158</v>
      </c>
      <c r="G104" s="256"/>
      <c r="H104" s="259">
        <v>63.527999999999999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153</v>
      </c>
      <c r="AU104" s="265" t="s">
        <v>79</v>
      </c>
      <c r="AV104" s="15" t="s">
        <v>149</v>
      </c>
      <c r="AW104" s="15" t="s">
        <v>31</v>
      </c>
      <c r="AX104" s="15" t="s">
        <v>77</v>
      </c>
      <c r="AY104" s="265" t="s">
        <v>142</v>
      </c>
    </row>
    <row r="105" s="2" customFormat="1" ht="24.15" customHeight="1">
      <c r="A105" s="41"/>
      <c r="B105" s="42"/>
      <c r="C105" s="215" t="s">
        <v>163</v>
      </c>
      <c r="D105" s="215" t="s">
        <v>144</v>
      </c>
      <c r="E105" s="216" t="s">
        <v>164</v>
      </c>
      <c r="F105" s="217" t="s">
        <v>165</v>
      </c>
      <c r="G105" s="218" t="s">
        <v>166</v>
      </c>
      <c r="H105" s="219">
        <v>3</v>
      </c>
      <c r="I105" s="220"/>
      <c r="J105" s="221">
        <f>ROUND(I105*H105,2)</f>
        <v>0</v>
      </c>
      <c r="K105" s="217" t="s">
        <v>148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0.00064999999999999997</v>
      </c>
      <c r="R105" s="224">
        <f>Q105*H105</f>
        <v>0.0019499999999999999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167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168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 ht="24.15" customHeight="1">
      <c r="A107" s="41"/>
      <c r="B107" s="42"/>
      <c r="C107" s="215" t="s">
        <v>149</v>
      </c>
      <c r="D107" s="215" t="s">
        <v>144</v>
      </c>
      <c r="E107" s="216" t="s">
        <v>169</v>
      </c>
      <c r="F107" s="217" t="s">
        <v>170</v>
      </c>
      <c r="G107" s="218" t="s">
        <v>166</v>
      </c>
      <c r="H107" s="219">
        <v>3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171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172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24.15" customHeight="1">
      <c r="A109" s="41"/>
      <c r="B109" s="42"/>
      <c r="C109" s="215" t="s">
        <v>173</v>
      </c>
      <c r="D109" s="215" t="s">
        <v>144</v>
      </c>
      <c r="E109" s="216" t="s">
        <v>174</v>
      </c>
      <c r="F109" s="217" t="s">
        <v>175</v>
      </c>
      <c r="G109" s="218" t="s">
        <v>176</v>
      </c>
      <c r="H109" s="219">
        <v>207.78</v>
      </c>
      <c r="I109" s="220"/>
      <c r="J109" s="221">
        <f>ROUND(I109*H109,2)</f>
        <v>0</v>
      </c>
      <c r="K109" s="217" t="s">
        <v>148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0.00014999999999999999</v>
      </c>
      <c r="R109" s="224">
        <f>Q109*H109</f>
        <v>0.031166999999999997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177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178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 ht="24.15" customHeight="1">
      <c r="A111" s="41"/>
      <c r="B111" s="42"/>
      <c r="C111" s="215" t="s">
        <v>179</v>
      </c>
      <c r="D111" s="215" t="s">
        <v>144</v>
      </c>
      <c r="E111" s="216" t="s">
        <v>180</v>
      </c>
      <c r="F111" s="217" t="s">
        <v>181</v>
      </c>
      <c r="G111" s="218" t="s">
        <v>176</v>
      </c>
      <c r="H111" s="219">
        <v>207.78</v>
      </c>
      <c r="I111" s="220"/>
      <c r="J111" s="221">
        <f>ROUND(I111*H111,2)</f>
        <v>0</v>
      </c>
      <c r="K111" s="217" t="s">
        <v>148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79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182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183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79</v>
      </c>
    </row>
    <row r="113" s="2" customFormat="1" ht="16.5" customHeight="1">
      <c r="A113" s="41"/>
      <c r="B113" s="42"/>
      <c r="C113" s="215" t="s">
        <v>184</v>
      </c>
      <c r="D113" s="215" t="s">
        <v>144</v>
      </c>
      <c r="E113" s="216" t="s">
        <v>185</v>
      </c>
      <c r="F113" s="217" t="s">
        <v>186</v>
      </c>
      <c r="G113" s="218" t="s">
        <v>176</v>
      </c>
      <c r="H113" s="219">
        <v>4.1699999999999999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0.00046999999999999999</v>
      </c>
      <c r="R113" s="224">
        <f>Q113*H113</f>
        <v>0.0019599000000000001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187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188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13" customFormat="1">
      <c r="A115" s="13"/>
      <c r="B115" s="233"/>
      <c r="C115" s="234"/>
      <c r="D115" s="235" t="s">
        <v>153</v>
      </c>
      <c r="E115" s="236" t="s">
        <v>19</v>
      </c>
      <c r="F115" s="237" t="s">
        <v>154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153</v>
      </c>
      <c r="AU115" s="243" t="s">
        <v>79</v>
      </c>
      <c r="AV115" s="13" t="s">
        <v>77</v>
      </c>
      <c r="AW115" s="13" t="s">
        <v>31</v>
      </c>
      <c r="AX115" s="13" t="s">
        <v>69</v>
      </c>
      <c r="AY115" s="243" t="s">
        <v>142</v>
      </c>
    </row>
    <row r="116" s="14" customFormat="1">
      <c r="A116" s="14"/>
      <c r="B116" s="244"/>
      <c r="C116" s="245"/>
      <c r="D116" s="235" t="s">
        <v>153</v>
      </c>
      <c r="E116" s="246" t="s">
        <v>19</v>
      </c>
      <c r="F116" s="247" t="s">
        <v>189</v>
      </c>
      <c r="G116" s="245"/>
      <c r="H116" s="248">
        <v>1.5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153</v>
      </c>
      <c r="AU116" s="254" t="s">
        <v>79</v>
      </c>
      <c r="AV116" s="14" t="s">
        <v>79</v>
      </c>
      <c r="AW116" s="14" t="s">
        <v>31</v>
      </c>
      <c r="AX116" s="14" t="s">
        <v>69</v>
      </c>
      <c r="AY116" s="254" t="s">
        <v>142</v>
      </c>
    </row>
    <row r="117" s="13" customFormat="1">
      <c r="A117" s="13"/>
      <c r="B117" s="233"/>
      <c r="C117" s="234"/>
      <c r="D117" s="235" t="s">
        <v>153</v>
      </c>
      <c r="E117" s="236" t="s">
        <v>19</v>
      </c>
      <c r="F117" s="237" t="s">
        <v>156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153</v>
      </c>
      <c r="AU117" s="243" t="s">
        <v>79</v>
      </c>
      <c r="AV117" s="13" t="s">
        <v>77</v>
      </c>
      <c r="AW117" s="13" t="s">
        <v>31</v>
      </c>
      <c r="AX117" s="13" t="s">
        <v>69</v>
      </c>
      <c r="AY117" s="243" t="s">
        <v>142</v>
      </c>
    </row>
    <row r="118" s="14" customFormat="1">
      <c r="A118" s="14"/>
      <c r="B118" s="244"/>
      <c r="C118" s="245"/>
      <c r="D118" s="235" t="s">
        <v>153</v>
      </c>
      <c r="E118" s="246" t="s">
        <v>19</v>
      </c>
      <c r="F118" s="247" t="s">
        <v>190</v>
      </c>
      <c r="G118" s="245"/>
      <c r="H118" s="248">
        <v>1.3799999999999999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153</v>
      </c>
      <c r="AU118" s="254" t="s">
        <v>79</v>
      </c>
      <c r="AV118" s="14" t="s">
        <v>79</v>
      </c>
      <c r="AW118" s="14" t="s">
        <v>31</v>
      </c>
      <c r="AX118" s="14" t="s">
        <v>69</v>
      </c>
      <c r="AY118" s="254" t="s">
        <v>142</v>
      </c>
    </row>
    <row r="119" s="13" customFormat="1">
      <c r="A119" s="13"/>
      <c r="B119" s="233"/>
      <c r="C119" s="234"/>
      <c r="D119" s="235" t="s">
        <v>153</v>
      </c>
      <c r="E119" s="236" t="s">
        <v>19</v>
      </c>
      <c r="F119" s="237" t="s">
        <v>191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153</v>
      </c>
      <c r="AU119" s="243" t="s">
        <v>79</v>
      </c>
      <c r="AV119" s="13" t="s">
        <v>77</v>
      </c>
      <c r="AW119" s="13" t="s">
        <v>31</v>
      </c>
      <c r="AX119" s="13" t="s">
        <v>69</v>
      </c>
      <c r="AY119" s="243" t="s">
        <v>142</v>
      </c>
    </row>
    <row r="120" s="14" customFormat="1">
      <c r="A120" s="14"/>
      <c r="B120" s="244"/>
      <c r="C120" s="245"/>
      <c r="D120" s="235" t="s">
        <v>153</v>
      </c>
      <c r="E120" s="246" t="s">
        <v>19</v>
      </c>
      <c r="F120" s="247" t="s">
        <v>192</v>
      </c>
      <c r="G120" s="245"/>
      <c r="H120" s="248">
        <v>1.29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153</v>
      </c>
      <c r="AU120" s="254" t="s">
        <v>79</v>
      </c>
      <c r="AV120" s="14" t="s">
        <v>79</v>
      </c>
      <c r="AW120" s="14" t="s">
        <v>31</v>
      </c>
      <c r="AX120" s="14" t="s">
        <v>69</v>
      </c>
      <c r="AY120" s="254" t="s">
        <v>142</v>
      </c>
    </row>
    <row r="121" s="15" customFormat="1">
      <c r="A121" s="15"/>
      <c r="B121" s="255"/>
      <c r="C121" s="256"/>
      <c r="D121" s="235" t="s">
        <v>153</v>
      </c>
      <c r="E121" s="257" t="s">
        <v>19</v>
      </c>
      <c r="F121" s="258" t="s">
        <v>158</v>
      </c>
      <c r="G121" s="256"/>
      <c r="H121" s="259">
        <v>4.1699999999999999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153</v>
      </c>
      <c r="AU121" s="265" t="s">
        <v>79</v>
      </c>
      <c r="AV121" s="15" t="s">
        <v>149</v>
      </c>
      <c r="AW121" s="15" t="s">
        <v>31</v>
      </c>
      <c r="AX121" s="15" t="s">
        <v>77</v>
      </c>
      <c r="AY121" s="265" t="s">
        <v>142</v>
      </c>
    </row>
    <row r="122" s="2" customFormat="1" ht="16.5" customHeight="1">
      <c r="A122" s="41"/>
      <c r="B122" s="42"/>
      <c r="C122" s="215" t="s">
        <v>193</v>
      </c>
      <c r="D122" s="215" t="s">
        <v>144</v>
      </c>
      <c r="E122" s="216" t="s">
        <v>194</v>
      </c>
      <c r="F122" s="217" t="s">
        <v>195</v>
      </c>
      <c r="G122" s="218" t="s">
        <v>176</v>
      </c>
      <c r="H122" s="219">
        <v>4.1699999999999999</v>
      </c>
      <c r="I122" s="220"/>
      <c r="J122" s="221">
        <f>ROUND(I122*H122,2)</f>
        <v>0</v>
      </c>
      <c r="K122" s="217" t="s">
        <v>148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79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196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197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79</v>
      </c>
    </row>
    <row r="124" s="2" customFormat="1" ht="24.15" customHeight="1">
      <c r="A124" s="41"/>
      <c r="B124" s="42"/>
      <c r="C124" s="215" t="s">
        <v>198</v>
      </c>
      <c r="D124" s="215" t="s">
        <v>144</v>
      </c>
      <c r="E124" s="216" t="s">
        <v>199</v>
      </c>
      <c r="F124" s="217" t="s">
        <v>200</v>
      </c>
      <c r="G124" s="218" t="s">
        <v>201</v>
      </c>
      <c r="H124" s="219">
        <v>62.100000000000001</v>
      </c>
      <c r="I124" s="220"/>
      <c r="J124" s="221">
        <f>ROUND(I124*H124,2)</f>
        <v>0</v>
      </c>
      <c r="K124" s="217" t="s">
        <v>148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79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202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203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79</v>
      </c>
    </row>
    <row r="126" s="14" customFormat="1">
      <c r="A126" s="14"/>
      <c r="B126" s="244"/>
      <c r="C126" s="245"/>
      <c r="D126" s="235" t="s">
        <v>153</v>
      </c>
      <c r="E126" s="246" t="s">
        <v>19</v>
      </c>
      <c r="F126" s="247" t="s">
        <v>204</v>
      </c>
      <c r="G126" s="245"/>
      <c r="H126" s="248">
        <v>0.5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153</v>
      </c>
      <c r="AU126" s="254" t="s">
        <v>79</v>
      </c>
      <c r="AV126" s="14" t="s">
        <v>79</v>
      </c>
      <c r="AW126" s="14" t="s">
        <v>31</v>
      </c>
      <c r="AX126" s="14" t="s">
        <v>69</v>
      </c>
      <c r="AY126" s="254" t="s">
        <v>142</v>
      </c>
    </row>
    <row r="127" s="14" customFormat="1">
      <c r="A127" s="14"/>
      <c r="B127" s="244"/>
      <c r="C127" s="245"/>
      <c r="D127" s="235" t="s">
        <v>153</v>
      </c>
      <c r="E127" s="246" t="s">
        <v>19</v>
      </c>
      <c r="F127" s="247" t="s">
        <v>205</v>
      </c>
      <c r="G127" s="245"/>
      <c r="H127" s="248">
        <v>61.600000000000001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153</v>
      </c>
      <c r="AU127" s="254" t="s">
        <v>79</v>
      </c>
      <c r="AV127" s="14" t="s">
        <v>79</v>
      </c>
      <c r="AW127" s="14" t="s">
        <v>31</v>
      </c>
      <c r="AX127" s="14" t="s">
        <v>69</v>
      </c>
      <c r="AY127" s="254" t="s">
        <v>142</v>
      </c>
    </row>
    <row r="128" s="15" customFormat="1">
      <c r="A128" s="15"/>
      <c r="B128" s="255"/>
      <c r="C128" s="256"/>
      <c r="D128" s="235" t="s">
        <v>153</v>
      </c>
      <c r="E128" s="257" t="s">
        <v>19</v>
      </c>
      <c r="F128" s="258" t="s">
        <v>158</v>
      </c>
      <c r="G128" s="256"/>
      <c r="H128" s="259">
        <v>62.100000000000001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153</v>
      </c>
      <c r="AU128" s="265" t="s">
        <v>79</v>
      </c>
      <c r="AV128" s="15" t="s">
        <v>149</v>
      </c>
      <c r="AW128" s="15" t="s">
        <v>31</v>
      </c>
      <c r="AX128" s="15" t="s">
        <v>77</v>
      </c>
      <c r="AY128" s="265" t="s">
        <v>142</v>
      </c>
    </row>
    <row r="129" s="2" customFormat="1" ht="24.15" customHeight="1">
      <c r="A129" s="41"/>
      <c r="B129" s="42"/>
      <c r="C129" s="215" t="s">
        <v>206</v>
      </c>
      <c r="D129" s="215" t="s">
        <v>144</v>
      </c>
      <c r="E129" s="216" t="s">
        <v>207</v>
      </c>
      <c r="F129" s="217" t="s">
        <v>208</v>
      </c>
      <c r="G129" s="218" t="s">
        <v>201</v>
      </c>
      <c r="H129" s="219">
        <v>111.869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209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210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13" customFormat="1">
      <c r="A131" s="13"/>
      <c r="B131" s="233"/>
      <c r="C131" s="234"/>
      <c r="D131" s="235" t="s">
        <v>153</v>
      </c>
      <c r="E131" s="236" t="s">
        <v>19</v>
      </c>
      <c r="F131" s="237" t="s">
        <v>154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153</v>
      </c>
      <c r="AU131" s="243" t="s">
        <v>79</v>
      </c>
      <c r="AV131" s="13" t="s">
        <v>77</v>
      </c>
      <c r="AW131" s="13" t="s">
        <v>31</v>
      </c>
      <c r="AX131" s="13" t="s">
        <v>69</v>
      </c>
      <c r="AY131" s="243" t="s">
        <v>142</v>
      </c>
    </row>
    <row r="132" s="14" customFormat="1">
      <c r="A132" s="14"/>
      <c r="B132" s="244"/>
      <c r="C132" s="245"/>
      <c r="D132" s="235" t="s">
        <v>153</v>
      </c>
      <c r="E132" s="246" t="s">
        <v>19</v>
      </c>
      <c r="F132" s="247" t="s">
        <v>211</v>
      </c>
      <c r="G132" s="245"/>
      <c r="H132" s="248">
        <v>48.915999999999997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153</v>
      </c>
      <c r="AU132" s="254" t="s">
        <v>79</v>
      </c>
      <c r="AV132" s="14" t="s">
        <v>79</v>
      </c>
      <c r="AW132" s="14" t="s">
        <v>31</v>
      </c>
      <c r="AX132" s="14" t="s">
        <v>69</v>
      </c>
      <c r="AY132" s="254" t="s">
        <v>142</v>
      </c>
    </row>
    <row r="133" s="13" customFormat="1">
      <c r="A133" s="13"/>
      <c r="B133" s="233"/>
      <c r="C133" s="234"/>
      <c r="D133" s="235" t="s">
        <v>153</v>
      </c>
      <c r="E133" s="236" t="s">
        <v>19</v>
      </c>
      <c r="F133" s="237" t="s">
        <v>156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153</v>
      </c>
      <c r="AU133" s="243" t="s">
        <v>79</v>
      </c>
      <c r="AV133" s="13" t="s">
        <v>77</v>
      </c>
      <c r="AW133" s="13" t="s">
        <v>31</v>
      </c>
      <c r="AX133" s="13" t="s">
        <v>69</v>
      </c>
      <c r="AY133" s="243" t="s">
        <v>142</v>
      </c>
    </row>
    <row r="134" s="14" customFormat="1">
      <c r="A134" s="14"/>
      <c r="B134" s="244"/>
      <c r="C134" s="245"/>
      <c r="D134" s="235" t="s">
        <v>153</v>
      </c>
      <c r="E134" s="246" t="s">
        <v>19</v>
      </c>
      <c r="F134" s="247" t="s">
        <v>212</v>
      </c>
      <c r="G134" s="245"/>
      <c r="H134" s="248">
        <v>24.120000000000001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153</v>
      </c>
      <c r="AU134" s="254" t="s">
        <v>79</v>
      </c>
      <c r="AV134" s="14" t="s">
        <v>79</v>
      </c>
      <c r="AW134" s="14" t="s">
        <v>31</v>
      </c>
      <c r="AX134" s="14" t="s">
        <v>69</v>
      </c>
      <c r="AY134" s="254" t="s">
        <v>142</v>
      </c>
    </row>
    <row r="135" s="13" customFormat="1">
      <c r="A135" s="13"/>
      <c r="B135" s="233"/>
      <c r="C135" s="234"/>
      <c r="D135" s="235" t="s">
        <v>153</v>
      </c>
      <c r="E135" s="236" t="s">
        <v>19</v>
      </c>
      <c r="F135" s="237" t="s">
        <v>191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153</v>
      </c>
      <c r="AU135" s="243" t="s">
        <v>79</v>
      </c>
      <c r="AV135" s="13" t="s">
        <v>77</v>
      </c>
      <c r="AW135" s="13" t="s">
        <v>31</v>
      </c>
      <c r="AX135" s="13" t="s">
        <v>69</v>
      </c>
      <c r="AY135" s="243" t="s">
        <v>142</v>
      </c>
    </row>
    <row r="136" s="14" customFormat="1">
      <c r="A136" s="14"/>
      <c r="B136" s="244"/>
      <c r="C136" s="245"/>
      <c r="D136" s="235" t="s">
        <v>153</v>
      </c>
      <c r="E136" s="246" t="s">
        <v>19</v>
      </c>
      <c r="F136" s="247" t="s">
        <v>213</v>
      </c>
      <c r="G136" s="245"/>
      <c r="H136" s="248">
        <v>14.848000000000001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153</v>
      </c>
      <c r="AU136" s="254" t="s">
        <v>79</v>
      </c>
      <c r="AV136" s="14" t="s">
        <v>79</v>
      </c>
      <c r="AW136" s="14" t="s">
        <v>31</v>
      </c>
      <c r="AX136" s="14" t="s">
        <v>69</v>
      </c>
      <c r="AY136" s="254" t="s">
        <v>142</v>
      </c>
    </row>
    <row r="137" s="16" customFormat="1">
      <c r="A137" s="16"/>
      <c r="B137" s="266"/>
      <c r="C137" s="267"/>
      <c r="D137" s="235" t="s">
        <v>153</v>
      </c>
      <c r="E137" s="268" t="s">
        <v>19</v>
      </c>
      <c r="F137" s="269" t="s">
        <v>214</v>
      </c>
      <c r="G137" s="267"/>
      <c r="H137" s="270">
        <v>87.884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153</v>
      </c>
      <c r="AU137" s="276" t="s">
        <v>79</v>
      </c>
      <c r="AV137" s="16" t="s">
        <v>163</v>
      </c>
      <c r="AW137" s="16" t="s">
        <v>31</v>
      </c>
      <c r="AX137" s="16" t="s">
        <v>69</v>
      </c>
      <c r="AY137" s="276" t="s">
        <v>142</v>
      </c>
    </row>
    <row r="138" s="13" customFormat="1">
      <c r="A138" s="13"/>
      <c r="B138" s="233"/>
      <c r="C138" s="234"/>
      <c r="D138" s="235" t="s">
        <v>153</v>
      </c>
      <c r="E138" s="236" t="s">
        <v>19</v>
      </c>
      <c r="F138" s="237" t="s">
        <v>215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153</v>
      </c>
      <c r="AU138" s="243" t="s">
        <v>79</v>
      </c>
      <c r="AV138" s="13" t="s">
        <v>77</v>
      </c>
      <c r="AW138" s="13" t="s">
        <v>31</v>
      </c>
      <c r="AX138" s="13" t="s">
        <v>69</v>
      </c>
      <c r="AY138" s="243" t="s">
        <v>142</v>
      </c>
    </row>
    <row r="139" s="14" customFormat="1">
      <c r="A139" s="14"/>
      <c r="B139" s="244"/>
      <c r="C139" s="245"/>
      <c r="D139" s="235" t="s">
        <v>153</v>
      </c>
      <c r="E139" s="246" t="s">
        <v>19</v>
      </c>
      <c r="F139" s="247" t="s">
        <v>216</v>
      </c>
      <c r="G139" s="245"/>
      <c r="H139" s="248">
        <v>23.984999999999999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153</v>
      </c>
      <c r="AU139" s="254" t="s">
        <v>79</v>
      </c>
      <c r="AV139" s="14" t="s">
        <v>79</v>
      </c>
      <c r="AW139" s="14" t="s">
        <v>31</v>
      </c>
      <c r="AX139" s="14" t="s">
        <v>69</v>
      </c>
      <c r="AY139" s="254" t="s">
        <v>142</v>
      </c>
    </row>
    <row r="140" s="16" customFormat="1">
      <c r="A140" s="16"/>
      <c r="B140" s="266"/>
      <c r="C140" s="267"/>
      <c r="D140" s="235" t="s">
        <v>153</v>
      </c>
      <c r="E140" s="268" t="s">
        <v>19</v>
      </c>
      <c r="F140" s="269" t="s">
        <v>214</v>
      </c>
      <c r="G140" s="267"/>
      <c r="H140" s="270">
        <v>23.984999999999999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6" t="s">
        <v>153</v>
      </c>
      <c r="AU140" s="276" t="s">
        <v>79</v>
      </c>
      <c r="AV140" s="16" t="s">
        <v>163</v>
      </c>
      <c r="AW140" s="16" t="s">
        <v>31</v>
      </c>
      <c r="AX140" s="16" t="s">
        <v>69</v>
      </c>
      <c r="AY140" s="276" t="s">
        <v>142</v>
      </c>
    </row>
    <row r="141" s="15" customFormat="1">
      <c r="A141" s="15"/>
      <c r="B141" s="255"/>
      <c r="C141" s="256"/>
      <c r="D141" s="235" t="s">
        <v>153</v>
      </c>
      <c r="E141" s="257" t="s">
        <v>19</v>
      </c>
      <c r="F141" s="258" t="s">
        <v>158</v>
      </c>
      <c r="G141" s="256"/>
      <c r="H141" s="259">
        <v>111.869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153</v>
      </c>
      <c r="AU141" s="265" t="s">
        <v>79</v>
      </c>
      <c r="AV141" s="15" t="s">
        <v>149</v>
      </c>
      <c r="AW141" s="15" t="s">
        <v>31</v>
      </c>
      <c r="AX141" s="15" t="s">
        <v>77</v>
      </c>
      <c r="AY141" s="265" t="s">
        <v>142</v>
      </c>
    </row>
    <row r="142" s="2" customFormat="1" ht="24.15" customHeight="1">
      <c r="A142" s="41"/>
      <c r="B142" s="42"/>
      <c r="C142" s="215" t="s">
        <v>217</v>
      </c>
      <c r="D142" s="215" t="s">
        <v>144</v>
      </c>
      <c r="E142" s="216" t="s">
        <v>218</v>
      </c>
      <c r="F142" s="217" t="s">
        <v>219</v>
      </c>
      <c r="G142" s="218" t="s">
        <v>201</v>
      </c>
      <c r="H142" s="219">
        <v>111.869</v>
      </c>
      <c r="I142" s="220"/>
      <c r="J142" s="221">
        <f>ROUND(I142*H142,2)</f>
        <v>0</v>
      </c>
      <c r="K142" s="217" t="s">
        <v>148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220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221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79</v>
      </c>
    </row>
    <row r="144" s="14" customFormat="1">
      <c r="A144" s="14"/>
      <c r="B144" s="244"/>
      <c r="C144" s="245"/>
      <c r="D144" s="235" t="s">
        <v>153</v>
      </c>
      <c r="E144" s="246" t="s">
        <v>19</v>
      </c>
      <c r="F144" s="247" t="s">
        <v>222</v>
      </c>
      <c r="G144" s="245"/>
      <c r="H144" s="248">
        <v>111.869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153</v>
      </c>
      <c r="AU144" s="254" t="s">
        <v>79</v>
      </c>
      <c r="AV144" s="14" t="s">
        <v>79</v>
      </c>
      <c r="AW144" s="14" t="s">
        <v>31</v>
      </c>
      <c r="AX144" s="14" t="s">
        <v>69</v>
      </c>
      <c r="AY144" s="254" t="s">
        <v>142</v>
      </c>
    </row>
    <row r="145" s="15" customFormat="1">
      <c r="A145" s="15"/>
      <c r="B145" s="255"/>
      <c r="C145" s="256"/>
      <c r="D145" s="235" t="s">
        <v>153</v>
      </c>
      <c r="E145" s="257" t="s">
        <v>19</v>
      </c>
      <c r="F145" s="258" t="s">
        <v>158</v>
      </c>
      <c r="G145" s="256"/>
      <c r="H145" s="259">
        <v>111.869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153</v>
      </c>
      <c r="AU145" s="265" t="s">
        <v>79</v>
      </c>
      <c r="AV145" s="15" t="s">
        <v>149</v>
      </c>
      <c r="AW145" s="15" t="s">
        <v>31</v>
      </c>
      <c r="AX145" s="15" t="s">
        <v>77</v>
      </c>
      <c r="AY145" s="265" t="s">
        <v>142</v>
      </c>
    </row>
    <row r="146" s="2" customFormat="1" ht="21.75" customHeight="1">
      <c r="A146" s="41"/>
      <c r="B146" s="42"/>
      <c r="C146" s="215" t="s">
        <v>223</v>
      </c>
      <c r="D146" s="215" t="s">
        <v>144</v>
      </c>
      <c r="E146" s="216" t="s">
        <v>224</v>
      </c>
      <c r="F146" s="217" t="s">
        <v>225</v>
      </c>
      <c r="G146" s="218" t="s">
        <v>147</v>
      </c>
      <c r="H146" s="219">
        <v>223.738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0.00084000000000000003</v>
      </c>
      <c r="R146" s="224">
        <f>Q146*H146</f>
        <v>0.18793992000000001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226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227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13" customFormat="1">
      <c r="A148" s="13"/>
      <c r="B148" s="233"/>
      <c r="C148" s="234"/>
      <c r="D148" s="235" t="s">
        <v>153</v>
      </c>
      <c r="E148" s="236" t="s">
        <v>19</v>
      </c>
      <c r="F148" s="237" t="s">
        <v>154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153</v>
      </c>
      <c r="AU148" s="243" t="s">
        <v>79</v>
      </c>
      <c r="AV148" s="13" t="s">
        <v>77</v>
      </c>
      <c r="AW148" s="13" t="s">
        <v>31</v>
      </c>
      <c r="AX148" s="13" t="s">
        <v>69</v>
      </c>
      <c r="AY148" s="243" t="s">
        <v>142</v>
      </c>
    </row>
    <row r="149" s="14" customFormat="1">
      <c r="A149" s="14"/>
      <c r="B149" s="244"/>
      <c r="C149" s="245"/>
      <c r="D149" s="235" t="s">
        <v>153</v>
      </c>
      <c r="E149" s="246" t="s">
        <v>19</v>
      </c>
      <c r="F149" s="247" t="s">
        <v>228</v>
      </c>
      <c r="G149" s="245"/>
      <c r="H149" s="248">
        <v>97.831999999999994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153</v>
      </c>
      <c r="AU149" s="254" t="s">
        <v>79</v>
      </c>
      <c r="AV149" s="14" t="s">
        <v>79</v>
      </c>
      <c r="AW149" s="14" t="s">
        <v>31</v>
      </c>
      <c r="AX149" s="14" t="s">
        <v>69</v>
      </c>
      <c r="AY149" s="254" t="s">
        <v>142</v>
      </c>
    </row>
    <row r="150" s="13" customFormat="1">
      <c r="A150" s="13"/>
      <c r="B150" s="233"/>
      <c r="C150" s="234"/>
      <c r="D150" s="235" t="s">
        <v>153</v>
      </c>
      <c r="E150" s="236" t="s">
        <v>19</v>
      </c>
      <c r="F150" s="237" t="s">
        <v>156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153</v>
      </c>
      <c r="AU150" s="243" t="s">
        <v>79</v>
      </c>
      <c r="AV150" s="13" t="s">
        <v>77</v>
      </c>
      <c r="AW150" s="13" t="s">
        <v>31</v>
      </c>
      <c r="AX150" s="13" t="s">
        <v>69</v>
      </c>
      <c r="AY150" s="243" t="s">
        <v>142</v>
      </c>
    </row>
    <row r="151" s="14" customFormat="1">
      <c r="A151" s="14"/>
      <c r="B151" s="244"/>
      <c r="C151" s="245"/>
      <c r="D151" s="235" t="s">
        <v>153</v>
      </c>
      <c r="E151" s="246" t="s">
        <v>19</v>
      </c>
      <c r="F151" s="247" t="s">
        <v>229</v>
      </c>
      <c r="G151" s="245"/>
      <c r="H151" s="248">
        <v>48.240000000000002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153</v>
      </c>
      <c r="AU151" s="254" t="s">
        <v>79</v>
      </c>
      <c r="AV151" s="14" t="s">
        <v>79</v>
      </c>
      <c r="AW151" s="14" t="s">
        <v>31</v>
      </c>
      <c r="AX151" s="14" t="s">
        <v>69</v>
      </c>
      <c r="AY151" s="254" t="s">
        <v>142</v>
      </c>
    </row>
    <row r="152" s="13" customFormat="1">
      <c r="A152" s="13"/>
      <c r="B152" s="233"/>
      <c r="C152" s="234"/>
      <c r="D152" s="235" t="s">
        <v>153</v>
      </c>
      <c r="E152" s="236" t="s">
        <v>19</v>
      </c>
      <c r="F152" s="237" t="s">
        <v>191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153</v>
      </c>
      <c r="AU152" s="243" t="s">
        <v>79</v>
      </c>
      <c r="AV152" s="13" t="s">
        <v>77</v>
      </c>
      <c r="AW152" s="13" t="s">
        <v>31</v>
      </c>
      <c r="AX152" s="13" t="s">
        <v>69</v>
      </c>
      <c r="AY152" s="243" t="s">
        <v>142</v>
      </c>
    </row>
    <row r="153" s="14" customFormat="1">
      <c r="A153" s="14"/>
      <c r="B153" s="244"/>
      <c r="C153" s="245"/>
      <c r="D153" s="235" t="s">
        <v>153</v>
      </c>
      <c r="E153" s="246" t="s">
        <v>19</v>
      </c>
      <c r="F153" s="247" t="s">
        <v>230</v>
      </c>
      <c r="G153" s="245"/>
      <c r="H153" s="248">
        <v>29.696000000000002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153</v>
      </c>
      <c r="AU153" s="254" t="s">
        <v>79</v>
      </c>
      <c r="AV153" s="14" t="s">
        <v>79</v>
      </c>
      <c r="AW153" s="14" t="s">
        <v>31</v>
      </c>
      <c r="AX153" s="14" t="s">
        <v>69</v>
      </c>
      <c r="AY153" s="254" t="s">
        <v>142</v>
      </c>
    </row>
    <row r="154" s="16" customFormat="1">
      <c r="A154" s="16"/>
      <c r="B154" s="266"/>
      <c r="C154" s="267"/>
      <c r="D154" s="235" t="s">
        <v>153</v>
      </c>
      <c r="E154" s="268" t="s">
        <v>19</v>
      </c>
      <c r="F154" s="269" t="s">
        <v>214</v>
      </c>
      <c r="G154" s="267"/>
      <c r="H154" s="270">
        <v>175.768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6" t="s">
        <v>153</v>
      </c>
      <c r="AU154" s="276" t="s">
        <v>79</v>
      </c>
      <c r="AV154" s="16" t="s">
        <v>163</v>
      </c>
      <c r="AW154" s="16" t="s">
        <v>31</v>
      </c>
      <c r="AX154" s="16" t="s">
        <v>69</v>
      </c>
      <c r="AY154" s="276" t="s">
        <v>142</v>
      </c>
    </row>
    <row r="155" s="13" customFormat="1">
      <c r="A155" s="13"/>
      <c r="B155" s="233"/>
      <c r="C155" s="234"/>
      <c r="D155" s="235" t="s">
        <v>153</v>
      </c>
      <c r="E155" s="236" t="s">
        <v>19</v>
      </c>
      <c r="F155" s="237" t="s">
        <v>215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153</v>
      </c>
      <c r="AU155" s="243" t="s">
        <v>79</v>
      </c>
      <c r="AV155" s="13" t="s">
        <v>77</v>
      </c>
      <c r="AW155" s="13" t="s">
        <v>31</v>
      </c>
      <c r="AX155" s="13" t="s">
        <v>69</v>
      </c>
      <c r="AY155" s="243" t="s">
        <v>142</v>
      </c>
    </row>
    <row r="156" s="14" customFormat="1">
      <c r="A156" s="14"/>
      <c r="B156" s="244"/>
      <c r="C156" s="245"/>
      <c r="D156" s="235" t="s">
        <v>153</v>
      </c>
      <c r="E156" s="246" t="s">
        <v>19</v>
      </c>
      <c r="F156" s="247" t="s">
        <v>231</v>
      </c>
      <c r="G156" s="245"/>
      <c r="H156" s="248">
        <v>47.969999999999999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153</v>
      </c>
      <c r="AU156" s="254" t="s">
        <v>79</v>
      </c>
      <c r="AV156" s="14" t="s">
        <v>79</v>
      </c>
      <c r="AW156" s="14" t="s">
        <v>31</v>
      </c>
      <c r="AX156" s="14" t="s">
        <v>69</v>
      </c>
      <c r="AY156" s="254" t="s">
        <v>142</v>
      </c>
    </row>
    <row r="157" s="16" customFormat="1">
      <c r="A157" s="16"/>
      <c r="B157" s="266"/>
      <c r="C157" s="267"/>
      <c r="D157" s="235" t="s">
        <v>153</v>
      </c>
      <c r="E157" s="268" t="s">
        <v>19</v>
      </c>
      <c r="F157" s="269" t="s">
        <v>214</v>
      </c>
      <c r="G157" s="267"/>
      <c r="H157" s="270">
        <v>47.969999999999999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6" t="s">
        <v>153</v>
      </c>
      <c r="AU157" s="276" t="s">
        <v>79</v>
      </c>
      <c r="AV157" s="16" t="s">
        <v>163</v>
      </c>
      <c r="AW157" s="16" t="s">
        <v>31</v>
      </c>
      <c r="AX157" s="16" t="s">
        <v>69</v>
      </c>
      <c r="AY157" s="276" t="s">
        <v>142</v>
      </c>
    </row>
    <row r="158" s="15" customFormat="1">
      <c r="A158" s="15"/>
      <c r="B158" s="255"/>
      <c r="C158" s="256"/>
      <c r="D158" s="235" t="s">
        <v>153</v>
      </c>
      <c r="E158" s="257" t="s">
        <v>19</v>
      </c>
      <c r="F158" s="258" t="s">
        <v>158</v>
      </c>
      <c r="G158" s="256"/>
      <c r="H158" s="259">
        <v>223.738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153</v>
      </c>
      <c r="AU158" s="265" t="s">
        <v>79</v>
      </c>
      <c r="AV158" s="15" t="s">
        <v>149</v>
      </c>
      <c r="AW158" s="15" t="s">
        <v>31</v>
      </c>
      <c r="AX158" s="15" t="s">
        <v>77</v>
      </c>
      <c r="AY158" s="265" t="s">
        <v>142</v>
      </c>
    </row>
    <row r="159" s="2" customFormat="1" ht="24.15" customHeight="1">
      <c r="A159" s="41"/>
      <c r="B159" s="42"/>
      <c r="C159" s="215" t="s">
        <v>232</v>
      </c>
      <c r="D159" s="215" t="s">
        <v>144</v>
      </c>
      <c r="E159" s="216" t="s">
        <v>233</v>
      </c>
      <c r="F159" s="217" t="s">
        <v>234</v>
      </c>
      <c r="G159" s="218" t="s">
        <v>147</v>
      </c>
      <c r="H159" s="219">
        <v>223.738</v>
      </c>
      <c r="I159" s="220"/>
      <c r="J159" s="221">
        <f>ROUND(I159*H159,2)</f>
        <v>0</v>
      </c>
      <c r="K159" s="217" t="s">
        <v>148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235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236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 ht="37.8" customHeight="1">
      <c r="A161" s="41"/>
      <c r="B161" s="42"/>
      <c r="C161" s="215" t="s">
        <v>237</v>
      </c>
      <c r="D161" s="215" t="s">
        <v>144</v>
      </c>
      <c r="E161" s="216" t="s">
        <v>238</v>
      </c>
      <c r="F161" s="217" t="s">
        <v>239</v>
      </c>
      <c r="G161" s="218" t="s">
        <v>201</v>
      </c>
      <c r="H161" s="219">
        <v>164.869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240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241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14" customFormat="1">
      <c r="A163" s="14"/>
      <c r="B163" s="244"/>
      <c r="C163" s="245"/>
      <c r="D163" s="235" t="s">
        <v>153</v>
      </c>
      <c r="E163" s="246" t="s">
        <v>19</v>
      </c>
      <c r="F163" s="247" t="s">
        <v>242</v>
      </c>
      <c r="G163" s="245"/>
      <c r="H163" s="248">
        <v>164.869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153</v>
      </c>
      <c r="AU163" s="254" t="s">
        <v>79</v>
      </c>
      <c r="AV163" s="14" t="s">
        <v>79</v>
      </c>
      <c r="AW163" s="14" t="s">
        <v>31</v>
      </c>
      <c r="AX163" s="14" t="s">
        <v>69</v>
      </c>
      <c r="AY163" s="254" t="s">
        <v>142</v>
      </c>
    </row>
    <row r="164" s="15" customFormat="1">
      <c r="A164" s="15"/>
      <c r="B164" s="255"/>
      <c r="C164" s="256"/>
      <c r="D164" s="235" t="s">
        <v>153</v>
      </c>
      <c r="E164" s="257" t="s">
        <v>19</v>
      </c>
      <c r="F164" s="258" t="s">
        <v>158</v>
      </c>
      <c r="G164" s="256"/>
      <c r="H164" s="259">
        <v>164.869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153</v>
      </c>
      <c r="AU164" s="265" t="s">
        <v>79</v>
      </c>
      <c r="AV164" s="15" t="s">
        <v>149</v>
      </c>
      <c r="AW164" s="15" t="s">
        <v>31</v>
      </c>
      <c r="AX164" s="15" t="s">
        <v>77</v>
      </c>
      <c r="AY164" s="265" t="s">
        <v>142</v>
      </c>
    </row>
    <row r="165" s="2" customFormat="1" ht="37.8" customHeight="1">
      <c r="A165" s="41"/>
      <c r="B165" s="42"/>
      <c r="C165" s="215" t="s">
        <v>8</v>
      </c>
      <c r="D165" s="215" t="s">
        <v>144</v>
      </c>
      <c r="E165" s="216" t="s">
        <v>243</v>
      </c>
      <c r="F165" s="217" t="s">
        <v>244</v>
      </c>
      <c r="G165" s="218" t="s">
        <v>201</v>
      </c>
      <c r="H165" s="219">
        <v>3627.1179999999999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245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246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14" customFormat="1">
      <c r="A167" s="14"/>
      <c r="B167" s="244"/>
      <c r="C167" s="245"/>
      <c r="D167" s="235" t="s">
        <v>153</v>
      </c>
      <c r="E167" s="246" t="s">
        <v>19</v>
      </c>
      <c r="F167" s="247" t="s">
        <v>247</v>
      </c>
      <c r="G167" s="245"/>
      <c r="H167" s="248">
        <v>3627.1179999999999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153</v>
      </c>
      <c r="AU167" s="254" t="s">
        <v>79</v>
      </c>
      <c r="AV167" s="14" t="s">
        <v>79</v>
      </c>
      <c r="AW167" s="14" t="s">
        <v>31</v>
      </c>
      <c r="AX167" s="14" t="s">
        <v>69</v>
      </c>
      <c r="AY167" s="254" t="s">
        <v>142</v>
      </c>
    </row>
    <row r="168" s="15" customFormat="1">
      <c r="A168" s="15"/>
      <c r="B168" s="255"/>
      <c r="C168" s="256"/>
      <c r="D168" s="235" t="s">
        <v>153</v>
      </c>
      <c r="E168" s="257" t="s">
        <v>19</v>
      </c>
      <c r="F168" s="258" t="s">
        <v>158</v>
      </c>
      <c r="G168" s="256"/>
      <c r="H168" s="259">
        <v>3627.1179999999999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153</v>
      </c>
      <c r="AU168" s="265" t="s">
        <v>79</v>
      </c>
      <c r="AV168" s="15" t="s">
        <v>149</v>
      </c>
      <c r="AW168" s="15" t="s">
        <v>31</v>
      </c>
      <c r="AX168" s="15" t="s">
        <v>77</v>
      </c>
      <c r="AY168" s="265" t="s">
        <v>142</v>
      </c>
    </row>
    <row r="169" s="2" customFormat="1" ht="24.15" customHeight="1">
      <c r="A169" s="41"/>
      <c r="B169" s="42"/>
      <c r="C169" s="215" t="s">
        <v>248</v>
      </c>
      <c r="D169" s="215" t="s">
        <v>144</v>
      </c>
      <c r="E169" s="216" t="s">
        <v>249</v>
      </c>
      <c r="F169" s="217" t="s">
        <v>250</v>
      </c>
      <c r="G169" s="218" t="s">
        <v>201</v>
      </c>
      <c r="H169" s="219">
        <v>164.869</v>
      </c>
      <c r="I169" s="220"/>
      <c r="J169" s="221">
        <f>ROUND(I169*H169,2)</f>
        <v>0</v>
      </c>
      <c r="K169" s="217" t="s">
        <v>148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251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252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79</v>
      </c>
    </row>
    <row r="171" s="2" customFormat="1" ht="24.15" customHeight="1">
      <c r="A171" s="41"/>
      <c r="B171" s="42"/>
      <c r="C171" s="215" t="s">
        <v>253</v>
      </c>
      <c r="D171" s="215" t="s">
        <v>144</v>
      </c>
      <c r="E171" s="216" t="s">
        <v>254</v>
      </c>
      <c r="F171" s="217" t="s">
        <v>255</v>
      </c>
      <c r="G171" s="218" t="s">
        <v>256</v>
      </c>
      <c r="H171" s="219">
        <v>329.738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257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258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14" customFormat="1">
      <c r="A173" s="14"/>
      <c r="B173" s="244"/>
      <c r="C173" s="245"/>
      <c r="D173" s="235" t="s">
        <v>153</v>
      </c>
      <c r="E173" s="246" t="s">
        <v>19</v>
      </c>
      <c r="F173" s="247" t="s">
        <v>259</v>
      </c>
      <c r="G173" s="245"/>
      <c r="H173" s="248">
        <v>329.738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153</v>
      </c>
      <c r="AU173" s="254" t="s">
        <v>79</v>
      </c>
      <c r="AV173" s="14" t="s">
        <v>79</v>
      </c>
      <c r="AW173" s="14" t="s">
        <v>31</v>
      </c>
      <c r="AX173" s="14" t="s">
        <v>69</v>
      </c>
      <c r="AY173" s="254" t="s">
        <v>142</v>
      </c>
    </row>
    <row r="174" s="15" customFormat="1">
      <c r="A174" s="15"/>
      <c r="B174" s="255"/>
      <c r="C174" s="256"/>
      <c r="D174" s="235" t="s">
        <v>153</v>
      </c>
      <c r="E174" s="257" t="s">
        <v>19</v>
      </c>
      <c r="F174" s="258" t="s">
        <v>158</v>
      </c>
      <c r="G174" s="256"/>
      <c r="H174" s="259">
        <v>329.738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153</v>
      </c>
      <c r="AU174" s="265" t="s">
        <v>79</v>
      </c>
      <c r="AV174" s="15" t="s">
        <v>149</v>
      </c>
      <c r="AW174" s="15" t="s">
        <v>31</v>
      </c>
      <c r="AX174" s="15" t="s">
        <v>77</v>
      </c>
      <c r="AY174" s="265" t="s">
        <v>142</v>
      </c>
    </row>
    <row r="175" s="2" customFormat="1" ht="24.15" customHeight="1">
      <c r="A175" s="41"/>
      <c r="B175" s="42"/>
      <c r="C175" s="215" t="s">
        <v>260</v>
      </c>
      <c r="D175" s="215" t="s">
        <v>144</v>
      </c>
      <c r="E175" s="216" t="s">
        <v>261</v>
      </c>
      <c r="F175" s="217" t="s">
        <v>262</v>
      </c>
      <c r="G175" s="218" t="s">
        <v>201</v>
      </c>
      <c r="H175" s="219">
        <v>164.869</v>
      </c>
      <c r="I175" s="220"/>
      <c r="J175" s="221">
        <f>ROUND(I175*H175,2)</f>
        <v>0</v>
      </c>
      <c r="K175" s="217" t="s">
        <v>148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263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264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2" customFormat="1" ht="24.15" customHeight="1">
      <c r="A177" s="41"/>
      <c r="B177" s="42"/>
      <c r="C177" s="215" t="s">
        <v>265</v>
      </c>
      <c r="D177" s="215" t="s">
        <v>144</v>
      </c>
      <c r="E177" s="216" t="s">
        <v>266</v>
      </c>
      <c r="F177" s="217" t="s">
        <v>267</v>
      </c>
      <c r="G177" s="218" t="s">
        <v>201</v>
      </c>
      <c r="H177" s="219">
        <v>79.471000000000004</v>
      </c>
      <c r="I177" s="220"/>
      <c r="J177" s="221">
        <f>ROUND(I177*H177,2)</f>
        <v>0</v>
      </c>
      <c r="K177" s="217" t="s">
        <v>148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268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269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79</v>
      </c>
    </row>
    <row r="179" s="14" customFormat="1">
      <c r="A179" s="14"/>
      <c r="B179" s="244"/>
      <c r="C179" s="245"/>
      <c r="D179" s="235" t="s">
        <v>153</v>
      </c>
      <c r="E179" s="246" t="s">
        <v>19</v>
      </c>
      <c r="F179" s="247" t="s">
        <v>222</v>
      </c>
      <c r="G179" s="245"/>
      <c r="H179" s="248">
        <v>111.869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153</v>
      </c>
      <c r="AU179" s="254" t="s">
        <v>79</v>
      </c>
      <c r="AV179" s="14" t="s">
        <v>79</v>
      </c>
      <c r="AW179" s="14" t="s">
        <v>31</v>
      </c>
      <c r="AX179" s="14" t="s">
        <v>69</v>
      </c>
      <c r="AY179" s="254" t="s">
        <v>142</v>
      </c>
    </row>
    <row r="180" s="14" customFormat="1">
      <c r="A180" s="14"/>
      <c r="B180" s="244"/>
      <c r="C180" s="245"/>
      <c r="D180" s="235" t="s">
        <v>153</v>
      </c>
      <c r="E180" s="246" t="s">
        <v>19</v>
      </c>
      <c r="F180" s="247" t="s">
        <v>270</v>
      </c>
      <c r="G180" s="245"/>
      <c r="H180" s="248">
        <v>-47.372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153</v>
      </c>
      <c r="AU180" s="254" t="s">
        <v>79</v>
      </c>
      <c r="AV180" s="14" t="s">
        <v>79</v>
      </c>
      <c r="AW180" s="14" t="s">
        <v>31</v>
      </c>
      <c r="AX180" s="14" t="s">
        <v>69</v>
      </c>
      <c r="AY180" s="254" t="s">
        <v>142</v>
      </c>
    </row>
    <row r="181" s="14" customFormat="1">
      <c r="A181" s="14"/>
      <c r="B181" s="244"/>
      <c r="C181" s="245"/>
      <c r="D181" s="235" t="s">
        <v>153</v>
      </c>
      <c r="E181" s="246" t="s">
        <v>19</v>
      </c>
      <c r="F181" s="247" t="s">
        <v>271</v>
      </c>
      <c r="G181" s="245"/>
      <c r="H181" s="248">
        <v>-15.584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153</v>
      </c>
      <c r="AU181" s="254" t="s">
        <v>79</v>
      </c>
      <c r="AV181" s="14" t="s">
        <v>79</v>
      </c>
      <c r="AW181" s="14" t="s">
        <v>31</v>
      </c>
      <c r="AX181" s="14" t="s">
        <v>69</v>
      </c>
      <c r="AY181" s="254" t="s">
        <v>142</v>
      </c>
    </row>
    <row r="182" s="16" customFormat="1">
      <c r="A182" s="16"/>
      <c r="B182" s="266"/>
      <c r="C182" s="267"/>
      <c r="D182" s="235" t="s">
        <v>153</v>
      </c>
      <c r="E182" s="268" t="s">
        <v>19</v>
      </c>
      <c r="F182" s="269" t="s">
        <v>214</v>
      </c>
      <c r="G182" s="267"/>
      <c r="H182" s="270">
        <v>48.912999999999997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6" t="s">
        <v>153</v>
      </c>
      <c r="AU182" s="276" t="s">
        <v>79</v>
      </c>
      <c r="AV182" s="16" t="s">
        <v>163</v>
      </c>
      <c r="AW182" s="16" t="s">
        <v>31</v>
      </c>
      <c r="AX182" s="16" t="s">
        <v>69</v>
      </c>
      <c r="AY182" s="276" t="s">
        <v>142</v>
      </c>
    </row>
    <row r="183" s="14" customFormat="1">
      <c r="A183" s="14"/>
      <c r="B183" s="244"/>
      <c r="C183" s="245"/>
      <c r="D183" s="235" t="s">
        <v>153</v>
      </c>
      <c r="E183" s="246" t="s">
        <v>19</v>
      </c>
      <c r="F183" s="247" t="s">
        <v>272</v>
      </c>
      <c r="G183" s="245"/>
      <c r="H183" s="248">
        <v>52.5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153</v>
      </c>
      <c r="AU183" s="254" t="s">
        <v>79</v>
      </c>
      <c r="AV183" s="14" t="s">
        <v>79</v>
      </c>
      <c r="AW183" s="14" t="s">
        <v>31</v>
      </c>
      <c r="AX183" s="14" t="s">
        <v>69</v>
      </c>
      <c r="AY183" s="254" t="s">
        <v>142</v>
      </c>
    </row>
    <row r="184" s="14" customFormat="1">
      <c r="A184" s="14"/>
      <c r="B184" s="244"/>
      <c r="C184" s="245"/>
      <c r="D184" s="235" t="s">
        <v>153</v>
      </c>
      <c r="E184" s="246" t="s">
        <v>19</v>
      </c>
      <c r="F184" s="247" t="s">
        <v>273</v>
      </c>
      <c r="G184" s="245"/>
      <c r="H184" s="248">
        <v>-21.942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153</v>
      </c>
      <c r="AU184" s="254" t="s">
        <v>79</v>
      </c>
      <c r="AV184" s="14" t="s">
        <v>79</v>
      </c>
      <c r="AW184" s="14" t="s">
        <v>31</v>
      </c>
      <c r="AX184" s="14" t="s">
        <v>69</v>
      </c>
      <c r="AY184" s="254" t="s">
        <v>142</v>
      </c>
    </row>
    <row r="185" s="16" customFormat="1">
      <c r="A185" s="16"/>
      <c r="B185" s="266"/>
      <c r="C185" s="267"/>
      <c r="D185" s="235" t="s">
        <v>153</v>
      </c>
      <c r="E185" s="268" t="s">
        <v>19</v>
      </c>
      <c r="F185" s="269" t="s">
        <v>214</v>
      </c>
      <c r="G185" s="267"/>
      <c r="H185" s="270">
        <v>30.558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6" t="s">
        <v>153</v>
      </c>
      <c r="AU185" s="276" t="s">
        <v>79</v>
      </c>
      <c r="AV185" s="16" t="s">
        <v>163</v>
      </c>
      <c r="AW185" s="16" t="s">
        <v>31</v>
      </c>
      <c r="AX185" s="16" t="s">
        <v>69</v>
      </c>
      <c r="AY185" s="276" t="s">
        <v>142</v>
      </c>
    </row>
    <row r="186" s="15" customFormat="1">
      <c r="A186" s="15"/>
      <c r="B186" s="255"/>
      <c r="C186" s="256"/>
      <c r="D186" s="235" t="s">
        <v>153</v>
      </c>
      <c r="E186" s="257" t="s">
        <v>19</v>
      </c>
      <c r="F186" s="258" t="s">
        <v>158</v>
      </c>
      <c r="G186" s="256"/>
      <c r="H186" s="259">
        <v>79.471000000000004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153</v>
      </c>
      <c r="AU186" s="265" t="s">
        <v>79</v>
      </c>
      <c r="AV186" s="15" t="s">
        <v>149</v>
      </c>
      <c r="AW186" s="15" t="s">
        <v>31</v>
      </c>
      <c r="AX186" s="15" t="s">
        <v>77</v>
      </c>
      <c r="AY186" s="265" t="s">
        <v>142</v>
      </c>
    </row>
    <row r="187" s="2" customFormat="1" ht="16.5" customHeight="1">
      <c r="A187" s="41"/>
      <c r="B187" s="42"/>
      <c r="C187" s="277" t="s">
        <v>274</v>
      </c>
      <c r="D187" s="277" t="s">
        <v>275</v>
      </c>
      <c r="E187" s="278" t="s">
        <v>276</v>
      </c>
      <c r="F187" s="279" t="s">
        <v>277</v>
      </c>
      <c r="G187" s="280" t="s">
        <v>256</v>
      </c>
      <c r="H187" s="281">
        <v>158.94200000000001</v>
      </c>
      <c r="I187" s="282"/>
      <c r="J187" s="283">
        <f>ROUND(I187*H187,2)</f>
        <v>0</v>
      </c>
      <c r="K187" s="279" t="s">
        <v>148</v>
      </c>
      <c r="L187" s="284"/>
      <c r="M187" s="285" t="s">
        <v>19</v>
      </c>
      <c r="N187" s="286" t="s">
        <v>40</v>
      </c>
      <c r="O187" s="87"/>
      <c r="P187" s="224">
        <f>O187*H187</f>
        <v>0</v>
      </c>
      <c r="Q187" s="224">
        <v>1</v>
      </c>
      <c r="R187" s="224">
        <f>Q187*H187</f>
        <v>158.94200000000001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193</v>
      </c>
      <c r="AT187" s="226" t="s">
        <v>275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278</v>
      </c>
    </row>
    <row r="188" s="14" customFormat="1">
      <c r="A188" s="14"/>
      <c r="B188" s="244"/>
      <c r="C188" s="245"/>
      <c r="D188" s="235" t="s">
        <v>153</v>
      </c>
      <c r="E188" s="246" t="s">
        <v>19</v>
      </c>
      <c r="F188" s="247" t="s">
        <v>279</v>
      </c>
      <c r="G188" s="245"/>
      <c r="H188" s="248">
        <v>158.94200000000001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153</v>
      </c>
      <c r="AU188" s="254" t="s">
        <v>79</v>
      </c>
      <c r="AV188" s="14" t="s">
        <v>79</v>
      </c>
      <c r="AW188" s="14" t="s">
        <v>31</v>
      </c>
      <c r="AX188" s="14" t="s">
        <v>69</v>
      </c>
      <c r="AY188" s="254" t="s">
        <v>142</v>
      </c>
    </row>
    <row r="189" s="15" customFormat="1">
      <c r="A189" s="15"/>
      <c r="B189" s="255"/>
      <c r="C189" s="256"/>
      <c r="D189" s="235" t="s">
        <v>153</v>
      </c>
      <c r="E189" s="257" t="s">
        <v>19</v>
      </c>
      <c r="F189" s="258" t="s">
        <v>158</v>
      </c>
      <c r="G189" s="256"/>
      <c r="H189" s="259">
        <v>158.94200000000001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153</v>
      </c>
      <c r="AU189" s="265" t="s">
        <v>79</v>
      </c>
      <c r="AV189" s="15" t="s">
        <v>149</v>
      </c>
      <c r="AW189" s="15" t="s">
        <v>31</v>
      </c>
      <c r="AX189" s="15" t="s">
        <v>77</v>
      </c>
      <c r="AY189" s="265" t="s">
        <v>142</v>
      </c>
    </row>
    <row r="190" s="2" customFormat="1" ht="37.8" customHeight="1">
      <c r="A190" s="41"/>
      <c r="B190" s="42"/>
      <c r="C190" s="215" t="s">
        <v>7</v>
      </c>
      <c r="D190" s="215" t="s">
        <v>144</v>
      </c>
      <c r="E190" s="216" t="s">
        <v>280</v>
      </c>
      <c r="F190" s="217" t="s">
        <v>281</v>
      </c>
      <c r="G190" s="218" t="s">
        <v>201</v>
      </c>
      <c r="H190" s="219">
        <v>47.372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282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283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14" customFormat="1">
      <c r="A192" s="14"/>
      <c r="B192" s="244"/>
      <c r="C192" s="245"/>
      <c r="D192" s="235" t="s">
        <v>153</v>
      </c>
      <c r="E192" s="246" t="s">
        <v>19</v>
      </c>
      <c r="F192" s="247" t="s">
        <v>284</v>
      </c>
      <c r="G192" s="245"/>
      <c r="H192" s="248">
        <v>9.2460000000000004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153</v>
      </c>
      <c r="AU192" s="254" t="s">
        <v>79</v>
      </c>
      <c r="AV192" s="14" t="s">
        <v>79</v>
      </c>
      <c r="AW192" s="14" t="s">
        <v>31</v>
      </c>
      <c r="AX192" s="14" t="s">
        <v>69</v>
      </c>
      <c r="AY192" s="254" t="s">
        <v>142</v>
      </c>
    </row>
    <row r="193" s="14" customFormat="1">
      <c r="A193" s="14"/>
      <c r="B193" s="244"/>
      <c r="C193" s="245"/>
      <c r="D193" s="235" t="s">
        <v>153</v>
      </c>
      <c r="E193" s="246" t="s">
        <v>19</v>
      </c>
      <c r="F193" s="247" t="s">
        <v>285</v>
      </c>
      <c r="G193" s="245"/>
      <c r="H193" s="248">
        <v>29.256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153</v>
      </c>
      <c r="AU193" s="254" t="s">
        <v>79</v>
      </c>
      <c r="AV193" s="14" t="s">
        <v>79</v>
      </c>
      <c r="AW193" s="14" t="s">
        <v>31</v>
      </c>
      <c r="AX193" s="14" t="s">
        <v>69</v>
      </c>
      <c r="AY193" s="254" t="s">
        <v>142</v>
      </c>
    </row>
    <row r="194" s="14" customFormat="1">
      <c r="A194" s="14"/>
      <c r="B194" s="244"/>
      <c r="C194" s="245"/>
      <c r="D194" s="235" t="s">
        <v>153</v>
      </c>
      <c r="E194" s="246" t="s">
        <v>19</v>
      </c>
      <c r="F194" s="247" t="s">
        <v>286</v>
      </c>
      <c r="G194" s="245"/>
      <c r="H194" s="248">
        <v>8.8699999999999992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153</v>
      </c>
      <c r="AU194" s="254" t="s">
        <v>79</v>
      </c>
      <c r="AV194" s="14" t="s">
        <v>79</v>
      </c>
      <c r="AW194" s="14" t="s">
        <v>31</v>
      </c>
      <c r="AX194" s="14" t="s">
        <v>69</v>
      </c>
      <c r="AY194" s="254" t="s">
        <v>142</v>
      </c>
    </row>
    <row r="195" s="15" customFormat="1">
      <c r="A195" s="15"/>
      <c r="B195" s="255"/>
      <c r="C195" s="256"/>
      <c r="D195" s="235" t="s">
        <v>153</v>
      </c>
      <c r="E195" s="257" t="s">
        <v>19</v>
      </c>
      <c r="F195" s="258" t="s">
        <v>158</v>
      </c>
      <c r="G195" s="256"/>
      <c r="H195" s="259">
        <v>47.372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153</v>
      </c>
      <c r="AU195" s="265" t="s">
        <v>79</v>
      </c>
      <c r="AV195" s="15" t="s">
        <v>149</v>
      </c>
      <c r="AW195" s="15" t="s">
        <v>31</v>
      </c>
      <c r="AX195" s="15" t="s">
        <v>77</v>
      </c>
      <c r="AY195" s="265" t="s">
        <v>142</v>
      </c>
    </row>
    <row r="196" s="2" customFormat="1" ht="16.5" customHeight="1">
      <c r="A196" s="41"/>
      <c r="B196" s="42"/>
      <c r="C196" s="277" t="s">
        <v>287</v>
      </c>
      <c r="D196" s="277" t="s">
        <v>275</v>
      </c>
      <c r="E196" s="278" t="s">
        <v>288</v>
      </c>
      <c r="F196" s="279" t="s">
        <v>289</v>
      </c>
      <c r="G196" s="280" t="s">
        <v>256</v>
      </c>
      <c r="H196" s="281">
        <v>94.744</v>
      </c>
      <c r="I196" s="282"/>
      <c r="J196" s="283">
        <f>ROUND(I196*H196,2)</f>
        <v>0</v>
      </c>
      <c r="K196" s="279" t="s">
        <v>148</v>
      </c>
      <c r="L196" s="284"/>
      <c r="M196" s="285" t="s">
        <v>19</v>
      </c>
      <c r="N196" s="286" t="s">
        <v>40</v>
      </c>
      <c r="O196" s="87"/>
      <c r="P196" s="224">
        <f>O196*H196</f>
        <v>0</v>
      </c>
      <c r="Q196" s="224">
        <v>1</v>
      </c>
      <c r="R196" s="224">
        <f>Q196*H196</f>
        <v>94.744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193</v>
      </c>
      <c r="AT196" s="226" t="s">
        <v>275</v>
      </c>
      <c r="AU196" s="226" t="s">
        <v>79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290</v>
      </c>
    </row>
    <row r="197" s="14" customFormat="1">
      <c r="A197" s="14"/>
      <c r="B197" s="244"/>
      <c r="C197" s="245"/>
      <c r="D197" s="235" t="s">
        <v>153</v>
      </c>
      <c r="E197" s="246" t="s">
        <v>19</v>
      </c>
      <c r="F197" s="247" t="s">
        <v>291</v>
      </c>
      <c r="G197" s="245"/>
      <c r="H197" s="248">
        <v>94.744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153</v>
      </c>
      <c r="AU197" s="254" t="s">
        <v>79</v>
      </c>
      <c r="AV197" s="14" t="s">
        <v>79</v>
      </c>
      <c r="AW197" s="14" t="s">
        <v>31</v>
      </c>
      <c r="AX197" s="14" t="s">
        <v>69</v>
      </c>
      <c r="AY197" s="254" t="s">
        <v>142</v>
      </c>
    </row>
    <row r="198" s="15" customFormat="1">
      <c r="A198" s="15"/>
      <c r="B198" s="255"/>
      <c r="C198" s="256"/>
      <c r="D198" s="235" t="s">
        <v>153</v>
      </c>
      <c r="E198" s="257" t="s">
        <v>19</v>
      </c>
      <c r="F198" s="258" t="s">
        <v>158</v>
      </c>
      <c r="G198" s="256"/>
      <c r="H198" s="259">
        <v>94.744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153</v>
      </c>
      <c r="AU198" s="265" t="s">
        <v>79</v>
      </c>
      <c r="AV198" s="15" t="s">
        <v>149</v>
      </c>
      <c r="AW198" s="15" t="s">
        <v>31</v>
      </c>
      <c r="AX198" s="15" t="s">
        <v>77</v>
      </c>
      <c r="AY198" s="265" t="s">
        <v>142</v>
      </c>
    </row>
    <row r="199" s="12" customFormat="1" ht="22.8" customHeight="1">
      <c r="A199" s="12"/>
      <c r="B199" s="199"/>
      <c r="C199" s="200"/>
      <c r="D199" s="201" t="s">
        <v>68</v>
      </c>
      <c r="E199" s="213" t="s">
        <v>79</v>
      </c>
      <c r="F199" s="213" t="s">
        <v>292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SUM(P200:P207)</f>
        <v>0</v>
      </c>
      <c r="Q199" s="207"/>
      <c r="R199" s="208">
        <f>SUM(R200:R207)</f>
        <v>0.002281</v>
      </c>
      <c r="S199" s="207"/>
      <c r="T199" s="209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77</v>
      </c>
      <c r="AT199" s="211" t="s">
        <v>68</v>
      </c>
      <c r="AU199" s="211" t="s">
        <v>77</v>
      </c>
      <c r="AY199" s="210" t="s">
        <v>142</v>
      </c>
      <c r="BK199" s="212">
        <f>SUM(BK200:BK207)</f>
        <v>0</v>
      </c>
    </row>
    <row r="200" s="2" customFormat="1" ht="24.15" customHeight="1">
      <c r="A200" s="41"/>
      <c r="B200" s="42"/>
      <c r="C200" s="215" t="s">
        <v>293</v>
      </c>
      <c r="D200" s="215" t="s">
        <v>144</v>
      </c>
      <c r="E200" s="216" t="s">
        <v>294</v>
      </c>
      <c r="F200" s="217" t="s">
        <v>295</v>
      </c>
      <c r="G200" s="218" t="s">
        <v>147</v>
      </c>
      <c r="H200" s="219">
        <v>4.5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0.00027</v>
      </c>
      <c r="R200" s="224">
        <f>Q200*H200</f>
        <v>0.0012149999999999999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296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297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14" customFormat="1">
      <c r="A202" s="14"/>
      <c r="B202" s="244"/>
      <c r="C202" s="245"/>
      <c r="D202" s="235" t="s">
        <v>153</v>
      </c>
      <c r="E202" s="246" t="s">
        <v>19</v>
      </c>
      <c r="F202" s="247" t="s">
        <v>298</v>
      </c>
      <c r="G202" s="245"/>
      <c r="H202" s="248">
        <v>4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153</v>
      </c>
      <c r="AU202" s="254" t="s">
        <v>79</v>
      </c>
      <c r="AV202" s="14" t="s">
        <v>79</v>
      </c>
      <c r="AW202" s="14" t="s">
        <v>31</v>
      </c>
      <c r="AX202" s="14" t="s">
        <v>69</v>
      </c>
      <c r="AY202" s="254" t="s">
        <v>142</v>
      </c>
    </row>
    <row r="203" s="14" customFormat="1">
      <c r="A203" s="14"/>
      <c r="B203" s="244"/>
      <c r="C203" s="245"/>
      <c r="D203" s="235" t="s">
        <v>153</v>
      </c>
      <c r="E203" s="246" t="s">
        <v>19</v>
      </c>
      <c r="F203" s="247" t="s">
        <v>299</v>
      </c>
      <c r="G203" s="245"/>
      <c r="H203" s="248">
        <v>0.5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153</v>
      </c>
      <c r="AU203" s="254" t="s">
        <v>79</v>
      </c>
      <c r="AV203" s="14" t="s">
        <v>79</v>
      </c>
      <c r="AW203" s="14" t="s">
        <v>31</v>
      </c>
      <c r="AX203" s="14" t="s">
        <v>69</v>
      </c>
      <c r="AY203" s="254" t="s">
        <v>142</v>
      </c>
    </row>
    <row r="204" s="15" customFormat="1">
      <c r="A204" s="15"/>
      <c r="B204" s="255"/>
      <c r="C204" s="256"/>
      <c r="D204" s="235" t="s">
        <v>153</v>
      </c>
      <c r="E204" s="257" t="s">
        <v>19</v>
      </c>
      <c r="F204" s="258" t="s">
        <v>158</v>
      </c>
      <c r="G204" s="256"/>
      <c r="H204" s="259">
        <v>4.5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153</v>
      </c>
      <c r="AU204" s="265" t="s">
        <v>79</v>
      </c>
      <c r="AV204" s="15" t="s">
        <v>149</v>
      </c>
      <c r="AW204" s="15" t="s">
        <v>31</v>
      </c>
      <c r="AX204" s="15" t="s">
        <v>77</v>
      </c>
      <c r="AY204" s="265" t="s">
        <v>142</v>
      </c>
    </row>
    <row r="205" s="2" customFormat="1" ht="16.5" customHeight="1">
      <c r="A205" s="41"/>
      <c r="B205" s="42"/>
      <c r="C205" s="277" t="s">
        <v>300</v>
      </c>
      <c r="D205" s="277" t="s">
        <v>275</v>
      </c>
      <c r="E205" s="278" t="s">
        <v>301</v>
      </c>
      <c r="F205" s="279" t="s">
        <v>302</v>
      </c>
      <c r="G205" s="280" t="s">
        <v>147</v>
      </c>
      <c r="H205" s="281">
        <v>5.3300000000000001</v>
      </c>
      <c r="I205" s="282"/>
      <c r="J205" s="283">
        <f>ROUND(I205*H205,2)</f>
        <v>0</v>
      </c>
      <c r="K205" s="279" t="s">
        <v>148</v>
      </c>
      <c r="L205" s="284"/>
      <c r="M205" s="285" t="s">
        <v>19</v>
      </c>
      <c r="N205" s="286" t="s">
        <v>40</v>
      </c>
      <c r="O205" s="87"/>
      <c r="P205" s="224">
        <f>O205*H205</f>
        <v>0</v>
      </c>
      <c r="Q205" s="224">
        <v>0.00020000000000000001</v>
      </c>
      <c r="R205" s="224">
        <f>Q205*H205</f>
        <v>0.0010660000000000001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193</v>
      </c>
      <c r="AT205" s="226" t="s">
        <v>275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303</v>
      </c>
    </row>
    <row r="206" s="14" customFormat="1">
      <c r="A206" s="14"/>
      <c r="B206" s="244"/>
      <c r="C206" s="245"/>
      <c r="D206" s="235" t="s">
        <v>153</v>
      </c>
      <c r="E206" s="246" t="s">
        <v>19</v>
      </c>
      <c r="F206" s="247" t="s">
        <v>304</v>
      </c>
      <c r="G206" s="245"/>
      <c r="H206" s="248">
        <v>5.3300000000000001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153</v>
      </c>
      <c r="AU206" s="254" t="s">
        <v>79</v>
      </c>
      <c r="AV206" s="14" t="s">
        <v>79</v>
      </c>
      <c r="AW206" s="14" t="s">
        <v>31</v>
      </c>
      <c r="AX206" s="14" t="s">
        <v>69</v>
      </c>
      <c r="AY206" s="254" t="s">
        <v>142</v>
      </c>
    </row>
    <row r="207" s="15" customFormat="1">
      <c r="A207" s="15"/>
      <c r="B207" s="255"/>
      <c r="C207" s="256"/>
      <c r="D207" s="235" t="s">
        <v>153</v>
      </c>
      <c r="E207" s="257" t="s">
        <v>19</v>
      </c>
      <c r="F207" s="258" t="s">
        <v>158</v>
      </c>
      <c r="G207" s="256"/>
      <c r="H207" s="259">
        <v>5.3300000000000001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153</v>
      </c>
      <c r="AU207" s="265" t="s">
        <v>79</v>
      </c>
      <c r="AV207" s="15" t="s">
        <v>149</v>
      </c>
      <c r="AW207" s="15" t="s">
        <v>31</v>
      </c>
      <c r="AX207" s="15" t="s">
        <v>77</v>
      </c>
      <c r="AY207" s="265" t="s">
        <v>142</v>
      </c>
    </row>
    <row r="208" s="12" customFormat="1" ht="22.8" customHeight="1">
      <c r="A208" s="12"/>
      <c r="B208" s="199"/>
      <c r="C208" s="200"/>
      <c r="D208" s="201" t="s">
        <v>68</v>
      </c>
      <c r="E208" s="213" t="s">
        <v>149</v>
      </c>
      <c r="F208" s="213" t="s">
        <v>305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SUM(P209:P221)</f>
        <v>0</v>
      </c>
      <c r="Q208" s="207"/>
      <c r="R208" s="208">
        <f>SUM(R209:R221)</f>
        <v>35.554030930000003</v>
      </c>
      <c r="S208" s="207"/>
      <c r="T208" s="209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77</v>
      </c>
      <c r="AT208" s="211" t="s">
        <v>68</v>
      </c>
      <c r="AU208" s="211" t="s">
        <v>77</v>
      </c>
      <c r="AY208" s="210" t="s">
        <v>142</v>
      </c>
      <c r="BK208" s="212">
        <f>SUM(BK209:BK221)</f>
        <v>0</v>
      </c>
    </row>
    <row r="209" s="2" customFormat="1" ht="16.5" customHeight="1">
      <c r="A209" s="41"/>
      <c r="B209" s="42"/>
      <c r="C209" s="215" t="s">
        <v>306</v>
      </c>
      <c r="D209" s="215" t="s">
        <v>144</v>
      </c>
      <c r="E209" s="216" t="s">
        <v>307</v>
      </c>
      <c r="F209" s="217" t="s">
        <v>308</v>
      </c>
      <c r="G209" s="218" t="s">
        <v>201</v>
      </c>
      <c r="H209" s="219">
        <v>18.209</v>
      </c>
      <c r="I209" s="220"/>
      <c r="J209" s="221">
        <f>ROUND(I209*H209,2)</f>
        <v>0</v>
      </c>
      <c r="K209" s="217" t="s">
        <v>148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1.8907700000000001</v>
      </c>
      <c r="R209" s="224">
        <f>Q209*H209</f>
        <v>34.429030930000003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79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309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310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79</v>
      </c>
    </row>
    <row r="211" s="14" customFormat="1">
      <c r="A211" s="14"/>
      <c r="B211" s="244"/>
      <c r="C211" s="245"/>
      <c r="D211" s="235" t="s">
        <v>153</v>
      </c>
      <c r="E211" s="246" t="s">
        <v>19</v>
      </c>
      <c r="F211" s="247" t="s">
        <v>311</v>
      </c>
      <c r="G211" s="245"/>
      <c r="H211" s="248">
        <v>3.383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153</v>
      </c>
      <c r="AU211" s="254" t="s">
        <v>79</v>
      </c>
      <c r="AV211" s="14" t="s">
        <v>79</v>
      </c>
      <c r="AW211" s="14" t="s">
        <v>31</v>
      </c>
      <c r="AX211" s="14" t="s">
        <v>69</v>
      </c>
      <c r="AY211" s="254" t="s">
        <v>142</v>
      </c>
    </row>
    <row r="212" s="14" customFormat="1">
      <c r="A212" s="14"/>
      <c r="B212" s="244"/>
      <c r="C212" s="245"/>
      <c r="D212" s="235" t="s">
        <v>153</v>
      </c>
      <c r="E212" s="246" t="s">
        <v>19</v>
      </c>
      <c r="F212" s="247" t="s">
        <v>312</v>
      </c>
      <c r="G212" s="245"/>
      <c r="H212" s="248">
        <v>9.5399999999999991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153</v>
      </c>
      <c r="AU212" s="254" t="s">
        <v>79</v>
      </c>
      <c r="AV212" s="14" t="s">
        <v>79</v>
      </c>
      <c r="AW212" s="14" t="s">
        <v>31</v>
      </c>
      <c r="AX212" s="14" t="s">
        <v>69</v>
      </c>
      <c r="AY212" s="254" t="s">
        <v>142</v>
      </c>
    </row>
    <row r="213" s="14" customFormat="1">
      <c r="A213" s="14"/>
      <c r="B213" s="244"/>
      <c r="C213" s="245"/>
      <c r="D213" s="235" t="s">
        <v>153</v>
      </c>
      <c r="E213" s="246" t="s">
        <v>19</v>
      </c>
      <c r="F213" s="247" t="s">
        <v>313</v>
      </c>
      <c r="G213" s="245"/>
      <c r="H213" s="248">
        <v>2.661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153</v>
      </c>
      <c r="AU213" s="254" t="s">
        <v>79</v>
      </c>
      <c r="AV213" s="14" t="s">
        <v>79</v>
      </c>
      <c r="AW213" s="14" t="s">
        <v>31</v>
      </c>
      <c r="AX213" s="14" t="s">
        <v>69</v>
      </c>
      <c r="AY213" s="254" t="s">
        <v>142</v>
      </c>
    </row>
    <row r="214" s="16" customFormat="1">
      <c r="A214" s="16"/>
      <c r="B214" s="266"/>
      <c r="C214" s="267"/>
      <c r="D214" s="235" t="s">
        <v>153</v>
      </c>
      <c r="E214" s="268" t="s">
        <v>19</v>
      </c>
      <c r="F214" s="269" t="s">
        <v>214</v>
      </c>
      <c r="G214" s="267"/>
      <c r="H214" s="270">
        <v>15.583999999999998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6" t="s">
        <v>153</v>
      </c>
      <c r="AU214" s="276" t="s">
        <v>79</v>
      </c>
      <c r="AV214" s="16" t="s">
        <v>163</v>
      </c>
      <c r="AW214" s="16" t="s">
        <v>31</v>
      </c>
      <c r="AX214" s="16" t="s">
        <v>69</v>
      </c>
      <c r="AY214" s="276" t="s">
        <v>142</v>
      </c>
    </row>
    <row r="215" s="14" customFormat="1">
      <c r="A215" s="14"/>
      <c r="B215" s="244"/>
      <c r="C215" s="245"/>
      <c r="D215" s="235" t="s">
        <v>153</v>
      </c>
      <c r="E215" s="246" t="s">
        <v>19</v>
      </c>
      <c r="F215" s="247" t="s">
        <v>314</v>
      </c>
      <c r="G215" s="245"/>
      <c r="H215" s="248">
        <v>2.625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153</v>
      </c>
      <c r="AU215" s="254" t="s">
        <v>79</v>
      </c>
      <c r="AV215" s="14" t="s">
        <v>79</v>
      </c>
      <c r="AW215" s="14" t="s">
        <v>31</v>
      </c>
      <c r="AX215" s="14" t="s">
        <v>69</v>
      </c>
      <c r="AY215" s="254" t="s">
        <v>142</v>
      </c>
    </row>
    <row r="216" s="16" customFormat="1">
      <c r="A216" s="16"/>
      <c r="B216" s="266"/>
      <c r="C216" s="267"/>
      <c r="D216" s="235" t="s">
        <v>153</v>
      </c>
      <c r="E216" s="268" t="s">
        <v>19</v>
      </c>
      <c r="F216" s="269" t="s">
        <v>214</v>
      </c>
      <c r="G216" s="267"/>
      <c r="H216" s="270">
        <v>2.625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6" t="s">
        <v>153</v>
      </c>
      <c r="AU216" s="276" t="s">
        <v>79</v>
      </c>
      <c r="AV216" s="16" t="s">
        <v>163</v>
      </c>
      <c r="AW216" s="16" t="s">
        <v>31</v>
      </c>
      <c r="AX216" s="16" t="s">
        <v>69</v>
      </c>
      <c r="AY216" s="276" t="s">
        <v>142</v>
      </c>
    </row>
    <row r="217" s="15" customFormat="1">
      <c r="A217" s="15"/>
      <c r="B217" s="255"/>
      <c r="C217" s="256"/>
      <c r="D217" s="235" t="s">
        <v>153</v>
      </c>
      <c r="E217" s="257" t="s">
        <v>19</v>
      </c>
      <c r="F217" s="258" t="s">
        <v>158</v>
      </c>
      <c r="G217" s="256"/>
      <c r="H217" s="259">
        <v>18.208999999999996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153</v>
      </c>
      <c r="AU217" s="265" t="s">
        <v>79</v>
      </c>
      <c r="AV217" s="15" t="s">
        <v>149</v>
      </c>
      <c r="AW217" s="15" t="s">
        <v>31</v>
      </c>
      <c r="AX217" s="15" t="s">
        <v>77</v>
      </c>
      <c r="AY217" s="265" t="s">
        <v>142</v>
      </c>
    </row>
    <row r="218" s="2" customFormat="1" ht="24.15" customHeight="1">
      <c r="A218" s="41"/>
      <c r="B218" s="42"/>
      <c r="C218" s="215" t="s">
        <v>315</v>
      </c>
      <c r="D218" s="215" t="s">
        <v>144</v>
      </c>
      <c r="E218" s="216" t="s">
        <v>316</v>
      </c>
      <c r="F218" s="217" t="s">
        <v>317</v>
      </c>
      <c r="G218" s="218" t="s">
        <v>201</v>
      </c>
      <c r="H218" s="219">
        <v>0.5</v>
      </c>
      <c r="I218" s="220"/>
      <c r="J218" s="221">
        <f>ROUND(I218*H218,2)</f>
        <v>0</v>
      </c>
      <c r="K218" s="217" t="s">
        <v>148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2.25</v>
      </c>
      <c r="R218" s="224">
        <f>Q218*H218</f>
        <v>1.125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79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318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319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79</v>
      </c>
    </row>
    <row r="220" s="14" customFormat="1">
      <c r="A220" s="14"/>
      <c r="B220" s="244"/>
      <c r="C220" s="245"/>
      <c r="D220" s="235" t="s">
        <v>153</v>
      </c>
      <c r="E220" s="246" t="s">
        <v>19</v>
      </c>
      <c r="F220" s="247" t="s">
        <v>204</v>
      </c>
      <c r="G220" s="245"/>
      <c r="H220" s="248">
        <v>0.5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153</v>
      </c>
      <c r="AU220" s="254" t="s">
        <v>79</v>
      </c>
      <c r="AV220" s="14" t="s">
        <v>79</v>
      </c>
      <c r="AW220" s="14" t="s">
        <v>31</v>
      </c>
      <c r="AX220" s="14" t="s">
        <v>69</v>
      </c>
      <c r="AY220" s="254" t="s">
        <v>142</v>
      </c>
    </row>
    <row r="221" s="15" customFormat="1">
      <c r="A221" s="15"/>
      <c r="B221" s="255"/>
      <c r="C221" s="256"/>
      <c r="D221" s="235" t="s">
        <v>153</v>
      </c>
      <c r="E221" s="257" t="s">
        <v>19</v>
      </c>
      <c r="F221" s="258" t="s">
        <v>158</v>
      </c>
      <c r="G221" s="256"/>
      <c r="H221" s="259">
        <v>0.5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153</v>
      </c>
      <c r="AU221" s="265" t="s">
        <v>79</v>
      </c>
      <c r="AV221" s="15" t="s">
        <v>149</v>
      </c>
      <c r="AW221" s="15" t="s">
        <v>31</v>
      </c>
      <c r="AX221" s="15" t="s">
        <v>77</v>
      </c>
      <c r="AY221" s="265" t="s">
        <v>142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173</v>
      </c>
      <c r="F222" s="213" t="s">
        <v>320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SUM(P223:P231)</f>
        <v>0</v>
      </c>
      <c r="Q222" s="207"/>
      <c r="R222" s="208">
        <f>SUM(R223:R231)</f>
        <v>38.673305279999994</v>
      </c>
      <c r="S222" s="207"/>
      <c r="T222" s="209">
        <f>SUM(T223:T231)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77</v>
      </c>
      <c r="AT222" s="211" t="s">
        <v>68</v>
      </c>
      <c r="AU222" s="211" t="s">
        <v>77</v>
      </c>
      <c r="AY222" s="210" t="s">
        <v>142</v>
      </c>
      <c r="BK222" s="212">
        <f>SUM(BK223:BK231)</f>
        <v>0</v>
      </c>
    </row>
    <row r="223" s="2" customFormat="1" ht="24.15" customHeight="1">
      <c r="A223" s="41"/>
      <c r="B223" s="42"/>
      <c r="C223" s="215" t="s">
        <v>321</v>
      </c>
      <c r="D223" s="215" t="s">
        <v>144</v>
      </c>
      <c r="E223" s="216" t="s">
        <v>322</v>
      </c>
      <c r="F223" s="217" t="s">
        <v>323</v>
      </c>
      <c r="G223" s="218" t="s">
        <v>147</v>
      </c>
      <c r="H223" s="219">
        <v>63.527999999999999</v>
      </c>
      <c r="I223" s="220"/>
      <c r="J223" s="221">
        <f>ROUND(I223*H223,2)</f>
        <v>0</v>
      </c>
      <c r="K223" s="217" t="s">
        <v>148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0.34499999999999997</v>
      </c>
      <c r="R223" s="224">
        <f>Q223*H223</f>
        <v>21.917159999999999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324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325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13" customFormat="1">
      <c r="A225" s="13"/>
      <c r="B225" s="233"/>
      <c r="C225" s="234"/>
      <c r="D225" s="235" t="s">
        <v>153</v>
      </c>
      <c r="E225" s="236" t="s">
        <v>19</v>
      </c>
      <c r="F225" s="237" t="s">
        <v>154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153</v>
      </c>
      <c r="AU225" s="243" t="s">
        <v>79</v>
      </c>
      <c r="AV225" s="13" t="s">
        <v>77</v>
      </c>
      <c r="AW225" s="13" t="s">
        <v>31</v>
      </c>
      <c r="AX225" s="13" t="s">
        <v>69</v>
      </c>
      <c r="AY225" s="243" t="s">
        <v>142</v>
      </c>
    </row>
    <row r="226" s="14" customFormat="1">
      <c r="A226" s="14"/>
      <c r="B226" s="244"/>
      <c r="C226" s="245"/>
      <c r="D226" s="235" t="s">
        <v>153</v>
      </c>
      <c r="E226" s="246" t="s">
        <v>19</v>
      </c>
      <c r="F226" s="247" t="s">
        <v>155</v>
      </c>
      <c r="G226" s="245"/>
      <c r="H226" s="248">
        <v>41.927999999999997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153</v>
      </c>
      <c r="AU226" s="254" t="s">
        <v>79</v>
      </c>
      <c r="AV226" s="14" t="s">
        <v>79</v>
      </c>
      <c r="AW226" s="14" t="s">
        <v>31</v>
      </c>
      <c r="AX226" s="14" t="s">
        <v>69</v>
      </c>
      <c r="AY226" s="254" t="s">
        <v>142</v>
      </c>
    </row>
    <row r="227" s="13" customFormat="1">
      <c r="A227" s="13"/>
      <c r="B227" s="233"/>
      <c r="C227" s="234"/>
      <c r="D227" s="235" t="s">
        <v>153</v>
      </c>
      <c r="E227" s="236" t="s">
        <v>19</v>
      </c>
      <c r="F227" s="237" t="s">
        <v>156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153</v>
      </c>
      <c r="AU227" s="243" t="s">
        <v>79</v>
      </c>
      <c r="AV227" s="13" t="s">
        <v>77</v>
      </c>
      <c r="AW227" s="13" t="s">
        <v>31</v>
      </c>
      <c r="AX227" s="13" t="s">
        <v>69</v>
      </c>
      <c r="AY227" s="243" t="s">
        <v>142</v>
      </c>
    </row>
    <row r="228" s="14" customFormat="1">
      <c r="A228" s="14"/>
      <c r="B228" s="244"/>
      <c r="C228" s="245"/>
      <c r="D228" s="235" t="s">
        <v>153</v>
      </c>
      <c r="E228" s="246" t="s">
        <v>19</v>
      </c>
      <c r="F228" s="247" t="s">
        <v>157</v>
      </c>
      <c r="G228" s="245"/>
      <c r="H228" s="248">
        <v>21.600000000000001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153</v>
      </c>
      <c r="AU228" s="254" t="s">
        <v>79</v>
      </c>
      <c r="AV228" s="14" t="s">
        <v>79</v>
      </c>
      <c r="AW228" s="14" t="s">
        <v>31</v>
      </c>
      <c r="AX228" s="14" t="s">
        <v>69</v>
      </c>
      <c r="AY228" s="254" t="s">
        <v>142</v>
      </c>
    </row>
    <row r="229" s="15" customFormat="1">
      <c r="A229" s="15"/>
      <c r="B229" s="255"/>
      <c r="C229" s="256"/>
      <c r="D229" s="235" t="s">
        <v>153</v>
      </c>
      <c r="E229" s="257" t="s">
        <v>19</v>
      </c>
      <c r="F229" s="258" t="s">
        <v>158</v>
      </c>
      <c r="G229" s="256"/>
      <c r="H229" s="259">
        <v>63.527999999999999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153</v>
      </c>
      <c r="AU229" s="265" t="s">
        <v>79</v>
      </c>
      <c r="AV229" s="15" t="s">
        <v>149</v>
      </c>
      <c r="AW229" s="15" t="s">
        <v>31</v>
      </c>
      <c r="AX229" s="15" t="s">
        <v>77</v>
      </c>
      <c r="AY229" s="265" t="s">
        <v>142</v>
      </c>
    </row>
    <row r="230" s="2" customFormat="1" ht="24.15" customHeight="1">
      <c r="A230" s="41"/>
      <c r="B230" s="42"/>
      <c r="C230" s="215" t="s">
        <v>326</v>
      </c>
      <c r="D230" s="215" t="s">
        <v>144</v>
      </c>
      <c r="E230" s="216" t="s">
        <v>327</v>
      </c>
      <c r="F230" s="217" t="s">
        <v>328</v>
      </c>
      <c r="G230" s="218" t="s">
        <v>147</v>
      </c>
      <c r="H230" s="219">
        <v>63.527999999999999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0.26375999999999999</v>
      </c>
      <c r="R230" s="224">
        <f>Q230*H230</f>
        <v>16.756145279999998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79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329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330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193</v>
      </c>
      <c r="F232" s="213" t="s">
        <v>331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SUM(P233:P261)</f>
        <v>0</v>
      </c>
      <c r="Q232" s="207"/>
      <c r="R232" s="208">
        <f>SUM(R233:R261)</f>
        <v>1.1095381</v>
      </c>
      <c r="S232" s="207"/>
      <c r="T232" s="209">
        <f>SUM(T233:T261)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77</v>
      </c>
      <c r="AT232" s="211" t="s">
        <v>68</v>
      </c>
      <c r="AU232" s="211" t="s">
        <v>77</v>
      </c>
      <c r="AY232" s="210" t="s">
        <v>142</v>
      </c>
      <c r="BK232" s="212">
        <f>SUM(BK233:BK261)</f>
        <v>0</v>
      </c>
    </row>
    <row r="233" s="2" customFormat="1" ht="24.15" customHeight="1">
      <c r="A233" s="41"/>
      <c r="B233" s="42"/>
      <c r="C233" s="215" t="s">
        <v>332</v>
      </c>
      <c r="D233" s="215" t="s">
        <v>144</v>
      </c>
      <c r="E233" s="216" t="s">
        <v>333</v>
      </c>
      <c r="F233" s="217" t="s">
        <v>334</v>
      </c>
      <c r="G233" s="218" t="s">
        <v>176</v>
      </c>
      <c r="H233" s="219">
        <v>22.550000000000001</v>
      </c>
      <c r="I233" s="220"/>
      <c r="J233" s="221">
        <f>ROUND(I233*H233,2)</f>
        <v>0</v>
      </c>
      <c r="K233" s="217" t="s">
        <v>148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1.0000000000000001E-05</v>
      </c>
      <c r="R233" s="224">
        <f>Q233*H233</f>
        <v>0.00022550000000000003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335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336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14" customFormat="1">
      <c r="A235" s="14"/>
      <c r="B235" s="244"/>
      <c r="C235" s="245"/>
      <c r="D235" s="235" t="s">
        <v>153</v>
      </c>
      <c r="E235" s="246" t="s">
        <v>19</v>
      </c>
      <c r="F235" s="247" t="s">
        <v>337</v>
      </c>
      <c r="G235" s="245"/>
      <c r="H235" s="248">
        <v>22.550000000000001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153</v>
      </c>
      <c r="AU235" s="254" t="s">
        <v>79</v>
      </c>
      <c r="AV235" s="14" t="s">
        <v>79</v>
      </c>
      <c r="AW235" s="14" t="s">
        <v>31</v>
      </c>
      <c r="AX235" s="14" t="s">
        <v>69</v>
      </c>
      <c r="AY235" s="254" t="s">
        <v>142</v>
      </c>
    </row>
    <row r="236" s="15" customFormat="1">
      <c r="A236" s="15"/>
      <c r="B236" s="255"/>
      <c r="C236" s="256"/>
      <c r="D236" s="235" t="s">
        <v>153</v>
      </c>
      <c r="E236" s="257" t="s">
        <v>19</v>
      </c>
      <c r="F236" s="258" t="s">
        <v>158</v>
      </c>
      <c r="G236" s="256"/>
      <c r="H236" s="259">
        <v>22.550000000000001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153</v>
      </c>
      <c r="AU236" s="265" t="s">
        <v>79</v>
      </c>
      <c r="AV236" s="15" t="s">
        <v>149</v>
      </c>
      <c r="AW236" s="15" t="s">
        <v>31</v>
      </c>
      <c r="AX236" s="15" t="s">
        <v>77</v>
      </c>
      <c r="AY236" s="265" t="s">
        <v>142</v>
      </c>
    </row>
    <row r="237" s="2" customFormat="1" ht="16.5" customHeight="1">
      <c r="A237" s="41"/>
      <c r="B237" s="42"/>
      <c r="C237" s="277" t="s">
        <v>338</v>
      </c>
      <c r="D237" s="277" t="s">
        <v>275</v>
      </c>
      <c r="E237" s="278" t="s">
        <v>339</v>
      </c>
      <c r="F237" s="279" t="s">
        <v>340</v>
      </c>
      <c r="G237" s="280" t="s">
        <v>176</v>
      </c>
      <c r="H237" s="281">
        <v>23.227</v>
      </c>
      <c r="I237" s="282"/>
      <c r="J237" s="283">
        <f>ROUND(I237*H237,2)</f>
        <v>0</v>
      </c>
      <c r="K237" s="279" t="s">
        <v>148</v>
      </c>
      <c r="L237" s="284"/>
      <c r="M237" s="285" t="s">
        <v>19</v>
      </c>
      <c r="N237" s="286" t="s">
        <v>40</v>
      </c>
      <c r="O237" s="87"/>
      <c r="P237" s="224">
        <f>O237*H237</f>
        <v>0</v>
      </c>
      <c r="Q237" s="224">
        <v>0.0014</v>
      </c>
      <c r="R237" s="224">
        <f>Q237*H237</f>
        <v>0.032517799999999999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193</v>
      </c>
      <c r="AT237" s="226" t="s">
        <v>275</v>
      </c>
      <c r="AU237" s="226" t="s">
        <v>79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341</v>
      </c>
    </row>
    <row r="238" s="14" customFormat="1">
      <c r="A238" s="14"/>
      <c r="B238" s="244"/>
      <c r="C238" s="245"/>
      <c r="D238" s="235" t="s">
        <v>153</v>
      </c>
      <c r="E238" s="246" t="s">
        <v>19</v>
      </c>
      <c r="F238" s="247" t="s">
        <v>342</v>
      </c>
      <c r="G238" s="245"/>
      <c r="H238" s="248">
        <v>23.227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153</v>
      </c>
      <c r="AU238" s="254" t="s">
        <v>79</v>
      </c>
      <c r="AV238" s="14" t="s">
        <v>79</v>
      </c>
      <c r="AW238" s="14" t="s">
        <v>31</v>
      </c>
      <c r="AX238" s="14" t="s">
        <v>69</v>
      </c>
      <c r="AY238" s="254" t="s">
        <v>142</v>
      </c>
    </row>
    <row r="239" s="15" customFormat="1">
      <c r="A239" s="15"/>
      <c r="B239" s="255"/>
      <c r="C239" s="256"/>
      <c r="D239" s="235" t="s">
        <v>153</v>
      </c>
      <c r="E239" s="257" t="s">
        <v>19</v>
      </c>
      <c r="F239" s="258" t="s">
        <v>158</v>
      </c>
      <c r="G239" s="256"/>
      <c r="H239" s="259">
        <v>23.227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153</v>
      </c>
      <c r="AU239" s="265" t="s">
        <v>79</v>
      </c>
      <c r="AV239" s="15" t="s">
        <v>149</v>
      </c>
      <c r="AW239" s="15" t="s">
        <v>31</v>
      </c>
      <c r="AX239" s="15" t="s">
        <v>77</v>
      </c>
      <c r="AY239" s="265" t="s">
        <v>142</v>
      </c>
    </row>
    <row r="240" s="2" customFormat="1" ht="24.15" customHeight="1">
      <c r="A240" s="41"/>
      <c r="B240" s="42"/>
      <c r="C240" s="215" t="s">
        <v>343</v>
      </c>
      <c r="D240" s="215" t="s">
        <v>144</v>
      </c>
      <c r="E240" s="216" t="s">
        <v>344</v>
      </c>
      <c r="F240" s="217" t="s">
        <v>345</v>
      </c>
      <c r="G240" s="218" t="s">
        <v>176</v>
      </c>
      <c r="H240" s="219">
        <v>63.600000000000001</v>
      </c>
      <c r="I240" s="220"/>
      <c r="J240" s="221">
        <f>ROUND(I240*H240,2)</f>
        <v>0</v>
      </c>
      <c r="K240" s="217" t="s">
        <v>148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1.0000000000000001E-05</v>
      </c>
      <c r="R240" s="224">
        <f>Q240*H240</f>
        <v>0.00063600000000000006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79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346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347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79</v>
      </c>
    </row>
    <row r="242" s="14" customFormat="1">
      <c r="A242" s="14"/>
      <c r="B242" s="244"/>
      <c r="C242" s="245"/>
      <c r="D242" s="235" t="s">
        <v>153</v>
      </c>
      <c r="E242" s="246" t="s">
        <v>19</v>
      </c>
      <c r="F242" s="247" t="s">
        <v>348</v>
      </c>
      <c r="G242" s="245"/>
      <c r="H242" s="248">
        <v>63.600000000000001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153</v>
      </c>
      <c r="AU242" s="254" t="s">
        <v>79</v>
      </c>
      <c r="AV242" s="14" t="s">
        <v>79</v>
      </c>
      <c r="AW242" s="14" t="s">
        <v>31</v>
      </c>
      <c r="AX242" s="14" t="s">
        <v>69</v>
      </c>
      <c r="AY242" s="254" t="s">
        <v>142</v>
      </c>
    </row>
    <row r="243" s="15" customFormat="1">
      <c r="A243" s="15"/>
      <c r="B243" s="255"/>
      <c r="C243" s="256"/>
      <c r="D243" s="235" t="s">
        <v>153</v>
      </c>
      <c r="E243" s="257" t="s">
        <v>19</v>
      </c>
      <c r="F243" s="258" t="s">
        <v>158</v>
      </c>
      <c r="G243" s="256"/>
      <c r="H243" s="259">
        <v>63.600000000000001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153</v>
      </c>
      <c r="AU243" s="265" t="s">
        <v>79</v>
      </c>
      <c r="AV243" s="15" t="s">
        <v>149</v>
      </c>
      <c r="AW243" s="15" t="s">
        <v>31</v>
      </c>
      <c r="AX243" s="15" t="s">
        <v>77</v>
      </c>
      <c r="AY243" s="265" t="s">
        <v>142</v>
      </c>
    </row>
    <row r="244" s="2" customFormat="1" ht="16.5" customHeight="1">
      <c r="A244" s="41"/>
      <c r="B244" s="42"/>
      <c r="C244" s="277" t="s">
        <v>349</v>
      </c>
      <c r="D244" s="277" t="s">
        <v>275</v>
      </c>
      <c r="E244" s="278" t="s">
        <v>350</v>
      </c>
      <c r="F244" s="279" t="s">
        <v>351</v>
      </c>
      <c r="G244" s="280" t="s">
        <v>176</v>
      </c>
      <c r="H244" s="281">
        <v>65.507999999999996</v>
      </c>
      <c r="I244" s="282"/>
      <c r="J244" s="283">
        <f>ROUND(I244*H244,2)</f>
        <v>0</v>
      </c>
      <c r="K244" s="279" t="s">
        <v>148</v>
      </c>
      <c r="L244" s="284"/>
      <c r="M244" s="285" t="s">
        <v>19</v>
      </c>
      <c r="N244" s="286" t="s">
        <v>40</v>
      </c>
      <c r="O244" s="87"/>
      <c r="P244" s="224">
        <f>O244*H244</f>
        <v>0</v>
      </c>
      <c r="Q244" s="224">
        <v>0.0025899999999999999</v>
      </c>
      <c r="R244" s="224">
        <f>Q244*H244</f>
        <v>0.16966571999999999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193</v>
      </c>
      <c r="AT244" s="226" t="s">
        <v>275</v>
      </c>
      <c r="AU244" s="226" t="s">
        <v>79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352</v>
      </c>
    </row>
    <row r="245" s="14" customFormat="1">
      <c r="A245" s="14"/>
      <c r="B245" s="244"/>
      <c r="C245" s="245"/>
      <c r="D245" s="235" t="s">
        <v>153</v>
      </c>
      <c r="E245" s="246" t="s">
        <v>19</v>
      </c>
      <c r="F245" s="247" t="s">
        <v>353</v>
      </c>
      <c r="G245" s="245"/>
      <c r="H245" s="248">
        <v>65.507999999999996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153</v>
      </c>
      <c r="AU245" s="254" t="s">
        <v>79</v>
      </c>
      <c r="AV245" s="14" t="s">
        <v>79</v>
      </c>
      <c r="AW245" s="14" t="s">
        <v>31</v>
      </c>
      <c r="AX245" s="14" t="s">
        <v>69</v>
      </c>
      <c r="AY245" s="254" t="s">
        <v>142</v>
      </c>
    </row>
    <row r="246" s="15" customFormat="1">
      <c r="A246" s="15"/>
      <c r="B246" s="255"/>
      <c r="C246" s="256"/>
      <c r="D246" s="235" t="s">
        <v>153</v>
      </c>
      <c r="E246" s="257" t="s">
        <v>19</v>
      </c>
      <c r="F246" s="258" t="s">
        <v>158</v>
      </c>
      <c r="G246" s="256"/>
      <c r="H246" s="259">
        <v>65.507999999999996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153</v>
      </c>
      <c r="AU246" s="265" t="s">
        <v>79</v>
      </c>
      <c r="AV246" s="15" t="s">
        <v>149</v>
      </c>
      <c r="AW246" s="15" t="s">
        <v>31</v>
      </c>
      <c r="AX246" s="15" t="s">
        <v>77</v>
      </c>
      <c r="AY246" s="265" t="s">
        <v>142</v>
      </c>
    </row>
    <row r="247" s="2" customFormat="1" ht="24.15" customHeight="1">
      <c r="A247" s="41"/>
      <c r="B247" s="42"/>
      <c r="C247" s="215" t="s">
        <v>354</v>
      </c>
      <c r="D247" s="215" t="s">
        <v>144</v>
      </c>
      <c r="E247" s="216" t="s">
        <v>355</v>
      </c>
      <c r="F247" s="217" t="s">
        <v>356</v>
      </c>
      <c r="G247" s="218" t="s">
        <v>176</v>
      </c>
      <c r="H247" s="219">
        <v>17.739999999999998</v>
      </c>
      <c r="I247" s="220"/>
      <c r="J247" s="221">
        <f>ROUND(I247*H247,2)</f>
        <v>0</v>
      </c>
      <c r="K247" s="217" t="s">
        <v>148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1.0000000000000001E-05</v>
      </c>
      <c r="R247" s="224">
        <f>Q247*H247</f>
        <v>0.0001774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79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357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358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79</v>
      </c>
    </row>
    <row r="249" s="14" customFormat="1">
      <c r="A249" s="14"/>
      <c r="B249" s="244"/>
      <c r="C249" s="245"/>
      <c r="D249" s="235" t="s">
        <v>153</v>
      </c>
      <c r="E249" s="246" t="s">
        <v>19</v>
      </c>
      <c r="F249" s="247" t="s">
        <v>359</v>
      </c>
      <c r="G249" s="245"/>
      <c r="H249" s="248">
        <v>17.739999999999998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153</v>
      </c>
      <c r="AU249" s="254" t="s">
        <v>79</v>
      </c>
      <c r="AV249" s="14" t="s">
        <v>79</v>
      </c>
      <c r="AW249" s="14" t="s">
        <v>31</v>
      </c>
      <c r="AX249" s="14" t="s">
        <v>69</v>
      </c>
      <c r="AY249" s="254" t="s">
        <v>142</v>
      </c>
    </row>
    <row r="250" s="15" customFormat="1">
      <c r="A250" s="15"/>
      <c r="B250" s="255"/>
      <c r="C250" s="256"/>
      <c r="D250" s="235" t="s">
        <v>153</v>
      </c>
      <c r="E250" s="257" t="s">
        <v>19</v>
      </c>
      <c r="F250" s="258" t="s">
        <v>158</v>
      </c>
      <c r="G250" s="256"/>
      <c r="H250" s="259">
        <v>17.739999999999998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153</v>
      </c>
      <c r="AU250" s="265" t="s">
        <v>79</v>
      </c>
      <c r="AV250" s="15" t="s">
        <v>149</v>
      </c>
      <c r="AW250" s="15" t="s">
        <v>31</v>
      </c>
      <c r="AX250" s="15" t="s">
        <v>77</v>
      </c>
      <c r="AY250" s="265" t="s">
        <v>142</v>
      </c>
    </row>
    <row r="251" s="2" customFormat="1" ht="16.5" customHeight="1">
      <c r="A251" s="41"/>
      <c r="B251" s="42"/>
      <c r="C251" s="277" t="s">
        <v>360</v>
      </c>
      <c r="D251" s="277" t="s">
        <v>275</v>
      </c>
      <c r="E251" s="278" t="s">
        <v>361</v>
      </c>
      <c r="F251" s="279" t="s">
        <v>362</v>
      </c>
      <c r="G251" s="280" t="s">
        <v>176</v>
      </c>
      <c r="H251" s="281">
        <v>18.271999999999998</v>
      </c>
      <c r="I251" s="282"/>
      <c r="J251" s="283">
        <f>ROUND(I251*H251,2)</f>
        <v>0</v>
      </c>
      <c r="K251" s="279" t="s">
        <v>148</v>
      </c>
      <c r="L251" s="284"/>
      <c r="M251" s="285" t="s">
        <v>19</v>
      </c>
      <c r="N251" s="286" t="s">
        <v>40</v>
      </c>
      <c r="O251" s="87"/>
      <c r="P251" s="224">
        <f>O251*H251</f>
        <v>0</v>
      </c>
      <c r="Q251" s="224">
        <v>0.0046899999999999997</v>
      </c>
      <c r="R251" s="224">
        <f>Q251*H251</f>
        <v>0.085695679999999982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193</v>
      </c>
      <c r="AT251" s="226" t="s">
        <v>275</v>
      </c>
      <c r="AU251" s="226" t="s">
        <v>79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363</v>
      </c>
    </row>
    <row r="252" s="14" customFormat="1">
      <c r="A252" s="14"/>
      <c r="B252" s="244"/>
      <c r="C252" s="245"/>
      <c r="D252" s="235" t="s">
        <v>153</v>
      </c>
      <c r="E252" s="246" t="s">
        <v>19</v>
      </c>
      <c r="F252" s="247" t="s">
        <v>364</v>
      </c>
      <c r="G252" s="245"/>
      <c r="H252" s="248">
        <v>18.271999999999998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153</v>
      </c>
      <c r="AU252" s="254" t="s">
        <v>79</v>
      </c>
      <c r="AV252" s="14" t="s">
        <v>79</v>
      </c>
      <c r="AW252" s="14" t="s">
        <v>31</v>
      </c>
      <c r="AX252" s="14" t="s">
        <v>69</v>
      </c>
      <c r="AY252" s="254" t="s">
        <v>142</v>
      </c>
    </row>
    <row r="253" s="15" customFormat="1">
      <c r="A253" s="15"/>
      <c r="B253" s="255"/>
      <c r="C253" s="256"/>
      <c r="D253" s="235" t="s">
        <v>153</v>
      </c>
      <c r="E253" s="257" t="s">
        <v>19</v>
      </c>
      <c r="F253" s="258" t="s">
        <v>158</v>
      </c>
      <c r="G253" s="256"/>
      <c r="H253" s="259">
        <v>18.271999999999998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153</v>
      </c>
      <c r="AU253" s="265" t="s">
        <v>79</v>
      </c>
      <c r="AV253" s="15" t="s">
        <v>149</v>
      </c>
      <c r="AW253" s="15" t="s">
        <v>31</v>
      </c>
      <c r="AX253" s="15" t="s">
        <v>77</v>
      </c>
      <c r="AY253" s="265" t="s">
        <v>142</v>
      </c>
    </row>
    <row r="254" s="2" customFormat="1" ht="24.15" customHeight="1">
      <c r="A254" s="41"/>
      <c r="B254" s="42"/>
      <c r="C254" s="215" t="s">
        <v>365</v>
      </c>
      <c r="D254" s="215" t="s">
        <v>144</v>
      </c>
      <c r="E254" s="216" t="s">
        <v>366</v>
      </c>
      <c r="F254" s="217" t="s">
        <v>367</v>
      </c>
      <c r="G254" s="218" t="s">
        <v>166</v>
      </c>
      <c r="H254" s="219">
        <v>6</v>
      </c>
      <c r="I254" s="220"/>
      <c r="J254" s="221">
        <f>ROUND(I254*H254,2)</f>
        <v>0</v>
      </c>
      <c r="K254" s="217" t="s">
        <v>148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0.084150000000000003</v>
      </c>
      <c r="R254" s="224">
        <f>Q254*H254</f>
        <v>0.50490000000000002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79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368</v>
      </c>
    </row>
    <row r="255" s="2" customFormat="1">
      <c r="A255" s="41"/>
      <c r="B255" s="42"/>
      <c r="C255" s="43"/>
      <c r="D255" s="228" t="s">
        <v>151</v>
      </c>
      <c r="E255" s="43"/>
      <c r="F255" s="229" t="s">
        <v>369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151</v>
      </c>
      <c r="AU255" s="20" t="s">
        <v>79</v>
      </c>
    </row>
    <row r="256" s="2" customFormat="1" ht="24.15" customHeight="1">
      <c r="A256" s="41"/>
      <c r="B256" s="42"/>
      <c r="C256" s="215" t="s">
        <v>370</v>
      </c>
      <c r="D256" s="215" t="s">
        <v>144</v>
      </c>
      <c r="E256" s="216" t="s">
        <v>371</v>
      </c>
      <c r="F256" s="217" t="s">
        <v>372</v>
      </c>
      <c r="G256" s="218" t="s">
        <v>166</v>
      </c>
      <c r="H256" s="219">
        <v>1</v>
      </c>
      <c r="I256" s="220"/>
      <c r="J256" s="221">
        <f>ROUND(I256*H256,2)</f>
        <v>0</v>
      </c>
      <c r="K256" s="217" t="s">
        <v>148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0.086120000000000002</v>
      </c>
      <c r="R256" s="224">
        <f>Q256*H256</f>
        <v>0.086120000000000002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79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373</v>
      </c>
    </row>
    <row r="257" s="2" customFormat="1">
      <c r="A257" s="41"/>
      <c r="B257" s="42"/>
      <c r="C257" s="43"/>
      <c r="D257" s="228" t="s">
        <v>151</v>
      </c>
      <c r="E257" s="43"/>
      <c r="F257" s="229" t="s">
        <v>374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151</v>
      </c>
      <c r="AU257" s="20" t="s">
        <v>79</v>
      </c>
    </row>
    <row r="258" s="2" customFormat="1" ht="24.15" customHeight="1">
      <c r="A258" s="41"/>
      <c r="B258" s="42"/>
      <c r="C258" s="215" t="s">
        <v>375</v>
      </c>
      <c r="D258" s="215" t="s">
        <v>144</v>
      </c>
      <c r="E258" s="216" t="s">
        <v>376</v>
      </c>
      <c r="F258" s="217" t="s">
        <v>377</v>
      </c>
      <c r="G258" s="218" t="s">
        <v>166</v>
      </c>
      <c r="H258" s="219">
        <v>7</v>
      </c>
      <c r="I258" s="220"/>
      <c r="J258" s="221">
        <f>ROUND(I258*H258,2)</f>
        <v>0</v>
      </c>
      <c r="K258" s="217" t="s">
        <v>148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0.01136</v>
      </c>
      <c r="R258" s="224">
        <f>Q258*H258</f>
        <v>0.079520000000000007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79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378</v>
      </c>
    </row>
    <row r="259" s="2" customFormat="1">
      <c r="A259" s="41"/>
      <c r="B259" s="42"/>
      <c r="C259" s="43"/>
      <c r="D259" s="228" t="s">
        <v>151</v>
      </c>
      <c r="E259" s="43"/>
      <c r="F259" s="229" t="s">
        <v>379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151</v>
      </c>
      <c r="AU259" s="20" t="s">
        <v>79</v>
      </c>
    </row>
    <row r="260" s="2" customFormat="1" ht="24.15" customHeight="1">
      <c r="A260" s="41"/>
      <c r="B260" s="42"/>
      <c r="C260" s="215" t="s">
        <v>380</v>
      </c>
      <c r="D260" s="215" t="s">
        <v>144</v>
      </c>
      <c r="E260" s="216" t="s">
        <v>381</v>
      </c>
      <c r="F260" s="217" t="s">
        <v>382</v>
      </c>
      <c r="G260" s="218" t="s">
        <v>166</v>
      </c>
      <c r="H260" s="219">
        <v>7</v>
      </c>
      <c r="I260" s="220"/>
      <c r="J260" s="221">
        <f>ROUND(I260*H260,2)</f>
        <v>0</v>
      </c>
      <c r="K260" s="217" t="s">
        <v>148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0.021440000000000001</v>
      </c>
      <c r="R260" s="224">
        <f>Q260*H260</f>
        <v>0.15007999999999999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79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383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384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79</v>
      </c>
    </row>
    <row r="262" s="12" customFormat="1" ht="22.8" customHeight="1">
      <c r="A262" s="12"/>
      <c r="B262" s="199"/>
      <c r="C262" s="200"/>
      <c r="D262" s="201" t="s">
        <v>68</v>
      </c>
      <c r="E262" s="213" t="s">
        <v>198</v>
      </c>
      <c r="F262" s="213" t="s">
        <v>385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SUM(P263:P281)</f>
        <v>0</v>
      </c>
      <c r="Q262" s="207"/>
      <c r="R262" s="208">
        <f>SUM(R263:R281)</f>
        <v>1.017128</v>
      </c>
      <c r="S262" s="207"/>
      <c r="T262" s="209">
        <f>SUM(T263:T281)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77</v>
      </c>
      <c r="AT262" s="211" t="s">
        <v>68</v>
      </c>
      <c r="AU262" s="211" t="s">
        <v>77</v>
      </c>
      <c r="AY262" s="210" t="s">
        <v>142</v>
      </c>
      <c r="BK262" s="212">
        <f>SUM(BK263:BK281)</f>
        <v>0</v>
      </c>
    </row>
    <row r="263" s="2" customFormat="1" ht="24.15" customHeight="1">
      <c r="A263" s="41"/>
      <c r="B263" s="42"/>
      <c r="C263" s="215" t="s">
        <v>386</v>
      </c>
      <c r="D263" s="215" t="s">
        <v>144</v>
      </c>
      <c r="E263" s="216" t="s">
        <v>387</v>
      </c>
      <c r="F263" s="217" t="s">
        <v>388</v>
      </c>
      <c r="G263" s="218" t="s">
        <v>176</v>
      </c>
      <c r="H263" s="219">
        <v>105.88</v>
      </c>
      <c r="I263" s="220"/>
      <c r="J263" s="221">
        <f>ROUND(I263*H263,2)</f>
        <v>0</v>
      </c>
      <c r="K263" s="217" t="s">
        <v>389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79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390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391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79</v>
      </c>
    </row>
    <row r="265" s="13" customFormat="1">
      <c r="A265" s="13"/>
      <c r="B265" s="233"/>
      <c r="C265" s="234"/>
      <c r="D265" s="235" t="s">
        <v>153</v>
      </c>
      <c r="E265" s="236" t="s">
        <v>19</v>
      </c>
      <c r="F265" s="237" t="s">
        <v>154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153</v>
      </c>
      <c r="AU265" s="243" t="s">
        <v>79</v>
      </c>
      <c r="AV265" s="13" t="s">
        <v>77</v>
      </c>
      <c r="AW265" s="13" t="s">
        <v>31</v>
      </c>
      <c r="AX265" s="13" t="s">
        <v>69</v>
      </c>
      <c r="AY265" s="243" t="s">
        <v>142</v>
      </c>
    </row>
    <row r="266" s="14" customFormat="1">
      <c r="A266" s="14"/>
      <c r="B266" s="244"/>
      <c r="C266" s="245"/>
      <c r="D266" s="235" t="s">
        <v>153</v>
      </c>
      <c r="E266" s="246" t="s">
        <v>19</v>
      </c>
      <c r="F266" s="247" t="s">
        <v>392</v>
      </c>
      <c r="G266" s="245"/>
      <c r="H266" s="248">
        <v>69.879999999999995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153</v>
      </c>
      <c r="AU266" s="254" t="s">
        <v>79</v>
      </c>
      <c r="AV266" s="14" t="s">
        <v>79</v>
      </c>
      <c r="AW266" s="14" t="s">
        <v>31</v>
      </c>
      <c r="AX266" s="14" t="s">
        <v>69</v>
      </c>
      <c r="AY266" s="254" t="s">
        <v>142</v>
      </c>
    </row>
    <row r="267" s="13" customFormat="1">
      <c r="A267" s="13"/>
      <c r="B267" s="233"/>
      <c r="C267" s="234"/>
      <c r="D267" s="235" t="s">
        <v>153</v>
      </c>
      <c r="E267" s="236" t="s">
        <v>19</v>
      </c>
      <c r="F267" s="237" t="s">
        <v>156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153</v>
      </c>
      <c r="AU267" s="243" t="s">
        <v>79</v>
      </c>
      <c r="AV267" s="13" t="s">
        <v>77</v>
      </c>
      <c r="AW267" s="13" t="s">
        <v>31</v>
      </c>
      <c r="AX267" s="13" t="s">
        <v>69</v>
      </c>
      <c r="AY267" s="243" t="s">
        <v>142</v>
      </c>
    </row>
    <row r="268" s="14" customFormat="1">
      <c r="A268" s="14"/>
      <c r="B268" s="244"/>
      <c r="C268" s="245"/>
      <c r="D268" s="235" t="s">
        <v>153</v>
      </c>
      <c r="E268" s="246" t="s">
        <v>19</v>
      </c>
      <c r="F268" s="247" t="s">
        <v>393</v>
      </c>
      <c r="G268" s="245"/>
      <c r="H268" s="248">
        <v>36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153</v>
      </c>
      <c r="AU268" s="254" t="s">
        <v>79</v>
      </c>
      <c r="AV268" s="14" t="s">
        <v>79</v>
      </c>
      <c r="AW268" s="14" t="s">
        <v>31</v>
      </c>
      <c r="AX268" s="14" t="s">
        <v>69</v>
      </c>
      <c r="AY268" s="254" t="s">
        <v>142</v>
      </c>
    </row>
    <row r="269" s="15" customFormat="1">
      <c r="A269" s="15"/>
      <c r="B269" s="255"/>
      <c r="C269" s="256"/>
      <c r="D269" s="235" t="s">
        <v>153</v>
      </c>
      <c r="E269" s="257" t="s">
        <v>19</v>
      </c>
      <c r="F269" s="258" t="s">
        <v>158</v>
      </c>
      <c r="G269" s="256"/>
      <c r="H269" s="259">
        <v>105.88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153</v>
      </c>
      <c r="AU269" s="265" t="s">
        <v>79</v>
      </c>
      <c r="AV269" s="15" t="s">
        <v>149</v>
      </c>
      <c r="AW269" s="15" t="s">
        <v>31</v>
      </c>
      <c r="AX269" s="15" t="s">
        <v>77</v>
      </c>
      <c r="AY269" s="265" t="s">
        <v>142</v>
      </c>
    </row>
    <row r="270" s="2" customFormat="1" ht="33" customHeight="1">
      <c r="A270" s="41"/>
      <c r="B270" s="42"/>
      <c r="C270" s="215" t="s">
        <v>394</v>
      </c>
      <c r="D270" s="215" t="s">
        <v>144</v>
      </c>
      <c r="E270" s="216" t="s">
        <v>395</v>
      </c>
      <c r="F270" s="217" t="s">
        <v>396</v>
      </c>
      <c r="G270" s="218" t="s">
        <v>176</v>
      </c>
      <c r="H270" s="219">
        <v>105.88</v>
      </c>
      <c r="I270" s="220"/>
      <c r="J270" s="221">
        <f>ROUND(I270*H270,2)</f>
        <v>0</v>
      </c>
      <c r="K270" s="217" t="s">
        <v>389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0.00059999999999999995</v>
      </c>
      <c r="R270" s="224">
        <f>Q270*H270</f>
        <v>0.063527999999999987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79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397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398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79</v>
      </c>
    </row>
    <row r="272" s="2" customFormat="1" ht="16.5" customHeight="1">
      <c r="A272" s="41"/>
      <c r="B272" s="42"/>
      <c r="C272" s="215" t="s">
        <v>399</v>
      </c>
      <c r="D272" s="215" t="s">
        <v>144</v>
      </c>
      <c r="E272" s="216" t="s">
        <v>400</v>
      </c>
      <c r="F272" s="217" t="s">
        <v>401</v>
      </c>
      <c r="G272" s="218" t="s">
        <v>176</v>
      </c>
      <c r="H272" s="219">
        <v>105.88</v>
      </c>
      <c r="I272" s="220"/>
      <c r="J272" s="221">
        <f>ROUND(I272*H272,2)</f>
        <v>0</v>
      </c>
      <c r="K272" s="217" t="s">
        <v>389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79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402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403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79</v>
      </c>
    </row>
    <row r="274" s="2" customFormat="1" ht="24.15" customHeight="1">
      <c r="A274" s="41"/>
      <c r="B274" s="42"/>
      <c r="C274" s="215" t="s">
        <v>404</v>
      </c>
      <c r="D274" s="215" t="s">
        <v>144</v>
      </c>
      <c r="E274" s="216" t="s">
        <v>405</v>
      </c>
      <c r="F274" s="217" t="s">
        <v>406</v>
      </c>
      <c r="G274" s="218" t="s">
        <v>176</v>
      </c>
      <c r="H274" s="219">
        <v>2</v>
      </c>
      <c r="I274" s="220"/>
      <c r="J274" s="221">
        <f>ROUND(I274*H274,2)</f>
        <v>0</v>
      </c>
      <c r="K274" s="217" t="s">
        <v>148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0.1981</v>
      </c>
      <c r="R274" s="224">
        <f>Q274*H274</f>
        <v>0.3962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79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407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408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79</v>
      </c>
    </row>
    <row r="276" s="14" customFormat="1">
      <c r="A276" s="14"/>
      <c r="B276" s="244"/>
      <c r="C276" s="245"/>
      <c r="D276" s="235" t="s">
        <v>153</v>
      </c>
      <c r="E276" s="246" t="s">
        <v>19</v>
      </c>
      <c r="F276" s="247" t="s">
        <v>79</v>
      </c>
      <c r="G276" s="245"/>
      <c r="H276" s="248">
        <v>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153</v>
      </c>
      <c r="AU276" s="254" t="s">
        <v>79</v>
      </c>
      <c r="AV276" s="14" t="s">
        <v>79</v>
      </c>
      <c r="AW276" s="14" t="s">
        <v>31</v>
      </c>
      <c r="AX276" s="14" t="s">
        <v>69</v>
      </c>
      <c r="AY276" s="254" t="s">
        <v>142</v>
      </c>
    </row>
    <row r="277" s="15" customFormat="1">
      <c r="A277" s="15"/>
      <c r="B277" s="255"/>
      <c r="C277" s="256"/>
      <c r="D277" s="235" t="s">
        <v>153</v>
      </c>
      <c r="E277" s="257" t="s">
        <v>19</v>
      </c>
      <c r="F277" s="258" t="s">
        <v>158</v>
      </c>
      <c r="G277" s="256"/>
      <c r="H277" s="259">
        <v>2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153</v>
      </c>
      <c r="AU277" s="265" t="s">
        <v>79</v>
      </c>
      <c r="AV277" s="15" t="s">
        <v>149</v>
      </c>
      <c r="AW277" s="15" t="s">
        <v>31</v>
      </c>
      <c r="AX277" s="15" t="s">
        <v>77</v>
      </c>
      <c r="AY277" s="265" t="s">
        <v>142</v>
      </c>
    </row>
    <row r="278" s="2" customFormat="1" ht="16.5" customHeight="1">
      <c r="A278" s="41"/>
      <c r="B278" s="42"/>
      <c r="C278" s="215" t="s">
        <v>409</v>
      </c>
      <c r="D278" s="215" t="s">
        <v>144</v>
      </c>
      <c r="E278" s="216" t="s">
        <v>410</v>
      </c>
      <c r="F278" s="217" t="s">
        <v>411</v>
      </c>
      <c r="G278" s="218" t="s">
        <v>166</v>
      </c>
      <c r="H278" s="219">
        <v>2</v>
      </c>
      <c r="I278" s="220"/>
      <c r="J278" s="221">
        <f>ROUND(I278*H278,2)</f>
        <v>0</v>
      </c>
      <c r="K278" s="217" t="s">
        <v>148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0.2767</v>
      </c>
      <c r="R278" s="224">
        <f>Q278*H278</f>
        <v>0.5534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79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412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413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79</v>
      </c>
    </row>
    <row r="280" s="2" customFormat="1" ht="21.75" customHeight="1">
      <c r="A280" s="41"/>
      <c r="B280" s="42"/>
      <c r="C280" s="215" t="s">
        <v>414</v>
      </c>
      <c r="D280" s="215" t="s">
        <v>144</v>
      </c>
      <c r="E280" s="216" t="s">
        <v>415</v>
      </c>
      <c r="F280" s="217" t="s">
        <v>416</v>
      </c>
      <c r="G280" s="218" t="s">
        <v>166</v>
      </c>
      <c r="H280" s="219">
        <v>2</v>
      </c>
      <c r="I280" s="220"/>
      <c r="J280" s="221">
        <f>ROUND(I280*H280,2)</f>
        <v>0</v>
      </c>
      <c r="K280" s="217" t="s">
        <v>148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0.002</v>
      </c>
      <c r="R280" s="224">
        <f>Q280*H280</f>
        <v>0.0040000000000000001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79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417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418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79</v>
      </c>
    </row>
    <row r="282" s="12" customFormat="1" ht="22.8" customHeight="1">
      <c r="A282" s="12"/>
      <c r="B282" s="199"/>
      <c r="C282" s="200"/>
      <c r="D282" s="201" t="s">
        <v>68</v>
      </c>
      <c r="E282" s="213" t="s">
        <v>419</v>
      </c>
      <c r="F282" s="213" t="s">
        <v>420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SUM(P283:P294)</f>
        <v>0</v>
      </c>
      <c r="Q282" s="207"/>
      <c r="R282" s="208">
        <f>SUM(R283:R294)</f>
        <v>0</v>
      </c>
      <c r="S282" s="207"/>
      <c r="T282" s="209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77</v>
      </c>
      <c r="AT282" s="211" t="s">
        <v>68</v>
      </c>
      <c r="AU282" s="211" t="s">
        <v>77</v>
      </c>
      <c r="AY282" s="210" t="s">
        <v>142</v>
      </c>
      <c r="BK282" s="212">
        <f>SUM(BK283:BK294)</f>
        <v>0</v>
      </c>
    </row>
    <row r="283" s="2" customFormat="1" ht="24.15" customHeight="1">
      <c r="A283" s="41"/>
      <c r="B283" s="42"/>
      <c r="C283" s="215" t="s">
        <v>421</v>
      </c>
      <c r="D283" s="215" t="s">
        <v>144</v>
      </c>
      <c r="E283" s="216" t="s">
        <v>422</v>
      </c>
      <c r="F283" s="217" t="s">
        <v>423</v>
      </c>
      <c r="G283" s="218" t="s">
        <v>256</v>
      </c>
      <c r="H283" s="219">
        <v>13.976000000000001</v>
      </c>
      <c r="I283" s="220"/>
      <c r="J283" s="221">
        <f>ROUND(I283*H283,2)</f>
        <v>0</v>
      </c>
      <c r="K283" s="217" t="s">
        <v>148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79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424</v>
      </c>
    </row>
    <row r="284" s="2" customFormat="1">
      <c r="A284" s="41"/>
      <c r="B284" s="42"/>
      <c r="C284" s="43"/>
      <c r="D284" s="228" t="s">
        <v>151</v>
      </c>
      <c r="E284" s="43"/>
      <c r="F284" s="229" t="s">
        <v>425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151</v>
      </c>
      <c r="AU284" s="20" t="s">
        <v>79</v>
      </c>
    </row>
    <row r="285" s="2" customFormat="1" ht="24.15" customHeight="1">
      <c r="A285" s="41"/>
      <c r="B285" s="42"/>
      <c r="C285" s="215" t="s">
        <v>426</v>
      </c>
      <c r="D285" s="215" t="s">
        <v>144</v>
      </c>
      <c r="E285" s="216" t="s">
        <v>427</v>
      </c>
      <c r="F285" s="217" t="s">
        <v>428</v>
      </c>
      <c r="G285" s="218" t="s">
        <v>256</v>
      </c>
      <c r="H285" s="219">
        <v>34.622999999999998</v>
      </c>
      <c r="I285" s="220"/>
      <c r="J285" s="221">
        <f>ROUND(I285*H285,2)</f>
        <v>0</v>
      </c>
      <c r="K285" s="217" t="s">
        <v>148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79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429</v>
      </c>
    </row>
    <row r="286" s="2" customFormat="1">
      <c r="A286" s="41"/>
      <c r="B286" s="42"/>
      <c r="C286" s="43"/>
      <c r="D286" s="228" t="s">
        <v>151</v>
      </c>
      <c r="E286" s="43"/>
      <c r="F286" s="229" t="s">
        <v>430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151</v>
      </c>
      <c r="AU286" s="20" t="s">
        <v>79</v>
      </c>
    </row>
    <row r="287" s="2" customFormat="1" ht="24.15" customHeight="1">
      <c r="A287" s="41"/>
      <c r="B287" s="42"/>
      <c r="C287" s="215" t="s">
        <v>431</v>
      </c>
      <c r="D287" s="215" t="s">
        <v>144</v>
      </c>
      <c r="E287" s="216" t="s">
        <v>432</v>
      </c>
      <c r="F287" s="217" t="s">
        <v>433</v>
      </c>
      <c r="G287" s="218" t="s">
        <v>256</v>
      </c>
      <c r="H287" s="219">
        <v>761.70600000000002</v>
      </c>
      <c r="I287" s="220"/>
      <c r="J287" s="221">
        <f>ROUND(I287*H287,2)</f>
        <v>0</v>
      </c>
      <c r="K287" s="217" t="s">
        <v>148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79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434</v>
      </c>
    </row>
    <row r="288" s="2" customFormat="1">
      <c r="A288" s="41"/>
      <c r="B288" s="42"/>
      <c r="C288" s="43"/>
      <c r="D288" s="228" t="s">
        <v>151</v>
      </c>
      <c r="E288" s="43"/>
      <c r="F288" s="229" t="s">
        <v>435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151</v>
      </c>
      <c r="AU288" s="20" t="s">
        <v>79</v>
      </c>
    </row>
    <row r="289" s="14" customFormat="1">
      <c r="A289" s="14"/>
      <c r="B289" s="244"/>
      <c r="C289" s="245"/>
      <c r="D289" s="235" t="s">
        <v>153</v>
      </c>
      <c r="E289" s="246" t="s">
        <v>19</v>
      </c>
      <c r="F289" s="247" t="s">
        <v>436</v>
      </c>
      <c r="G289" s="245"/>
      <c r="H289" s="248">
        <v>761.70600000000002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153</v>
      </c>
      <c r="AU289" s="254" t="s">
        <v>79</v>
      </c>
      <c r="AV289" s="14" t="s">
        <v>79</v>
      </c>
      <c r="AW289" s="14" t="s">
        <v>31</v>
      </c>
      <c r="AX289" s="14" t="s">
        <v>69</v>
      </c>
      <c r="AY289" s="254" t="s">
        <v>142</v>
      </c>
    </row>
    <row r="290" s="15" customFormat="1">
      <c r="A290" s="15"/>
      <c r="B290" s="255"/>
      <c r="C290" s="256"/>
      <c r="D290" s="235" t="s">
        <v>153</v>
      </c>
      <c r="E290" s="257" t="s">
        <v>19</v>
      </c>
      <c r="F290" s="258" t="s">
        <v>158</v>
      </c>
      <c r="G290" s="256"/>
      <c r="H290" s="259">
        <v>761.70600000000002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153</v>
      </c>
      <c r="AU290" s="265" t="s">
        <v>79</v>
      </c>
      <c r="AV290" s="15" t="s">
        <v>149</v>
      </c>
      <c r="AW290" s="15" t="s">
        <v>31</v>
      </c>
      <c r="AX290" s="15" t="s">
        <v>77</v>
      </c>
      <c r="AY290" s="265" t="s">
        <v>142</v>
      </c>
    </row>
    <row r="291" s="2" customFormat="1" ht="16.5" customHeight="1">
      <c r="A291" s="41"/>
      <c r="B291" s="42"/>
      <c r="C291" s="215" t="s">
        <v>437</v>
      </c>
      <c r="D291" s="215" t="s">
        <v>144</v>
      </c>
      <c r="E291" s="216" t="s">
        <v>438</v>
      </c>
      <c r="F291" s="217" t="s">
        <v>439</v>
      </c>
      <c r="G291" s="218" t="s">
        <v>256</v>
      </c>
      <c r="H291" s="219">
        <v>34.622999999999998</v>
      </c>
      <c r="I291" s="220"/>
      <c r="J291" s="221">
        <f>ROUND(I291*H291,2)</f>
        <v>0</v>
      </c>
      <c r="K291" s="217" t="s">
        <v>148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79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440</v>
      </c>
    </row>
    <row r="292" s="2" customFormat="1">
      <c r="A292" s="41"/>
      <c r="B292" s="42"/>
      <c r="C292" s="43"/>
      <c r="D292" s="228" t="s">
        <v>151</v>
      </c>
      <c r="E292" s="43"/>
      <c r="F292" s="229" t="s">
        <v>441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151</v>
      </c>
      <c r="AU292" s="20" t="s">
        <v>79</v>
      </c>
    </row>
    <row r="293" s="2" customFormat="1" ht="24.15" customHeight="1">
      <c r="A293" s="41"/>
      <c r="B293" s="42"/>
      <c r="C293" s="215" t="s">
        <v>442</v>
      </c>
      <c r="D293" s="215" t="s">
        <v>144</v>
      </c>
      <c r="E293" s="216" t="s">
        <v>443</v>
      </c>
      <c r="F293" s="217" t="s">
        <v>444</v>
      </c>
      <c r="G293" s="218" t="s">
        <v>256</v>
      </c>
      <c r="H293" s="219">
        <v>20.646999999999998</v>
      </c>
      <c r="I293" s="220"/>
      <c r="J293" s="221">
        <f>ROUND(I293*H293,2)</f>
        <v>0</v>
      </c>
      <c r="K293" s="217" t="s">
        <v>148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149</v>
      </c>
      <c r="AT293" s="226" t="s">
        <v>144</v>
      </c>
      <c r="AU293" s="226" t="s">
        <v>79</v>
      </c>
      <c r="AY293" s="20" t="s">
        <v>142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77</v>
      </c>
      <c r="BK293" s="227">
        <f>ROUND(I293*H293,2)</f>
        <v>0</v>
      </c>
      <c r="BL293" s="20" t="s">
        <v>149</v>
      </c>
      <c r="BM293" s="226" t="s">
        <v>445</v>
      </c>
    </row>
    <row r="294" s="2" customFormat="1">
      <c r="A294" s="41"/>
      <c r="B294" s="42"/>
      <c r="C294" s="43"/>
      <c r="D294" s="228" t="s">
        <v>151</v>
      </c>
      <c r="E294" s="43"/>
      <c r="F294" s="229" t="s">
        <v>446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151</v>
      </c>
      <c r="AU294" s="20" t="s">
        <v>79</v>
      </c>
    </row>
    <row r="295" s="12" customFormat="1" ht="22.8" customHeight="1">
      <c r="A295" s="12"/>
      <c r="B295" s="199"/>
      <c r="C295" s="200"/>
      <c r="D295" s="201" t="s">
        <v>68</v>
      </c>
      <c r="E295" s="213" t="s">
        <v>447</v>
      </c>
      <c r="F295" s="213" t="s">
        <v>448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SUM(P296:P297)</f>
        <v>0</v>
      </c>
      <c r="Q295" s="207"/>
      <c r="R295" s="208">
        <f>SUM(R296:R297)</f>
        <v>0</v>
      </c>
      <c r="S295" s="207"/>
      <c r="T295" s="209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77</v>
      </c>
      <c r="AT295" s="211" t="s">
        <v>68</v>
      </c>
      <c r="AU295" s="211" t="s">
        <v>77</v>
      </c>
      <c r="AY295" s="210" t="s">
        <v>142</v>
      </c>
      <c r="BK295" s="212">
        <f>SUM(BK296:BK297)</f>
        <v>0</v>
      </c>
    </row>
    <row r="296" s="2" customFormat="1" ht="24.15" customHeight="1">
      <c r="A296" s="41"/>
      <c r="B296" s="42"/>
      <c r="C296" s="215" t="s">
        <v>449</v>
      </c>
      <c r="D296" s="215" t="s">
        <v>144</v>
      </c>
      <c r="E296" s="216" t="s">
        <v>450</v>
      </c>
      <c r="F296" s="217" t="s">
        <v>451</v>
      </c>
      <c r="G296" s="218" t="s">
        <v>256</v>
      </c>
      <c r="H296" s="219">
        <v>296.25999999999999</v>
      </c>
      <c r="I296" s="220"/>
      <c r="J296" s="221">
        <f>ROUND(I296*H296,2)</f>
        <v>0</v>
      </c>
      <c r="K296" s="217" t="s">
        <v>148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79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452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453</v>
      </c>
      <c r="G297" s="43"/>
      <c r="H297" s="43"/>
      <c r="I297" s="230"/>
      <c r="J297" s="43"/>
      <c r="K297" s="43"/>
      <c r="L297" s="47"/>
      <c r="M297" s="287"/>
      <c r="N297" s="288"/>
      <c r="O297" s="289"/>
      <c r="P297" s="289"/>
      <c r="Q297" s="289"/>
      <c r="R297" s="289"/>
      <c r="S297" s="289"/>
      <c r="T297" s="290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79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47"/>
      <c r="M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rTAfRodKLCyci3FLIS0fdn3lwbAXxnxAsVqG+42VlsqqWF6VHPHoHcvEvanz3QFxE0ryoi1TpWUP5hUHfORxjQ==" hashValue="gsM7pP2HcNzNK9UrqT6y+stbG6AaWUAwLWcKOd0Nurjzd44c1N3BIhAazg9NLolVpPcLEPIFGamMz+TeFHCWhg==" algorithmName="SHA-512" password="CC35"/>
  <autoFilter ref="C87:K2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3107131"/>
    <hyperlink ref="F99" r:id="rId2" display="https://podminky.urs.cz/item/CS_URS_2023_02/113107142"/>
    <hyperlink ref="F106" r:id="rId3" display="https://podminky.urs.cz/item/CS_URS_2023_02/119002121"/>
    <hyperlink ref="F108" r:id="rId4" display="https://podminky.urs.cz/item/CS_URS_2023_02/119002122"/>
    <hyperlink ref="F110" r:id="rId5" display="https://podminky.urs.cz/item/CS_URS_2023_02/119003227"/>
    <hyperlink ref="F112" r:id="rId6" display="https://podminky.urs.cz/item/CS_URS_2023_02/119003228"/>
    <hyperlink ref="F114" r:id="rId7" display="https://podminky.urs.cz/item/CS_URS_2023_02/119004111"/>
    <hyperlink ref="F123" r:id="rId8" display="https://podminky.urs.cz/item/CS_URS_2023_02/119004112"/>
    <hyperlink ref="F125" r:id="rId9" display="https://podminky.urs.cz/item/CS_URS_2023_02/131213702"/>
    <hyperlink ref="F130" r:id="rId10" display="https://podminky.urs.cz/item/CS_URS_2023_02/132254202"/>
    <hyperlink ref="F143" r:id="rId11" display="https://podminky.urs.cz/item/CS_URS_2023_02/139001101"/>
    <hyperlink ref="F147" r:id="rId12" display="https://podminky.urs.cz/item/CS_URS_2023_02/151101101"/>
    <hyperlink ref="F160" r:id="rId13" display="https://podminky.urs.cz/item/CS_URS_2023_02/151101111"/>
    <hyperlink ref="F162" r:id="rId14" display="https://podminky.urs.cz/item/CS_URS_2023_02/162751117"/>
    <hyperlink ref="F166" r:id="rId15" display="https://podminky.urs.cz/item/CS_URS_2023_02/162751119"/>
    <hyperlink ref="F170" r:id="rId16" display="https://podminky.urs.cz/item/CS_URS_2023_02/167151111"/>
    <hyperlink ref="F172" r:id="rId17" display="https://podminky.urs.cz/item/CS_URS_2023_02/171201221"/>
    <hyperlink ref="F176" r:id="rId18" display="https://podminky.urs.cz/item/CS_URS_2023_02/171251201"/>
    <hyperlink ref="F178" r:id="rId19" display="https://podminky.urs.cz/item/CS_URS_2023_02/174111101"/>
    <hyperlink ref="F191" r:id="rId20" display="https://podminky.urs.cz/item/CS_URS_2023_02/175111101"/>
    <hyperlink ref="F201" r:id="rId21" display="https://podminky.urs.cz/item/CS_URS_2023_02/211971122"/>
    <hyperlink ref="F210" r:id="rId22" display="https://podminky.urs.cz/item/CS_URS_2023_02/451573111"/>
    <hyperlink ref="F219" r:id="rId23" display="https://podminky.urs.cz/item/CS_URS_2023_02/457532112"/>
    <hyperlink ref="F224" r:id="rId24" display="https://podminky.urs.cz/item/CS_URS_2023_02/566901232"/>
    <hyperlink ref="F231" r:id="rId25" display="https://podminky.urs.cz/item/CS_URS_2023_02/566901261"/>
    <hyperlink ref="F234" r:id="rId26" display="https://podminky.urs.cz/item/CS_URS_2023_02/871263121"/>
    <hyperlink ref="F241" r:id="rId27" display="https://podminky.urs.cz/item/CS_URS_2023_02/871313121"/>
    <hyperlink ref="F248" r:id="rId28" display="https://podminky.urs.cz/item/CS_URS_2023_02/871353121"/>
    <hyperlink ref="F255" r:id="rId29" display="https://podminky.urs.cz/item/CS_URS_2023_02/894812207"/>
    <hyperlink ref="F257" r:id="rId30" display="https://podminky.urs.cz/item/CS_URS_2023_02/894812208"/>
    <hyperlink ref="F259" r:id="rId31" display="https://podminky.urs.cz/item/CS_URS_2023_02/894812231"/>
    <hyperlink ref="F261" r:id="rId32" display="https://podminky.urs.cz/item/CS_URS_2023_02/894812261"/>
    <hyperlink ref="F264" r:id="rId33" display="https://podminky.urs.cz/item/CS_URS_2024_01/919731122"/>
    <hyperlink ref="F271" r:id="rId34" display="https://podminky.urs.cz/item/CS_URS_2024_01/919732221"/>
    <hyperlink ref="F273" r:id="rId35" display="https://podminky.urs.cz/item/CS_URS_2024_01/919735112"/>
    <hyperlink ref="F275" r:id="rId36" display="https://podminky.urs.cz/item/CS_URS_2023_02/935932217"/>
    <hyperlink ref="F279" r:id="rId37" display="https://podminky.urs.cz/item/CS_URS_2023_02/935932617"/>
    <hyperlink ref="F281" r:id="rId38" display="https://podminky.urs.cz/item/CS_URS_2023_02/935932634"/>
    <hyperlink ref="F284" r:id="rId39" display="https://podminky.urs.cz/item/CS_URS_2023_02/997013847"/>
    <hyperlink ref="F286" r:id="rId40" display="https://podminky.urs.cz/item/CS_URS_2023_02/997221561"/>
    <hyperlink ref="F288" r:id="rId41" display="https://podminky.urs.cz/item/CS_URS_2023_02/997221569"/>
    <hyperlink ref="F292" r:id="rId42" display="https://podminky.urs.cz/item/CS_URS_2023_02/997221611"/>
    <hyperlink ref="F294" r:id="rId43" display="https://podminky.urs.cz/item/CS_URS_2023_02/997221615"/>
    <hyperlink ref="F297" r:id="rId44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456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ROUND((SUM(BE105:BE945)),  2)</f>
        <v>0</v>
      </c>
      <c r="G35" s="41"/>
      <c r="H35" s="41"/>
      <c r="I35" s="160">
        <v>0.20999999999999999</v>
      </c>
      <c r="J35" s="159">
        <f>ROUND(((SUM(BE105:BE945))*I35),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ROUND((SUM(BF105:BF945)),  2)</f>
        <v>0</v>
      </c>
      <c r="G36" s="41"/>
      <c r="H36" s="41"/>
      <c r="I36" s="160">
        <v>0.14999999999999999</v>
      </c>
      <c r="J36" s="159">
        <f>ROUND(((SUM(BF105:BF945))*I36),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ROUND((SUM(BG105:BG945)),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ROUND((SUM(BH105:BH945)),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ROUND((SUM(BI105:BI945)),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701.0 - Demolice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J633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457</v>
      </c>
      <c r="E68" s="180"/>
      <c r="F68" s="180"/>
      <c r="G68" s="180"/>
      <c r="H68" s="180"/>
      <c r="I68" s="180"/>
      <c r="J68" s="181">
        <f>J664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458</v>
      </c>
      <c r="E69" s="185"/>
      <c r="F69" s="185"/>
      <c r="G69" s="185"/>
      <c r="H69" s="185"/>
      <c r="I69" s="185"/>
      <c r="J69" s="186">
        <f>J665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459</v>
      </c>
      <c r="E70" s="185"/>
      <c r="F70" s="185"/>
      <c r="G70" s="185"/>
      <c r="H70" s="185"/>
      <c r="I70" s="185"/>
      <c r="J70" s="186">
        <f>J673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460</v>
      </c>
      <c r="E71" s="185"/>
      <c r="F71" s="185"/>
      <c r="G71" s="185"/>
      <c r="H71" s="185"/>
      <c r="I71" s="185"/>
      <c r="J71" s="186">
        <f>J676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461</v>
      </c>
      <c r="E72" s="185"/>
      <c r="F72" s="185"/>
      <c r="G72" s="185"/>
      <c r="H72" s="185"/>
      <c r="I72" s="185"/>
      <c r="J72" s="186">
        <f>J688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462</v>
      </c>
      <c r="E73" s="185"/>
      <c r="F73" s="185"/>
      <c r="G73" s="185"/>
      <c r="H73" s="185"/>
      <c r="I73" s="185"/>
      <c r="J73" s="186">
        <f>J740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463</v>
      </c>
      <c r="E74" s="185"/>
      <c r="F74" s="185"/>
      <c r="G74" s="185"/>
      <c r="H74" s="185"/>
      <c r="I74" s="185"/>
      <c r="J74" s="186">
        <f>J750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464</v>
      </c>
      <c r="E75" s="185"/>
      <c r="F75" s="185"/>
      <c r="G75" s="185"/>
      <c r="H75" s="185"/>
      <c r="I75" s="185"/>
      <c r="J75" s="186">
        <f>J759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465</v>
      </c>
      <c r="E76" s="185"/>
      <c r="F76" s="185"/>
      <c r="G76" s="185"/>
      <c r="H76" s="185"/>
      <c r="I76" s="185"/>
      <c r="J76" s="186">
        <f>J761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466</v>
      </c>
      <c r="E77" s="185"/>
      <c r="F77" s="185"/>
      <c r="G77" s="185"/>
      <c r="H77" s="185"/>
      <c r="I77" s="185"/>
      <c r="J77" s="186">
        <f>J767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467</v>
      </c>
      <c r="E78" s="185"/>
      <c r="F78" s="185"/>
      <c r="G78" s="185"/>
      <c r="H78" s="185"/>
      <c r="I78" s="185"/>
      <c r="J78" s="186">
        <f>J786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468</v>
      </c>
      <c r="E79" s="185"/>
      <c r="F79" s="185"/>
      <c r="G79" s="185"/>
      <c r="H79" s="185"/>
      <c r="I79" s="185"/>
      <c r="J79" s="186">
        <f>J801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469</v>
      </c>
      <c r="E80" s="185"/>
      <c r="F80" s="185"/>
      <c r="G80" s="185"/>
      <c r="H80" s="185"/>
      <c r="I80" s="185"/>
      <c r="J80" s="186">
        <f>J825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470</v>
      </c>
      <c r="E81" s="185"/>
      <c r="F81" s="185"/>
      <c r="G81" s="185"/>
      <c r="H81" s="185"/>
      <c r="I81" s="185"/>
      <c r="J81" s="186">
        <f>J832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471</v>
      </c>
      <c r="E82" s="185"/>
      <c r="F82" s="185"/>
      <c r="G82" s="185"/>
      <c r="H82" s="185"/>
      <c r="I82" s="185"/>
      <c r="J82" s="186">
        <f>J845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472</v>
      </c>
      <c r="E83" s="185"/>
      <c r="F83" s="185"/>
      <c r="G83" s="185"/>
      <c r="H83" s="185"/>
      <c r="I83" s="185"/>
      <c r="J83" s="186">
        <f>J857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127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Děčín ul. Benešovská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112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454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455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 xml:space="preserve">SO 701.0 - Demolice 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22. 11. 2023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128</v>
      </c>
      <c r="D104" s="191" t="s">
        <v>54</v>
      </c>
      <c r="E104" s="191" t="s">
        <v>50</v>
      </c>
      <c r="F104" s="191" t="s">
        <v>51</v>
      </c>
      <c r="G104" s="191" t="s">
        <v>129</v>
      </c>
      <c r="H104" s="191" t="s">
        <v>130</v>
      </c>
      <c r="I104" s="191" t="s">
        <v>131</v>
      </c>
      <c r="J104" s="191" t="s">
        <v>116</v>
      </c>
      <c r="K104" s="192" t="s">
        <v>132</v>
      </c>
      <c r="L104" s="193"/>
      <c r="M104" s="95" t="s">
        <v>19</v>
      </c>
      <c r="N104" s="96" t="s">
        <v>39</v>
      </c>
      <c r="O104" s="96" t="s">
        <v>133</v>
      </c>
      <c r="P104" s="96" t="s">
        <v>134</v>
      </c>
      <c r="Q104" s="96" t="s">
        <v>135</v>
      </c>
      <c r="R104" s="96" t="s">
        <v>136</v>
      </c>
      <c r="S104" s="96" t="s">
        <v>137</v>
      </c>
      <c r="T104" s="97" t="s">
        <v>138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139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P106+P664</f>
        <v>0</v>
      </c>
      <c r="Q105" s="99"/>
      <c r="R105" s="196">
        <f>R106+R664</f>
        <v>0.00039000000000000005</v>
      </c>
      <c r="S105" s="99"/>
      <c r="T105" s="197">
        <f>T106+T664</f>
        <v>722.77590200000009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117</v>
      </c>
      <c r="BK105" s="198">
        <f>BK106+BK664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140</v>
      </c>
      <c r="F106" s="202" t="s">
        <v>141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P107+P116+P633</f>
        <v>0</v>
      </c>
      <c r="Q106" s="207"/>
      <c r="R106" s="208">
        <f>R107+R116+R633</f>
        <v>0</v>
      </c>
      <c r="S106" s="207"/>
      <c r="T106" s="209">
        <f>T107+T116+T633</f>
        <v>615.69279500000005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69</v>
      </c>
      <c r="AY106" s="210" t="s">
        <v>142</v>
      </c>
      <c r="BK106" s="212">
        <f>BK107+BK116+BK633</f>
        <v>0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77</v>
      </c>
      <c r="F107" s="213" t="s">
        <v>143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SUM(P108:P115)</f>
        <v>0</v>
      </c>
      <c r="Q107" s="207"/>
      <c r="R107" s="208">
        <f>SUM(R108:R115)</f>
        <v>0</v>
      </c>
      <c r="S107" s="207"/>
      <c r="T107" s="209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77</v>
      </c>
      <c r="AT107" s="211" t="s">
        <v>68</v>
      </c>
      <c r="AU107" s="211" t="s">
        <v>77</v>
      </c>
      <c r="AY107" s="210" t="s">
        <v>142</v>
      </c>
      <c r="BK107" s="212">
        <f>SUM(BK108:BK115)</f>
        <v>0</v>
      </c>
    </row>
    <row r="108" s="2" customFormat="1" ht="16.5" customHeight="1">
      <c r="A108" s="41"/>
      <c r="B108" s="42"/>
      <c r="C108" s="215" t="s">
        <v>77</v>
      </c>
      <c r="D108" s="215" t="s">
        <v>144</v>
      </c>
      <c r="E108" s="216" t="s">
        <v>473</v>
      </c>
      <c r="F108" s="217" t="s">
        <v>474</v>
      </c>
      <c r="G108" s="218" t="s">
        <v>201</v>
      </c>
      <c r="H108" s="219">
        <v>33.817999999999998</v>
      </c>
      <c r="I108" s="220"/>
      <c r="J108" s="221">
        <f>ROUND(I108*H108,2)</f>
        <v>0</v>
      </c>
      <c r="K108" s="217" t="s">
        <v>148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475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476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13" customFormat="1">
      <c r="A110" s="13"/>
      <c r="B110" s="233"/>
      <c r="C110" s="234"/>
      <c r="D110" s="235" t="s">
        <v>153</v>
      </c>
      <c r="E110" s="236" t="s">
        <v>19</v>
      </c>
      <c r="F110" s="237" t="s">
        <v>477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153</v>
      </c>
      <c r="AU110" s="243" t="s">
        <v>79</v>
      </c>
      <c r="AV110" s="13" t="s">
        <v>77</v>
      </c>
      <c r="AW110" s="13" t="s">
        <v>31</v>
      </c>
      <c r="AX110" s="13" t="s">
        <v>69</v>
      </c>
      <c r="AY110" s="243" t="s">
        <v>142</v>
      </c>
    </row>
    <row r="111" s="13" customFormat="1">
      <c r="A111" s="13"/>
      <c r="B111" s="233"/>
      <c r="C111" s="234"/>
      <c r="D111" s="235" t="s">
        <v>153</v>
      </c>
      <c r="E111" s="236" t="s">
        <v>19</v>
      </c>
      <c r="F111" s="237" t="s">
        <v>478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153</v>
      </c>
      <c r="AU111" s="243" t="s">
        <v>79</v>
      </c>
      <c r="AV111" s="13" t="s">
        <v>77</v>
      </c>
      <c r="AW111" s="13" t="s">
        <v>31</v>
      </c>
      <c r="AX111" s="13" t="s">
        <v>69</v>
      </c>
      <c r="AY111" s="243" t="s">
        <v>142</v>
      </c>
    </row>
    <row r="112" s="14" customFormat="1">
      <c r="A112" s="14"/>
      <c r="B112" s="244"/>
      <c r="C112" s="245"/>
      <c r="D112" s="235" t="s">
        <v>153</v>
      </c>
      <c r="E112" s="246" t="s">
        <v>19</v>
      </c>
      <c r="F112" s="247" t="s">
        <v>479</v>
      </c>
      <c r="G112" s="245"/>
      <c r="H112" s="248">
        <v>7.0579999999999998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153</v>
      </c>
      <c r="AU112" s="254" t="s">
        <v>79</v>
      </c>
      <c r="AV112" s="14" t="s">
        <v>79</v>
      </c>
      <c r="AW112" s="14" t="s">
        <v>31</v>
      </c>
      <c r="AX112" s="14" t="s">
        <v>69</v>
      </c>
      <c r="AY112" s="254" t="s">
        <v>142</v>
      </c>
    </row>
    <row r="113" s="13" customFormat="1">
      <c r="A113" s="13"/>
      <c r="B113" s="233"/>
      <c r="C113" s="234"/>
      <c r="D113" s="235" t="s">
        <v>153</v>
      </c>
      <c r="E113" s="236" t="s">
        <v>19</v>
      </c>
      <c r="F113" s="237" t="s">
        <v>480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153</v>
      </c>
      <c r="AU113" s="243" t="s">
        <v>79</v>
      </c>
      <c r="AV113" s="13" t="s">
        <v>77</v>
      </c>
      <c r="AW113" s="13" t="s">
        <v>31</v>
      </c>
      <c r="AX113" s="13" t="s">
        <v>69</v>
      </c>
      <c r="AY113" s="243" t="s">
        <v>142</v>
      </c>
    </row>
    <row r="114" s="14" customFormat="1">
      <c r="A114" s="14"/>
      <c r="B114" s="244"/>
      <c r="C114" s="245"/>
      <c r="D114" s="235" t="s">
        <v>153</v>
      </c>
      <c r="E114" s="246" t="s">
        <v>19</v>
      </c>
      <c r="F114" s="247" t="s">
        <v>481</v>
      </c>
      <c r="G114" s="245"/>
      <c r="H114" s="248">
        <v>26.760000000000002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153</v>
      </c>
      <c r="AU114" s="254" t="s">
        <v>79</v>
      </c>
      <c r="AV114" s="14" t="s">
        <v>79</v>
      </c>
      <c r="AW114" s="14" t="s">
        <v>31</v>
      </c>
      <c r="AX114" s="14" t="s">
        <v>69</v>
      </c>
      <c r="AY114" s="254" t="s">
        <v>142</v>
      </c>
    </row>
    <row r="115" s="15" customFormat="1">
      <c r="A115" s="15"/>
      <c r="B115" s="255"/>
      <c r="C115" s="256"/>
      <c r="D115" s="235" t="s">
        <v>153</v>
      </c>
      <c r="E115" s="257" t="s">
        <v>19</v>
      </c>
      <c r="F115" s="258" t="s">
        <v>158</v>
      </c>
      <c r="G115" s="256"/>
      <c r="H115" s="259">
        <v>33.817999999999998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153</v>
      </c>
      <c r="AU115" s="265" t="s">
        <v>79</v>
      </c>
      <c r="AV115" s="15" t="s">
        <v>149</v>
      </c>
      <c r="AW115" s="15" t="s">
        <v>31</v>
      </c>
      <c r="AX115" s="15" t="s">
        <v>77</v>
      </c>
      <c r="AY115" s="265" t="s">
        <v>142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198</v>
      </c>
      <c r="F116" s="213" t="s">
        <v>385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SUM(P117:P632)</f>
        <v>0</v>
      </c>
      <c r="Q116" s="207"/>
      <c r="R116" s="208">
        <f>SUM(R117:R632)</f>
        <v>0</v>
      </c>
      <c r="S116" s="207"/>
      <c r="T116" s="209">
        <f>SUM(T117:T632)</f>
        <v>615.69279500000005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SUM(BK117:BK632)</f>
        <v>0</v>
      </c>
    </row>
    <row r="117" s="2" customFormat="1" ht="24.15" customHeight="1">
      <c r="A117" s="41"/>
      <c r="B117" s="42"/>
      <c r="C117" s="215" t="s">
        <v>79</v>
      </c>
      <c r="D117" s="215" t="s">
        <v>144</v>
      </c>
      <c r="E117" s="216" t="s">
        <v>482</v>
      </c>
      <c r="F117" s="217" t="s">
        <v>483</v>
      </c>
      <c r="G117" s="218" t="s">
        <v>147</v>
      </c>
      <c r="H117" s="219">
        <v>244.21799999999999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0.13100000000000001</v>
      </c>
      <c r="T117" s="225">
        <f>S117*H117</f>
        <v>31.992557999999999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484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485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13" customFormat="1">
      <c r="A119" s="13"/>
      <c r="B119" s="233"/>
      <c r="C119" s="234"/>
      <c r="D119" s="235" t="s">
        <v>153</v>
      </c>
      <c r="E119" s="236" t="s">
        <v>19</v>
      </c>
      <c r="F119" s="237" t="s">
        <v>486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153</v>
      </c>
      <c r="AU119" s="243" t="s">
        <v>79</v>
      </c>
      <c r="AV119" s="13" t="s">
        <v>77</v>
      </c>
      <c r="AW119" s="13" t="s">
        <v>31</v>
      </c>
      <c r="AX119" s="13" t="s">
        <v>69</v>
      </c>
      <c r="AY119" s="243" t="s">
        <v>142</v>
      </c>
    </row>
    <row r="120" s="13" customFormat="1">
      <c r="A120" s="13"/>
      <c r="B120" s="233"/>
      <c r="C120" s="234"/>
      <c r="D120" s="235" t="s">
        <v>153</v>
      </c>
      <c r="E120" s="236" t="s">
        <v>19</v>
      </c>
      <c r="F120" s="237" t="s">
        <v>487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153</v>
      </c>
      <c r="AU120" s="243" t="s">
        <v>79</v>
      </c>
      <c r="AV120" s="13" t="s">
        <v>77</v>
      </c>
      <c r="AW120" s="13" t="s">
        <v>31</v>
      </c>
      <c r="AX120" s="13" t="s">
        <v>69</v>
      </c>
      <c r="AY120" s="243" t="s">
        <v>142</v>
      </c>
    </row>
    <row r="121" s="14" customFormat="1">
      <c r="A121" s="14"/>
      <c r="B121" s="244"/>
      <c r="C121" s="245"/>
      <c r="D121" s="235" t="s">
        <v>153</v>
      </c>
      <c r="E121" s="246" t="s">
        <v>19</v>
      </c>
      <c r="F121" s="247" t="s">
        <v>488</v>
      </c>
      <c r="G121" s="245"/>
      <c r="H121" s="248">
        <v>9.4399999999999995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153</v>
      </c>
      <c r="AU121" s="254" t="s">
        <v>79</v>
      </c>
      <c r="AV121" s="14" t="s">
        <v>79</v>
      </c>
      <c r="AW121" s="14" t="s">
        <v>31</v>
      </c>
      <c r="AX121" s="14" t="s">
        <v>69</v>
      </c>
      <c r="AY121" s="254" t="s">
        <v>142</v>
      </c>
    </row>
    <row r="122" s="14" customFormat="1">
      <c r="A122" s="14"/>
      <c r="B122" s="244"/>
      <c r="C122" s="245"/>
      <c r="D122" s="235" t="s">
        <v>153</v>
      </c>
      <c r="E122" s="246" t="s">
        <v>19</v>
      </c>
      <c r="F122" s="247" t="s">
        <v>489</v>
      </c>
      <c r="G122" s="245"/>
      <c r="H122" s="248">
        <v>-1.7729999999999999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153</v>
      </c>
      <c r="AU122" s="254" t="s">
        <v>79</v>
      </c>
      <c r="AV122" s="14" t="s">
        <v>79</v>
      </c>
      <c r="AW122" s="14" t="s">
        <v>31</v>
      </c>
      <c r="AX122" s="14" t="s">
        <v>69</v>
      </c>
      <c r="AY122" s="254" t="s">
        <v>142</v>
      </c>
    </row>
    <row r="123" s="13" customFormat="1">
      <c r="A123" s="13"/>
      <c r="B123" s="233"/>
      <c r="C123" s="234"/>
      <c r="D123" s="235" t="s">
        <v>153</v>
      </c>
      <c r="E123" s="236" t="s">
        <v>19</v>
      </c>
      <c r="F123" s="237" t="s">
        <v>490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153</v>
      </c>
      <c r="AU123" s="243" t="s">
        <v>79</v>
      </c>
      <c r="AV123" s="13" t="s">
        <v>77</v>
      </c>
      <c r="AW123" s="13" t="s">
        <v>31</v>
      </c>
      <c r="AX123" s="13" t="s">
        <v>69</v>
      </c>
      <c r="AY123" s="243" t="s">
        <v>142</v>
      </c>
    </row>
    <row r="124" s="14" customFormat="1">
      <c r="A124" s="14"/>
      <c r="B124" s="244"/>
      <c r="C124" s="245"/>
      <c r="D124" s="235" t="s">
        <v>153</v>
      </c>
      <c r="E124" s="246" t="s">
        <v>19</v>
      </c>
      <c r="F124" s="247" t="s">
        <v>491</v>
      </c>
      <c r="G124" s="245"/>
      <c r="H124" s="248">
        <v>31.774999999999999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153</v>
      </c>
      <c r="AU124" s="254" t="s">
        <v>79</v>
      </c>
      <c r="AV124" s="14" t="s">
        <v>79</v>
      </c>
      <c r="AW124" s="14" t="s">
        <v>31</v>
      </c>
      <c r="AX124" s="14" t="s">
        <v>69</v>
      </c>
      <c r="AY124" s="254" t="s">
        <v>142</v>
      </c>
    </row>
    <row r="125" s="13" customFormat="1">
      <c r="A125" s="13"/>
      <c r="B125" s="233"/>
      <c r="C125" s="234"/>
      <c r="D125" s="235" t="s">
        <v>153</v>
      </c>
      <c r="E125" s="236" t="s">
        <v>19</v>
      </c>
      <c r="F125" s="237" t="s">
        <v>492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153</v>
      </c>
      <c r="AU125" s="243" t="s">
        <v>79</v>
      </c>
      <c r="AV125" s="13" t="s">
        <v>77</v>
      </c>
      <c r="AW125" s="13" t="s">
        <v>31</v>
      </c>
      <c r="AX125" s="13" t="s">
        <v>69</v>
      </c>
      <c r="AY125" s="243" t="s">
        <v>142</v>
      </c>
    </row>
    <row r="126" s="14" customFormat="1">
      <c r="A126" s="14"/>
      <c r="B126" s="244"/>
      <c r="C126" s="245"/>
      <c r="D126" s="235" t="s">
        <v>153</v>
      </c>
      <c r="E126" s="246" t="s">
        <v>19</v>
      </c>
      <c r="F126" s="247" t="s">
        <v>493</v>
      </c>
      <c r="G126" s="245"/>
      <c r="H126" s="248">
        <v>40.701000000000001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153</v>
      </c>
      <c r="AU126" s="254" t="s">
        <v>79</v>
      </c>
      <c r="AV126" s="14" t="s">
        <v>79</v>
      </c>
      <c r="AW126" s="14" t="s">
        <v>31</v>
      </c>
      <c r="AX126" s="14" t="s">
        <v>69</v>
      </c>
      <c r="AY126" s="254" t="s">
        <v>142</v>
      </c>
    </row>
    <row r="127" s="13" customFormat="1">
      <c r="A127" s="13"/>
      <c r="B127" s="233"/>
      <c r="C127" s="234"/>
      <c r="D127" s="235" t="s">
        <v>153</v>
      </c>
      <c r="E127" s="236" t="s">
        <v>19</v>
      </c>
      <c r="F127" s="237" t="s">
        <v>494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153</v>
      </c>
      <c r="AU127" s="243" t="s">
        <v>79</v>
      </c>
      <c r="AV127" s="13" t="s">
        <v>77</v>
      </c>
      <c r="AW127" s="13" t="s">
        <v>31</v>
      </c>
      <c r="AX127" s="13" t="s">
        <v>69</v>
      </c>
      <c r="AY127" s="243" t="s">
        <v>142</v>
      </c>
    </row>
    <row r="128" s="14" customFormat="1">
      <c r="A128" s="14"/>
      <c r="B128" s="244"/>
      <c r="C128" s="245"/>
      <c r="D128" s="235" t="s">
        <v>153</v>
      </c>
      <c r="E128" s="246" t="s">
        <v>19</v>
      </c>
      <c r="F128" s="247" t="s">
        <v>495</v>
      </c>
      <c r="G128" s="245"/>
      <c r="H128" s="248">
        <v>2.75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153</v>
      </c>
      <c r="AU128" s="254" t="s">
        <v>79</v>
      </c>
      <c r="AV128" s="14" t="s">
        <v>79</v>
      </c>
      <c r="AW128" s="14" t="s">
        <v>31</v>
      </c>
      <c r="AX128" s="14" t="s">
        <v>69</v>
      </c>
      <c r="AY128" s="254" t="s">
        <v>142</v>
      </c>
    </row>
    <row r="129" s="14" customFormat="1">
      <c r="A129" s="14"/>
      <c r="B129" s="244"/>
      <c r="C129" s="245"/>
      <c r="D129" s="235" t="s">
        <v>153</v>
      </c>
      <c r="E129" s="246" t="s">
        <v>19</v>
      </c>
      <c r="F129" s="247" t="s">
        <v>496</v>
      </c>
      <c r="G129" s="245"/>
      <c r="H129" s="248">
        <v>-1.5760000000000001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153</v>
      </c>
      <c r="AU129" s="254" t="s">
        <v>79</v>
      </c>
      <c r="AV129" s="14" t="s">
        <v>79</v>
      </c>
      <c r="AW129" s="14" t="s">
        <v>31</v>
      </c>
      <c r="AX129" s="14" t="s">
        <v>69</v>
      </c>
      <c r="AY129" s="254" t="s">
        <v>142</v>
      </c>
    </row>
    <row r="130" s="13" customFormat="1">
      <c r="A130" s="13"/>
      <c r="B130" s="233"/>
      <c r="C130" s="234"/>
      <c r="D130" s="235" t="s">
        <v>153</v>
      </c>
      <c r="E130" s="236" t="s">
        <v>19</v>
      </c>
      <c r="F130" s="237" t="s">
        <v>497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153</v>
      </c>
      <c r="AU130" s="243" t="s">
        <v>79</v>
      </c>
      <c r="AV130" s="13" t="s">
        <v>77</v>
      </c>
      <c r="AW130" s="13" t="s">
        <v>31</v>
      </c>
      <c r="AX130" s="13" t="s">
        <v>69</v>
      </c>
      <c r="AY130" s="243" t="s">
        <v>142</v>
      </c>
    </row>
    <row r="131" s="13" customFormat="1">
      <c r="A131" s="13"/>
      <c r="B131" s="233"/>
      <c r="C131" s="234"/>
      <c r="D131" s="235" t="s">
        <v>153</v>
      </c>
      <c r="E131" s="236" t="s">
        <v>19</v>
      </c>
      <c r="F131" s="237" t="s">
        <v>498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153</v>
      </c>
      <c r="AU131" s="243" t="s">
        <v>79</v>
      </c>
      <c r="AV131" s="13" t="s">
        <v>77</v>
      </c>
      <c r="AW131" s="13" t="s">
        <v>31</v>
      </c>
      <c r="AX131" s="13" t="s">
        <v>69</v>
      </c>
      <c r="AY131" s="243" t="s">
        <v>142</v>
      </c>
    </row>
    <row r="132" s="14" customFormat="1">
      <c r="A132" s="14"/>
      <c r="B132" s="244"/>
      <c r="C132" s="245"/>
      <c r="D132" s="235" t="s">
        <v>153</v>
      </c>
      <c r="E132" s="246" t="s">
        <v>19</v>
      </c>
      <c r="F132" s="247" t="s">
        <v>499</v>
      </c>
      <c r="G132" s="245"/>
      <c r="H132" s="248">
        <v>3.0600000000000001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153</v>
      </c>
      <c r="AU132" s="254" t="s">
        <v>79</v>
      </c>
      <c r="AV132" s="14" t="s">
        <v>79</v>
      </c>
      <c r="AW132" s="14" t="s">
        <v>31</v>
      </c>
      <c r="AX132" s="14" t="s">
        <v>69</v>
      </c>
      <c r="AY132" s="254" t="s">
        <v>142</v>
      </c>
    </row>
    <row r="133" s="14" customFormat="1">
      <c r="A133" s="14"/>
      <c r="B133" s="244"/>
      <c r="C133" s="245"/>
      <c r="D133" s="235" t="s">
        <v>153</v>
      </c>
      <c r="E133" s="246" t="s">
        <v>19</v>
      </c>
      <c r="F133" s="247" t="s">
        <v>500</v>
      </c>
      <c r="G133" s="245"/>
      <c r="H133" s="248">
        <v>13.367000000000001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153</v>
      </c>
      <c r="AU133" s="254" t="s">
        <v>79</v>
      </c>
      <c r="AV133" s="14" t="s">
        <v>79</v>
      </c>
      <c r="AW133" s="14" t="s">
        <v>31</v>
      </c>
      <c r="AX133" s="14" t="s">
        <v>69</v>
      </c>
      <c r="AY133" s="254" t="s">
        <v>142</v>
      </c>
    </row>
    <row r="134" s="14" customFormat="1">
      <c r="A134" s="14"/>
      <c r="B134" s="244"/>
      <c r="C134" s="245"/>
      <c r="D134" s="235" t="s">
        <v>153</v>
      </c>
      <c r="E134" s="246" t="s">
        <v>19</v>
      </c>
      <c r="F134" s="247" t="s">
        <v>501</v>
      </c>
      <c r="G134" s="245"/>
      <c r="H134" s="248">
        <v>-2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153</v>
      </c>
      <c r="AU134" s="254" t="s">
        <v>79</v>
      </c>
      <c r="AV134" s="14" t="s">
        <v>79</v>
      </c>
      <c r="AW134" s="14" t="s">
        <v>31</v>
      </c>
      <c r="AX134" s="14" t="s">
        <v>69</v>
      </c>
      <c r="AY134" s="254" t="s">
        <v>142</v>
      </c>
    </row>
    <row r="135" s="14" customFormat="1">
      <c r="A135" s="14"/>
      <c r="B135" s="244"/>
      <c r="C135" s="245"/>
      <c r="D135" s="235" t="s">
        <v>153</v>
      </c>
      <c r="E135" s="246" t="s">
        <v>19</v>
      </c>
      <c r="F135" s="247" t="s">
        <v>502</v>
      </c>
      <c r="G135" s="245"/>
      <c r="H135" s="248">
        <v>-1.4299999999999999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153</v>
      </c>
      <c r="AU135" s="254" t="s">
        <v>79</v>
      </c>
      <c r="AV135" s="14" t="s">
        <v>79</v>
      </c>
      <c r="AW135" s="14" t="s">
        <v>31</v>
      </c>
      <c r="AX135" s="14" t="s">
        <v>69</v>
      </c>
      <c r="AY135" s="254" t="s">
        <v>142</v>
      </c>
    </row>
    <row r="136" s="14" customFormat="1">
      <c r="A136" s="14"/>
      <c r="B136" s="244"/>
      <c r="C136" s="245"/>
      <c r="D136" s="235" t="s">
        <v>153</v>
      </c>
      <c r="E136" s="246" t="s">
        <v>19</v>
      </c>
      <c r="F136" s="247" t="s">
        <v>503</v>
      </c>
      <c r="G136" s="245"/>
      <c r="H136" s="248">
        <v>10.760999999999999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153</v>
      </c>
      <c r="AU136" s="254" t="s">
        <v>79</v>
      </c>
      <c r="AV136" s="14" t="s">
        <v>79</v>
      </c>
      <c r="AW136" s="14" t="s">
        <v>31</v>
      </c>
      <c r="AX136" s="14" t="s">
        <v>69</v>
      </c>
      <c r="AY136" s="254" t="s">
        <v>142</v>
      </c>
    </row>
    <row r="137" s="14" customFormat="1">
      <c r="A137" s="14"/>
      <c r="B137" s="244"/>
      <c r="C137" s="245"/>
      <c r="D137" s="235" t="s">
        <v>153</v>
      </c>
      <c r="E137" s="246" t="s">
        <v>19</v>
      </c>
      <c r="F137" s="247" t="s">
        <v>504</v>
      </c>
      <c r="G137" s="245"/>
      <c r="H137" s="248">
        <v>-4.1699999999999999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153</v>
      </c>
      <c r="AU137" s="254" t="s">
        <v>79</v>
      </c>
      <c r="AV137" s="14" t="s">
        <v>79</v>
      </c>
      <c r="AW137" s="14" t="s">
        <v>31</v>
      </c>
      <c r="AX137" s="14" t="s">
        <v>69</v>
      </c>
      <c r="AY137" s="254" t="s">
        <v>142</v>
      </c>
    </row>
    <row r="138" s="14" customFormat="1">
      <c r="A138" s="14"/>
      <c r="B138" s="244"/>
      <c r="C138" s="245"/>
      <c r="D138" s="235" t="s">
        <v>153</v>
      </c>
      <c r="E138" s="246" t="s">
        <v>19</v>
      </c>
      <c r="F138" s="247" t="s">
        <v>505</v>
      </c>
      <c r="G138" s="245"/>
      <c r="H138" s="248">
        <v>6.5179999999999998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153</v>
      </c>
      <c r="AU138" s="254" t="s">
        <v>79</v>
      </c>
      <c r="AV138" s="14" t="s">
        <v>79</v>
      </c>
      <c r="AW138" s="14" t="s">
        <v>31</v>
      </c>
      <c r="AX138" s="14" t="s">
        <v>69</v>
      </c>
      <c r="AY138" s="254" t="s">
        <v>142</v>
      </c>
    </row>
    <row r="139" s="14" customFormat="1">
      <c r="A139" s="14"/>
      <c r="B139" s="244"/>
      <c r="C139" s="245"/>
      <c r="D139" s="235" t="s">
        <v>153</v>
      </c>
      <c r="E139" s="246" t="s">
        <v>19</v>
      </c>
      <c r="F139" s="247" t="s">
        <v>506</v>
      </c>
      <c r="G139" s="245"/>
      <c r="H139" s="248">
        <v>-1.97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153</v>
      </c>
      <c r="AU139" s="254" t="s">
        <v>79</v>
      </c>
      <c r="AV139" s="14" t="s">
        <v>79</v>
      </c>
      <c r="AW139" s="14" t="s">
        <v>31</v>
      </c>
      <c r="AX139" s="14" t="s">
        <v>69</v>
      </c>
      <c r="AY139" s="254" t="s">
        <v>142</v>
      </c>
    </row>
    <row r="140" s="13" customFormat="1">
      <c r="A140" s="13"/>
      <c r="B140" s="233"/>
      <c r="C140" s="234"/>
      <c r="D140" s="235" t="s">
        <v>153</v>
      </c>
      <c r="E140" s="236" t="s">
        <v>19</v>
      </c>
      <c r="F140" s="237" t="s">
        <v>507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153</v>
      </c>
      <c r="AU140" s="243" t="s">
        <v>79</v>
      </c>
      <c r="AV140" s="13" t="s">
        <v>77</v>
      </c>
      <c r="AW140" s="13" t="s">
        <v>31</v>
      </c>
      <c r="AX140" s="13" t="s">
        <v>69</v>
      </c>
      <c r="AY140" s="243" t="s">
        <v>142</v>
      </c>
    </row>
    <row r="141" s="14" customFormat="1">
      <c r="A141" s="14"/>
      <c r="B141" s="244"/>
      <c r="C141" s="245"/>
      <c r="D141" s="235" t="s">
        <v>153</v>
      </c>
      <c r="E141" s="246" t="s">
        <v>19</v>
      </c>
      <c r="F141" s="247" t="s">
        <v>508</v>
      </c>
      <c r="G141" s="245"/>
      <c r="H141" s="248">
        <v>5.5899999999999999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153</v>
      </c>
      <c r="AU141" s="254" t="s">
        <v>79</v>
      </c>
      <c r="AV141" s="14" t="s">
        <v>79</v>
      </c>
      <c r="AW141" s="14" t="s">
        <v>31</v>
      </c>
      <c r="AX141" s="14" t="s">
        <v>69</v>
      </c>
      <c r="AY141" s="254" t="s">
        <v>142</v>
      </c>
    </row>
    <row r="142" s="14" customFormat="1">
      <c r="A142" s="14"/>
      <c r="B142" s="244"/>
      <c r="C142" s="245"/>
      <c r="D142" s="235" t="s">
        <v>153</v>
      </c>
      <c r="E142" s="246" t="s">
        <v>19</v>
      </c>
      <c r="F142" s="247" t="s">
        <v>509</v>
      </c>
      <c r="G142" s="245"/>
      <c r="H142" s="248">
        <v>-3.1520000000000001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153</v>
      </c>
      <c r="AU142" s="254" t="s">
        <v>79</v>
      </c>
      <c r="AV142" s="14" t="s">
        <v>79</v>
      </c>
      <c r="AW142" s="14" t="s">
        <v>31</v>
      </c>
      <c r="AX142" s="14" t="s">
        <v>69</v>
      </c>
      <c r="AY142" s="254" t="s">
        <v>142</v>
      </c>
    </row>
    <row r="143" s="13" customFormat="1">
      <c r="A143" s="13"/>
      <c r="B143" s="233"/>
      <c r="C143" s="234"/>
      <c r="D143" s="235" t="s">
        <v>153</v>
      </c>
      <c r="E143" s="236" t="s">
        <v>19</v>
      </c>
      <c r="F143" s="237" t="s">
        <v>510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153</v>
      </c>
      <c r="AU143" s="243" t="s">
        <v>79</v>
      </c>
      <c r="AV143" s="13" t="s">
        <v>77</v>
      </c>
      <c r="AW143" s="13" t="s">
        <v>31</v>
      </c>
      <c r="AX143" s="13" t="s">
        <v>69</v>
      </c>
      <c r="AY143" s="243" t="s">
        <v>142</v>
      </c>
    </row>
    <row r="144" s="14" customFormat="1">
      <c r="A144" s="14"/>
      <c r="B144" s="244"/>
      <c r="C144" s="245"/>
      <c r="D144" s="235" t="s">
        <v>153</v>
      </c>
      <c r="E144" s="246" t="s">
        <v>19</v>
      </c>
      <c r="F144" s="247" t="s">
        <v>511</v>
      </c>
      <c r="G144" s="245"/>
      <c r="H144" s="248">
        <v>4.3200000000000003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153</v>
      </c>
      <c r="AU144" s="254" t="s">
        <v>79</v>
      </c>
      <c r="AV144" s="14" t="s">
        <v>79</v>
      </c>
      <c r="AW144" s="14" t="s">
        <v>31</v>
      </c>
      <c r="AX144" s="14" t="s">
        <v>69</v>
      </c>
      <c r="AY144" s="254" t="s">
        <v>142</v>
      </c>
    </row>
    <row r="145" s="14" customFormat="1">
      <c r="A145" s="14"/>
      <c r="B145" s="244"/>
      <c r="C145" s="245"/>
      <c r="D145" s="235" t="s">
        <v>153</v>
      </c>
      <c r="E145" s="246" t="s">
        <v>19</v>
      </c>
      <c r="F145" s="247" t="s">
        <v>489</v>
      </c>
      <c r="G145" s="245"/>
      <c r="H145" s="248">
        <v>-1.7729999999999999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153</v>
      </c>
      <c r="AU145" s="254" t="s">
        <v>79</v>
      </c>
      <c r="AV145" s="14" t="s">
        <v>79</v>
      </c>
      <c r="AW145" s="14" t="s">
        <v>31</v>
      </c>
      <c r="AX145" s="14" t="s">
        <v>69</v>
      </c>
      <c r="AY145" s="254" t="s">
        <v>142</v>
      </c>
    </row>
    <row r="146" s="13" customFormat="1">
      <c r="A146" s="13"/>
      <c r="B146" s="233"/>
      <c r="C146" s="234"/>
      <c r="D146" s="235" t="s">
        <v>153</v>
      </c>
      <c r="E146" s="236" t="s">
        <v>19</v>
      </c>
      <c r="F146" s="237" t="s">
        <v>512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153</v>
      </c>
      <c r="AU146" s="243" t="s">
        <v>79</v>
      </c>
      <c r="AV146" s="13" t="s">
        <v>77</v>
      </c>
      <c r="AW146" s="13" t="s">
        <v>31</v>
      </c>
      <c r="AX146" s="13" t="s">
        <v>69</v>
      </c>
      <c r="AY146" s="243" t="s">
        <v>142</v>
      </c>
    </row>
    <row r="147" s="14" customFormat="1">
      <c r="A147" s="14"/>
      <c r="B147" s="244"/>
      <c r="C147" s="245"/>
      <c r="D147" s="235" t="s">
        <v>153</v>
      </c>
      <c r="E147" s="246" t="s">
        <v>19</v>
      </c>
      <c r="F147" s="247" t="s">
        <v>513</v>
      </c>
      <c r="G147" s="245"/>
      <c r="H147" s="248">
        <v>4.4950000000000001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153</v>
      </c>
      <c r="AU147" s="254" t="s">
        <v>79</v>
      </c>
      <c r="AV147" s="14" t="s">
        <v>79</v>
      </c>
      <c r="AW147" s="14" t="s">
        <v>31</v>
      </c>
      <c r="AX147" s="14" t="s">
        <v>69</v>
      </c>
      <c r="AY147" s="254" t="s">
        <v>142</v>
      </c>
    </row>
    <row r="148" s="14" customFormat="1">
      <c r="A148" s="14"/>
      <c r="B148" s="244"/>
      <c r="C148" s="245"/>
      <c r="D148" s="235" t="s">
        <v>153</v>
      </c>
      <c r="E148" s="246" t="s">
        <v>19</v>
      </c>
      <c r="F148" s="247" t="s">
        <v>496</v>
      </c>
      <c r="G148" s="245"/>
      <c r="H148" s="248">
        <v>-1.5760000000000001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153</v>
      </c>
      <c r="AU148" s="254" t="s">
        <v>79</v>
      </c>
      <c r="AV148" s="14" t="s">
        <v>79</v>
      </c>
      <c r="AW148" s="14" t="s">
        <v>31</v>
      </c>
      <c r="AX148" s="14" t="s">
        <v>69</v>
      </c>
      <c r="AY148" s="254" t="s">
        <v>142</v>
      </c>
    </row>
    <row r="149" s="14" customFormat="1">
      <c r="A149" s="14"/>
      <c r="B149" s="244"/>
      <c r="C149" s="245"/>
      <c r="D149" s="235" t="s">
        <v>153</v>
      </c>
      <c r="E149" s="246" t="s">
        <v>19</v>
      </c>
      <c r="F149" s="247" t="s">
        <v>514</v>
      </c>
      <c r="G149" s="245"/>
      <c r="H149" s="248">
        <v>14.346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153</v>
      </c>
      <c r="AU149" s="254" t="s">
        <v>79</v>
      </c>
      <c r="AV149" s="14" t="s">
        <v>79</v>
      </c>
      <c r="AW149" s="14" t="s">
        <v>31</v>
      </c>
      <c r="AX149" s="14" t="s">
        <v>69</v>
      </c>
      <c r="AY149" s="254" t="s">
        <v>142</v>
      </c>
    </row>
    <row r="150" s="14" customFormat="1">
      <c r="A150" s="14"/>
      <c r="B150" s="244"/>
      <c r="C150" s="245"/>
      <c r="D150" s="235" t="s">
        <v>153</v>
      </c>
      <c r="E150" s="246" t="s">
        <v>19</v>
      </c>
      <c r="F150" s="247" t="s">
        <v>515</v>
      </c>
      <c r="G150" s="245"/>
      <c r="H150" s="248">
        <v>-1.1819999999999999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153</v>
      </c>
      <c r="AU150" s="254" t="s">
        <v>79</v>
      </c>
      <c r="AV150" s="14" t="s">
        <v>79</v>
      </c>
      <c r="AW150" s="14" t="s">
        <v>31</v>
      </c>
      <c r="AX150" s="14" t="s">
        <v>69</v>
      </c>
      <c r="AY150" s="254" t="s">
        <v>142</v>
      </c>
    </row>
    <row r="151" s="13" customFormat="1">
      <c r="A151" s="13"/>
      <c r="B151" s="233"/>
      <c r="C151" s="234"/>
      <c r="D151" s="235" t="s">
        <v>153</v>
      </c>
      <c r="E151" s="236" t="s">
        <v>19</v>
      </c>
      <c r="F151" s="237" t="s">
        <v>516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153</v>
      </c>
      <c r="AU151" s="243" t="s">
        <v>79</v>
      </c>
      <c r="AV151" s="13" t="s">
        <v>77</v>
      </c>
      <c r="AW151" s="13" t="s">
        <v>31</v>
      </c>
      <c r="AX151" s="13" t="s">
        <v>69</v>
      </c>
      <c r="AY151" s="243" t="s">
        <v>142</v>
      </c>
    </row>
    <row r="152" s="14" customFormat="1">
      <c r="A152" s="14"/>
      <c r="B152" s="244"/>
      <c r="C152" s="245"/>
      <c r="D152" s="235" t="s">
        <v>153</v>
      </c>
      <c r="E152" s="246" t="s">
        <v>19</v>
      </c>
      <c r="F152" s="247" t="s">
        <v>517</v>
      </c>
      <c r="G152" s="245"/>
      <c r="H152" s="248">
        <v>3.7650000000000001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153</v>
      </c>
      <c r="AU152" s="254" t="s">
        <v>79</v>
      </c>
      <c r="AV152" s="14" t="s">
        <v>79</v>
      </c>
      <c r="AW152" s="14" t="s">
        <v>31</v>
      </c>
      <c r="AX152" s="14" t="s">
        <v>69</v>
      </c>
      <c r="AY152" s="254" t="s">
        <v>142</v>
      </c>
    </row>
    <row r="153" s="14" customFormat="1">
      <c r="A153" s="14"/>
      <c r="B153" s="244"/>
      <c r="C153" s="245"/>
      <c r="D153" s="235" t="s">
        <v>153</v>
      </c>
      <c r="E153" s="246" t="s">
        <v>19</v>
      </c>
      <c r="F153" s="247" t="s">
        <v>515</v>
      </c>
      <c r="G153" s="245"/>
      <c r="H153" s="248">
        <v>-1.1819999999999999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153</v>
      </c>
      <c r="AU153" s="254" t="s">
        <v>79</v>
      </c>
      <c r="AV153" s="14" t="s">
        <v>79</v>
      </c>
      <c r="AW153" s="14" t="s">
        <v>31</v>
      </c>
      <c r="AX153" s="14" t="s">
        <v>69</v>
      </c>
      <c r="AY153" s="254" t="s">
        <v>142</v>
      </c>
    </row>
    <row r="154" s="13" customFormat="1">
      <c r="A154" s="13"/>
      <c r="B154" s="233"/>
      <c r="C154" s="234"/>
      <c r="D154" s="235" t="s">
        <v>153</v>
      </c>
      <c r="E154" s="236" t="s">
        <v>19</v>
      </c>
      <c r="F154" s="237" t="s">
        <v>518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153</v>
      </c>
      <c r="AU154" s="243" t="s">
        <v>79</v>
      </c>
      <c r="AV154" s="13" t="s">
        <v>77</v>
      </c>
      <c r="AW154" s="13" t="s">
        <v>31</v>
      </c>
      <c r="AX154" s="13" t="s">
        <v>69</v>
      </c>
      <c r="AY154" s="243" t="s">
        <v>142</v>
      </c>
    </row>
    <row r="155" s="14" customFormat="1">
      <c r="A155" s="14"/>
      <c r="B155" s="244"/>
      <c r="C155" s="245"/>
      <c r="D155" s="235" t="s">
        <v>153</v>
      </c>
      <c r="E155" s="246" t="s">
        <v>19</v>
      </c>
      <c r="F155" s="247" t="s">
        <v>519</v>
      </c>
      <c r="G155" s="245"/>
      <c r="H155" s="248">
        <v>16.437999999999999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153</v>
      </c>
      <c r="AU155" s="254" t="s">
        <v>79</v>
      </c>
      <c r="AV155" s="14" t="s">
        <v>79</v>
      </c>
      <c r="AW155" s="14" t="s">
        <v>31</v>
      </c>
      <c r="AX155" s="14" t="s">
        <v>69</v>
      </c>
      <c r="AY155" s="254" t="s">
        <v>142</v>
      </c>
    </row>
    <row r="156" s="14" customFormat="1">
      <c r="A156" s="14"/>
      <c r="B156" s="244"/>
      <c r="C156" s="245"/>
      <c r="D156" s="235" t="s">
        <v>153</v>
      </c>
      <c r="E156" s="246" t="s">
        <v>19</v>
      </c>
      <c r="F156" s="247" t="s">
        <v>496</v>
      </c>
      <c r="G156" s="245"/>
      <c r="H156" s="248">
        <v>-1.5760000000000001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153</v>
      </c>
      <c r="AU156" s="254" t="s">
        <v>79</v>
      </c>
      <c r="AV156" s="14" t="s">
        <v>79</v>
      </c>
      <c r="AW156" s="14" t="s">
        <v>31</v>
      </c>
      <c r="AX156" s="14" t="s">
        <v>69</v>
      </c>
      <c r="AY156" s="254" t="s">
        <v>142</v>
      </c>
    </row>
    <row r="157" s="16" customFormat="1">
      <c r="A157" s="16"/>
      <c r="B157" s="266"/>
      <c r="C157" s="267"/>
      <c r="D157" s="235" t="s">
        <v>153</v>
      </c>
      <c r="E157" s="268" t="s">
        <v>19</v>
      </c>
      <c r="F157" s="269" t="s">
        <v>214</v>
      </c>
      <c r="G157" s="267"/>
      <c r="H157" s="270">
        <v>143.96600000000004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6" t="s">
        <v>153</v>
      </c>
      <c r="AU157" s="276" t="s">
        <v>79</v>
      </c>
      <c r="AV157" s="16" t="s">
        <v>163</v>
      </c>
      <c r="AW157" s="16" t="s">
        <v>31</v>
      </c>
      <c r="AX157" s="16" t="s">
        <v>69</v>
      </c>
      <c r="AY157" s="276" t="s">
        <v>142</v>
      </c>
    </row>
    <row r="158" s="13" customFormat="1">
      <c r="A158" s="13"/>
      <c r="B158" s="233"/>
      <c r="C158" s="234"/>
      <c r="D158" s="235" t="s">
        <v>153</v>
      </c>
      <c r="E158" s="236" t="s">
        <v>19</v>
      </c>
      <c r="F158" s="237" t="s">
        <v>520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153</v>
      </c>
      <c r="AU158" s="243" t="s">
        <v>79</v>
      </c>
      <c r="AV158" s="13" t="s">
        <v>77</v>
      </c>
      <c r="AW158" s="13" t="s">
        <v>31</v>
      </c>
      <c r="AX158" s="13" t="s">
        <v>69</v>
      </c>
      <c r="AY158" s="243" t="s">
        <v>142</v>
      </c>
    </row>
    <row r="159" s="13" customFormat="1">
      <c r="A159" s="13"/>
      <c r="B159" s="233"/>
      <c r="C159" s="234"/>
      <c r="D159" s="235" t="s">
        <v>153</v>
      </c>
      <c r="E159" s="236" t="s">
        <v>19</v>
      </c>
      <c r="F159" s="237" t="s">
        <v>521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153</v>
      </c>
      <c r="AU159" s="243" t="s">
        <v>79</v>
      </c>
      <c r="AV159" s="13" t="s">
        <v>77</v>
      </c>
      <c r="AW159" s="13" t="s">
        <v>31</v>
      </c>
      <c r="AX159" s="13" t="s">
        <v>69</v>
      </c>
      <c r="AY159" s="243" t="s">
        <v>142</v>
      </c>
    </row>
    <row r="160" s="14" customFormat="1">
      <c r="A160" s="14"/>
      <c r="B160" s="244"/>
      <c r="C160" s="245"/>
      <c r="D160" s="235" t="s">
        <v>153</v>
      </c>
      <c r="E160" s="246" t="s">
        <v>19</v>
      </c>
      <c r="F160" s="247" t="s">
        <v>522</v>
      </c>
      <c r="G160" s="245"/>
      <c r="H160" s="248">
        <v>18.071999999999999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153</v>
      </c>
      <c r="AU160" s="254" t="s">
        <v>79</v>
      </c>
      <c r="AV160" s="14" t="s">
        <v>79</v>
      </c>
      <c r="AW160" s="14" t="s">
        <v>31</v>
      </c>
      <c r="AX160" s="14" t="s">
        <v>69</v>
      </c>
      <c r="AY160" s="254" t="s">
        <v>142</v>
      </c>
    </row>
    <row r="161" s="13" customFormat="1">
      <c r="A161" s="13"/>
      <c r="B161" s="233"/>
      <c r="C161" s="234"/>
      <c r="D161" s="235" t="s">
        <v>153</v>
      </c>
      <c r="E161" s="236" t="s">
        <v>19</v>
      </c>
      <c r="F161" s="237" t="s">
        <v>523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153</v>
      </c>
      <c r="AU161" s="243" t="s">
        <v>79</v>
      </c>
      <c r="AV161" s="13" t="s">
        <v>77</v>
      </c>
      <c r="AW161" s="13" t="s">
        <v>31</v>
      </c>
      <c r="AX161" s="13" t="s">
        <v>69</v>
      </c>
      <c r="AY161" s="243" t="s">
        <v>142</v>
      </c>
    </row>
    <row r="162" s="14" customFormat="1">
      <c r="A162" s="14"/>
      <c r="B162" s="244"/>
      <c r="C162" s="245"/>
      <c r="D162" s="235" t="s">
        <v>153</v>
      </c>
      <c r="E162" s="246" t="s">
        <v>19</v>
      </c>
      <c r="F162" s="247" t="s">
        <v>524</v>
      </c>
      <c r="G162" s="245"/>
      <c r="H162" s="248">
        <v>8.9100000000000001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153</v>
      </c>
      <c r="AU162" s="254" t="s">
        <v>79</v>
      </c>
      <c r="AV162" s="14" t="s">
        <v>79</v>
      </c>
      <c r="AW162" s="14" t="s">
        <v>31</v>
      </c>
      <c r="AX162" s="14" t="s">
        <v>69</v>
      </c>
      <c r="AY162" s="254" t="s">
        <v>142</v>
      </c>
    </row>
    <row r="163" s="13" customFormat="1">
      <c r="A163" s="13"/>
      <c r="B163" s="233"/>
      <c r="C163" s="234"/>
      <c r="D163" s="235" t="s">
        <v>153</v>
      </c>
      <c r="E163" s="236" t="s">
        <v>19</v>
      </c>
      <c r="F163" s="237" t="s">
        <v>525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153</v>
      </c>
      <c r="AU163" s="243" t="s">
        <v>79</v>
      </c>
      <c r="AV163" s="13" t="s">
        <v>77</v>
      </c>
      <c r="AW163" s="13" t="s">
        <v>31</v>
      </c>
      <c r="AX163" s="13" t="s">
        <v>69</v>
      </c>
      <c r="AY163" s="243" t="s">
        <v>142</v>
      </c>
    </row>
    <row r="164" s="14" customFormat="1">
      <c r="A164" s="14"/>
      <c r="B164" s="244"/>
      <c r="C164" s="245"/>
      <c r="D164" s="235" t="s">
        <v>153</v>
      </c>
      <c r="E164" s="246" t="s">
        <v>19</v>
      </c>
      <c r="F164" s="247" t="s">
        <v>526</v>
      </c>
      <c r="G164" s="245"/>
      <c r="H164" s="248">
        <v>8.1899999999999995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153</v>
      </c>
      <c r="AU164" s="254" t="s">
        <v>79</v>
      </c>
      <c r="AV164" s="14" t="s">
        <v>79</v>
      </c>
      <c r="AW164" s="14" t="s">
        <v>31</v>
      </c>
      <c r="AX164" s="14" t="s">
        <v>69</v>
      </c>
      <c r="AY164" s="254" t="s">
        <v>142</v>
      </c>
    </row>
    <row r="165" s="14" customFormat="1">
      <c r="A165" s="14"/>
      <c r="B165" s="244"/>
      <c r="C165" s="245"/>
      <c r="D165" s="235" t="s">
        <v>153</v>
      </c>
      <c r="E165" s="246" t="s">
        <v>19</v>
      </c>
      <c r="F165" s="247" t="s">
        <v>527</v>
      </c>
      <c r="G165" s="245"/>
      <c r="H165" s="248">
        <v>22.68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153</v>
      </c>
      <c r="AU165" s="254" t="s">
        <v>79</v>
      </c>
      <c r="AV165" s="14" t="s">
        <v>79</v>
      </c>
      <c r="AW165" s="14" t="s">
        <v>31</v>
      </c>
      <c r="AX165" s="14" t="s">
        <v>69</v>
      </c>
      <c r="AY165" s="254" t="s">
        <v>142</v>
      </c>
    </row>
    <row r="166" s="13" customFormat="1">
      <c r="A166" s="13"/>
      <c r="B166" s="233"/>
      <c r="C166" s="234"/>
      <c r="D166" s="235" t="s">
        <v>153</v>
      </c>
      <c r="E166" s="236" t="s">
        <v>19</v>
      </c>
      <c r="F166" s="237" t="s">
        <v>528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153</v>
      </c>
      <c r="AU166" s="243" t="s">
        <v>79</v>
      </c>
      <c r="AV166" s="13" t="s">
        <v>77</v>
      </c>
      <c r="AW166" s="13" t="s">
        <v>31</v>
      </c>
      <c r="AX166" s="13" t="s">
        <v>69</v>
      </c>
      <c r="AY166" s="243" t="s">
        <v>142</v>
      </c>
    </row>
    <row r="167" s="14" customFormat="1">
      <c r="A167" s="14"/>
      <c r="B167" s="244"/>
      <c r="C167" s="245"/>
      <c r="D167" s="235" t="s">
        <v>153</v>
      </c>
      <c r="E167" s="246" t="s">
        <v>19</v>
      </c>
      <c r="F167" s="247" t="s">
        <v>529</v>
      </c>
      <c r="G167" s="245"/>
      <c r="H167" s="248">
        <v>16.283999999999999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153</v>
      </c>
      <c r="AU167" s="254" t="s">
        <v>79</v>
      </c>
      <c r="AV167" s="14" t="s">
        <v>79</v>
      </c>
      <c r="AW167" s="14" t="s">
        <v>31</v>
      </c>
      <c r="AX167" s="14" t="s">
        <v>69</v>
      </c>
      <c r="AY167" s="254" t="s">
        <v>142</v>
      </c>
    </row>
    <row r="168" s="14" customFormat="1">
      <c r="A168" s="14"/>
      <c r="B168" s="244"/>
      <c r="C168" s="245"/>
      <c r="D168" s="235" t="s">
        <v>153</v>
      </c>
      <c r="E168" s="246" t="s">
        <v>19</v>
      </c>
      <c r="F168" s="247" t="s">
        <v>530</v>
      </c>
      <c r="G168" s="245"/>
      <c r="H168" s="248">
        <v>-6.6980000000000004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153</v>
      </c>
      <c r="AU168" s="254" t="s">
        <v>79</v>
      </c>
      <c r="AV168" s="14" t="s">
        <v>79</v>
      </c>
      <c r="AW168" s="14" t="s">
        <v>31</v>
      </c>
      <c r="AX168" s="14" t="s">
        <v>69</v>
      </c>
      <c r="AY168" s="254" t="s">
        <v>142</v>
      </c>
    </row>
    <row r="169" s="14" customFormat="1">
      <c r="A169" s="14"/>
      <c r="B169" s="244"/>
      <c r="C169" s="245"/>
      <c r="D169" s="235" t="s">
        <v>153</v>
      </c>
      <c r="E169" s="246" t="s">
        <v>19</v>
      </c>
      <c r="F169" s="247" t="s">
        <v>531</v>
      </c>
      <c r="G169" s="245"/>
      <c r="H169" s="248">
        <v>21.239999999999998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153</v>
      </c>
      <c r="AU169" s="254" t="s">
        <v>79</v>
      </c>
      <c r="AV169" s="14" t="s">
        <v>79</v>
      </c>
      <c r="AW169" s="14" t="s">
        <v>31</v>
      </c>
      <c r="AX169" s="14" t="s">
        <v>69</v>
      </c>
      <c r="AY169" s="254" t="s">
        <v>142</v>
      </c>
    </row>
    <row r="170" s="14" customFormat="1">
      <c r="A170" s="14"/>
      <c r="B170" s="244"/>
      <c r="C170" s="245"/>
      <c r="D170" s="235" t="s">
        <v>153</v>
      </c>
      <c r="E170" s="246" t="s">
        <v>19</v>
      </c>
      <c r="F170" s="247" t="s">
        <v>532</v>
      </c>
      <c r="G170" s="245"/>
      <c r="H170" s="248">
        <v>7.657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153</v>
      </c>
      <c r="AU170" s="254" t="s">
        <v>79</v>
      </c>
      <c r="AV170" s="14" t="s">
        <v>79</v>
      </c>
      <c r="AW170" s="14" t="s">
        <v>31</v>
      </c>
      <c r="AX170" s="14" t="s">
        <v>69</v>
      </c>
      <c r="AY170" s="254" t="s">
        <v>142</v>
      </c>
    </row>
    <row r="171" s="14" customFormat="1">
      <c r="A171" s="14"/>
      <c r="B171" s="244"/>
      <c r="C171" s="245"/>
      <c r="D171" s="235" t="s">
        <v>153</v>
      </c>
      <c r="E171" s="246" t="s">
        <v>19</v>
      </c>
      <c r="F171" s="247" t="s">
        <v>515</v>
      </c>
      <c r="G171" s="245"/>
      <c r="H171" s="248">
        <v>-1.1819999999999999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153</v>
      </c>
      <c r="AU171" s="254" t="s">
        <v>79</v>
      </c>
      <c r="AV171" s="14" t="s">
        <v>79</v>
      </c>
      <c r="AW171" s="14" t="s">
        <v>31</v>
      </c>
      <c r="AX171" s="14" t="s">
        <v>69</v>
      </c>
      <c r="AY171" s="254" t="s">
        <v>142</v>
      </c>
    </row>
    <row r="172" s="14" customFormat="1">
      <c r="A172" s="14"/>
      <c r="B172" s="244"/>
      <c r="C172" s="245"/>
      <c r="D172" s="235" t="s">
        <v>153</v>
      </c>
      <c r="E172" s="246" t="s">
        <v>19</v>
      </c>
      <c r="F172" s="247" t="s">
        <v>533</v>
      </c>
      <c r="G172" s="245"/>
      <c r="H172" s="248">
        <v>-1.3400000000000001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153</v>
      </c>
      <c r="AU172" s="254" t="s">
        <v>79</v>
      </c>
      <c r="AV172" s="14" t="s">
        <v>79</v>
      </c>
      <c r="AW172" s="14" t="s">
        <v>31</v>
      </c>
      <c r="AX172" s="14" t="s">
        <v>69</v>
      </c>
      <c r="AY172" s="254" t="s">
        <v>142</v>
      </c>
    </row>
    <row r="173" s="14" customFormat="1">
      <c r="A173" s="14"/>
      <c r="B173" s="244"/>
      <c r="C173" s="245"/>
      <c r="D173" s="235" t="s">
        <v>153</v>
      </c>
      <c r="E173" s="246" t="s">
        <v>19</v>
      </c>
      <c r="F173" s="247" t="s">
        <v>534</v>
      </c>
      <c r="G173" s="245"/>
      <c r="H173" s="248">
        <v>2.9870000000000001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153</v>
      </c>
      <c r="AU173" s="254" t="s">
        <v>79</v>
      </c>
      <c r="AV173" s="14" t="s">
        <v>79</v>
      </c>
      <c r="AW173" s="14" t="s">
        <v>31</v>
      </c>
      <c r="AX173" s="14" t="s">
        <v>69</v>
      </c>
      <c r="AY173" s="254" t="s">
        <v>142</v>
      </c>
    </row>
    <row r="174" s="14" customFormat="1">
      <c r="A174" s="14"/>
      <c r="B174" s="244"/>
      <c r="C174" s="245"/>
      <c r="D174" s="235" t="s">
        <v>153</v>
      </c>
      <c r="E174" s="246" t="s">
        <v>19</v>
      </c>
      <c r="F174" s="247" t="s">
        <v>535</v>
      </c>
      <c r="G174" s="245"/>
      <c r="H174" s="248">
        <v>5.9770000000000003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153</v>
      </c>
      <c r="AU174" s="254" t="s">
        <v>79</v>
      </c>
      <c r="AV174" s="14" t="s">
        <v>79</v>
      </c>
      <c r="AW174" s="14" t="s">
        <v>31</v>
      </c>
      <c r="AX174" s="14" t="s">
        <v>69</v>
      </c>
      <c r="AY174" s="254" t="s">
        <v>142</v>
      </c>
    </row>
    <row r="175" s="14" customFormat="1">
      <c r="A175" s="14"/>
      <c r="B175" s="244"/>
      <c r="C175" s="245"/>
      <c r="D175" s="235" t="s">
        <v>153</v>
      </c>
      <c r="E175" s="246" t="s">
        <v>19</v>
      </c>
      <c r="F175" s="247" t="s">
        <v>536</v>
      </c>
      <c r="G175" s="245"/>
      <c r="H175" s="248">
        <v>2.4700000000000002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153</v>
      </c>
      <c r="AU175" s="254" t="s">
        <v>79</v>
      </c>
      <c r="AV175" s="14" t="s">
        <v>79</v>
      </c>
      <c r="AW175" s="14" t="s">
        <v>31</v>
      </c>
      <c r="AX175" s="14" t="s">
        <v>69</v>
      </c>
      <c r="AY175" s="254" t="s">
        <v>142</v>
      </c>
    </row>
    <row r="176" s="14" customFormat="1">
      <c r="A176" s="14"/>
      <c r="B176" s="244"/>
      <c r="C176" s="245"/>
      <c r="D176" s="235" t="s">
        <v>153</v>
      </c>
      <c r="E176" s="246" t="s">
        <v>19</v>
      </c>
      <c r="F176" s="247" t="s">
        <v>537</v>
      </c>
      <c r="G176" s="245"/>
      <c r="H176" s="248">
        <v>-1.379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153</v>
      </c>
      <c r="AU176" s="254" t="s">
        <v>79</v>
      </c>
      <c r="AV176" s="14" t="s">
        <v>79</v>
      </c>
      <c r="AW176" s="14" t="s">
        <v>31</v>
      </c>
      <c r="AX176" s="14" t="s">
        <v>69</v>
      </c>
      <c r="AY176" s="254" t="s">
        <v>142</v>
      </c>
    </row>
    <row r="177" s="13" customFormat="1">
      <c r="A177" s="13"/>
      <c r="B177" s="233"/>
      <c r="C177" s="234"/>
      <c r="D177" s="235" t="s">
        <v>153</v>
      </c>
      <c r="E177" s="236" t="s">
        <v>19</v>
      </c>
      <c r="F177" s="237" t="s">
        <v>538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153</v>
      </c>
      <c r="AU177" s="243" t="s">
        <v>79</v>
      </c>
      <c r="AV177" s="13" t="s">
        <v>77</v>
      </c>
      <c r="AW177" s="13" t="s">
        <v>31</v>
      </c>
      <c r="AX177" s="13" t="s">
        <v>69</v>
      </c>
      <c r="AY177" s="243" t="s">
        <v>142</v>
      </c>
    </row>
    <row r="178" s="14" customFormat="1">
      <c r="A178" s="14"/>
      <c r="B178" s="244"/>
      <c r="C178" s="245"/>
      <c r="D178" s="235" t="s">
        <v>153</v>
      </c>
      <c r="E178" s="246" t="s">
        <v>19</v>
      </c>
      <c r="F178" s="247" t="s">
        <v>539</v>
      </c>
      <c r="G178" s="245"/>
      <c r="H178" s="248">
        <v>21.239999999999998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153</v>
      </c>
      <c r="AU178" s="254" t="s">
        <v>79</v>
      </c>
      <c r="AV178" s="14" t="s">
        <v>79</v>
      </c>
      <c r="AW178" s="14" t="s">
        <v>31</v>
      </c>
      <c r="AX178" s="14" t="s">
        <v>69</v>
      </c>
      <c r="AY178" s="254" t="s">
        <v>142</v>
      </c>
    </row>
    <row r="179" s="14" customFormat="1">
      <c r="A179" s="14"/>
      <c r="B179" s="244"/>
      <c r="C179" s="245"/>
      <c r="D179" s="235" t="s">
        <v>153</v>
      </c>
      <c r="E179" s="246" t="s">
        <v>19</v>
      </c>
      <c r="F179" s="247" t="s">
        <v>540</v>
      </c>
      <c r="G179" s="245"/>
      <c r="H179" s="248">
        <v>22.68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153</v>
      </c>
      <c r="AU179" s="254" t="s">
        <v>79</v>
      </c>
      <c r="AV179" s="14" t="s">
        <v>79</v>
      </c>
      <c r="AW179" s="14" t="s">
        <v>31</v>
      </c>
      <c r="AX179" s="14" t="s">
        <v>69</v>
      </c>
      <c r="AY179" s="254" t="s">
        <v>142</v>
      </c>
    </row>
    <row r="180" s="14" customFormat="1">
      <c r="A180" s="14"/>
      <c r="B180" s="244"/>
      <c r="C180" s="245"/>
      <c r="D180" s="235" t="s">
        <v>153</v>
      </c>
      <c r="E180" s="246" t="s">
        <v>19</v>
      </c>
      <c r="F180" s="247" t="s">
        <v>541</v>
      </c>
      <c r="G180" s="245"/>
      <c r="H180" s="248">
        <v>-6.3040000000000003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153</v>
      </c>
      <c r="AU180" s="254" t="s">
        <v>79</v>
      </c>
      <c r="AV180" s="14" t="s">
        <v>79</v>
      </c>
      <c r="AW180" s="14" t="s">
        <v>31</v>
      </c>
      <c r="AX180" s="14" t="s">
        <v>69</v>
      </c>
      <c r="AY180" s="254" t="s">
        <v>142</v>
      </c>
    </row>
    <row r="181" s="13" customFormat="1">
      <c r="A181" s="13"/>
      <c r="B181" s="233"/>
      <c r="C181" s="234"/>
      <c r="D181" s="235" t="s">
        <v>153</v>
      </c>
      <c r="E181" s="236" t="s">
        <v>19</v>
      </c>
      <c r="F181" s="237" t="s">
        <v>542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153</v>
      </c>
      <c r="AU181" s="243" t="s">
        <v>79</v>
      </c>
      <c r="AV181" s="13" t="s">
        <v>77</v>
      </c>
      <c r="AW181" s="13" t="s">
        <v>31</v>
      </c>
      <c r="AX181" s="13" t="s">
        <v>69</v>
      </c>
      <c r="AY181" s="243" t="s">
        <v>142</v>
      </c>
    </row>
    <row r="182" s="13" customFormat="1">
      <c r="A182" s="13"/>
      <c r="B182" s="233"/>
      <c r="C182" s="234"/>
      <c r="D182" s="235" t="s">
        <v>153</v>
      </c>
      <c r="E182" s="236" t="s">
        <v>19</v>
      </c>
      <c r="F182" s="237" t="s">
        <v>543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153</v>
      </c>
      <c r="AU182" s="243" t="s">
        <v>79</v>
      </c>
      <c r="AV182" s="13" t="s">
        <v>77</v>
      </c>
      <c r="AW182" s="13" t="s">
        <v>31</v>
      </c>
      <c r="AX182" s="13" t="s">
        <v>69</v>
      </c>
      <c r="AY182" s="243" t="s">
        <v>142</v>
      </c>
    </row>
    <row r="183" s="14" customFormat="1">
      <c r="A183" s="14"/>
      <c r="B183" s="244"/>
      <c r="C183" s="245"/>
      <c r="D183" s="235" t="s">
        <v>153</v>
      </c>
      <c r="E183" s="246" t="s">
        <v>19</v>
      </c>
      <c r="F183" s="247" t="s">
        <v>544</v>
      </c>
      <c r="G183" s="245"/>
      <c r="H183" s="248">
        <v>12.068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153</v>
      </c>
      <c r="AU183" s="254" t="s">
        <v>79</v>
      </c>
      <c r="AV183" s="14" t="s">
        <v>79</v>
      </c>
      <c r="AW183" s="14" t="s">
        <v>31</v>
      </c>
      <c r="AX183" s="14" t="s">
        <v>69</v>
      </c>
      <c r="AY183" s="254" t="s">
        <v>142</v>
      </c>
    </row>
    <row r="184" s="13" customFormat="1">
      <c r="A184" s="13"/>
      <c r="B184" s="233"/>
      <c r="C184" s="234"/>
      <c r="D184" s="235" t="s">
        <v>153</v>
      </c>
      <c r="E184" s="236" t="s">
        <v>19</v>
      </c>
      <c r="F184" s="237" t="s">
        <v>545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153</v>
      </c>
      <c r="AU184" s="243" t="s">
        <v>79</v>
      </c>
      <c r="AV184" s="13" t="s">
        <v>77</v>
      </c>
      <c r="AW184" s="13" t="s">
        <v>31</v>
      </c>
      <c r="AX184" s="13" t="s">
        <v>69</v>
      </c>
      <c r="AY184" s="243" t="s">
        <v>142</v>
      </c>
    </row>
    <row r="185" s="14" customFormat="1">
      <c r="A185" s="14"/>
      <c r="B185" s="244"/>
      <c r="C185" s="245"/>
      <c r="D185" s="235" t="s">
        <v>153</v>
      </c>
      <c r="E185" s="246" t="s">
        <v>19</v>
      </c>
      <c r="F185" s="247" t="s">
        <v>546</v>
      </c>
      <c r="G185" s="245"/>
      <c r="H185" s="248">
        <v>11.891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153</v>
      </c>
      <c r="AU185" s="254" t="s">
        <v>79</v>
      </c>
      <c r="AV185" s="14" t="s">
        <v>79</v>
      </c>
      <c r="AW185" s="14" t="s">
        <v>31</v>
      </c>
      <c r="AX185" s="14" t="s">
        <v>69</v>
      </c>
      <c r="AY185" s="254" t="s">
        <v>142</v>
      </c>
    </row>
    <row r="186" s="14" customFormat="1">
      <c r="A186" s="14"/>
      <c r="B186" s="244"/>
      <c r="C186" s="245"/>
      <c r="D186" s="235" t="s">
        <v>153</v>
      </c>
      <c r="E186" s="246" t="s">
        <v>19</v>
      </c>
      <c r="F186" s="247" t="s">
        <v>547</v>
      </c>
      <c r="G186" s="245"/>
      <c r="H186" s="248">
        <v>14.826000000000001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153</v>
      </c>
      <c r="AU186" s="254" t="s">
        <v>79</v>
      </c>
      <c r="AV186" s="14" t="s">
        <v>79</v>
      </c>
      <c r="AW186" s="14" t="s">
        <v>31</v>
      </c>
      <c r="AX186" s="14" t="s">
        <v>69</v>
      </c>
      <c r="AY186" s="254" t="s">
        <v>142</v>
      </c>
    </row>
    <row r="187" s="14" customFormat="1">
      <c r="A187" s="14"/>
      <c r="B187" s="244"/>
      <c r="C187" s="245"/>
      <c r="D187" s="235" t="s">
        <v>153</v>
      </c>
      <c r="E187" s="246" t="s">
        <v>19</v>
      </c>
      <c r="F187" s="247" t="s">
        <v>548</v>
      </c>
      <c r="G187" s="245"/>
      <c r="H187" s="248">
        <v>-7.8799999999999999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153</v>
      </c>
      <c r="AU187" s="254" t="s">
        <v>79</v>
      </c>
      <c r="AV187" s="14" t="s">
        <v>79</v>
      </c>
      <c r="AW187" s="14" t="s">
        <v>31</v>
      </c>
      <c r="AX187" s="14" t="s">
        <v>69</v>
      </c>
      <c r="AY187" s="254" t="s">
        <v>142</v>
      </c>
    </row>
    <row r="188" s="14" customFormat="1">
      <c r="A188" s="14"/>
      <c r="B188" s="244"/>
      <c r="C188" s="245"/>
      <c r="D188" s="235" t="s">
        <v>153</v>
      </c>
      <c r="E188" s="246" t="s">
        <v>19</v>
      </c>
      <c r="F188" s="247" t="s">
        <v>549</v>
      </c>
      <c r="G188" s="245"/>
      <c r="H188" s="248">
        <v>11.765000000000001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153</v>
      </c>
      <c r="AU188" s="254" t="s">
        <v>79</v>
      </c>
      <c r="AV188" s="14" t="s">
        <v>79</v>
      </c>
      <c r="AW188" s="14" t="s">
        <v>31</v>
      </c>
      <c r="AX188" s="14" t="s">
        <v>69</v>
      </c>
      <c r="AY188" s="254" t="s">
        <v>142</v>
      </c>
    </row>
    <row r="189" s="14" customFormat="1">
      <c r="A189" s="14"/>
      <c r="B189" s="244"/>
      <c r="C189" s="245"/>
      <c r="D189" s="235" t="s">
        <v>153</v>
      </c>
      <c r="E189" s="246" t="s">
        <v>19</v>
      </c>
      <c r="F189" s="247" t="s">
        <v>496</v>
      </c>
      <c r="G189" s="245"/>
      <c r="H189" s="248">
        <v>-1.5760000000000001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153</v>
      </c>
      <c r="AU189" s="254" t="s">
        <v>79</v>
      </c>
      <c r="AV189" s="14" t="s">
        <v>79</v>
      </c>
      <c r="AW189" s="14" t="s">
        <v>31</v>
      </c>
      <c r="AX189" s="14" t="s">
        <v>69</v>
      </c>
      <c r="AY189" s="254" t="s">
        <v>142</v>
      </c>
    </row>
    <row r="190" s="14" customFormat="1">
      <c r="A190" s="14"/>
      <c r="B190" s="244"/>
      <c r="C190" s="245"/>
      <c r="D190" s="235" t="s">
        <v>153</v>
      </c>
      <c r="E190" s="246" t="s">
        <v>19</v>
      </c>
      <c r="F190" s="247" t="s">
        <v>489</v>
      </c>
      <c r="G190" s="245"/>
      <c r="H190" s="248">
        <v>-1.7729999999999999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153</v>
      </c>
      <c r="AU190" s="254" t="s">
        <v>79</v>
      </c>
      <c r="AV190" s="14" t="s">
        <v>79</v>
      </c>
      <c r="AW190" s="14" t="s">
        <v>31</v>
      </c>
      <c r="AX190" s="14" t="s">
        <v>69</v>
      </c>
      <c r="AY190" s="254" t="s">
        <v>142</v>
      </c>
    </row>
    <row r="191" s="14" customFormat="1">
      <c r="A191" s="14"/>
      <c r="B191" s="244"/>
      <c r="C191" s="245"/>
      <c r="D191" s="235" t="s">
        <v>153</v>
      </c>
      <c r="E191" s="246" t="s">
        <v>19</v>
      </c>
      <c r="F191" s="247" t="s">
        <v>550</v>
      </c>
      <c r="G191" s="245"/>
      <c r="H191" s="248">
        <v>-2.2400000000000002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153</v>
      </c>
      <c r="AU191" s="254" t="s">
        <v>79</v>
      </c>
      <c r="AV191" s="14" t="s">
        <v>79</v>
      </c>
      <c r="AW191" s="14" t="s">
        <v>31</v>
      </c>
      <c r="AX191" s="14" t="s">
        <v>69</v>
      </c>
      <c r="AY191" s="254" t="s">
        <v>142</v>
      </c>
    </row>
    <row r="192" s="14" customFormat="1">
      <c r="A192" s="14"/>
      <c r="B192" s="244"/>
      <c r="C192" s="245"/>
      <c r="D192" s="235" t="s">
        <v>153</v>
      </c>
      <c r="E192" s="246" t="s">
        <v>19</v>
      </c>
      <c r="F192" s="247" t="s">
        <v>551</v>
      </c>
      <c r="G192" s="245"/>
      <c r="H192" s="248">
        <v>-0.71999999999999997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153</v>
      </c>
      <c r="AU192" s="254" t="s">
        <v>79</v>
      </c>
      <c r="AV192" s="14" t="s">
        <v>79</v>
      </c>
      <c r="AW192" s="14" t="s">
        <v>31</v>
      </c>
      <c r="AX192" s="14" t="s">
        <v>69</v>
      </c>
      <c r="AY192" s="254" t="s">
        <v>142</v>
      </c>
    </row>
    <row r="193" s="14" customFormat="1">
      <c r="A193" s="14"/>
      <c r="B193" s="244"/>
      <c r="C193" s="245"/>
      <c r="D193" s="235" t="s">
        <v>153</v>
      </c>
      <c r="E193" s="246" t="s">
        <v>19</v>
      </c>
      <c r="F193" s="247" t="s">
        <v>552</v>
      </c>
      <c r="G193" s="245"/>
      <c r="H193" s="248">
        <v>3.79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153</v>
      </c>
      <c r="AU193" s="254" t="s">
        <v>79</v>
      </c>
      <c r="AV193" s="14" t="s">
        <v>79</v>
      </c>
      <c r="AW193" s="14" t="s">
        <v>31</v>
      </c>
      <c r="AX193" s="14" t="s">
        <v>69</v>
      </c>
      <c r="AY193" s="254" t="s">
        <v>142</v>
      </c>
    </row>
    <row r="194" s="13" customFormat="1">
      <c r="A194" s="13"/>
      <c r="B194" s="233"/>
      <c r="C194" s="234"/>
      <c r="D194" s="235" t="s">
        <v>153</v>
      </c>
      <c r="E194" s="236" t="s">
        <v>19</v>
      </c>
      <c r="F194" s="237" t="s">
        <v>553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153</v>
      </c>
      <c r="AU194" s="243" t="s">
        <v>79</v>
      </c>
      <c r="AV194" s="13" t="s">
        <v>77</v>
      </c>
      <c r="AW194" s="13" t="s">
        <v>31</v>
      </c>
      <c r="AX194" s="13" t="s">
        <v>69</v>
      </c>
      <c r="AY194" s="243" t="s">
        <v>142</v>
      </c>
    </row>
    <row r="195" s="14" customFormat="1">
      <c r="A195" s="14"/>
      <c r="B195" s="244"/>
      <c r="C195" s="245"/>
      <c r="D195" s="235" t="s">
        <v>153</v>
      </c>
      <c r="E195" s="246" t="s">
        <v>19</v>
      </c>
      <c r="F195" s="247" t="s">
        <v>554</v>
      </c>
      <c r="G195" s="245"/>
      <c r="H195" s="248">
        <v>15.670999999999999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153</v>
      </c>
      <c r="AU195" s="254" t="s">
        <v>79</v>
      </c>
      <c r="AV195" s="14" t="s">
        <v>79</v>
      </c>
      <c r="AW195" s="14" t="s">
        <v>31</v>
      </c>
      <c r="AX195" s="14" t="s">
        <v>69</v>
      </c>
      <c r="AY195" s="254" t="s">
        <v>142</v>
      </c>
    </row>
    <row r="196" s="14" customFormat="1">
      <c r="A196" s="14"/>
      <c r="B196" s="244"/>
      <c r="C196" s="245"/>
      <c r="D196" s="235" t="s">
        <v>153</v>
      </c>
      <c r="E196" s="246" t="s">
        <v>19</v>
      </c>
      <c r="F196" s="247" t="s">
        <v>496</v>
      </c>
      <c r="G196" s="245"/>
      <c r="H196" s="248">
        <v>-1.5760000000000001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153</v>
      </c>
      <c r="AU196" s="254" t="s">
        <v>79</v>
      </c>
      <c r="AV196" s="14" t="s">
        <v>79</v>
      </c>
      <c r="AW196" s="14" t="s">
        <v>31</v>
      </c>
      <c r="AX196" s="14" t="s">
        <v>69</v>
      </c>
      <c r="AY196" s="254" t="s">
        <v>142</v>
      </c>
    </row>
    <row r="197" s="13" customFormat="1">
      <c r="A197" s="13"/>
      <c r="B197" s="233"/>
      <c r="C197" s="234"/>
      <c r="D197" s="235" t="s">
        <v>153</v>
      </c>
      <c r="E197" s="236" t="s">
        <v>19</v>
      </c>
      <c r="F197" s="237" t="s">
        <v>555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153</v>
      </c>
      <c r="AU197" s="243" t="s">
        <v>79</v>
      </c>
      <c r="AV197" s="13" t="s">
        <v>77</v>
      </c>
      <c r="AW197" s="13" t="s">
        <v>31</v>
      </c>
      <c r="AX197" s="13" t="s">
        <v>69</v>
      </c>
      <c r="AY197" s="243" t="s">
        <v>142</v>
      </c>
    </row>
    <row r="198" s="14" customFormat="1">
      <c r="A198" s="14"/>
      <c r="B198" s="244"/>
      <c r="C198" s="245"/>
      <c r="D198" s="235" t="s">
        <v>153</v>
      </c>
      <c r="E198" s="246" t="s">
        <v>19</v>
      </c>
      <c r="F198" s="247" t="s">
        <v>556</v>
      </c>
      <c r="G198" s="245"/>
      <c r="H198" s="248">
        <v>10.763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153</v>
      </c>
      <c r="AU198" s="254" t="s">
        <v>79</v>
      </c>
      <c r="AV198" s="14" t="s">
        <v>79</v>
      </c>
      <c r="AW198" s="14" t="s">
        <v>31</v>
      </c>
      <c r="AX198" s="14" t="s">
        <v>69</v>
      </c>
      <c r="AY198" s="254" t="s">
        <v>142</v>
      </c>
    </row>
    <row r="199" s="14" customFormat="1">
      <c r="A199" s="14"/>
      <c r="B199" s="244"/>
      <c r="C199" s="245"/>
      <c r="D199" s="235" t="s">
        <v>153</v>
      </c>
      <c r="E199" s="246" t="s">
        <v>19</v>
      </c>
      <c r="F199" s="247" t="s">
        <v>496</v>
      </c>
      <c r="G199" s="245"/>
      <c r="H199" s="248">
        <v>-1.5760000000000001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153</v>
      </c>
      <c r="AU199" s="254" t="s">
        <v>79</v>
      </c>
      <c r="AV199" s="14" t="s">
        <v>79</v>
      </c>
      <c r="AW199" s="14" t="s">
        <v>31</v>
      </c>
      <c r="AX199" s="14" t="s">
        <v>69</v>
      </c>
      <c r="AY199" s="254" t="s">
        <v>142</v>
      </c>
    </row>
    <row r="200" s="14" customFormat="1">
      <c r="A200" s="14"/>
      <c r="B200" s="244"/>
      <c r="C200" s="245"/>
      <c r="D200" s="235" t="s">
        <v>153</v>
      </c>
      <c r="E200" s="246" t="s">
        <v>19</v>
      </c>
      <c r="F200" s="247" t="s">
        <v>557</v>
      </c>
      <c r="G200" s="245"/>
      <c r="H200" s="248">
        <v>-104.66500000000001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153</v>
      </c>
      <c r="AU200" s="254" t="s">
        <v>79</v>
      </c>
      <c r="AV200" s="14" t="s">
        <v>79</v>
      </c>
      <c r="AW200" s="14" t="s">
        <v>31</v>
      </c>
      <c r="AX200" s="14" t="s">
        <v>69</v>
      </c>
      <c r="AY200" s="254" t="s">
        <v>142</v>
      </c>
    </row>
    <row r="201" s="15" customFormat="1">
      <c r="A201" s="15"/>
      <c r="B201" s="255"/>
      <c r="C201" s="256"/>
      <c r="D201" s="235" t="s">
        <v>153</v>
      </c>
      <c r="E201" s="257" t="s">
        <v>19</v>
      </c>
      <c r="F201" s="258" t="s">
        <v>158</v>
      </c>
      <c r="G201" s="256"/>
      <c r="H201" s="259">
        <v>244.21799999999996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153</v>
      </c>
      <c r="AU201" s="265" t="s">
        <v>79</v>
      </c>
      <c r="AV201" s="15" t="s">
        <v>149</v>
      </c>
      <c r="AW201" s="15" t="s">
        <v>31</v>
      </c>
      <c r="AX201" s="15" t="s">
        <v>77</v>
      </c>
      <c r="AY201" s="265" t="s">
        <v>142</v>
      </c>
    </row>
    <row r="202" s="2" customFormat="1" ht="24.15" customHeight="1">
      <c r="A202" s="41"/>
      <c r="B202" s="42"/>
      <c r="C202" s="215" t="s">
        <v>163</v>
      </c>
      <c r="D202" s="215" t="s">
        <v>144</v>
      </c>
      <c r="E202" s="216" t="s">
        <v>558</v>
      </c>
      <c r="F202" s="217" t="s">
        <v>559</v>
      </c>
      <c r="G202" s="218" t="s">
        <v>147</v>
      </c>
      <c r="H202" s="219">
        <v>423.77699999999999</v>
      </c>
      <c r="I202" s="220"/>
      <c r="J202" s="221">
        <f>ROUND(I202*H202,2)</f>
        <v>0</v>
      </c>
      <c r="K202" s="217" t="s">
        <v>148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0.26100000000000001</v>
      </c>
      <c r="T202" s="225">
        <f>S202*H202</f>
        <v>110.605797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79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560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561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79</v>
      </c>
    </row>
    <row r="204" s="13" customFormat="1">
      <c r="A204" s="13"/>
      <c r="B204" s="233"/>
      <c r="C204" s="234"/>
      <c r="D204" s="235" t="s">
        <v>153</v>
      </c>
      <c r="E204" s="236" t="s">
        <v>19</v>
      </c>
      <c r="F204" s="237" t="s">
        <v>497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153</v>
      </c>
      <c r="AU204" s="243" t="s">
        <v>79</v>
      </c>
      <c r="AV204" s="13" t="s">
        <v>77</v>
      </c>
      <c r="AW204" s="13" t="s">
        <v>31</v>
      </c>
      <c r="AX204" s="13" t="s">
        <v>69</v>
      </c>
      <c r="AY204" s="243" t="s">
        <v>142</v>
      </c>
    </row>
    <row r="205" s="13" customFormat="1">
      <c r="A205" s="13"/>
      <c r="B205" s="233"/>
      <c r="C205" s="234"/>
      <c r="D205" s="235" t="s">
        <v>153</v>
      </c>
      <c r="E205" s="236" t="s">
        <v>19</v>
      </c>
      <c r="F205" s="237" t="s">
        <v>498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153</v>
      </c>
      <c r="AU205" s="243" t="s">
        <v>79</v>
      </c>
      <c r="AV205" s="13" t="s">
        <v>77</v>
      </c>
      <c r="AW205" s="13" t="s">
        <v>31</v>
      </c>
      <c r="AX205" s="13" t="s">
        <v>69</v>
      </c>
      <c r="AY205" s="243" t="s">
        <v>142</v>
      </c>
    </row>
    <row r="206" s="14" customFormat="1">
      <c r="A206" s="14"/>
      <c r="B206" s="244"/>
      <c r="C206" s="245"/>
      <c r="D206" s="235" t="s">
        <v>153</v>
      </c>
      <c r="E206" s="246" t="s">
        <v>19</v>
      </c>
      <c r="F206" s="247" t="s">
        <v>562</v>
      </c>
      <c r="G206" s="245"/>
      <c r="H206" s="248">
        <v>4.335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153</v>
      </c>
      <c r="AU206" s="254" t="s">
        <v>79</v>
      </c>
      <c r="AV206" s="14" t="s">
        <v>79</v>
      </c>
      <c r="AW206" s="14" t="s">
        <v>31</v>
      </c>
      <c r="AX206" s="14" t="s">
        <v>69</v>
      </c>
      <c r="AY206" s="254" t="s">
        <v>142</v>
      </c>
    </row>
    <row r="207" s="14" customFormat="1">
      <c r="A207" s="14"/>
      <c r="B207" s="244"/>
      <c r="C207" s="245"/>
      <c r="D207" s="235" t="s">
        <v>153</v>
      </c>
      <c r="E207" s="246" t="s">
        <v>19</v>
      </c>
      <c r="F207" s="247" t="s">
        <v>563</v>
      </c>
      <c r="G207" s="245"/>
      <c r="H207" s="248">
        <v>-2.04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153</v>
      </c>
      <c r="AU207" s="254" t="s">
        <v>79</v>
      </c>
      <c r="AV207" s="14" t="s">
        <v>79</v>
      </c>
      <c r="AW207" s="14" t="s">
        <v>31</v>
      </c>
      <c r="AX207" s="14" t="s">
        <v>69</v>
      </c>
      <c r="AY207" s="254" t="s">
        <v>142</v>
      </c>
    </row>
    <row r="208" s="13" customFormat="1">
      <c r="A208" s="13"/>
      <c r="B208" s="233"/>
      <c r="C208" s="234"/>
      <c r="D208" s="235" t="s">
        <v>153</v>
      </c>
      <c r="E208" s="236" t="s">
        <v>19</v>
      </c>
      <c r="F208" s="237" t="s">
        <v>564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153</v>
      </c>
      <c r="AU208" s="243" t="s">
        <v>79</v>
      </c>
      <c r="AV208" s="13" t="s">
        <v>77</v>
      </c>
      <c r="AW208" s="13" t="s">
        <v>31</v>
      </c>
      <c r="AX208" s="13" t="s">
        <v>69</v>
      </c>
      <c r="AY208" s="243" t="s">
        <v>142</v>
      </c>
    </row>
    <row r="209" s="14" customFormat="1">
      <c r="A209" s="14"/>
      <c r="B209" s="244"/>
      <c r="C209" s="245"/>
      <c r="D209" s="235" t="s">
        <v>153</v>
      </c>
      <c r="E209" s="246" t="s">
        <v>19</v>
      </c>
      <c r="F209" s="247" t="s">
        <v>565</v>
      </c>
      <c r="G209" s="245"/>
      <c r="H209" s="248">
        <v>46.018000000000001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153</v>
      </c>
      <c r="AU209" s="254" t="s">
        <v>79</v>
      </c>
      <c r="AV209" s="14" t="s">
        <v>79</v>
      </c>
      <c r="AW209" s="14" t="s">
        <v>31</v>
      </c>
      <c r="AX209" s="14" t="s">
        <v>69</v>
      </c>
      <c r="AY209" s="254" t="s">
        <v>142</v>
      </c>
    </row>
    <row r="210" s="14" customFormat="1">
      <c r="A210" s="14"/>
      <c r="B210" s="244"/>
      <c r="C210" s="245"/>
      <c r="D210" s="235" t="s">
        <v>153</v>
      </c>
      <c r="E210" s="246" t="s">
        <v>19</v>
      </c>
      <c r="F210" s="247" t="s">
        <v>566</v>
      </c>
      <c r="G210" s="245"/>
      <c r="H210" s="248">
        <v>-2.52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153</v>
      </c>
      <c r="AU210" s="254" t="s">
        <v>79</v>
      </c>
      <c r="AV210" s="14" t="s">
        <v>79</v>
      </c>
      <c r="AW210" s="14" t="s">
        <v>31</v>
      </c>
      <c r="AX210" s="14" t="s">
        <v>69</v>
      </c>
      <c r="AY210" s="254" t="s">
        <v>142</v>
      </c>
    </row>
    <row r="211" s="14" customFormat="1">
      <c r="A211" s="14"/>
      <c r="B211" s="244"/>
      <c r="C211" s="245"/>
      <c r="D211" s="235" t="s">
        <v>153</v>
      </c>
      <c r="E211" s="246" t="s">
        <v>19</v>
      </c>
      <c r="F211" s="247" t="s">
        <v>496</v>
      </c>
      <c r="G211" s="245"/>
      <c r="H211" s="248">
        <v>-1.5760000000000001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153</v>
      </c>
      <c r="AU211" s="254" t="s">
        <v>79</v>
      </c>
      <c r="AV211" s="14" t="s">
        <v>79</v>
      </c>
      <c r="AW211" s="14" t="s">
        <v>31</v>
      </c>
      <c r="AX211" s="14" t="s">
        <v>69</v>
      </c>
      <c r="AY211" s="254" t="s">
        <v>142</v>
      </c>
    </row>
    <row r="212" s="14" customFormat="1">
      <c r="A212" s="14"/>
      <c r="B212" s="244"/>
      <c r="C212" s="245"/>
      <c r="D212" s="235" t="s">
        <v>153</v>
      </c>
      <c r="E212" s="246" t="s">
        <v>19</v>
      </c>
      <c r="F212" s="247" t="s">
        <v>567</v>
      </c>
      <c r="G212" s="245"/>
      <c r="H212" s="248">
        <v>-0.81000000000000005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153</v>
      </c>
      <c r="AU212" s="254" t="s">
        <v>79</v>
      </c>
      <c r="AV212" s="14" t="s">
        <v>79</v>
      </c>
      <c r="AW212" s="14" t="s">
        <v>31</v>
      </c>
      <c r="AX212" s="14" t="s">
        <v>69</v>
      </c>
      <c r="AY212" s="254" t="s">
        <v>142</v>
      </c>
    </row>
    <row r="213" s="13" customFormat="1">
      <c r="A213" s="13"/>
      <c r="B213" s="233"/>
      <c r="C213" s="234"/>
      <c r="D213" s="235" t="s">
        <v>153</v>
      </c>
      <c r="E213" s="236" t="s">
        <v>19</v>
      </c>
      <c r="F213" s="237" t="s">
        <v>568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153</v>
      </c>
      <c r="AU213" s="243" t="s">
        <v>79</v>
      </c>
      <c r="AV213" s="13" t="s">
        <v>77</v>
      </c>
      <c r="AW213" s="13" t="s">
        <v>31</v>
      </c>
      <c r="AX213" s="13" t="s">
        <v>69</v>
      </c>
      <c r="AY213" s="243" t="s">
        <v>142</v>
      </c>
    </row>
    <row r="214" s="14" customFormat="1">
      <c r="A214" s="14"/>
      <c r="B214" s="244"/>
      <c r="C214" s="245"/>
      <c r="D214" s="235" t="s">
        <v>153</v>
      </c>
      <c r="E214" s="246" t="s">
        <v>19</v>
      </c>
      <c r="F214" s="247" t="s">
        <v>569</v>
      </c>
      <c r="G214" s="245"/>
      <c r="H214" s="248">
        <v>16.739999999999998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153</v>
      </c>
      <c r="AU214" s="254" t="s">
        <v>79</v>
      </c>
      <c r="AV214" s="14" t="s">
        <v>79</v>
      </c>
      <c r="AW214" s="14" t="s">
        <v>31</v>
      </c>
      <c r="AX214" s="14" t="s">
        <v>69</v>
      </c>
      <c r="AY214" s="254" t="s">
        <v>142</v>
      </c>
    </row>
    <row r="215" s="14" customFormat="1">
      <c r="A215" s="14"/>
      <c r="B215" s="244"/>
      <c r="C215" s="245"/>
      <c r="D215" s="235" t="s">
        <v>153</v>
      </c>
      <c r="E215" s="246" t="s">
        <v>19</v>
      </c>
      <c r="F215" s="247" t="s">
        <v>506</v>
      </c>
      <c r="G215" s="245"/>
      <c r="H215" s="248">
        <v>-1.97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153</v>
      </c>
      <c r="AU215" s="254" t="s">
        <v>79</v>
      </c>
      <c r="AV215" s="14" t="s">
        <v>79</v>
      </c>
      <c r="AW215" s="14" t="s">
        <v>31</v>
      </c>
      <c r="AX215" s="14" t="s">
        <v>69</v>
      </c>
      <c r="AY215" s="254" t="s">
        <v>142</v>
      </c>
    </row>
    <row r="216" s="13" customFormat="1">
      <c r="A216" s="13"/>
      <c r="B216" s="233"/>
      <c r="C216" s="234"/>
      <c r="D216" s="235" t="s">
        <v>153</v>
      </c>
      <c r="E216" s="236" t="s">
        <v>19</v>
      </c>
      <c r="F216" s="237" t="s">
        <v>570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153</v>
      </c>
      <c r="AU216" s="243" t="s">
        <v>79</v>
      </c>
      <c r="AV216" s="13" t="s">
        <v>77</v>
      </c>
      <c r="AW216" s="13" t="s">
        <v>31</v>
      </c>
      <c r="AX216" s="13" t="s">
        <v>69</v>
      </c>
      <c r="AY216" s="243" t="s">
        <v>142</v>
      </c>
    </row>
    <row r="217" s="14" customFormat="1">
      <c r="A217" s="14"/>
      <c r="B217" s="244"/>
      <c r="C217" s="245"/>
      <c r="D217" s="235" t="s">
        <v>153</v>
      </c>
      <c r="E217" s="246" t="s">
        <v>19</v>
      </c>
      <c r="F217" s="247" t="s">
        <v>571</v>
      </c>
      <c r="G217" s="245"/>
      <c r="H217" s="248">
        <v>3.6000000000000001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153</v>
      </c>
      <c r="AU217" s="254" t="s">
        <v>79</v>
      </c>
      <c r="AV217" s="14" t="s">
        <v>79</v>
      </c>
      <c r="AW217" s="14" t="s">
        <v>31</v>
      </c>
      <c r="AX217" s="14" t="s">
        <v>69</v>
      </c>
      <c r="AY217" s="254" t="s">
        <v>142</v>
      </c>
    </row>
    <row r="218" s="14" customFormat="1">
      <c r="A218" s="14"/>
      <c r="B218" s="244"/>
      <c r="C218" s="245"/>
      <c r="D218" s="235" t="s">
        <v>153</v>
      </c>
      <c r="E218" s="246" t="s">
        <v>19</v>
      </c>
      <c r="F218" s="247" t="s">
        <v>572</v>
      </c>
      <c r="G218" s="245"/>
      <c r="H218" s="248">
        <v>4.5940000000000003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153</v>
      </c>
      <c r="AU218" s="254" t="s">
        <v>79</v>
      </c>
      <c r="AV218" s="14" t="s">
        <v>79</v>
      </c>
      <c r="AW218" s="14" t="s">
        <v>31</v>
      </c>
      <c r="AX218" s="14" t="s">
        <v>69</v>
      </c>
      <c r="AY218" s="254" t="s">
        <v>142</v>
      </c>
    </row>
    <row r="219" s="14" customFormat="1">
      <c r="A219" s="14"/>
      <c r="B219" s="244"/>
      <c r="C219" s="245"/>
      <c r="D219" s="235" t="s">
        <v>153</v>
      </c>
      <c r="E219" s="246" t="s">
        <v>19</v>
      </c>
      <c r="F219" s="247" t="s">
        <v>489</v>
      </c>
      <c r="G219" s="245"/>
      <c r="H219" s="248">
        <v>-1.7729999999999999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153</v>
      </c>
      <c r="AU219" s="254" t="s">
        <v>79</v>
      </c>
      <c r="AV219" s="14" t="s">
        <v>79</v>
      </c>
      <c r="AW219" s="14" t="s">
        <v>31</v>
      </c>
      <c r="AX219" s="14" t="s">
        <v>69</v>
      </c>
      <c r="AY219" s="254" t="s">
        <v>142</v>
      </c>
    </row>
    <row r="220" s="13" customFormat="1">
      <c r="A220" s="13"/>
      <c r="B220" s="233"/>
      <c r="C220" s="234"/>
      <c r="D220" s="235" t="s">
        <v>153</v>
      </c>
      <c r="E220" s="236" t="s">
        <v>19</v>
      </c>
      <c r="F220" s="237" t="s">
        <v>573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153</v>
      </c>
      <c r="AU220" s="243" t="s">
        <v>79</v>
      </c>
      <c r="AV220" s="13" t="s">
        <v>77</v>
      </c>
      <c r="AW220" s="13" t="s">
        <v>31</v>
      </c>
      <c r="AX220" s="13" t="s">
        <v>69</v>
      </c>
      <c r="AY220" s="243" t="s">
        <v>142</v>
      </c>
    </row>
    <row r="221" s="14" customFormat="1">
      <c r="A221" s="14"/>
      <c r="B221" s="244"/>
      <c r="C221" s="245"/>
      <c r="D221" s="235" t="s">
        <v>153</v>
      </c>
      <c r="E221" s="246" t="s">
        <v>19</v>
      </c>
      <c r="F221" s="247" t="s">
        <v>574</v>
      </c>
      <c r="G221" s="245"/>
      <c r="H221" s="248">
        <v>6.6299999999999999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153</v>
      </c>
      <c r="AU221" s="254" t="s">
        <v>79</v>
      </c>
      <c r="AV221" s="14" t="s">
        <v>79</v>
      </c>
      <c r="AW221" s="14" t="s">
        <v>31</v>
      </c>
      <c r="AX221" s="14" t="s">
        <v>69</v>
      </c>
      <c r="AY221" s="254" t="s">
        <v>142</v>
      </c>
    </row>
    <row r="222" s="14" customFormat="1">
      <c r="A222" s="14"/>
      <c r="B222" s="244"/>
      <c r="C222" s="245"/>
      <c r="D222" s="235" t="s">
        <v>153</v>
      </c>
      <c r="E222" s="246" t="s">
        <v>19</v>
      </c>
      <c r="F222" s="247" t="s">
        <v>537</v>
      </c>
      <c r="G222" s="245"/>
      <c r="H222" s="248">
        <v>-1.379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153</v>
      </c>
      <c r="AU222" s="254" t="s">
        <v>79</v>
      </c>
      <c r="AV222" s="14" t="s">
        <v>79</v>
      </c>
      <c r="AW222" s="14" t="s">
        <v>31</v>
      </c>
      <c r="AX222" s="14" t="s">
        <v>69</v>
      </c>
      <c r="AY222" s="254" t="s">
        <v>142</v>
      </c>
    </row>
    <row r="223" s="13" customFormat="1">
      <c r="A223" s="13"/>
      <c r="B223" s="233"/>
      <c r="C223" s="234"/>
      <c r="D223" s="235" t="s">
        <v>153</v>
      </c>
      <c r="E223" s="236" t="s">
        <v>19</v>
      </c>
      <c r="F223" s="237" t="s">
        <v>510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153</v>
      </c>
      <c r="AU223" s="243" t="s">
        <v>79</v>
      </c>
      <c r="AV223" s="13" t="s">
        <v>77</v>
      </c>
      <c r="AW223" s="13" t="s">
        <v>31</v>
      </c>
      <c r="AX223" s="13" t="s">
        <v>69</v>
      </c>
      <c r="AY223" s="243" t="s">
        <v>142</v>
      </c>
    </row>
    <row r="224" s="14" customFormat="1">
      <c r="A224" s="14"/>
      <c r="B224" s="244"/>
      <c r="C224" s="245"/>
      <c r="D224" s="235" t="s">
        <v>153</v>
      </c>
      <c r="E224" s="246" t="s">
        <v>19</v>
      </c>
      <c r="F224" s="247" t="s">
        <v>575</v>
      </c>
      <c r="G224" s="245"/>
      <c r="H224" s="248">
        <v>5.7599999999999998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153</v>
      </c>
      <c r="AU224" s="254" t="s">
        <v>79</v>
      </c>
      <c r="AV224" s="14" t="s">
        <v>79</v>
      </c>
      <c r="AW224" s="14" t="s">
        <v>31</v>
      </c>
      <c r="AX224" s="14" t="s">
        <v>69</v>
      </c>
      <c r="AY224" s="254" t="s">
        <v>142</v>
      </c>
    </row>
    <row r="225" s="13" customFormat="1">
      <c r="A225" s="13"/>
      <c r="B225" s="233"/>
      <c r="C225" s="234"/>
      <c r="D225" s="235" t="s">
        <v>153</v>
      </c>
      <c r="E225" s="236" t="s">
        <v>19</v>
      </c>
      <c r="F225" s="237" t="s">
        <v>576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153</v>
      </c>
      <c r="AU225" s="243" t="s">
        <v>79</v>
      </c>
      <c r="AV225" s="13" t="s">
        <v>77</v>
      </c>
      <c r="AW225" s="13" t="s">
        <v>31</v>
      </c>
      <c r="AX225" s="13" t="s">
        <v>69</v>
      </c>
      <c r="AY225" s="243" t="s">
        <v>142</v>
      </c>
    </row>
    <row r="226" s="14" customFormat="1">
      <c r="A226" s="14"/>
      <c r="B226" s="244"/>
      <c r="C226" s="245"/>
      <c r="D226" s="235" t="s">
        <v>153</v>
      </c>
      <c r="E226" s="246" t="s">
        <v>19</v>
      </c>
      <c r="F226" s="247" t="s">
        <v>577</v>
      </c>
      <c r="G226" s="245"/>
      <c r="H226" s="248">
        <v>4.3499999999999996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153</v>
      </c>
      <c r="AU226" s="254" t="s">
        <v>79</v>
      </c>
      <c r="AV226" s="14" t="s">
        <v>79</v>
      </c>
      <c r="AW226" s="14" t="s">
        <v>31</v>
      </c>
      <c r="AX226" s="14" t="s">
        <v>69</v>
      </c>
      <c r="AY226" s="254" t="s">
        <v>142</v>
      </c>
    </row>
    <row r="227" s="14" customFormat="1">
      <c r="A227" s="14"/>
      <c r="B227" s="244"/>
      <c r="C227" s="245"/>
      <c r="D227" s="235" t="s">
        <v>153</v>
      </c>
      <c r="E227" s="246" t="s">
        <v>19</v>
      </c>
      <c r="F227" s="247" t="s">
        <v>496</v>
      </c>
      <c r="G227" s="245"/>
      <c r="H227" s="248">
        <v>-1.5760000000000001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153</v>
      </c>
      <c r="AU227" s="254" t="s">
        <v>79</v>
      </c>
      <c r="AV227" s="14" t="s">
        <v>79</v>
      </c>
      <c r="AW227" s="14" t="s">
        <v>31</v>
      </c>
      <c r="AX227" s="14" t="s">
        <v>69</v>
      </c>
      <c r="AY227" s="254" t="s">
        <v>142</v>
      </c>
    </row>
    <row r="228" s="13" customFormat="1">
      <c r="A228" s="13"/>
      <c r="B228" s="233"/>
      <c r="C228" s="234"/>
      <c r="D228" s="235" t="s">
        <v>153</v>
      </c>
      <c r="E228" s="236" t="s">
        <v>19</v>
      </c>
      <c r="F228" s="237" t="s">
        <v>516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153</v>
      </c>
      <c r="AU228" s="243" t="s">
        <v>79</v>
      </c>
      <c r="AV228" s="13" t="s">
        <v>77</v>
      </c>
      <c r="AW228" s="13" t="s">
        <v>31</v>
      </c>
      <c r="AX228" s="13" t="s">
        <v>69</v>
      </c>
      <c r="AY228" s="243" t="s">
        <v>142</v>
      </c>
    </row>
    <row r="229" s="14" customFormat="1">
      <c r="A229" s="14"/>
      <c r="B229" s="244"/>
      <c r="C229" s="245"/>
      <c r="D229" s="235" t="s">
        <v>153</v>
      </c>
      <c r="E229" s="246" t="s">
        <v>19</v>
      </c>
      <c r="F229" s="247" t="s">
        <v>574</v>
      </c>
      <c r="G229" s="245"/>
      <c r="H229" s="248">
        <v>6.6299999999999999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153</v>
      </c>
      <c r="AU229" s="254" t="s">
        <v>79</v>
      </c>
      <c r="AV229" s="14" t="s">
        <v>79</v>
      </c>
      <c r="AW229" s="14" t="s">
        <v>31</v>
      </c>
      <c r="AX229" s="14" t="s">
        <v>69</v>
      </c>
      <c r="AY229" s="254" t="s">
        <v>142</v>
      </c>
    </row>
    <row r="230" s="14" customFormat="1">
      <c r="A230" s="14"/>
      <c r="B230" s="244"/>
      <c r="C230" s="245"/>
      <c r="D230" s="235" t="s">
        <v>153</v>
      </c>
      <c r="E230" s="246" t="s">
        <v>19</v>
      </c>
      <c r="F230" s="247" t="s">
        <v>515</v>
      </c>
      <c r="G230" s="245"/>
      <c r="H230" s="248">
        <v>-1.1819999999999999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153</v>
      </c>
      <c r="AU230" s="254" t="s">
        <v>79</v>
      </c>
      <c r="AV230" s="14" t="s">
        <v>79</v>
      </c>
      <c r="AW230" s="14" t="s">
        <v>31</v>
      </c>
      <c r="AX230" s="14" t="s">
        <v>69</v>
      </c>
      <c r="AY230" s="254" t="s">
        <v>142</v>
      </c>
    </row>
    <row r="231" s="13" customFormat="1">
      <c r="A231" s="13"/>
      <c r="B231" s="233"/>
      <c r="C231" s="234"/>
      <c r="D231" s="235" t="s">
        <v>153</v>
      </c>
      <c r="E231" s="236" t="s">
        <v>19</v>
      </c>
      <c r="F231" s="237" t="s">
        <v>512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153</v>
      </c>
      <c r="AU231" s="243" t="s">
        <v>79</v>
      </c>
      <c r="AV231" s="13" t="s">
        <v>77</v>
      </c>
      <c r="AW231" s="13" t="s">
        <v>31</v>
      </c>
      <c r="AX231" s="13" t="s">
        <v>69</v>
      </c>
      <c r="AY231" s="243" t="s">
        <v>142</v>
      </c>
    </row>
    <row r="232" s="14" customFormat="1">
      <c r="A232" s="14"/>
      <c r="B232" s="244"/>
      <c r="C232" s="245"/>
      <c r="D232" s="235" t="s">
        <v>153</v>
      </c>
      <c r="E232" s="246" t="s">
        <v>19</v>
      </c>
      <c r="F232" s="247" t="s">
        <v>578</v>
      </c>
      <c r="G232" s="245"/>
      <c r="H232" s="248">
        <v>7.9050000000000002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153</v>
      </c>
      <c r="AU232" s="254" t="s">
        <v>79</v>
      </c>
      <c r="AV232" s="14" t="s">
        <v>79</v>
      </c>
      <c r="AW232" s="14" t="s">
        <v>31</v>
      </c>
      <c r="AX232" s="14" t="s">
        <v>69</v>
      </c>
      <c r="AY232" s="254" t="s">
        <v>142</v>
      </c>
    </row>
    <row r="233" s="13" customFormat="1">
      <c r="A233" s="13"/>
      <c r="B233" s="233"/>
      <c r="C233" s="234"/>
      <c r="D233" s="235" t="s">
        <v>153</v>
      </c>
      <c r="E233" s="236" t="s">
        <v>19</v>
      </c>
      <c r="F233" s="237" t="s">
        <v>579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153</v>
      </c>
      <c r="AU233" s="243" t="s">
        <v>79</v>
      </c>
      <c r="AV233" s="13" t="s">
        <v>77</v>
      </c>
      <c r="AW233" s="13" t="s">
        <v>31</v>
      </c>
      <c r="AX233" s="13" t="s">
        <v>69</v>
      </c>
      <c r="AY233" s="243" t="s">
        <v>142</v>
      </c>
    </row>
    <row r="234" s="14" customFormat="1">
      <c r="A234" s="14"/>
      <c r="B234" s="244"/>
      <c r="C234" s="245"/>
      <c r="D234" s="235" t="s">
        <v>153</v>
      </c>
      <c r="E234" s="246" t="s">
        <v>19</v>
      </c>
      <c r="F234" s="247" t="s">
        <v>580</v>
      </c>
      <c r="G234" s="245"/>
      <c r="H234" s="248">
        <v>3.5099999999999998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153</v>
      </c>
      <c r="AU234" s="254" t="s">
        <v>79</v>
      </c>
      <c r="AV234" s="14" t="s">
        <v>79</v>
      </c>
      <c r="AW234" s="14" t="s">
        <v>31</v>
      </c>
      <c r="AX234" s="14" t="s">
        <v>69</v>
      </c>
      <c r="AY234" s="254" t="s">
        <v>142</v>
      </c>
    </row>
    <row r="235" s="13" customFormat="1">
      <c r="A235" s="13"/>
      <c r="B235" s="233"/>
      <c r="C235" s="234"/>
      <c r="D235" s="235" t="s">
        <v>153</v>
      </c>
      <c r="E235" s="236" t="s">
        <v>19</v>
      </c>
      <c r="F235" s="237" t="s">
        <v>520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153</v>
      </c>
      <c r="AU235" s="243" t="s">
        <v>79</v>
      </c>
      <c r="AV235" s="13" t="s">
        <v>77</v>
      </c>
      <c r="AW235" s="13" t="s">
        <v>31</v>
      </c>
      <c r="AX235" s="13" t="s">
        <v>69</v>
      </c>
      <c r="AY235" s="243" t="s">
        <v>142</v>
      </c>
    </row>
    <row r="236" s="13" customFormat="1">
      <c r="A236" s="13"/>
      <c r="B236" s="233"/>
      <c r="C236" s="234"/>
      <c r="D236" s="235" t="s">
        <v>153</v>
      </c>
      <c r="E236" s="236" t="s">
        <v>19</v>
      </c>
      <c r="F236" s="237" t="s">
        <v>581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153</v>
      </c>
      <c r="AU236" s="243" t="s">
        <v>79</v>
      </c>
      <c r="AV236" s="13" t="s">
        <v>77</v>
      </c>
      <c r="AW236" s="13" t="s">
        <v>31</v>
      </c>
      <c r="AX236" s="13" t="s">
        <v>69</v>
      </c>
      <c r="AY236" s="243" t="s">
        <v>142</v>
      </c>
    </row>
    <row r="237" s="14" customFormat="1">
      <c r="A237" s="14"/>
      <c r="B237" s="244"/>
      <c r="C237" s="245"/>
      <c r="D237" s="235" t="s">
        <v>153</v>
      </c>
      <c r="E237" s="246" t="s">
        <v>19</v>
      </c>
      <c r="F237" s="247" t="s">
        <v>582</v>
      </c>
      <c r="G237" s="245"/>
      <c r="H237" s="248">
        <v>11.16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153</v>
      </c>
      <c r="AU237" s="254" t="s">
        <v>79</v>
      </c>
      <c r="AV237" s="14" t="s">
        <v>79</v>
      </c>
      <c r="AW237" s="14" t="s">
        <v>31</v>
      </c>
      <c r="AX237" s="14" t="s">
        <v>69</v>
      </c>
      <c r="AY237" s="254" t="s">
        <v>142</v>
      </c>
    </row>
    <row r="238" s="13" customFormat="1">
      <c r="A238" s="13"/>
      <c r="B238" s="233"/>
      <c r="C238" s="234"/>
      <c r="D238" s="235" t="s">
        <v>153</v>
      </c>
      <c r="E238" s="236" t="s">
        <v>19</v>
      </c>
      <c r="F238" s="237" t="s">
        <v>583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153</v>
      </c>
      <c r="AU238" s="243" t="s">
        <v>79</v>
      </c>
      <c r="AV238" s="13" t="s">
        <v>77</v>
      </c>
      <c r="AW238" s="13" t="s">
        <v>31</v>
      </c>
      <c r="AX238" s="13" t="s">
        <v>69</v>
      </c>
      <c r="AY238" s="243" t="s">
        <v>142</v>
      </c>
    </row>
    <row r="239" s="14" customFormat="1">
      <c r="A239" s="14"/>
      <c r="B239" s="244"/>
      <c r="C239" s="245"/>
      <c r="D239" s="235" t="s">
        <v>153</v>
      </c>
      <c r="E239" s="246" t="s">
        <v>19</v>
      </c>
      <c r="F239" s="247" t="s">
        <v>584</v>
      </c>
      <c r="G239" s="245"/>
      <c r="H239" s="248">
        <v>15.552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153</v>
      </c>
      <c r="AU239" s="254" t="s">
        <v>79</v>
      </c>
      <c r="AV239" s="14" t="s">
        <v>79</v>
      </c>
      <c r="AW239" s="14" t="s">
        <v>31</v>
      </c>
      <c r="AX239" s="14" t="s">
        <v>69</v>
      </c>
      <c r="AY239" s="254" t="s">
        <v>142</v>
      </c>
    </row>
    <row r="240" s="13" customFormat="1">
      <c r="A240" s="13"/>
      <c r="B240" s="233"/>
      <c r="C240" s="234"/>
      <c r="D240" s="235" t="s">
        <v>153</v>
      </c>
      <c r="E240" s="236" t="s">
        <v>19</v>
      </c>
      <c r="F240" s="237" t="s">
        <v>585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153</v>
      </c>
      <c r="AU240" s="243" t="s">
        <v>79</v>
      </c>
      <c r="AV240" s="13" t="s">
        <v>77</v>
      </c>
      <c r="AW240" s="13" t="s">
        <v>31</v>
      </c>
      <c r="AX240" s="13" t="s">
        <v>69</v>
      </c>
      <c r="AY240" s="243" t="s">
        <v>142</v>
      </c>
    </row>
    <row r="241" s="14" customFormat="1">
      <c r="A241" s="14"/>
      <c r="B241" s="244"/>
      <c r="C241" s="245"/>
      <c r="D241" s="235" t="s">
        <v>153</v>
      </c>
      <c r="E241" s="246" t="s">
        <v>19</v>
      </c>
      <c r="F241" s="247" t="s">
        <v>586</v>
      </c>
      <c r="G241" s="245"/>
      <c r="H241" s="248">
        <v>17.783999999999999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153</v>
      </c>
      <c r="AU241" s="254" t="s">
        <v>79</v>
      </c>
      <c r="AV241" s="14" t="s">
        <v>79</v>
      </c>
      <c r="AW241" s="14" t="s">
        <v>31</v>
      </c>
      <c r="AX241" s="14" t="s">
        <v>69</v>
      </c>
      <c r="AY241" s="254" t="s">
        <v>142</v>
      </c>
    </row>
    <row r="242" s="13" customFormat="1">
      <c r="A242" s="13"/>
      <c r="B242" s="233"/>
      <c r="C242" s="234"/>
      <c r="D242" s="235" t="s">
        <v>153</v>
      </c>
      <c r="E242" s="236" t="s">
        <v>19</v>
      </c>
      <c r="F242" s="237" t="s">
        <v>587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153</v>
      </c>
      <c r="AU242" s="243" t="s">
        <v>79</v>
      </c>
      <c r="AV242" s="13" t="s">
        <v>77</v>
      </c>
      <c r="AW242" s="13" t="s">
        <v>31</v>
      </c>
      <c r="AX242" s="13" t="s">
        <v>69</v>
      </c>
      <c r="AY242" s="243" t="s">
        <v>142</v>
      </c>
    </row>
    <row r="243" s="14" customFormat="1">
      <c r="A243" s="14"/>
      <c r="B243" s="244"/>
      <c r="C243" s="245"/>
      <c r="D243" s="235" t="s">
        <v>153</v>
      </c>
      <c r="E243" s="246" t="s">
        <v>19</v>
      </c>
      <c r="F243" s="247" t="s">
        <v>584</v>
      </c>
      <c r="G243" s="245"/>
      <c r="H243" s="248">
        <v>15.552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153</v>
      </c>
      <c r="AU243" s="254" t="s">
        <v>79</v>
      </c>
      <c r="AV243" s="14" t="s">
        <v>79</v>
      </c>
      <c r="AW243" s="14" t="s">
        <v>31</v>
      </c>
      <c r="AX243" s="14" t="s">
        <v>69</v>
      </c>
      <c r="AY243" s="254" t="s">
        <v>142</v>
      </c>
    </row>
    <row r="244" s="13" customFormat="1">
      <c r="A244" s="13"/>
      <c r="B244" s="233"/>
      <c r="C244" s="234"/>
      <c r="D244" s="235" t="s">
        <v>153</v>
      </c>
      <c r="E244" s="236" t="s">
        <v>19</v>
      </c>
      <c r="F244" s="237" t="s">
        <v>588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153</v>
      </c>
      <c r="AU244" s="243" t="s">
        <v>79</v>
      </c>
      <c r="AV244" s="13" t="s">
        <v>77</v>
      </c>
      <c r="AW244" s="13" t="s">
        <v>31</v>
      </c>
      <c r="AX244" s="13" t="s">
        <v>69</v>
      </c>
      <c r="AY244" s="243" t="s">
        <v>142</v>
      </c>
    </row>
    <row r="245" s="14" customFormat="1">
      <c r="A245" s="14"/>
      <c r="B245" s="244"/>
      <c r="C245" s="245"/>
      <c r="D245" s="235" t="s">
        <v>153</v>
      </c>
      <c r="E245" s="246" t="s">
        <v>19</v>
      </c>
      <c r="F245" s="247" t="s">
        <v>589</v>
      </c>
      <c r="G245" s="245"/>
      <c r="H245" s="248">
        <v>9.5399999999999991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153</v>
      </c>
      <c r="AU245" s="254" t="s">
        <v>79</v>
      </c>
      <c r="AV245" s="14" t="s">
        <v>79</v>
      </c>
      <c r="AW245" s="14" t="s">
        <v>31</v>
      </c>
      <c r="AX245" s="14" t="s">
        <v>69</v>
      </c>
      <c r="AY245" s="254" t="s">
        <v>142</v>
      </c>
    </row>
    <row r="246" s="13" customFormat="1">
      <c r="A246" s="13"/>
      <c r="B246" s="233"/>
      <c r="C246" s="234"/>
      <c r="D246" s="235" t="s">
        <v>153</v>
      </c>
      <c r="E246" s="236" t="s">
        <v>19</v>
      </c>
      <c r="F246" s="237" t="s">
        <v>590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153</v>
      </c>
      <c r="AU246" s="243" t="s">
        <v>79</v>
      </c>
      <c r="AV246" s="13" t="s">
        <v>77</v>
      </c>
      <c r="AW246" s="13" t="s">
        <v>31</v>
      </c>
      <c r="AX246" s="13" t="s">
        <v>69</v>
      </c>
      <c r="AY246" s="243" t="s">
        <v>142</v>
      </c>
    </row>
    <row r="247" s="14" customFormat="1">
      <c r="A247" s="14"/>
      <c r="B247" s="244"/>
      <c r="C247" s="245"/>
      <c r="D247" s="235" t="s">
        <v>153</v>
      </c>
      <c r="E247" s="246" t="s">
        <v>19</v>
      </c>
      <c r="F247" s="247" t="s">
        <v>591</v>
      </c>
      <c r="G247" s="245"/>
      <c r="H247" s="248">
        <v>17.100000000000001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153</v>
      </c>
      <c r="AU247" s="254" t="s">
        <v>79</v>
      </c>
      <c r="AV247" s="14" t="s">
        <v>79</v>
      </c>
      <c r="AW247" s="14" t="s">
        <v>31</v>
      </c>
      <c r="AX247" s="14" t="s">
        <v>69</v>
      </c>
      <c r="AY247" s="254" t="s">
        <v>142</v>
      </c>
    </row>
    <row r="248" s="14" customFormat="1">
      <c r="A248" s="14"/>
      <c r="B248" s="244"/>
      <c r="C248" s="245"/>
      <c r="D248" s="235" t="s">
        <v>153</v>
      </c>
      <c r="E248" s="246" t="s">
        <v>19</v>
      </c>
      <c r="F248" s="247" t="s">
        <v>571</v>
      </c>
      <c r="G248" s="245"/>
      <c r="H248" s="248">
        <v>3.6000000000000001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153</v>
      </c>
      <c r="AU248" s="254" t="s">
        <v>79</v>
      </c>
      <c r="AV248" s="14" t="s">
        <v>79</v>
      </c>
      <c r="AW248" s="14" t="s">
        <v>31</v>
      </c>
      <c r="AX248" s="14" t="s">
        <v>69</v>
      </c>
      <c r="AY248" s="254" t="s">
        <v>142</v>
      </c>
    </row>
    <row r="249" s="14" customFormat="1">
      <c r="A249" s="14"/>
      <c r="B249" s="244"/>
      <c r="C249" s="245"/>
      <c r="D249" s="235" t="s">
        <v>153</v>
      </c>
      <c r="E249" s="246" t="s">
        <v>19</v>
      </c>
      <c r="F249" s="247" t="s">
        <v>496</v>
      </c>
      <c r="G249" s="245"/>
      <c r="H249" s="248">
        <v>-1.5760000000000001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153</v>
      </c>
      <c r="AU249" s="254" t="s">
        <v>79</v>
      </c>
      <c r="AV249" s="14" t="s">
        <v>79</v>
      </c>
      <c r="AW249" s="14" t="s">
        <v>31</v>
      </c>
      <c r="AX249" s="14" t="s">
        <v>69</v>
      </c>
      <c r="AY249" s="254" t="s">
        <v>142</v>
      </c>
    </row>
    <row r="250" s="13" customFormat="1">
      <c r="A250" s="13"/>
      <c r="B250" s="233"/>
      <c r="C250" s="234"/>
      <c r="D250" s="235" t="s">
        <v>153</v>
      </c>
      <c r="E250" s="236" t="s">
        <v>19</v>
      </c>
      <c r="F250" s="237" t="s">
        <v>592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153</v>
      </c>
      <c r="AU250" s="243" t="s">
        <v>79</v>
      </c>
      <c r="AV250" s="13" t="s">
        <v>77</v>
      </c>
      <c r="AW250" s="13" t="s">
        <v>31</v>
      </c>
      <c r="AX250" s="13" t="s">
        <v>69</v>
      </c>
      <c r="AY250" s="243" t="s">
        <v>142</v>
      </c>
    </row>
    <row r="251" s="14" customFormat="1">
      <c r="A251" s="14"/>
      <c r="B251" s="244"/>
      <c r="C251" s="245"/>
      <c r="D251" s="235" t="s">
        <v>153</v>
      </c>
      <c r="E251" s="246" t="s">
        <v>19</v>
      </c>
      <c r="F251" s="247" t="s">
        <v>593</v>
      </c>
      <c r="G251" s="245"/>
      <c r="H251" s="248">
        <v>14.007999999999999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153</v>
      </c>
      <c r="AU251" s="254" t="s">
        <v>79</v>
      </c>
      <c r="AV251" s="14" t="s">
        <v>79</v>
      </c>
      <c r="AW251" s="14" t="s">
        <v>31</v>
      </c>
      <c r="AX251" s="14" t="s">
        <v>69</v>
      </c>
      <c r="AY251" s="254" t="s">
        <v>142</v>
      </c>
    </row>
    <row r="252" s="14" customFormat="1">
      <c r="A252" s="14"/>
      <c r="B252" s="244"/>
      <c r="C252" s="245"/>
      <c r="D252" s="235" t="s">
        <v>153</v>
      </c>
      <c r="E252" s="246" t="s">
        <v>19</v>
      </c>
      <c r="F252" s="247" t="s">
        <v>594</v>
      </c>
      <c r="G252" s="245"/>
      <c r="H252" s="248">
        <v>4.6399999999999997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153</v>
      </c>
      <c r="AU252" s="254" t="s">
        <v>79</v>
      </c>
      <c r="AV252" s="14" t="s">
        <v>79</v>
      </c>
      <c r="AW252" s="14" t="s">
        <v>31</v>
      </c>
      <c r="AX252" s="14" t="s">
        <v>69</v>
      </c>
      <c r="AY252" s="254" t="s">
        <v>142</v>
      </c>
    </row>
    <row r="253" s="14" customFormat="1">
      <c r="A253" s="14"/>
      <c r="B253" s="244"/>
      <c r="C253" s="245"/>
      <c r="D253" s="235" t="s">
        <v>153</v>
      </c>
      <c r="E253" s="246" t="s">
        <v>19</v>
      </c>
      <c r="F253" s="247" t="s">
        <v>489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153</v>
      </c>
      <c r="AU253" s="254" t="s">
        <v>79</v>
      </c>
      <c r="AV253" s="14" t="s">
        <v>79</v>
      </c>
      <c r="AW253" s="14" t="s">
        <v>31</v>
      </c>
      <c r="AX253" s="14" t="s">
        <v>69</v>
      </c>
      <c r="AY253" s="254" t="s">
        <v>142</v>
      </c>
    </row>
    <row r="254" s="13" customFormat="1">
      <c r="A254" s="13"/>
      <c r="B254" s="233"/>
      <c r="C254" s="234"/>
      <c r="D254" s="235" t="s">
        <v>153</v>
      </c>
      <c r="E254" s="236" t="s">
        <v>19</v>
      </c>
      <c r="F254" s="237" t="s">
        <v>595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153</v>
      </c>
      <c r="AU254" s="243" t="s">
        <v>79</v>
      </c>
      <c r="AV254" s="13" t="s">
        <v>77</v>
      </c>
      <c r="AW254" s="13" t="s">
        <v>31</v>
      </c>
      <c r="AX254" s="13" t="s">
        <v>69</v>
      </c>
      <c r="AY254" s="243" t="s">
        <v>142</v>
      </c>
    </row>
    <row r="255" s="14" customFormat="1">
      <c r="A255" s="14"/>
      <c r="B255" s="244"/>
      <c r="C255" s="245"/>
      <c r="D255" s="235" t="s">
        <v>153</v>
      </c>
      <c r="E255" s="246" t="s">
        <v>19</v>
      </c>
      <c r="F255" s="247" t="s">
        <v>596</v>
      </c>
      <c r="G255" s="245"/>
      <c r="H255" s="248">
        <v>8.0999999999999996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153</v>
      </c>
      <c r="AU255" s="254" t="s">
        <v>79</v>
      </c>
      <c r="AV255" s="14" t="s">
        <v>79</v>
      </c>
      <c r="AW255" s="14" t="s">
        <v>31</v>
      </c>
      <c r="AX255" s="14" t="s">
        <v>69</v>
      </c>
      <c r="AY255" s="254" t="s">
        <v>142</v>
      </c>
    </row>
    <row r="256" s="13" customFormat="1">
      <c r="A256" s="13"/>
      <c r="B256" s="233"/>
      <c r="C256" s="234"/>
      <c r="D256" s="235" t="s">
        <v>153</v>
      </c>
      <c r="E256" s="236" t="s">
        <v>19</v>
      </c>
      <c r="F256" s="237" t="s">
        <v>523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153</v>
      </c>
      <c r="AU256" s="243" t="s">
        <v>79</v>
      </c>
      <c r="AV256" s="13" t="s">
        <v>77</v>
      </c>
      <c r="AW256" s="13" t="s">
        <v>31</v>
      </c>
      <c r="AX256" s="13" t="s">
        <v>69</v>
      </c>
      <c r="AY256" s="243" t="s">
        <v>142</v>
      </c>
    </row>
    <row r="257" s="14" customFormat="1">
      <c r="A257" s="14"/>
      <c r="B257" s="244"/>
      <c r="C257" s="245"/>
      <c r="D257" s="235" t="s">
        <v>153</v>
      </c>
      <c r="E257" s="246" t="s">
        <v>19</v>
      </c>
      <c r="F257" s="247" t="s">
        <v>589</v>
      </c>
      <c r="G257" s="245"/>
      <c r="H257" s="248">
        <v>9.5399999999999991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153</v>
      </c>
      <c r="AU257" s="254" t="s">
        <v>79</v>
      </c>
      <c r="AV257" s="14" t="s">
        <v>79</v>
      </c>
      <c r="AW257" s="14" t="s">
        <v>31</v>
      </c>
      <c r="AX257" s="14" t="s">
        <v>69</v>
      </c>
      <c r="AY257" s="254" t="s">
        <v>142</v>
      </c>
    </row>
    <row r="258" s="13" customFormat="1">
      <c r="A258" s="13"/>
      <c r="B258" s="233"/>
      <c r="C258" s="234"/>
      <c r="D258" s="235" t="s">
        <v>153</v>
      </c>
      <c r="E258" s="236" t="s">
        <v>19</v>
      </c>
      <c r="F258" s="237" t="s">
        <v>528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153</v>
      </c>
      <c r="AU258" s="243" t="s">
        <v>79</v>
      </c>
      <c r="AV258" s="13" t="s">
        <v>77</v>
      </c>
      <c r="AW258" s="13" t="s">
        <v>31</v>
      </c>
      <c r="AX258" s="13" t="s">
        <v>69</v>
      </c>
      <c r="AY258" s="243" t="s">
        <v>142</v>
      </c>
    </row>
    <row r="259" s="14" customFormat="1">
      <c r="A259" s="14"/>
      <c r="B259" s="244"/>
      <c r="C259" s="245"/>
      <c r="D259" s="235" t="s">
        <v>153</v>
      </c>
      <c r="E259" s="246" t="s">
        <v>19</v>
      </c>
      <c r="F259" s="247" t="s">
        <v>597</v>
      </c>
      <c r="G259" s="245"/>
      <c r="H259" s="248">
        <v>3.4199999999999999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153</v>
      </c>
      <c r="AU259" s="254" t="s">
        <v>79</v>
      </c>
      <c r="AV259" s="14" t="s">
        <v>79</v>
      </c>
      <c r="AW259" s="14" t="s">
        <v>31</v>
      </c>
      <c r="AX259" s="14" t="s">
        <v>69</v>
      </c>
      <c r="AY259" s="254" t="s">
        <v>142</v>
      </c>
    </row>
    <row r="260" s="14" customFormat="1">
      <c r="A260" s="14"/>
      <c r="B260" s="244"/>
      <c r="C260" s="245"/>
      <c r="D260" s="235" t="s">
        <v>153</v>
      </c>
      <c r="E260" s="246" t="s">
        <v>19</v>
      </c>
      <c r="F260" s="247" t="s">
        <v>537</v>
      </c>
      <c r="G260" s="245"/>
      <c r="H260" s="248">
        <v>-1.379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153</v>
      </c>
      <c r="AU260" s="254" t="s">
        <v>79</v>
      </c>
      <c r="AV260" s="14" t="s">
        <v>79</v>
      </c>
      <c r="AW260" s="14" t="s">
        <v>31</v>
      </c>
      <c r="AX260" s="14" t="s">
        <v>69</v>
      </c>
      <c r="AY260" s="254" t="s">
        <v>142</v>
      </c>
    </row>
    <row r="261" s="13" customFormat="1">
      <c r="A261" s="13"/>
      <c r="B261" s="233"/>
      <c r="C261" s="234"/>
      <c r="D261" s="235" t="s">
        <v>153</v>
      </c>
      <c r="E261" s="236" t="s">
        <v>19</v>
      </c>
      <c r="F261" s="237" t="s">
        <v>538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153</v>
      </c>
      <c r="AU261" s="243" t="s">
        <v>79</v>
      </c>
      <c r="AV261" s="13" t="s">
        <v>77</v>
      </c>
      <c r="AW261" s="13" t="s">
        <v>31</v>
      </c>
      <c r="AX261" s="13" t="s">
        <v>69</v>
      </c>
      <c r="AY261" s="243" t="s">
        <v>142</v>
      </c>
    </row>
    <row r="262" s="14" customFormat="1">
      <c r="A262" s="14"/>
      <c r="B262" s="244"/>
      <c r="C262" s="245"/>
      <c r="D262" s="235" t="s">
        <v>153</v>
      </c>
      <c r="E262" s="246" t="s">
        <v>19</v>
      </c>
      <c r="F262" s="247" t="s">
        <v>598</v>
      </c>
      <c r="G262" s="245"/>
      <c r="H262" s="248">
        <v>26.850999999999999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153</v>
      </c>
      <c r="AU262" s="254" t="s">
        <v>79</v>
      </c>
      <c r="AV262" s="14" t="s">
        <v>79</v>
      </c>
      <c r="AW262" s="14" t="s">
        <v>31</v>
      </c>
      <c r="AX262" s="14" t="s">
        <v>69</v>
      </c>
      <c r="AY262" s="254" t="s">
        <v>142</v>
      </c>
    </row>
    <row r="263" s="14" customFormat="1">
      <c r="A263" s="14"/>
      <c r="B263" s="244"/>
      <c r="C263" s="245"/>
      <c r="D263" s="235" t="s">
        <v>153</v>
      </c>
      <c r="E263" s="246" t="s">
        <v>19</v>
      </c>
      <c r="F263" s="247" t="s">
        <v>599</v>
      </c>
      <c r="G263" s="245"/>
      <c r="H263" s="248">
        <v>-4.7279999999999998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153</v>
      </c>
      <c r="AU263" s="254" t="s">
        <v>79</v>
      </c>
      <c r="AV263" s="14" t="s">
        <v>79</v>
      </c>
      <c r="AW263" s="14" t="s">
        <v>31</v>
      </c>
      <c r="AX263" s="14" t="s">
        <v>69</v>
      </c>
      <c r="AY263" s="254" t="s">
        <v>142</v>
      </c>
    </row>
    <row r="264" s="14" customFormat="1">
      <c r="A264" s="14"/>
      <c r="B264" s="244"/>
      <c r="C264" s="245"/>
      <c r="D264" s="235" t="s">
        <v>153</v>
      </c>
      <c r="E264" s="246" t="s">
        <v>19</v>
      </c>
      <c r="F264" s="247" t="s">
        <v>600</v>
      </c>
      <c r="G264" s="245"/>
      <c r="H264" s="248">
        <v>27.724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153</v>
      </c>
      <c r="AU264" s="254" t="s">
        <v>79</v>
      </c>
      <c r="AV264" s="14" t="s">
        <v>79</v>
      </c>
      <c r="AW264" s="14" t="s">
        <v>31</v>
      </c>
      <c r="AX264" s="14" t="s">
        <v>69</v>
      </c>
      <c r="AY264" s="254" t="s">
        <v>142</v>
      </c>
    </row>
    <row r="265" s="14" customFormat="1">
      <c r="A265" s="14"/>
      <c r="B265" s="244"/>
      <c r="C265" s="245"/>
      <c r="D265" s="235" t="s">
        <v>153</v>
      </c>
      <c r="E265" s="246" t="s">
        <v>19</v>
      </c>
      <c r="F265" s="247" t="s">
        <v>599</v>
      </c>
      <c r="G265" s="245"/>
      <c r="H265" s="248">
        <v>-4.7279999999999998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153</v>
      </c>
      <c r="AU265" s="254" t="s">
        <v>79</v>
      </c>
      <c r="AV265" s="14" t="s">
        <v>79</v>
      </c>
      <c r="AW265" s="14" t="s">
        <v>31</v>
      </c>
      <c r="AX265" s="14" t="s">
        <v>69</v>
      </c>
      <c r="AY265" s="254" t="s">
        <v>142</v>
      </c>
    </row>
    <row r="266" s="13" customFormat="1">
      <c r="A266" s="13"/>
      <c r="B266" s="233"/>
      <c r="C266" s="234"/>
      <c r="D266" s="235" t="s">
        <v>153</v>
      </c>
      <c r="E266" s="236" t="s">
        <v>19</v>
      </c>
      <c r="F266" s="237" t="s">
        <v>542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153</v>
      </c>
      <c r="AU266" s="243" t="s">
        <v>79</v>
      </c>
      <c r="AV266" s="13" t="s">
        <v>77</v>
      </c>
      <c r="AW266" s="13" t="s">
        <v>31</v>
      </c>
      <c r="AX266" s="13" t="s">
        <v>69</v>
      </c>
      <c r="AY266" s="243" t="s">
        <v>142</v>
      </c>
    </row>
    <row r="267" s="13" customFormat="1">
      <c r="A267" s="13"/>
      <c r="B267" s="233"/>
      <c r="C267" s="234"/>
      <c r="D267" s="235" t="s">
        <v>153</v>
      </c>
      <c r="E267" s="236" t="s">
        <v>19</v>
      </c>
      <c r="F267" s="237" t="s">
        <v>601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153</v>
      </c>
      <c r="AU267" s="243" t="s">
        <v>79</v>
      </c>
      <c r="AV267" s="13" t="s">
        <v>77</v>
      </c>
      <c r="AW267" s="13" t="s">
        <v>31</v>
      </c>
      <c r="AX267" s="13" t="s">
        <v>69</v>
      </c>
      <c r="AY267" s="243" t="s">
        <v>142</v>
      </c>
    </row>
    <row r="268" s="14" customFormat="1">
      <c r="A268" s="14"/>
      <c r="B268" s="244"/>
      <c r="C268" s="245"/>
      <c r="D268" s="235" t="s">
        <v>153</v>
      </c>
      <c r="E268" s="246" t="s">
        <v>19</v>
      </c>
      <c r="F268" s="247" t="s">
        <v>602</v>
      </c>
      <c r="G268" s="245"/>
      <c r="H268" s="248">
        <v>12.448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153</v>
      </c>
      <c r="AU268" s="254" t="s">
        <v>79</v>
      </c>
      <c r="AV268" s="14" t="s">
        <v>79</v>
      </c>
      <c r="AW268" s="14" t="s">
        <v>31</v>
      </c>
      <c r="AX268" s="14" t="s">
        <v>69</v>
      </c>
      <c r="AY268" s="254" t="s">
        <v>142</v>
      </c>
    </row>
    <row r="269" s="14" customFormat="1">
      <c r="A269" s="14"/>
      <c r="B269" s="244"/>
      <c r="C269" s="245"/>
      <c r="D269" s="235" t="s">
        <v>153</v>
      </c>
      <c r="E269" s="246" t="s">
        <v>19</v>
      </c>
      <c r="F269" s="247" t="s">
        <v>603</v>
      </c>
      <c r="G269" s="245"/>
      <c r="H269" s="248">
        <v>12.068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153</v>
      </c>
      <c r="AU269" s="254" t="s">
        <v>79</v>
      </c>
      <c r="AV269" s="14" t="s">
        <v>79</v>
      </c>
      <c r="AW269" s="14" t="s">
        <v>31</v>
      </c>
      <c r="AX269" s="14" t="s">
        <v>69</v>
      </c>
      <c r="AY269" s="254" t="s">
        <v>142</v>
      </c>
    </row>
    <row r="270" s="13" customFormat="1">
      <c r="A270" s="13"/>
      <c r="B270" s="233"/>
      <c r="C270" s="234"/>
      <c r="D270" s="235" t="s">
        <v>153</v>
      </c>
      <c r="E270" s="236" t="s">
        <v>19</v>
      </c>
      <c r="F270" s="237" t="s">
        <v>604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153</v>
      </c>
      <c r="AU270" s="243" t="s">
        <v>79</v>
      </c>
      <c r="AV270" s="13" t="s">
        <v>77</v>
      </c>
      <c r="AW270" s="13" t="s">
        <v>31</v>
      </c>
      <c r="AX270" s="13" t="s">
        <v>69</v>
      </c>
      <c r="AY270" s="243" t="s">
        <v>142</v>
      </c>
    </row>
    <row r="271" s="14" customFormat="1">
      <c r="A271" s="14"/>
      <c r="B271" s="244"/>
      <c r="C271" s="245"/>
      <c r="D271" s="235" t="s">
        <v>153</v>
      </c>
      <c r="E271" s="246" t="s">
        <v>19</v>
      </c>
      <c r="F271" s="247" t="s">
        <v>605</v>
      </c>
      <c r="G271" s="245"/>
      <c r="H271" s="248">
        <v>4.931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153</v>
      </c>
      <c r="AU271" s="254" t="s">
        <v>79</v>
      </c>
      <c r="AV271" s="14" t="s">
        <v>79</v>
      </c>
      <c r="AW271" s="14" t="s">
        <v>31</v>
      </c>
      <c r="AX271" s="14" t="s">
        <v>69</v>
      </c>
      <c r="AY271" s="254" t="s">
        <v>142</v>
      </c>
    </row>
    <row r="272" s="13" customFormat="1">
      <c r="A272" s="13"/>
      <c r="B272" s="233"/>
      <c r="C272" s="234"/>
      <c r="D272" s="235" t="s">
        <v>153</v>
      </c>
      <c r="E272" s="236" t="s">
        <v>19</v>
      </c>
      <c r="F272" s="237" t="s">
        <v>606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153</v>
      </c>
      <c r="AU272" s="243" t="s">
        <v>79</v>
      </c>
      <c r="AV272" s="13" t="s">
        <v>77</v>
      </c>
      <c r="AW272" s="13" t="s">
        <v>31</v>
      </c>
      <c r="AX272" s="13" t="s">
        <v>69</v>
      </c>
      <c r="AY272" s="243" t="s">
        <v>142</v>
      </c>
    </row>
    <row r="273" s="14" customFormat="1">
      <c r="A273" s="14"/>
      <c r="B273" s="244"/>
      <c r="C273" s="245"/>
      <c r="D273" s="235" t="s">
        <v>153</v>
      </c>
      <c r="E273" s="246" t="s">
        <v>19</v>
      </c>
      <c r="F273" s="247" t="s">
        <v>607</v>
      </c>
      <c r="G273" s="245"/>
      <c r="H273" s="248">
        <v>8.5640000000000001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153</v>
      </c>
      <c r="AU273" s="254" t="s">
        <v>79</v>
      </c>
      <c r="AV273" s="14" t="s">
        <v>79</v>
      </c>
      <c r="AW273" s="14" t="s">
        <v>31</v>
      </c>
      <c r="AX273" s="14" t="s">
        <v>69</v>
      </c>
      <c r="AY273" s="254" t="s">
        <v>142</v>
      </c>
    </row>
    <row r="274" s="14" customFormat="1">
      <c r="A274" s="14"/>
      <c r="B274" s="244"/>
      <c r="C274" s="245"/>
      <c r="D274" s="235" t="s">
        <v>153</v>
      </c>
      <c r="E274" s="246" t="s">
        <v>19</v>
      </c>
      <c r="F274" s="247" t="s">
        <v>608</v>
      </c>
      <c r="G274" s="245"/>
      <c r="H274" s="248">
        <v>2.4670000000000001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153</v>
      </c>
      <c r="AU274" s="254" t="s">
        <v>79</v>
      </c>
      <c r="AV274" s="14" t="s">
        <v>79</v>
      </c>
      <c r="AW274" s="14" t="s">
        <v>31</v>
      </c>
      <c r="AX274" s="14" t="s">
        <v>69</v>
      </c>
      <c r="AY274" s="254" t="s">
        <v>142</v>
      </c>
    </row>
    <row r="275" s="14" customFormat="1">
      <c r="A275" s="14"/>
      <c r="B275" s="244"/>
      <c r="C275" s="245"/>
      <c r="D275" s="235" t="s">
        <v>153</v>
      </c>
      <c r="E275" s="246" t="s">
        <v>19</v>
      </c>
      <c r="F275" s="247" t="s">
        <v>609</v>
      </c>
      <c r="G275" s="245"/>
      <c r="H275" s="248">
        <v>8.3620000000000001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153</v>
      </c>
      <c r="AU275" s="254" t="s">
        <v>79</v>
      </c>
      <c r="AV275" s="14" t="s">
        <v>79</v>
      </c>
      <c r="AW275" s="14" t="s">
        <v>31</v>
      </c>
      <c r="AX275" s="14" t="s">
        <v>69</v>
      </c>
      <c r="AY275" s="254" t="s">
        <v>142</v>
      </c>
    </row>
    <row r="276" s="13" customFormat="1">
      <c r="A276" s="13"/>
      <c r="B276" s="233"/>
      <c r="C276" s="234"/>
      <c r="D276" s="235" t="s">
        <v>153</v>
      </c>
      <c r="E276" s="236" t="s">
        <v>19</v>
      </c>
      <c r="F276" s="237" t="s">
        <v>610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153</v>
      </c>
      <c r="AU276" s="243" t="s">
        <v>79</v>
      </c>
      <c r="AV276" s="13" t="s">
        <v>77</v>
      </c>
      <c r="AW276" s="13" t="s">
        <v>31</v>
      </c>
      <c r="AX276" s="13" t="s">
        <v>69</v>
      </c>
      <c r="AY276" s="243" t="s">
        <v>142</v>
      </c>
    </row>
    <row r="277" s="14" customFormat="1">
      <c r="A277" s="14"/>
      <c r="B277" s="244"/>
      <c r="C277" s="245"/>
      <c r="D277" s="235" t="s">
        <v>153</v>
      </c>
      <c r="E277" s="246" t="s">
        <v>19</v>
      </c>
      <c r="F277" s="247" t="s">
        <v>611</v>
      </c>
      <c r="G277" s="245"/>
      <c r="H277" s="248">
        <v>6.5149999999999997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153</v>
      </c>
      <c r="AU277" s="254" t="s">
        <v>79</v>
      </c>
      <c r="AV277" s="14" t="s">
        <v>79</v>
      </c>
      <c r="AW277" s="14" t="s">
        <v>31</v>
      </c>
      <c r="AX277" s="14" t="s">
        <v>69</v>
      </c>
      <c r="AY277" s="254" t="s">
        <v>142</v>
      </c>
    </row>
    <row r="278" s="14" customFormat="1">
      <c r="A278" s="14"/>
      <c r="B278" s="244"/>
      <c r="C278" s="245"/>
      <c r="D278" s="235" t="s">
        <v>153</v>
      </c>
      <c r="E278" s="246" t="s">
        <v>19</v>
      </c>
      <c r="F278" s="247" t="s">
        <v>612</v>
      </c>
      <c r="G278" s="245"/>
      <c r="H278" s="248">
        <v>-1.95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153</v>
      </c>
      <c r="AU278" s="254" t="s">
        <v>79</v>
      </c>
      <c r="AV278" s="14" t="s">
        <v>79</v>
      </c>
      <c r="AW278" s="14" t="s">
        <v>31</v>
      </c>
      <c r="AX278" s="14" t="s">
        <v>69</v>
      </c>
      <c r="AY278" s="254" t="s">
        <v>142</v>
      </c>
    </row>
    <row r="279" s="14" customFormat="1">
      <c r="A279" s="14"/>
      <c r="B279" s="244"/>
      <c r="C279" s="245"/>
      <c r="D279" s="235" t="s">
        <v>153</v>
      </c>
      <c r="E279" s="246" t="s">
        <v>19</v>
      </c>
      <c r="F279" s="247" t="s">
        <v>613</v>
      </c>
      <c r="G279" s="245"/>
      <c r="H279" s="248">
        <v>9.766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153</v>
      </c>
      <c r="AU279" s="254" t="s">
        <v>79</v>
      </c>
      <c r="AV279" s="14" t="s">
        <v>79</v>
      </c>
      <c r="AW279" s="14" t="s">
        <v>31</v>
      </c>
      <c r="AX279" s="14" t="s">
        <v>69</v>
      </c>
      <c r="AY279" s="254" t="s">
        <v>142</v>
      </c>
    </row>
    <row r="280" s="13" customFormat="1">
      <c r="A280" s="13"/>
      <c r="B280" s="233"/>
      <c r="C280" s="234"/>
      <c r="D280" s="235" t="s">
        <v>153</v>
      </c>
      <c r="E280" s="236" t="s">
        <v>19</v>
      </c>
      <c r="F280" s="237" t="s">
        <v>614</v>
      </c>
      <c r="G280" s="234"/>
      <c r="H280" s="236" t="s">
        <v>19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153</v>
      </c>
      <c r="AU280" s="243" t="s">
        <v>79</v>
      </c>
      <c r="AV280" s="13" t="s">
        <v>77</v>
      </c>
      <c r="AW280" s="13" t="s">
        <v>31</v>
      </c>
      <c r="AX280" s="13" t="s">
        <v>69</v>
      </c>
      <c r="AY280" s="243" t="s">
        <v>142</v>
      </c>
    </row>
    <row r="281" s="14" customFormat="1">
      <c r="A281" s="14"/>
      <c r="B281" s="244"/>
      <c r="C281" s="245"/>
      <c r="D281" s="235" t="s">
        <v>153</v>
      </c>
      <c r="E281" s="246" t="s">
        <v>19</v>
      </c>
      <c r="F281" s="247" t="s">
        <v>615</v>
      </c>
      <c r="G281" s="245"/>
      <c r="H281" s="248">
        <v>12.835000000000001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153</v>
      </c>
      <c r="AU281" s="254" t="s">
        <v>79</v>
      </c>
      <c r="AV281" s="14" t="s">
        <v>79</v>
      </c>
      <c r="AW281" s="14" t="s">
        <v>31</v>
      </c>
      <c r="AX281" s="14" t="s">
        <v>69</v>
      </c>
      <c r="AY281" s="254" t="s">
        <v>142</v>
      </c>
    </row>
    <row r="282" s="13" customFormat="1">
      <c r="A282" s="13"/>
      <c r="B282" s="233"/>
      <c r="C282" s="234"/>
      <c r="D282" s="235" t="s">
        <v>153</v>
      </c>
      <c r="E282" s="236" t="s">
        <v>19</v>
      </c>
      <c r="F282" s="237" t="s">
        <v>616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153</v>
      </c>
      <c r="AU282" s="243" t="s">
        <v>79</v>
      </c>
      <c r="AV282" s="13" t="s">
        <v>77</v>
      </c>
      <c r="AW282" s="13" t="s">
        <v>31</v>
      </c>
      <c r="AX282" s="13" t="s">
        <v>69</v>
      </c>
      <c r="AY282" s="243" t="s">
        <v>142</v>
      </c>
    </row>
    <row r="283" s="14" customFormat="1">
      <c r="A283" s="14"/>
      <c r="B283" s="244"/>
      <c r="C283" s="245"/>
      <c r="D283" s="235" t="s">
        <v>153</v>
      </c>
      <c r="E283" s="246" t="s">
        <v>19</v>
      </c>
      <c r="F283" s="247" t="s">
        <v>617</v>
      </c>
      <c r="G283" s="245"/>
      <c r="H283" s="248">
        <v>4.6680000000000001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153</v>
      </c>
      <c r="AU283" s="254" t="s">
        <v>79</v>
      </c>
      <c r="AV283" s="14" t="s">
        <v>79</v>
      </c>
      <c r="AW283" s="14" t="s">
        <v>31</v>
      </c>
      <c r="AX283" s="14" t="s">
        <v>69</v>
      </c>
      <c r="AY283" s="254" t="s">
        <v>142</v>
      </c>
    </row>
    <row r="284" s="14" customFormat="1">
      <c r="A284" s="14"/>
      <c r="B284" s="244"/>
      <c r="C284" s="245"/>
      <c r="D284" s="235" t="s">
        <v>153</v>
      </c>
      <c r="E284" s="246" t="s">
        <v>19</v>
      </c>
      <c r="F284" s="247" t="s">
        <v>618</v>
      </c>
      <c r="G284" s="245"/>
      <c r="H284" s="248">
        <v>-1.5860000000000001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153</v>
      </c>
      <c r="AU284" s="254" t="s">
        <v>79</v>
      </c>
      <c r="AV284" s="14" t="s">
        <v>79</v>
      </c>
      <c r="AW284" s="14" t="s">
        <v>31</v>
      </c>
      <c r="AX284" s="14" t="s">
        <v>69</v>
      </c>
      <c r="AY284" s="254" t="s">
        <v>142</v>
      </c>
    </row>
    <row r="285" s="14" customFormat="1">
      <c r="A285" s="14"/>
      <c r="B285" s="244"/>
      <c r="C285" s="245"/>
      <c r="D285" s="235" t="s">
        <v>153</v>
      </c>
      <c r="E285" s="246" t="s">
        <v>19</v>
      </c>
      <c r="F285" s="247" t="s">
        <v>619</v>
      </c>
      <c r="G285" s="245"/>
      <c r="H285" s="248">
        <v>8.6020000000000003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153</v>
      </c>
      <c r="AU285" s="254" t="s">
        <v>79</v>
      </c>
      <c r="AV285" s="14" t="s">
        <v>79</v>
      </c>
      <c r="AW285" s="14" t="s">
        <v>31</v>
      </c>
      <c r="AX285" s="14" t="s">
        <v>69</v>
      </c>
      <c r="AY285" s="254" t="s">
        <v>142</v>
      </c>
    </row>
    <row r="286" s="14" customFormat="1">
      <c r="A286" s="14"/>
      <c r="B286" s="244"/>
      <c r="C286" s="245"/>
      <c r="D286" s="235" t="s">
        <v>153</v>
      </c>
      <c r="E286" s="246" t="s">
        <v>19</v>
      </c>
      <c r="F286" s="247" t="s">
        <v>506</v>
      </c>
      <c r="G286" s="245"/>
      <c r="H286" s="248">
        <v>-1.97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153</v>
      </c>
      <c r="AU286" s="254" t="s">
        <v>79</v>
      </c>
      <c r="AV286" s="14" t="s">
        <v>79</v>
      </c>
      <c r="AW286" s="14" t="s">
        <v>31</v>
      </c>
      <c r="AX286" s="14" t="s">
        <v>69</v>
      </c>
      <c r="AY286" s="254" t="s">
        <v>142</v>
      </c>
    </row>
    <row r="287" s="13" customFormat="1">
      <c r="A287" s="13"/>
      <c r="B287" s="233"/>
      <c r="C287" s="234"/>
      <c r="D287" s="235" t="s">
        <v>153</v>
      </c>
      <c r="E287" s="236" t="s">
        <v>19</v>
      </c>
      <c r="F287" s="237" t="s">
        <v>620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153</v>
      </c>
      <c r="AU287" s="243" t="s">
        <v>79</v>
      </c>
      <c r="AV287" s="13" t="s">
        <v>77</v>
      </c>
      <c r="AW287" s="13" t="s">
        <v>31</v>
      </c>
      <c r="AX287" s="13" t="s">
        <v>69</v>
      </c>
      <c r="AY287" s="243" t="s">
        <v>142</v>
      </c>
    </row>
    <row r="288" s="14" customFormat="1">
      <c r="A288" s="14"/>
      <c r="B288" s="244"/>
      <c r="C288" s="245"/>
      <c r="D288" s="235" t="s">
        <v>153</v>
      </c>
      <c r="E288" s="246" t="s">
        <v>19</v>
      </c>
      <c r="F288" s="247" t="s">
        <v>621</v>
      </c>
      <c r="G288" s="245"/>
      <c r="H288" s="248">
        <v>12.217000000000001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153</v>
      </c>
      <c r="AU288" s="254" t="s">
        <v>79</v>
      </c>
      <c r="AV288" s="14" t="s">
        <v>79</v>
      </c>
      <c r="AW288" s="14" t="s">
        <v>31</v>
      </c>
      <c r="AX288" s="14" t="s">
        <v>69</v>
      </c>
      <c r="AY288" s="254" t="s">
        <v>142</v>
      </c>
    </row>
    <row r="289" s="14" customFormat="1">
      <c r="A289" s="14"/>
      <c r="B289" s="244"/>
      <c r="C289" s="245"/>
      <c r="D289" s="235" t="s">
        <v>153</v>
      </c>
      <c r="E289" s="246" t="s">
        <v>19</v>
      </c>
      <c r="F289" s="247" t="s">
        <v>622</v>
      </c>
      <c r="G289" s="245"/>
      <c r="H289" s="248">
        <v>3.7949999999999999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153</v>
      </c>
      <c r="AU289" s="254" t="s">
        <v>79</v>
      </c>
      <c r="AV289" s="14" t="s">
        <v>79</v>
      </c>
      <c r="AW289" s="14" t="s">
        <v>31</v>
      </c>
      <c r="AX289" s="14" t="s">
        <v>69</v>
      </c>
      <c r="AY289" s="254" t="s">
        <v>142</v>
      </c>
    </row>
    <row r="290" s="13" customFormat="1">
      <c r="A290" s="13"/>
      <c r="B290" s="233"/>
      <c r="C290" s="234"/>
      <c r="D290" s="235" t="s">
        <v>153</v>
      </c>
      <c r="E290" s="236" t="s">
        <v>19</v>
      </c>
      <c r="F290" s="237" t="s">
        <v>623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153</v>
      </c>
      <c r="AU290" s="243" t="s">
        <v>79</v>
      </c>
      <c r="AV290" s="13" t="s">
        <v>77</v>
      </c>
      <c r="AW290" s="13" t="s">
        <v>31</v>
      </c>
      <c r="AX290" s="13" t="s">
        <v>69</v>
      </c>
      <c r="AY290" s="243" t="s">
        <v>142</v>
      </c>
    </row>
    <row r="291" s="14" customFormat="1">
      <c r="A291" s="14"/>
      <c r="B291" s="244"/>
      <c r="C291" s="245"/>
      <c r="D291" s="235" t="s">
        <v>153</v>
      </c>
      <c r="E291" s="246" t="s">
        <v>19</v>
      </c>
      <c r="F291" s="247" t="s">
        <v>624</v>
      </c>
      <c r="G291" s="245"/>
      <c r="H291" s="248">
        <v>8.4000000000000004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153</v>
      </c>
      <c r="AU291" s="254" t="s">
        <v>79</v>
      </c>
      <c r="AV291" s="14" t="s">
        <v>79</v>
      </c>
      <c r="AW291" s="14" t="s">
        <v>31</v>
      </c>
      <c r="AX291" s="14" t="s">
        <v>69</v>
      </c>
      <c r="AY291" s="254" t="s">
        <v>142</v>
      </c>
    </row>
    <row r="292" s="14" customFormat="1">
      <c r="A292" s="14"/>
      <c r="B292" s="244"/>
      <c r="C292" s="245"/>
      <c r="D292" s="235" t="s">
        <v>153</v>
      </c>
      <c r="E292" s="246" t="s">
        <v>19</v>
      </c>
      <c r="F292" s="247" t="s">
        <v>624</v>
      </c>
      <c r="G292" s="245"/>
      <c r="H292" s="248">
        <v>8.4000000000000004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153</v>
      </c>
      <c r="AU292" s="254" t="s">
        <v>79</v>
      </c>
      <c r="AV292" s="14" t="s">
        <v>79</v>
      </c>
      <c r="AW292" s="14" t="s">
        <v>31</v>
      </c>
      <c r="AX292" s="14" t="s">
        <v>69</v>
      </c>
      <c r="AY292" s="254" t="s">
        <v>142</v>
      </c>
    </row>
    <row r="293" s="13" customFormat="1">
      <c r="A293" s="13"/>
      <c r="B293" s="233"/>
      <c r="C293" s="234"/>
      <c r="D293" s="235" t="s">
        <v>153</v>
      </c>
      <c r="E293" s="236" t="s">
        <v>19</v>
      </c>
      <c r="F293" s="237" t="s">
        <v>553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153</v>
      </c>
      <c r="AU293" s="243" t="s">
        <v>79</v>
      </c>
      <c r="AV293" s="13" t="s">
        <v>77</v>
      </c>
      <c r="AW293" s="13" t="s">
        <v>31</v>
      </c>
      <c r="AX293" s="13" t="s">
        <v>69</v>
      </c>
      <c r="AY293" s="243" t="s">
        <v>142</v>
      </c>
    </row>
    <row r="294" s="14" customFormat="1">
      <c r="A294" s="14"/>
      <c r="B294" s="244"/>
      <c r="C294" s="245"/>
      <c r="D294" s="235" t="s">
        <v>153</v>
      </c>
      <c r="E294" s="246" t="s">
        <v>19</v>
      </c>
      <c r="F294" s="247" t="s">
        <v>625</v>
      </c>
      <c r="G294" s="245"/>
      <c r="H294" s="248">
        <v>27.882999999999999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153</v>
      </c>
      <c r="AU294" s="254" t="s">
        <v>79</v>
      </c>
      <c r="AV294" s="14" t="s">
        <v>79</v>
      </c>
      <c r="AW294" s="14" t="s">
        <v>31</v>
      </c>
      <c r="AX294" s="14" t="s">
        <v>69</v>
      </c>
      <c r="AY294" s="254" t="s">
        <v>142</v>
      </c>
    </row>
    <row r="295" s="14" customFormat="1">
      <c r="A295" s="14"/>
      <c r="B295" s="244"/>
      <c r="C295" s="245"/>
      <c r="D295" s="235" t="s">
        <v>153</v>
      </c>
      <c r="E295" s="246" t="s">
        <v>19</v>
      </c>
      <c r="F295" s="247" t="s">
        <v>541</v>
      </c>
      <c r="G295" s="245"/>
      <c r="H295" s="248">
        <v>-6.3040000000000003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153</v>
      </c>
      <c r="AU295" s="254" t="s">
        <v>79</v>
      </c>
      <c r="AV295" s="14" t="s">
        <v>79</v>
      </c>
      <c r="AW295" s="14" t="s">
        <v>31</v>
      </c>
      <c r="AX295" s="14" t="s">
        <v>69</v>
      </c>
      <c r="AY295" s="254" t="s">
        <v>142</v>
      </c>
    </row>
    <row r="296" s="14" customFormat="1">
      <c r="A296" s="14"/>
      <c r="B296" s="244"/>
      <c r="C296" s="245"/>
      <c r="D296" s="235" t="s">
        <v>153</v>
      </c>
      <c r="E296" s="246" t="s">
        <v>19</v>
      </c>
      <c r="F296" s="247" t="s">
        <v>626</v>
      </c>
      <c r="G296" s="245"/>
      <c r="H296" s="248">
        <v>3.464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153</v>
      </c>
      <c r="AU296" s="254" t="s">
        <v>79</v>
      </c>
      <c r="AV296" s="14" t="s">
        <v>79</v>
      </c>
      <c r="AW296" s="14" t="s">
        <v>31</v>
      </c>
      <c r="AX296" s="14" t="s">
        <v>69</v>
      </c>
      <c r="AY296" s="254" t="s">
        <v>142</v>
      </c>
    </row>
    <row r="297" s="14" customFormat="1">
      <c r="A297" s="14"/>
      <c r="B297" s="244"/>
      <c r="C297" s="245"/>
      <c r="D297" s="235" t="s">
        <v>153</v>
      </c>
      <c r="E297" s="246" t="s">
        <v>19</v>
      </c>
      <c r="F297" s="247" t="s">
        <v>489</v>
      </c>
      <c r="G297" s="245"/>
      <c r="H297" s="248">
        <v>-1.7729999999999999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153</v>
      </c>
      <c r="AU297" s="254" t="s">
        <v>79</v>
      </c>
      <c r="AV297" s="14" t="s">
        <v>79</v>
      </c>
      <c r="AW297" s="14" t="s">
        <v>31</v>
      </c>
      <c r="AX297" s="14" t="s">
        <v>69</v>
      </c>
      <c r="AY297" s="254" t="s">
        <v>142</v>
      </c>
    </row>
    <row r="298" s="14" customFormat="1">
      <c r="A298" s="14"/>
      <c r="B298" s="244"/>
      <c r="C298" s="245"/>
      <c r="D298" s="235" t="s">
        <v>153</v>
      </c>
      <c r="E298" s="246" t="s">
        <v>19</v>
      </c>
      <c r="F298" s="247" t="s">
        <v>627</v>
      </c>
      <c r="G298" s="245"/>
      <c r="H298" s="248">
        <v>5.766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153</v>
      </c>
      <c r="AU298" s="254" t="s">
        <v>79</v>
      </c>
      <c r="AV298" s="14" t="s">
        <v>79</v>
      </c>
      <c r="AW298" s="14" t="s">
        <v>31</v>
      </c>
      <c r="AX298" s="14" t="s">
        <v>69</v>
      </c>
      <c r="AY298" s="254" t="s">
        <v>142</v>
      </c>
    </row>
    <row r="299" s="14" customFormat="1">
      <c r="A299" s="14"/>
      <c r="B299" s="244"/>
      <c r="C299" s="245"/>
      <c r="D299" s="235" t="s">
        <v>153</v>
      </c>
      <c r="E299" s="246" t="s">
        <v>19</v>
      </c>
      <c r="F299" s="247" t="s">
        <v>496</v>
      </c>
      <c r="G299" s="245"/>
      <c r="H299" s="248">
        <v>-1.5760000000000001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153</v>
      </c>
      <c r="AU299" s="254" t="s">
        <v>79</v>
      </c>
      <c r="AV299" s="14" t="s">
        <v>79</v>
      </c>
      <c r="AW299" s="14" t="s">
        <v>31</v>
      </c>
      <c r="AX299" s="14" t="s">
        <v>69</v>
      </c>
      <c r="AY299" s="254" t="s">
        <v>142</v>
      </c>
    </row>
    <row r="300" s="14" customFormat="1">
      <c r="A300" s="14"/>
      <c r="B300" s="244"/>
      <c r="C300" s="245"/>
      <c r="D300" s="235" t="s">
        <v>153</v>
      </c>
      <c r="E300" s="246" t="s">
        <v>19</v>
      </c>
      <c r="F300" s="247" t="s">
        <v>628</v>
      </c>
      <c r="G300" s="245"/>
      <c r="H300" s="248">
        <v>15.304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153</v>
      </c>
      <c r="AU300" s="254" t="s">
        <v>79</v>
      </c>
      <c r="AV300" s="14" t="s">
        <v>79</v>
      </c>
      <c r="AW300" s="14" t="s">
        <v>31</v>
      </c>
      <c r="AX300" s="14" t="s">
        <v>69</v>
      </c>
      <c r="AY300" s="254" t="s">
        <v>142</v>
      </c>
    </row>
    <row r="301" s="14" customFormat="1">
      <c r="A301" s="14"/>
      <c r="B301" s="244"/>
      <c r="C301" s="245"/>
      <c r="D301" s="235" t="s">
        <v>153</v>
      </c>
      <c r="E301" s="246" t="s">
        <v>19</v>
      </c>
      <c r="F301" s="247" t="s">
        <v>509</v>
      </c>
      <c r="G301" s="245"/>
      <c r="H301" s="248">
        <v>-3.1520000000000001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153</v>
      </c>
      <c r="AU301" s="254" t="s">
        <v>79</v>
      </c>
      <c r="AV301" s="14" t="s">
        <v>79</v>
      </c>
      <c r="AW301" s="14" t="s">
        <v>31</v>
      </c>
      <c r="AX301" s="14" t="s">
        <v>69</v>
      </c>
      <c r="AY301" s="254" t="s">
        <v>142</v>
      </c>
    </row>
    <row r="302" s="15" customFormat="1">
      <c r="A302" s="15"/>
      <c r="B302" s="255"/>
      <c r="C302" s="256"/>
      <c r="D302" s="235" t="s">
        <v>153</v>
      </c>
      <c r="E302" s="257" t="s">
        <v>19</v>
      </c>
      <c r="F302" s="258" t="s">
        <v>158</v>
      </c>
      <c r="G302" s="256"/>
      <c r="H302" s="259">
        <v>423.77699999999976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153</v>
      </c>
      <c r="AU302" s="265" t="s">
        <v>79</v>
      </c>
      <c r="AV302" s="15" t="s">
        <v>149</v>
      </c>
      <c r="AW302" s="15" t="s">
        <v>31</v>
      </c>
      <c r="AX302" s="15" t="s">
        <v>77</v>
      </c>
      <c r="AY302" s="265" t="s">
        <v>142</v>
      </c>
    </row>
    <row r="303" s="2" customFormat="1" ht="24.15" customHeight="1">
      <c r="A303" s="41"/>
      <c r="B303" s="42"/>
      <c r="C303" s="215" t="s">
        <v>149</v>
      </c>
      <c r="D303" s="215" t="s">
        <v>144</v>
      </c>
      <c r="E303" s="216" t="s">
        <v>629</v>
      </c>
      <c r="F303" s="217" t="s">
        <v>630</v>
      </c>
      <c r="G303" s="218" t="s">
        <v>201</v>
      </c>
      <c r="H303" s="219">
        <v>12.757999999999999</v>
      </c>
      <c r="I303" s="220"/>
      <c r="J303" s="221">
        <f>ROUND(I303*H303,2)</f>
        <v>0</v>
      </c>
      <c r="K303" s="217" t="s">
        <v>148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1.8</v>
      </c>
      <c r="T303" s="225">
        <f>S303*H303</f>
        <v>22.964399999999998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79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631</v>
      </c>
    </row>
    <row r="304" s="2" customFormat="1">
      <c r="A304" s="41"/>
      <c r="B304" s="42"/>
      <c r="C304" s="43"/>
      <c r="D304" s="228" t="s">
        <v>151</v>
      </c>
      <c r="E304" s="43"/>
      <c r="F304" s="229" t="s">
        <v>632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151</v>
      </c>
      <c r="AU304" s="20" t="s">
        <v>79</v>
      </c>
    </row>
    <row r="305" s="13" customFormat="1">
      <c r="A305" s="13"/>
      <c r="B305" s="233"/>
      <c r="C305" s="234"/>
      <c r="D305" s="235" t="s">
        <v>153</v>
      </c>
      <c r="E305" s="236" t="s">
        <v>19</v>
      </c>
      <c r="F305" s="237" t="s">
        <v>486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153</v>
      </c>
      <c r="AU305" s="243" t="s">
        <v>79</v>
      </c>
      <c r="AV305" s="13" t="s">
        <v>77</v>
      </c>
      <c r="AW305" s="13" t="s">
        <v>31</v>
      </c>
      <c r="AX305" s="13" t="s">
        <v>69</v>
      </c>
      <c r="AY305" s="243" t="s">
        <v>142</v>
      </c>
    </row>
    <row r="306" s="14" customFormat="1">
      <c r="A306" s="14"/>
      <c r="B306" s="244"/>
      <c r="C306" s="245"/>
      <c r="D306" s="235" t="s">
        <v>153</v>
      </c>
      <c r="E306" s="246" t="s">
        <v>19</v>
      </c>
      <c r="F306" s="247" t="s">
        <v>633</v>
      </c>
      <c r="G306" s="245"/>
      <c r="H306" s="248">
        <v>2.5579999999999998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153</v>
      </c>
      <c r="AU306" s="254" t="s">
        <v>79</v>
      </c>
      <c r="AV306" s="14" t="s">
        <v>79</v>
      </c>
      <c r="AW306" s="14" t="s">
        <v>31</v>
      </c>
      <c r="AX306" s="14" t="s">
        <v>69</v>
      </c>
      <c r="AY306" s="254" t="s">
        <v>142</v>
      </c>
    </row>
    <row r="307" s="13" customFormat="1">
      <c r="A307" s="13"/>
      <c r="B307" s="233"/>
      <c r="C307" s="234"/>
      <c r="D307" s="235" t="s">
        <v>153</v>
      </c>
      <c r="E307" s="236" t="s">
        <v>19</v>
      </c>
      <c r="F307" s="237" t="s">
        <v>542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153</v>
      </c>
      <c r="AU307" s="243" t="s">
        <v>79</v>
      </c>
      <c r="AV307" s="13" t="s">
        <v>77</v>
      </c>
      <c r="AW307" s="13" t="s">
        <v>31</v>
      </c>
      <c r="AX307" s="13" t="s">
        <v>69</v>
      </c>
      <c r="AY307" s="243" t="s">
        <v>142</v>
      </c>
    </row>
    <row r="308" s="14" customFormat="1">
      <c r="A308" s="14"/>
      <c r="B308" s="244"/>
      <c r="C308" s="245"/>
      <c r="D308" s="235" t="s">
        <v>153</v>
      </c>
      <c r="E308" s="246" t="s">
        <v>19</v>
      </c>
      <c r="F308" s="247" t="s">
        <v>634</v>
      </c>
      <c r="G308" s="245"/>
      <c r="H308" s="248">
        <v>1.6279999999999999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153</v>
      </c>
      <c r="AU308" s="254" t="s">
        <v>79</v>
      </c>
      <c r="AV308" s="14" t="s">
        <v>79</v>
      </c>
      <c r="AW308" s="14" t="s">
        <v>31</v>
      </c>
      <c r="AX308" s="14" t="s">
        <v>69</v>
      </c>
      <c r="AY308" s="254" t="s">
        <v>142</v>
      </c>
    </row>
    <row r="309" s="13" customFormat="1">
      <c r="A309" s="13"/>
      <c r="B309" s="233"/>
      <c r="C309" s="234"/>
      <c r="D309" s="235" t="s">
        <v>153</v>
      </c>
      <c r="E309" s="236" t="s">
        <v>19</v>
      </c>
      <c r="F309" s="237" t="s">
        <v>635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153</v>
      </c>
      <c r="AU309" s="243" t="s">
        <v>79</v>
      </c>
      <c r="AV309" s="13" t="s">
        <v>77</v>
      </c>
      <c r="AW309" s="13" t="s">
        <v>31</v>
      </c>
      <c r="AX309" s="13" t="s">
        <v>69</v>
      </c>
      <c r="AY309" s="243" t="s">
        <v>142</v>
      </c>
    </row>
    <row r="310" s="14" customFormat="1">
      <c r="A310" s="14"/>
      <c r="B310" s="244"/>
      <c r="C310" s="245"/>
      <c r="D310" s="235" t="s">
        <v>153</v>
      </c>
      <c r="E310" s="246" t="s">
        <v>19</v>
      </c>
      <c r="F310" s="247" t="s">
        <v>636</v>
      </c>
      <c r="G310" s="245"/>
      <c r="H310" s="248">
        <v>3.9500000000000002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153</v>
      </c>
      <c r="AU310" s="254" t="s">
        <v>79</v>
      </c>
      <c r="AV310" s="14" t="s">
        <v>79</v>
      </c>
      <c r="AW310" s="14" t="s">
        <v>31</v>
      </c>
      <c r="AX310" s="14" t="s">
        <v>69</v>
      </c>
      <c r="AY310" s="254" t="s">
        <v>142</v>
      </c>
    </row>
    <row r="311" s="14" customFormat="1">
      <c r="A311" s="14"/>
      <c r="B311" s="244"/>
      <c r="C311" s="245"/>
      <c r="D311" s="235" t="s">
        <v>153</v>
      </c>
      <c r="E311" s="246" t="s">
        <v>19</v>
      </c>
      <c r="F311" s="247" t="s">
        <v>637</v>
      </c>
      <c r="G311" s="245"/>
      <c r="H311" s="248">
        <v>3.2999999999999998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153</v>
      </c>
      <c r="AU311" s="254" t="s">
        <v>79</v>
      </c>
      <c r="AV311" s="14" t="s">
        <v>79</v>
      </c>
      <c r="AW311" s="14" t="s">
        <v>31</v>
      </c>
      <c r="AX311" s="14" t="s">
        <v>69</v>
      </c>
      <c r="AY311" s="254" t="s">
        <v>142</v>
      </c>
    </row>
    <row r="312" s="14" customFormat="1">
      <c r="A312" s="14"/>
      <c r="B312" s="244"/>
      <c r="C312" s="245"/>
      <c r="D312" s="235" t="s">
        <v>153</v>
      </c>
      <c r="E312" s="246" t="s">
        <v>19</v>
      </c>
      <c r="F312" s="247" t="s">
        <v>638</v>
      </c>
      <c r="G312" s="245"/>
      <c r="H312" s="248">
        <v>1.3220000000000001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153</v>
      </c>
      <c r="AU312" s="254" t="s">
        <v>79</v>
      </c>
      <c r="AV312" s="14" t="s">
        <v>79</v>
      </c>
      <c r="AW312" s="14" t="s">
        <v>31</v>
      </c>
      <c r="AX312" s="14" t="s">
        <v>69</v>
      </c>
      <c r="AY312" s="254" t="s">
        <v>142</v>
      </c>
    </row>
    <row r="313" s="15" customFormat="1">
      <c r="A313" s="15"/>
      <c r="B313" s="255"/>
      <c r="C313" s="256"/>
      <c r="D313" s="235" t="s">
        <v>153</v>
      </c>
      <c r="E313" s="257" t="s">
        <v>19</v>
      </c>
      <c r="F313" s="258" t="s">
        <v>158</v>
      </c>
      <c r="G313" s="256"/>
      <c r="H313" s="259">
        <v>12.757999999999999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153</v>
      </c>
      <c r="AU313" s="265" t="s">
        <v>79</v>
      </c>
      <c r="AV313" s="15" t="s">
        <v>149</v>
      </c>
      <c r="AW313" s="15" t="s">
        <v>31</v>
      </c>
      <c r="AX313" s="15" t="s">
        <v>77</v>
      </c>
      <c r="AY313" s="265" t="s">
        <v>142</v>
      </c>
    </row>
    <row r="314" s="2" customFormat="1" ht="16.5" customHeight="1">
      <c r="A314" s="41"/>
      <c r="B314" s="42"/>
      <c r="C314" s="215" t="s">
        <v>173</v>
      </c>
      <c r="D314" s="215" t="s">
        <v>144</v>
      </c>
      <c r="E314" s="216" t="s">
        <v>639</v>
      </c>
      <c r="F314" s="217" t="s">
        <v>640</v>
      </c>
      <c r="G314" s="218" t="s">
        <v>147</v>
      </c>
      <c r="H314" s="219">
        <v>17.010000000000002</v>
      </c>
      <c r="I314" s="220"/>
      <c r="J314" s="221">
        <f>ROUND(I314*H314,2)</f>
        <v>0</v>
      </c>
      <c r="K314" s="217" t="s">
        <v>148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0.055</v>
      </c>
      <c r="T314" s="225">
        <f>S314*H314</f>
        <v>0.9355500000000001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79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641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642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79</v>
      </c>
    </row>
    <row r="316" s="13" customFormat="1">
      <c r="A316" s="13"/>
      <c r="B316" s="233"/>
      <c r="C316" s="234"/>
      <c r="D316" s="235" t="s">
        <v>153</v>
      </c>
      <c r="E316" s="236" t="s">
        <v>19</v>
      </c>
      <c r="F316" s="237" t="s">
        <v>486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153</v>
      </c>
      <c r="AU316" s="243" t="s">
        <v>79</v>
      </c>
      <c r="AV316" s="13" t="s">
        <v>77</v>
      </c>
      <c r="AW316" s="13" t="s">
        <v>31</v>
      </c>
      <c r="AX316" s="13" t="s">
        <v>69</v>
      </c>
      <c r="AY316" s="243" t="s">
        <v>142</v>
      </c>
    </row>
    <row r="317" s="14" customFormat="1">
      <c r="A317" s="14"/>
      <c r="B317" s="244"/>
      <c r="C317" s="245"/>
      <c r="D317" s="235" t="s">
        <v>153</v>
      </c>
      <c r="E317" s="246" t="s">
        <v>19</v>
      </c>
      <c r="F317" s="247" t="s">
        <v>643</v>
      </c>
      <c r="G317" s="245"/>
      <c r="H317" s="248">
        <v>0.63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153</v>
      </c>
      <c r="AU317" s="254" t="s">
        <v>79</v>
      </c>
      <c r="AV317" s="14" t="s">
        <v>79</v>
      </c>
      <c r="AW317" s="14" t="s">
        <v>31</v>
      </c>
      <c r="AX317" s="14" t="s">
        <v>69</v>
      </c>
      <c r="AY317" s="254" t="s">
        <v>142</v>
      </c>
    </row>
    <row r="318" s="14" customFormat="1">
      <c r="A318" s="14"/>
      <c r="B318" s="244"/>
      <c r="C318" s="245"/>
      <c r="D318" s="235" t="s">
        <v>153</v>
      </c>
      <c r="E318" s="246" t="s">
        <v>19</v>
      </c>
      <c r="F318" s="247" t="s">
        <v>644</v>
      </c>
      <c r="G318" s="245"/>
      <c r="H318" s="248">
        <v>0.23999999999999999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153</v>
      </c>
      <c r="AU318" s="254" t="s">
        <v>79</v>
      </c>
      <c r="AV318" s="14" t="s">
        <v>79</v>
      </c>
      <c r="AW318" s="14" t="s">
        <v>31</v>
      </c>
      <c r="AX318" s="14" t="s">
        <v>69</v>
      </c>
      <c r="AY318" s="254" t="s">
        <v>142</v>
      </c>
    </row>
    <row r="319" s="13" customFormat="1">
      <c r="A319" s="13"/>
      <c r="B319" s="233"/>
      <c r="C319" s="234"/>
      <c r="D319" s="235" t="s">
        <v>153</v>
      </c>
      <c r="E319" s="236" t="s">
        <v>19</v>
      </c>
      <c r="F319" s="237" t="s">
        <v>497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153</v>
      </c>
      <c r="AU319" s="243" t="s">
        <v>79</v>
      </c>
      <c r="AV319" s="13" t="s">
        <v>77</v>
      </c>
      <c r="AW319" s="13" t="s">
        <v>31</v>
      </c>
      <c r="AX319" s="13" t="s">
        <v>69</v>
      </c>
      <c r="AY319" s="243" t="s">
        <v>142</v>
      </c>
    </row>
    <row r="320" s="14" customFormat="1">
      <c r="A320" s="14"/>
      <c r="B320" s="244"/>
      <c r="C320" s="245"/>
      <c r="D320" s="235" t="s">
        <v>153</v>
      </c>
      <c r="E320" s="246" t="s">
        <v>19</v>
      </c>
      <c r="F320" s="247" t="s">
        <v>645</v>
      </c>
      <c r="G320" s="245"/>
      <c r="H320" s="248">
        <v>1.4299999999999999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153</v>
      </c>
      <c r="AU320" s="254" t="s">
        <v>79</v>
      </c>
      <c r="AV320" s="14" t="s">
        <v>79</v>
      </c>
      <c r="AW320" s="14" t="s">
        <v>31</v>
      </c>
      <c r="AX320" s="14" t="s">
        <v>69</v>
      </c>
      <c r="AY320" s="254" t="s">
        <v>142</v>
      </c>
    </row>
    <row r="321" s="14" customFormat="1">
      <c r="A321" s="14"/>
      <c r="B321" s="244"/>
      <c r="C321" s="245"/>
      <c r="D321" s="235" t="s">
        <v>153</v>
      </c>
      <c r="E321" s="246" t="s">
        <v>19</v>
      </c>
      <c r="F321" s="247" t="s">
        <v>646</v>
      </c>
      <c r="G321" s="245"/>
      <c r="H321" s="248">
        <v>2.4199999999999999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153</v>
      </c>
      <c r="AU321" s="254" t="s">
        <v>79</v>
      </c>
      <c r="AV321" s="14" t="s">
        <v>79</v>
      </c>
      <c r="AW321" s="14" t="s">
        <v>31</v>
      </c>
      <c r="AX321" s="14" t="s">
        <v>69</v>
      </c>
      <c r="AY321" s="254" t="s">
        <v>142</v>
      </c>
    </row>
    <row r="322" s="14" customFormat="1">
      <c r="A322" s="14"/>
      <c r="B322" s="244"/>
      <c r="C322" s="245"/>
      <c r="D322" s="235" t="s">
        <v>153</v>
      </c>
      <c r="E322" s="246" t="s">
        <v>19</v>
      </c>
      <c r="F322" s="247" t="s">
        <v>647</v>
      </c>
      <c r="G322" s="245"/>
      <c r="H322" s="248">
        <v>4.1699999999999999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153</v>
      </c>
      <c r="AU322" s="254" t="s">
        <v>79</v>
      </c>
      <c r="AV322" s="14" t="s">
        <v>79</v>
      </c>
      <c r="AW322" s="14" t="s">
        <v>31</v>
      </c>
      <c r="AX322" s="14" t="s">
        <v>69</v>
      </c>
      <c r="AY322" s="254" t="s">
        <v>142</v>
      </c>
    </row>
    <row r="323" s="13" customFormat="1">
      <c r="A323" s="13"/>
      <c r="B323" s="233"/>
      <c r="C323" s="234"/>
      <c r="D323" s="235" t="s">
        <v>153</v>
      </c>
      <c r="E323" s="236" t="s">
        <v>19</v>
      </c>
      <c r="F323" s="237" t="s">
        <v>520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153</v>
      </c>
      <c r="AU323" s="243" t="s">
        <v>79</v>
      </c>
      <c r="AV323" s="13" t="s">
        <v>77</v>
      </c>
      <c r="AW323" s="13" t="s">
        <v>31</v>
      </c>
      <c r="AX323" s="13" t="s">
        <v>69</v>
      </c>
      <c r="AY323" s="243" t="s">
        <v>142</v>
      </c>
    </row>
    <row r="324" s="14" customFormat="1">
      <c r="A324" s="14"/>
      <c r="B324" s="244"/>
      <c r="C324" s="245"/>
      <c r="D324" s="235" t="s">
        <v>153</v>
      </c>
      <c r="E324" s="246" t="s">
        <v>19</v>
      </c>
      <c r="F324" s="247" t="s">
        <v>648</v>
      </c>
      <c r="G324" s="245"/>
      <c r="H324" s="248">
        <v>2.52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153</v>
      </c>
      <c r="AU324" s="254" t="s">
        <v>79</v>
      </c>
      <c r="AV324" s="14" t="s">
        <v>79</v>
      </c>
      <c r="AW324" s="14" t="s">
        <v>31</v>
      </c>
      <c r="AX324" s="14" t="s">
        <v>69</v>
      </c>
      <c r="AY324" s="254" t="s">
        <v>142</v>
      </c>
    </row>
    <row r="325" s="14" customFormat="1">
      <c r="A325" s="14"/>
      <c r="B325" s="244"/>
      <c r="C325" s="245"/>
      <c r="D325" s="235" t="s">
        <v>153</v>
      </c>
      <c r="E325" s="246" t="s">
        <v>19</v>
      </c>
      <c r="F325" s="247" t="s">
        <v>649</v>
      </c>
      <c r="G325" s="245"/>
      <c r="H325" s="248">
        <v>1.5600000000000001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153</v>
      </c>
      <c r="AU325" s="254" t="s">
        <v>79</v>
      </c>
      <c r="AV325" s="14" t="s">
        <v>79</v>
      </c>
      <c r="AW325" s="14" t="s">
        <v>31</v>
      </c>
      <c r="AX325" s="14" t="s">
        <v>69</v>
      </c>
      <c r="AY325" s="254" t="s">
        <v>142</v>
      </c>
    </row>
    <row r="326" s="14" customFormat="1">
      <c r="A326" s="14"/>
      <c r="B326" s="244"/>
      <c r="C326" s="245"/>
      <c r="D326" s="235" t="s">
        <v>153</v>
      </c>
      <c r="E326" s="246" t="s">
        <v>19</v>
      </c>
      <c r="F326" s="247" t="s">
        <v>650</v>
      </c>
      <c r="G326" s="245"/>
      <c r="H326" s="248">
        <v>1.0800000000000001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153</v>
      </c>
      <c r="AU326" s="254" t="s">
        <v>79</v>
      </c>
      <c r="AV326" s="14" t="s">
        <v>79</v>
      </c>
      <c r="AW326" s="14" t="s">
        <v>31</v>
      </c>
      <c r="AX326" s="14" t="s">
        <v>69</v>
      </c>
      <c r="AY326" s="254" t="s">
        <v>142</v>
      </c>
    </row>
    <row r="327" s="13" customFormat="1">
      <c r="A327" s="13"/>
      <c r="B327" s="233"/>
      <c r="C327" s="234"/>
      <c r="D327" s="235" t="s">
        <v>153</v>
      </c>
      <c r="E327" s="236" t="s">
        <v>19</v>
      </c>
      <c r="F327" s="237" t="s">
        <v>542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153</v>
      </c>
      <c r="AU327" s="243" t="s">
        <v>79</v>
      </c>
      <c r="AV327" s="13" t="s">
        <v>77</v>
      </c>
      <c r="AW327" s="13" t="s">
        <v>31</v>
      </c>
      <c r="AX327" s="13" t="s">
        <v>69</v>
      </c>
      <c r="AY327" s="243" t="s">
        <v>142</v>
      </c>
    </row>
    <row r="328" s="14" customFormat="1">
      <c r="A328" s="14"/>
      <c r="B328" s="244"/>
      <c r="C328" s="245"/>
      <c r="D328" s="235" t="s">
        <v>153</v>
      </c>
      <c r="E328" s="246" t="s">
        <v>19</v>
      </c>
      <c r="F328" s="247" t="s">
        <v>651</v>
      </c>
      <c r="G328" s="245"/>
      <c r="H328" s="248">
        <v>2.2400000000000002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153</v>
      </c>
      <c r="AU328" s="254" t="s">
        <v>79</v>
      </c>
      <c r="AV328" s="14" t="s">
        <v>79</v>
      </c>
      <c r="AW328" s="14" t="s">
        <v>31</v>
      </c>
      <c r="AX328" s="14" t="s">
        <v>69</v>
      </c>
      <c r="AY328" s="254" t="s">
        <v>142</v>
      </c>
    </row>
    <row r="329" s="14" customFormat="1">
      <c r="A329" s="14"/>
      <c r="B329" s="244"/>
      <c r="C329" s="245"/>
      <c r="D329" s="235" t="s">
        <v>153</v>
      </c>
      <c r="E329" s="246" t="s">
        <v>19</v>
      </c>
      <c r="F329" s="247" t="s">
        <v>652</v>
      </c>
      <c r="G329" s="245"/>
      <c r="H329" s="248">
        <v>0.71999999999999997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153</v>
      </c>
      <c r="AU329" s="254" t="s">
        <v>79</v>
      </c>
      <c r="AV329" s="14" t="s">
        <v>79</v>
      </c>
      <c r="AW329" s="14" t="s">
        <v>31</v>
      </c>
      <c r="AX329" s="14" t="s">
        <v>69</v>
      </c>
      <c r="AY329" s="254" t="s">
        <v>142</v>
      </c>
    </row>
    <row r="330" s="15" customFormat="1">
      <c r="A330" s="15"/>
      <c r="B330" s="255"/>
      <c r="C330" s="256"/>
      <c r="D330" s="235" t="s">
        <v>153</v>
      </c>
      <c r="E330" s="257" t="s">
        <v>19</v>
      </c>
      <c r="F330" s="258" t="s">
        <v>158</v>
      </c>
      <c r="G330" s="256"/>
      <c r="H330" s="259">
        <v>17.009999999999998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153</v>
      </c>
      <c r="AU330" s="265" t="s">
        <v>79</v>
      </c>
      <c r="AV330" s="15" t="s">
        <v>149</v>
      </c>
      <c r="AW330" s="15" t="s">
        <v>31</v>
      </c>
      <c r="AX330" s="15" t="s">
        <v>77</v>
      </c>
      <c r="AY330" s="265" t="s">
        <v>142</v>
      </c>
    </row>
    <row r="331" s="2" customFormat="1" ht="16.5" customHeight="1">
      <c r="A331" s="41"/>
      <c r="B331" s="42"/>
      <c r="C331" s="215" t="s">
        <v>179</v>
      </c>
      <c r="D331" s="215" t="s">
        <v>144</v>
      </c>
      <c r="E331" s="216" t="s">
        <v>653</v>
      </c>
      <c r="F331" s="217" t="s">
        <v>654</v>
      </c>
      <c r="G331" s="218" t="s">
        <v>655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0.070000000000000007</v>
      </c>
      <c r="T331" s="225">
        <f>S331*H331</f>
        <v>0.070000000000000007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79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656</v>
      </c>
    </row>
    <row r="332" s="13" customFormat="1">
      <c r="A332" s="13"/>
      <c r="B332" s="233"/>
      <c r="C332" s="234"/>
      <c r="D332" s="235" t="s">
        <v>153</v>
      </c>
      <c r="E332" s="236" t="s">
        <v>19</v>
      </c>
      <c r="F332" s="237" t="s">
        <v>657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153</v>
      </c>
      <c r="AU332" s="243" t="s">
        <v>79</v>
      </c>
      <c r="AV332" s="13" t="s">
        <v>77</v>
      </c>
      <c r="AW332" s="13" t="s">
        <v>31</v>
      </c>
      <c r="AX332" s="13" t="s">
        <v>69</v>
      </c>
      <c r="AY332" s="243" t="s">
        <v>142</v>
      </c>
    </row>
    <row r="333" s="14" customFormat="1">
      <c r="A333" s="14"/>
      <c r="B333" s="244"/>
      <c r="C333" s="245"/>
      <c r="D333" s="235" t="s">
        <v>153</v>
      </c>
      <c r="E333" s="246" t="s">
        <v>19</v>
      </c>
      <c r="F333" s="247" t="s">
        <v>77</v>
      </c>
      <c r="G333" s="245"/>
      <c r="H333" s="248">
        <v>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153</v>
      </c>
      <c r="AU333" s="254" t="s">
        <v>79</v>
      </c>
      <c r="AV333" s="14" t="s">
        <v>79</v>
      </c>
      <c r="AW333" s="14" t="s">
        <v>31</v>
      </c>
      <c r="AX333" s="14" t="s">
        <v>69</v>
      </c>
      <c r="AY333" s="254" t="s">
        <v>142</v>
      </c>
    </row>
    <row r="334" s="15" customFormat="1">
      <c r="A334" s="15"/>
      <c r="B334" s="255"/>
      <c r="C334" s="256"/>
      <c r="D334" s="235" t="s">
        <v>153</v>
      </c>
      <c r="E334" s="257" t="s">
        <v>19</v>
      </c>
      <c r="F334" s="258" t="s">
        <v>158</v>
      </c>
      <c r="G334" s="256"/>
      <c r="H334" s="259">
        <v>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153</v>
      </c>
      <c r="AU334" s="265" t="s">
        <v>79</v>
      </c>
      <c r="AV334" s="15" t="s">
        <v>149</v>
      </c>
      <c r="AW334" s="15" t="s">
        <v>31</v>
      </c>
      <c r="AX334" s="15" t="s">
        <v>77</v>
      </c>
      <c r="AY334" s="265" t="s">
        <v>142</v>
      </c>
    </row>
    <row r="335" s="2" customFormat="1" ht="16.5" customHeight="1">
      <c r="A335" s="41"/>
      <c r="B335" s="42"/>
      <c r="C335" s="215" t="s">
        <v>184</v>
      </c>
      <c r="D335" s="215" t="s">
        <v>144</v>
      </c>
      <c r="E335" s="216" t="s">
        <v>658</v>
      </c>
      <c r="F335" s="217" t="s">
        <v>659</v>
      </c>
      <c r="G335" s="218" t="s">
        <v>201</v>
      </c>
      <c r="H335" s="219">
        <v>7.524</v>
      </c>
      <c r="I335" s="220"/>
      <c r="J335" s="221">
        <f>ROUND(I335*H335,2)</f>
        <v>0</v>
      </c>
      <c r="K335" s="217" t="s">
        <v>148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2.2000000000000002</v>
      </c>
      <c r="T335" s="225">
        <f>S335*H335</f>
        <v>16.552800000000001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79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660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661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79</v>
      </c>
    </row>
    <row r="337" s="13" customFormat="1">
      <c r="A337" s="13"/>
      <c r="B337" s="233"/>
      <c r="C337" s="234"/>
      <c r="D337" s="235" t="s">
        <v>153</v>
      </c>
      <c r="E337" s="236" t="s">
        <v>19</v>
      </c>
      <c r="F337" s="237" t="s">
        <v>497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153</v>
      </c>
      <c r="AU337" s="243" t="s">
        <v>79</v>
      </c>
      <c r="AV337" s="13" t="s">
        <v>77</v>
      </c>
      <c r="AW337" s="13" t="s">
        <v>31</v>
      </c>
      <c r="AX337" s="13" t="s">
        <v>69</v>
      </c>
      <c r="AY337" s="243" t="s">
        <v>142</v>
      </c>
    </row>
    <row r="338" s="13" customFormat="1">
      <c r="A338" s="13"/>
      <c r="B338" s="233"/>
      <c r="C338" s="234"/>
      <c r="D338" s="235" t="s">
        <v>153</v>
      </c>
      <c r="E338" s="236" t="s">
        <v>19</v>
      </c>
      <c r="F338" s="237" t="s">
        <v>662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153</v>
      </c>
      <c r="AU338" s="243" t="s">
        <v>79</v>
      </c>
      <c r="AV338" s="13" t="s">
        <v>77</v>
      </c>
      <c r="AW338" s="13" t="s">
        <v>31</v>
      </c>
      <c r="AX338" s="13" t="s">
        <v>69</v>
      </c>
      <c r="AY338" s="243" t="s">
        <v>142</v>
      </c>
    </row>
    <row r="339" s="13" customFormat="1">
      <c r="A339" s="13"/>
      <c r="B339" s="233"/>
      <c r="C339" s="234"/>
      <c r="D339" s="235" t="s">
        <v>153</v>
      </c>
      <c r="E339" s="236" t="s">
        <v>19</v>
      </c>
      <c r="F339" s="237" t="s">
        <v>498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153</v>
      </c>
      <c r="AU339" s="243" t="s">
        <v>79</v>
      </c>
      <c r="AV339" s="13" t="s">
        <v>77</v>
      </c>
      <c r="AW339" s="13" t="s">
        <v>31</v>
      </c>
      <c r="AX339" s="13" t="s">
        <v>69</v>
      </c>
      <c r="AY339" s="243" t="s">
        <v>142</v>
      </c>
    </row>
    <row r="340" s="14" customFormat="1">
      <c r="A340" s="14"/>
      <c r="B340" s="244"/>
      <c r="C340" s="245"/>
      <c r="D340" s="235" t="s">
        <v>153</v>
      </c>
      <c r="E340" s="246" t="s">
        <v>19</v>
      </c>
      <c r="F340" s="247" t="s">
        <v>663</v>
      </c>
      <c r="G340" s="245"/>
      <c r="H340" s="248">
        <v>3.4609999999999999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153</v>
      </c>
      <c r="AU340" s="254" t="s">
        <v>79</v>
      </c>
      <c r="AV340" s="14" t="s">
        <v>79</v>
      </c>
      <c r="AW340" s="14" t="s">
        <v>31</v>
      </c>
      <c r="AX340" s="14" t="s">
        <v>69</v>
      </c>
      <c r="AY340" s="254" t="s">
        <v>142</v>
      </c>
    </row>
    <row r="341" s="13" customFormat="1">
      <c r="A341" s="13"/>
      <c r="B341" s="233"/>
      <c r="C341" s="234"/>
      <c r="D341" s="235" t="s">
        <v>153</v>
      </c>
      <c r="E341" s="236" t="s">
        <v>19</v>
      </c>
      <c r="F341" s="237" t="s">
        <v>664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153</v>
      </c>
      <c r="AU341" s="243" t="s">
        <v>79</v>
      </c>
      <c r="AV341" s="13" t="s">
        <v>77</v>
      </c>
      <c r="AW341" s="13" t="s">
        <v>31</v>
      </c>
      <c r="AX341" s="13" t="s">
        <v>69</v>
      </c>
      <c r="AY341" s="243" t="s">
        <v>142</v>
      </c>
    </row>
    <row r="342" s="14" customFormat="1">
      <c r="A342" s="14"/>
      <c r="B342" s="244"/>
      <c r="C342" s="245"/>
      <c r="D342" s="235" t="s">
        <v>153</v>
      </c>
      <c r="E342" s="246" t="s">
        <v>19</v>
      </c>
      <c r="F342" s="247" t="s">
        <v>665</v>
      </c>
      <c r="G342" s="245"/>
      <c r="H342" s="248">
        <v>0.75800000000000001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153</v>
      </c>
      <c r="AU342" s="254" t="s">
        <v>79</v>
      </c>
      <c r="AV342" s="14" t="s">
        <v>79</v>
      </c>
      <c r="AW342" s="14" t="s">
        <v>31</v>
      </c>
      <c r="AX342" s="14" t="s">
        <v>69</v>
      </c>
      <c r="AY342" s="254" t="s">
        <v>142</v>
      </c>
    </row>
    <row r="343" s="13" customFormat="1">
      <c r="A343" s="13"/>
      <c r="B343" s="233"/>
      <c r="C343" s="234"/>
      <c r="D343" s="235" t="s">
        <v>153</v>
      </c>
      <c r="E343" s="236" t="s">
        <v>19</v>
      </c>
      <c r="F343" s="237" t="s">
        <v>666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153</v>
      </c>
      <c r="AU343" s="243" t="s">
        <v>79</v>
      </c>
      <c r="AV343" s="13" t="s">
        <v>77</v>
      </c>
      <c r="AW343" s="13" t="s">
        <v>31</v>
      </c>
      <c r="AX343" s="13" t="s">
        <v>69</v>
      </c>
      <c r="AY343" s="243" t="s">
        <v>142</v>
      </c>
    </row>
    <row r="344" s="14" customFormat="1">
      <c r="A344" s="14"/>
      <c r="B344" s="244"/>
      <c r="C344" s="245"/>
      <c r="D344" s="235" t="s">
        <v>153</v>
      </c>
      <c r="E344" s="246" t="s">
        <v>19</v>
      </c>
      <c r="F344" s="247" t="s">
        <v>667</v>
      </c>
      <c r="G344" s="245"/>
      <c r="H344" s="248">
        <v>0.33500000000000002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153</v>
      </c>
      <c r="AU344" s="254" t="s">
        <v>79</v>
      </c>
      <c r="AV344" s="14" t="s">
        <v>79</v>
      </c>
      <c r="AW344" s="14" t="s">
        <v>31</v>
      </c>
      <c r="AX344" s="14" t="s">
        <v>69</v>
      </c>
      <c r="AY344" s="254" t="s">
        <v>142</v>
      </c>
    </row>
    <row r="345" s="13" customFormat="1">
      <c r="A345" s="13"/>
      <c r="B345" s="233"/>
      <c r="C345" s="234"/>
      <c r="D345" s="235" t="s">
        <v>153</v>
      </c>
      <c r="E345" s="236" t="s">
        <v>19</v>
      </c>
      <c r="F345" s="237" t="s">
        <v>573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153</v>
      </c>
      <c r="AU345" s="243" t="s">
        <v>79</v>
      </c>
      <c r="AV345" s="13" t="s">
        <v>77</v>
      </c>
      <c r="AW345" s="13" t="s">
        <v>31</v>
      </c>
      <c r="AX345" s="13" t="s">
        <v>69</v>
      </c>
      <c r="AY345" s="243" t="s">
        <v>142</v>
      </c>
    </row>
    <row r="346" s="14" customFormat="1">
      <c r="A346" s="14"/>
      <c r="B346" s="244"/>
      <c r="C346" s="245"/>
      <c r="D346" s="235" t="s">
        <v>153</v>
      </c>
      <c r="E346" s="246" t="s">
        <v>19</v>
      </c>
      <c r="F346" s="247" t="s">
        <v>668</v>
      </c>
      <c r="G346" s="245"/>
      <c r="H346" s="248">
        <v>0.39200000000000002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153</v>
      </c>
      <c r="AU346" s="254" t="s">
        <v>79</v>
      </c>
      <c r="AV346" s="14" t="s">
        <v>79</v>
      </c>
      <c r="AW346" s="14" t="s">
        <v>31</v>
      </c>
      <c r="AX346" s="14" t="s">
        <v>69</v>
      </c>
      <c r="AY346" s="254" t="s">
        <v>142</v>
      </c>
    </row>
    <row r="347" s="13" customFormat="1">
      <c r="A347" s="13"/>
      <c r="B347" s="233"/>
      <c r="C347" s="234"/>
      <c r="D347" s="235" t="s">
        <v>153</v>
      </c>
      <c r="E347" s="236" t="s">
        <v>19</v>
      </c>
      <c r="F347" s="237" t="s">
        <v>669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153</v>
      </c>
      <c r="AU347" s="243" t="s">
        <v>79</v>
      </c>
      <c r="AV347" s="13" t="s">
        <v>77</v>
      </c>
      <c r="AW347" s="13" t="s">
        <v>31</v>
      </c>
      <c r="AX347" s="13" t="s">
        <v>69</v>
      </c>
      <c r="AY347" s="243" t="s">
        <v>142</v>
      </c>
    </row>
    <row r="348" s="13" customFormat="1">
      <c r="A348" s="13"/>
      <c r="B348" s="233"/>
      <c r="C348" s="234"/>
      <c r="D348" s="235" t="s">
        <v>153</v>
      </c>
      <c r="E348" s="236" t="s">
        <v>19</v>
      </c>
      <c r="F348" s="237" t="s">
        <v>564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153</v>
      </c>
      <c r="AU348" s="243" t="s">
        <v>79</v>
      </c>
      <c r="AV348" s="13" t="s">
        <v>77</v>
      </c>
      <c r="AW348" s="13" t="s">
        <v>31</v>
      </c>
      <c r="AX348" s="13" t="s">
        <v>69</v>
      </c>
      <c r="AY348" s="243" t="s">
        <v>142</v>
      </c>
    </row>
    <row r="349" s="14" customFormat="1">
      <c r="A349" s="14"/>
      <c r="B349" s="244"/>
      <c r="C349" s="245"/>
      <c r="D349" s="235" t="s">
        <v>153</v>
      </c>
      <c r="E349" s="246" t="s">
        <v>19</v>
      </c>
      <c r="F349" s="247" t="s">
        <v>670</v>
      </c>
      <c r="G349" s="245"/>
      <c r="H349" s="248">
        <v>1.8440000000000001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153</v>
      </c>
      <c r="AU349" s="254" t="s">
        <v>79</v>
      </c>
      <c r="AV349" s="14" t="s">
        <v>79</v>
      </c>
      <c r="AW349" s="14" t="s">
        <v>31</v>
      </c>
      <c r="AX349" s="14" t="s">
        <v>69</v>
      </c>
      <c r="AY349" s="254" t="s">
        <v>142</v>
      </c>
    </row>
    <row r="350" s="13" customFormat="1">
      <c r="A350" s="13"/>
      <c r="B350" s="233"/>
      <c r="C350" s="234"/>
      <c r="D350" s="235" t="s">
        <v>153</v>
      </c>
      <c r="E350" s="236" t="s">
        <v>19</v>
      </c>
      <c r="F350" s="237" t="s">
        <v>671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153</v>
      </c>
      <c r="AU350" s="243" t="s">
        <v>79</v>
      </c>
      <c r="AV350" s="13" t="s">
        <v>77</v>
      </c>
      <c r="AW350" s="13" t="s">
        <v>31</v>
      </c>
      <c r="AX350" s="13" t="s">
        <v>69</v>
      </c>
      <c r="AY350" s="243" t="s">
        <v>142</v>
      </c>
    </row>
    <row r="351" s="14" customFormat="1">
      <c r="A351" s="14"/>
      <c r="B351" s="244"/>
      <c r="C351" s="245"/>
      <c r="D351" s="235" t="s">
        <v>153</v>
      </c>
      <c r="E351" s="246" t="s">
        <v>19</v>
      </c>
      <c r="F351" s="247" t="s">
        <v>672</v>
      </c>
      <c r="G351" s="245"/>
      <c r="H351" s="248">
        <v>0.73399999999999999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153</v>
      </c>
      <c r="AU351" s="254" t="s">
        <v>79</v>
      </c>
      <c r="AV351" s="14" t="s">
        <v>79</v>
      </c>
      <c r="AW351" s="14" t="s">
        <v>31</v>
      </c>
      <c r="AX351" s="14" t="s">
        <v>69</v>
      </c>
      <c r="AY351" s="254" t="s">
        <v>142</v>
      </c>
    </row>
    <row r="352" s="15" customFormat="1">
      <c r="A352" s="15"/>
      <c r="B352" s="255"/>
      <c r="C352" s="256"/>
      <c r="D352" s="235" t="s">
        <v>153</v>
      </c>
      <c r="E352" s="257" t="s">
        <v>19</v>
      </c>
      <c r="F352" s="258" t="s">
        <v>158</v>
      </c>
      <c r="G352" s="256"/>
      <c r="H352" s="259">
        <v>7.524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153</v>
      </c>
      <c r="AU352" s="265" t="s">
        <v>79</v>
      </c>
      <c r="AV352" s="15" t="s">
        <v>149</v>
      </c>
      <c r="AW352" s="15" t="s">
        <v>31</v>
      </c>
      <c r="AX352" s="15" t="s">
        <v>77</v>
      </c>
      <c r="AY352" s="265" t="s">
        <v>142</v>
      </c>
    </row>
    <row r="353" s="2" customFormat="1" ht="16.5" customHeight="1">
      <c r="A353" s="41"/>
      <c r="B353" s="42"/>
      <c r="C353" s="215" t="s">
        <v>193</v>
      </c>
      <c r="D353" s="215" t="s">
        <v>144</v>
      </c>
      <c r="E353" s="216" t="s">
        <v>673</v>
      </c>
      <c r="F353" s="217" t="s">
        <v>674</v>
      </c>
      <c r="G353" s="218" t="s">
        <v>201</v>
      </c>
      <c r="H353" s="219">
        <v>24.433</v>
      </c>
      <c r="I353" s="220"/>
      <c r="J353" s="221">
        <f>ROUND(I353*H353,2)</f>
        <v>0</v>
      </c>
      <c r="K353" s="217" t="s">
        <v>148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2.2000000000000002</v>
      </c>
      <c r="T353" s="225">
        <f>S353*H353</f>
        <v>53.752600000000001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79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675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676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79</v>
      </c>
    </row>
    <row r="355" s="13" customFormat="1">
      <c r="A355" s="13"/>
      <c r="B355" s="233"/>
      <c r="C355" s="234"/>
      <c r="D355" s="235" t="s">
        <v>153</v>
      </c>
      <c r="E355" s="236" t="s">
        <v>19</v>
      </c>
      <c r="F355" s="237" t="s">
        <v>486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153</v>
      </c>
      <c r="AU355" s="243" t="s">
        <v>79</v>
      </c>
      <c r="AV355" s="13" t="s">
        <v>77</v>
      </c>
      <c r="AW355" s="13" t="s">
        <v>31</v>
      </c>
      <c r="AX355" s="13" t="s">
        <v>69</v>
      </c>
      <c r="AY355" s="243" t="s">
        <v>142</v>
      </c>
    </row>
    <row r="356" s="14" customFormat="1">
      <c r="A356" s="14"/>
      <c r="B356" s="244"/>
      <c r="C356" s="245"/>
      <c r="D356" s="235" t="s">
        <v>153</v>
      </c>
      <c r="E356" s="246" t="s">
        <v>19</v>
      </c>
      <c r="F356" s="247" t="s">
        <v>677</v>
      </c>
      <c r="G356" s="245"/>
      <c r="H356" s="248">
        <v>7.1550000000000002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153</v>
      </c>
      <c r="AU356" s="254" t="s">
        <v>79</v>
      </c>
      <c r="AV356" s="14" t="s">
        <v>79</v>
      </c>
      <c r="AW356" s="14" t="s">
        <v>31</v>
      </c>
      <c r="AX356" s="14" t="s">
        <v>69</v>
      </c>
      <c r="AY356" s="254" t="s">
        <v>142</v>
      </c>
    </row>
    <row r="357" s="13" customFormat="1">
      <c r="A357" s="13"/>
      <c r="B357" s="233"/>
      <c r="C357" s="234"/>
      <c r="D357" s="235" t="s">
        <v>153</v>
      </c>
      <c r="E357" s="236" t="s">
        <v>19</v>
      </c>
      <c r="F357" s="237" t="s">
        <v>678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153</v>
      </c>
      <c r="AU357" s="243" t="s">
        <v>79</v>
      </c>
      <c r="AV357" s="13" t="s">
        <v>77</v>
      </c>
      <c r="AW357" s="13" t="s">
        <v>31</v>
      </c>
      <c r="AX357" s="13" t="s">
        <v>69</v>
      </c>
      <c r="AY357" s="243" t="s">
        <v>142</v>
      </c>
    </row>
    <row r="358" s="14" customFormat="1">
      <c r="A358" s="14"/>
      <c r="B358" s="244"/>
      <c r="C358" s="245"/>
      <c r="D358" s="235" t="s">
        <v>153</v>
      </c>
      <c r="E358" s="246" t="s">
        <v>19</v>
      </c>
      <c r="F358" s="247" t="s">
        <v>679</v>
      </c>
      <c r="G358" s="245"/>
      <c r="H358" s="248">
        <v>10.486000000000001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153</v>
      </c>
      <c r="AU358" s="254" t="s">
        <v>79</v>
      </c>
      <c r="AV358" s="14" t="s">
        <v>79</v>
      </c>
      <c r="AW358" s="14" t="s">
        <v>31</v>
      </c>
      <c r="AX358" s="14" t="s">
        <v>69</v>
      </c>
      <c r="AY358" s="254" t="s">
        <v>142</v>
      </c>
    </row>
    <row r="359" s="13" customFormat="1">
      <c r="A359" s="13"/>
      <c r="B359" s="233"/>
      <c r="C359" s="234"/>
      <c r="D359" s="235" t="s">
        <v>153</v>
      </c>
      <c r="E359" s="236" t="s">
        <v>19</v>
      </c>
      <c r="F359" s="237" t="s">
        <v>680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153</v>
      </c>
      <c r="AU359" s="243" t="s">
        <v>79</v>
      </c>
      <c r="AV359" s="13" t="s">
        <v>77</v>
      </c>
      <c r="AW359" s="13" t="s">
        <v>31</v>
      </c>
      <c r="AX359" s="13" t="s">
        <v>69</v>
      </c>
      <c r="AY359" s="243" t="s">
        <v>142</v>
      </c>
    </row>
    <row r="360" s="14" customFormat="1">
      <c r="A360" s="14"/>
      <c r="B360" s="244"/>
      <c r="C360" s="245"/>
      <c r="D360" s="235" t="s">
        <v>153</v>
      </c>
      <c r="E360" s="246" t="s">
        <v>19</v>
      </c>
      <c r="F360" s="247" t="s">
        <v>681</v>
      </c>
      <c r="G360" s="245"/>
      <c r="H360" s="248">
        <v>3.1200000000000001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153</v>
      </c>
      <c r="AU360" s="254" t="s">
        <v>79</v>
      </c>
      <c r="AV360" s="14" t="s">
        <v>79</v>
      </c>
      <c r="AW360" s="14" t="s">
        <v>31</v>
      </c>
      <c r="AX360" s="14" t="s">
        <v>69</v>
      </c>
      <c r="AY360" s="254" t="s">
        <v>142</v>
      </c>
    </row>
    <row r="361" s="13" customFormat="1">
      <c r="A361" s="13"/>
      <c r="B361" s="233"/>
      <c r="C361" s="234"/>
      <c r="D361" s="235" t="s">
        <v>153</v>
      </c>
      <c r="E361" s="236" t="s">
        <v>19</v>
      </c>
      <c r="F361" s="237" t="s">
        <v>682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153</v>
      </c>
      <c r="AU361" s="243" t="s">
        <v>79</v>
      </c>
      <c r="AV361" s="13" t="s">
        <v>77</v>
      </c>
      <c r="AW361" s="13" t="s">
        <v>31</v>
      </c>
      <c r="AX361" s="13" t="s">
        <v>69</v>
      </c>
      <c r="AY361" s="243" t="s">
        <v>142</v>
      </c>
    </row>
    <row r="362" s="14" customFormat="1">
      <c r="A362" s="14"/>
      <c r="B362" s="244"/>
      <c r="C362" s="245"/>
      <c r="D362" s="235" t="s">
        <v>153</v>
      </c>
      <c r="E362" s="246" t="s">
        <v>19</v>
      </c>
      <c r="F362" s="247" t="s">
        <v>683</v>
      </c>
      <c r="G362" s="245"/>
      <c r="H362" s="248">
        <v>3.6720000000000002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153</v>
      </c>
      <c r="AU362" s="254" t="s">
        <v>79</v>
      </c>
      <c r="AV362" s="14" t="s">
        <v>79</v>
      </c>
      <c r="AW362" s="14" t="s">
        <v>31</v>
      </c>
      <c r="AX362" s="14" t="s">
        <v>69</v>
      </c>
      <c r="AY362" s="254" t="s">
        <v>142</v>
      </c>
    </row>
    <row r="363" s="15" customFormat="1">
      <c r="A363" s="15"/>
      <c r="B363" s="255"/>
      <c r="C363" s="256"/>
      <c r="D363" s="235" t="s">
        <v>153</v>
      </c>
      <c r="E363" s="257" t="s">
        <v>19</v>
      </c>
      <c r="F363" s="258" t="s">
        <v>158</v>
      </c>
      <c r="G363" s="256"/>
      <c r="H363" s="259">
        <v>24.433000000000003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153</v>
      </c>
      <c r="AU363" s="265" t="s">
        <v>79</v>
      </c>
      <c r="AV363" s="15" t="s">
        <v>149</v>
      </c>
      <c r="AW363" s="15" t="s">
        <v>31</v>
      </c>
      <c r="AX363" s="15" t="s">
        <v>77</v>
      </c>
      <c r="AY363" s="265" t="s">
        <v>142</v>
      </c>
    </row>
    <row r="364" s="2" customFormat="1" ht="16.5" customHeight="1">
      <c r="A364" s="41"/>
      <c r="B364" s="42"/>
      <c r="C364" s="215" t="s">
        <v>198</v>
      </c>
      <c r="D364" s="215" t="s">
        <v>144</v>
      </c>
      <c r="E364" s="216" t="s">
        <v>684</v>
      </c>
      <c r="F364" s="217" t="s">
        <v>685</v>
      </c>
      <c r="G364" s="218" t="s">
        <v>201</v>
      </c>
      <c r="H364" s="219">
        <v>35.874000000000002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2.2000000000000002</v>
      </c>
      <c r="T364" s="225">
        <f>S364*H364</f>
        <v>78.922800000000009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79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686</v>
      </c>
    </row>
    <row r="365" s="13" customFormat="1">
      <c r="A365" s="13"/>
      <c r="B365" s="233"/>
      <c r="C365" s="234"/>
      <c r="D365" s="235" t="s">
        <v>153</v>
      </c>
      <c r="E365" s="236" t="s">
        <v>19</v>
      </c>
      <c r="F365" s="237" t="s">
        <v>687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153</v>
      </c>
      <c r="AU365" s="243" t="s">
        <v>79</v>
      </c>
      <c r="AV365" s="13" t="s">
        <v>77</v>
      </c>
      <c r="AW365" s="13" t="s">
        <v>31</v>
      </c>
      <c r="AX365" s="13" t="s">
        <v>69</v>
      </c>
      <c r="AY365" s="243" t="s">
        <v>142</v>
      </c>
    </row>
    <row r="366" s="14" customFormat="1">
      <c r="A366" s="14"/>
      <c r="B366" s="244"/>
      <c r="C366" s="245"/>
      <c r="D366" s="235" t="s">
        <v>153</v>
      </c>
      <c r="E366" s="246" t="s">
        <v>19</v>
      </c>
      <c r="F366" s="247" t="s">
        <v>688</v>
      </c>
      <c r="G366" s="245"/>
      <c r="H366" s="248">
        <v>23.507999999999999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153</v>
      </c>
      <c r="AU366" s="254" t="s">
        <v>79</v>
      </c>
      <c r="AV366" s="14" t="s">
        <v>79</v>
      </c>
      <c r="AW366" s="14" t="s">
        <v>31</v>
      </c>
      <c r="AX366" s="14" t="s">
        <v>69</v>
      </c>
      <c r="AY366" s="254" t="s">
        <v>142</v>
      </c>
    </row>
    <row r="367" s="13" customFormat="1">
      <c r="A367" s="13"/>
      <c r="B367" s="233"/>
      <c r="C367" s="234"/>
      <c r="D367" s="235" t="s">
        <v>153</v>
      </c>
      <c r="E367" s="236" t="s">
        <v>19</v>
      </c>
      <c r="F367" s="237" t="s">
        <v>689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153</v>
      </c>
      <c r="AU367" s="243" t="s">
        <v>79</v>
      </c>
      <c r="AV367" s="13" t="s">
        <v>77</v>
      </c>
      <c r="AW367" s="13" t="s">
        <v>31</v>
      </c>
      <c r="AX367" s="13" t="s">
        <v>69</v>
      </c>
      <c r="AY367" s="243" t="s">
        <v>142</v>
      </c>
    </row>
    <row r="368" s="14" customFormat="1">
      <c r="A368" s="14"/>
      <c r="B368" s="244"/>
      <c r="C368" s="245"/>
      <c r="D368" s="235" t="s">
        <v>153</v>
      </c>
      <c r="E368" s="246" t="s">
        <v>19</v>
      </c>
      <c r="F368" s="247" t="s">
        <v>690</v>
      </c>
      <c r="G368" s="245"/>
      <c r="H368" s="248">
        <v>12.366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153</v>
      </c>
      <c r="AU368" s="254" t="s">
        <v>79</v>
      </c>
      <c r="AV368" s="14" t="s">
        <v>79</v>
      </c>
      <c r="AW368" s="14" t="s">
        <v>31</v>
      </c>
      <c r="AX368" s="14" t="s">
        <v>69</v>
      </c>
      <c r="AY368" s="254" t="s">
        <v>142</v>
      </c>
    </row>
    <row r="369" s="15" customFormat="1">
      <c r="A369" s="15"/>
      <c r="B369" s="255"/>
      <c r="C369" s="256"/>
      <c r="D369" s="235" t="s">
        <v>153</v>
      </c>
      <c r="E369" s="257" t="s">
        <v>19</v>
      </c>
      <c r="F369" s="258" t="s">
        <v>158</v>
      </c>
      <c r="G369" s="256"/>
      <c r="H369" s="259">
        <v>35.873999999999995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153</v>
      </c>
      <c r="AU369" s="265" t="s">
        <v>79</v>
      </c>
      <c r="AV369" s="15" t="s">
        <v>149</v>
      </c>
      <c r="AW369" s="15" t="s">
        <v>31</v>
      </c>
      <c r="AX369" s="15" t="s">
        <v>77</v>
      </c>
      <c r="AY369" s="265" t="s">
        <v>142</v>
      </c>
    </row>
    <row r="370" s="2" customFormat="1" ht="21.75" customHeight="1">
      <c r="A370" s="41"/>
      <c r="B370" s="42"/>
      <c r="C370" s="215" t="s">
        <v>206</v>
      </c>
      <c r="D370" s="215" t="s">
        <v>144</v>
      </c>
      <c r="E370" s="216" t="s">
        <v>691</v>
      </c>
      <c r="F370" s="217" t="s">
        <v>692</v>
      </c>
      <c r="G370" s="218" t="s">
        <v>201</v>
      </c>
      <c r="H370" s="219">
        <v>3.6720000000000002</v>
      </c>
      <c r="I370" s="220"/>
      <c r="J370" s="221">
        <f>ROUND(I370*H370,2)</f>
        <v>0</v>
      </c>
      <c r="K370" s="217" t="s">
        <v>148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0.029000000000000001</v>
      </c>
      <c r="T370" s="225">
        <f>S370*H370</f>
        <v>0.10648800000000001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79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693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694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79</v>
      </c>
    </row>
    <row r="372" s="2" customFormat="1" ht="24.15" customHeight="1">
      <c r="A372" s="41"/>
      <c r="B372" s="42"/>
      <c r="C372" s="215" t="s">
        <v>217</v>
      </c>
      <c r="D372" s="215" t="s">
        <v>144</v>
      </c>
      <c r="E372" s="216" t="s">
        <v>695</v>
      </c>
      <c r="F372" s="217" t="s">
        <v>696</v>
      </c>
      <c r="G372" s="218" t="s">
        <v>147</v>
      </c>
      <c r="H372" s="219">
        <v>168.19999999999999</v>
      </c>
      <c r="I372" s="220"/>
      <c r="J372" s="221">
        <f>ROUND(I372*H372,2)</f>
        <v>0</v>
      </c>
      <c r="K372" s="217" t="s">
        <v>148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0.089999999999999997</v>
      </c>
      <c r="T372" s="225">
        <f>S372*H372</f>
        <v>15.137999999999998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79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697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698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79</v>
      </c>
    </row>
    <row r="374" s="13" customFormat="1">
      <c r="A374" s="13"/>
      <c r="B374" s="233"/>
      <c r="C374" s="234"/>
      <c r="D374" s="235" t="s">
        <v>153</v>
      </c>
      <c r="E374" s="236" t="s">
        <v>19</v>
      </c>
      <c r="F374" s="237" t="s">
        <v>699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153</v>
      </c>
      <c r="AU374" s="243" t="s">
        <v>79</v>
      </c>
      <c r="AV374" s="13" t="s">
        <v>77</v>
      </c>
      <c r="AW374" s="13" t="s">
        <v>31</v>
      </c>
      <c r="AX374" s="13" t="s">
        <v>69</v>
      </c>
      <c r="AY374" s="243" t="s">
        <v>142</v>
      </c>
    </row>
    <row r="375" s="14" customFormat="1">
      <c r="A375" s="14"/>
      <c r="B375" s="244"/>
      <c r="C375" s="245"/>
      <c r="D375" s="235" t="s">
        <v>153</v>
      </c>
      <c r="E375" s="246" t="s">
        <v>19</v>
      </c>
      <c r="F375" s="247" t="s">
        <v>700</v>
      </c>
      <c r="G375" s="245"/>
      <c r="H375" s="248">
        <v>67.599999999999994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153</v>
      </c>
      <c r="AU375" s="254" t="s">
        <v>79</v>
      </c>
      <c r="AV375" s="14" t="s">
        <v>79</v>
      </c>
      <c r="AW375" s="14" t="s">
        <v>31</v>
      </c>
      <c r="AX375" s="14" t="s">
        <v>69</v>
      </c>
      <c r="AY375" s="254" t="s">
        <v>142</v>
      </c>
    </row>
    <row r="376" s="13" customFormat="1">
      <c r="A376" s="13"/>
      <c r="B376" s="233"/>
      <c r="C376" s="234"/>
      <c r="D376" s="235" t="s">
        <v>153</v>
      </c>
      <c r="E376" s="236" t="s">
        <v>19</v>
      </c>
      <c r="F376" s="237" t="s">
        <v>701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153</v>
      </c>
      <c r="AU376" s="243" t="s">
        <v>79</v>
      </c>
      <c r="AV376" s="13" t="s">
        <v>77</v>
      </c>
      <c r="AW376" s="13" t="s">
        <v>31</v>
      </c>
      <c r="AX376" s="13" t="s">
        <v>69</v>
      </c>
      <c r="AY376" s="243" t="s">
        <v>142</v>
      </c>
    </row>
    <row r="377" s="14" customFormat="1">
      <c r="A377" s="14"/>
      <c r="B377" s="244"/>
      <c r="C377" s="245"/>
      <c r="D377" s="235" t="s">
        <v>153</v>
      </c>
      <c r="E377" s="246" t="s">
        <v>19</v>
      </c>
      <c r="F377" s="247" t="s">
        <v>315</v>
      </c>
      <c r="G377" s="245"/>
      <c r="H377" s="248">
        <v>26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153</v>
      </c>
      <c r="AU377" s="254" t="s">
        <v>79</v>
      </c>
      <c r="AV377" s="14" t="s">
        <v>79</v>
      </c>
      <c r="AW377" s="14" t="s">
        <v>31</v>
      </c>
      <c r="AX377" s="14" t="s">
        <v>69</v>
      </c>
      <c r="AY377" s="254" t="s">
        <v>142</v>
      </c>
    </row>
    <row r="378" s="13" customFormat="1">
      <c r="A378" s="13"/>
      <c r="B378" s="233"/>
      <c r="C378" s="234"/>
      <c r="D378" s="235" t="s">
        <v>153</v>
      </c>
      <c r="E378" s="236" t="s">
        <v>19</v>
      </c>
      <c r="F378" s="237" t="s">
        <v>702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153</v>
      </c>
      <c r="AU378" s="243" t="s">
        <v>79</v>
      </c>
      <c r="AV378" s="13" t="s">
        <v>77</v>
      </c>
      <c r="AW378" s="13" t="s">
        <v>31</v>
      </c>
      <c r="AX378" s="13" t="s">
        <v>69</v>
      </c>
      <c r="AY378" s="243" t="s">
        <v>142</v>
      </c>
    </row>
    <row r="379" s="14" customFormat="1">
      <c r="A379" s="14"/>
      <c r="B379" s="244"/>
      <c r="C379" s="245"/>
      <c r="D379" s="235" t="s">
        <v>153</v>
      </c>
      <c r="E379" s="246" t="s">
        <v>19</v>
      </c>
      <c r="F379" s="247" t="s">
        <v>703</v>
      </c>
      <c r="G379" s="245"/>
      <c r="H379" s="248">
        <v>74.599999999999994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153</v>
      </c>
      <c r="AU379" s="254" t="s">
        <v>79</v>
      </c>
      <c r="AV379" s="14" t="s">
        <v>79</v>
      </c>
      <c r="AW379" s="14" t="s">
        <v>31</v>
      </c>
      <c r="AX379" s="14" t="s">
        <v>69</v>
      </c>
      <c r="AY379" s="254" t="s">
        <v>142</v>
      </c>
    </row>
    <row r="380" s="15" customFormat="1">
      <c r="A380" s="15"/>
      <c r="B380" s="255"/>
      <c r="C380" s="256"/>
      <c r="D380" s="235" t="s">
        <v>153</v>
      </c>
      <c r="E380" s="257" t="s">
        <v>19</v>
      </c>
      <c r="F380" s="258" t="s">
        <v>158</v>
      </c>
      <c r="G380" s="256"/>
      <c r="H380" s="259">
        <v>168.19999999999999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153</v>
      </c>
      <c r="AU380" s="265" t="s">
        <v>79</v>
      </c>
      <c r="AV380" s="15" t="s">
        <v>149</v>
      </c>
      <c r="AW380" s="15" t="s">
        <v>31</v>
      </c>
      <c r="AX380" s="15" t="s">
        <v>77</v>
      </c>
      <c r="AY380" s="265" t="s">
        <v>142</v>
      </c>
    </row>
    <row r="381" s="2" customFormat="1" ht="16.5" customHeight="1">
      <c r="A381" s="41"/>
      <c r="B381" s="42"/>
      <c r="C381" s="215" t="s">
        <v>223</v>
      </c>
      <c r="D381" s="215" t="s">
        <v>144</v>
      </c>
      <c r="E381" s="216" t="s">
        <v>704</v>
      </c>
      <c r="F381" s="217" t="s">
        <v>705</v>
      </c>
      <c r="G381" s="218" t="s">
        <v>176</v>
      </c>
      <c r="H381" s="219">
        <v>315</v>
      </c>
      <c r="I381" s="220"/>
      <c r="J381" s="221">
        <f>ROUND(I381*H381,2)</f>
        <v>0</v>
      </c>
      <c r="K381" s="217" t="s">
        <v>148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0.0089999999999999993</v>
      </c>
      <c r="T381" s="225">
        <f>S381*H381</f>
        <v>2.835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79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706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707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79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708</v>
      </c>
      <c r="G383" s="245"/>
      <c r="H383" s="248">
        <v>315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5" customFormat="1">
      <c r="A384" s="15"/>
      <c r="B384" s="255"/>
      <c r="C384" s="256"/>
      <c r="D384" s="235" t="s">
        <v>153</v>
      </c>
      <c r="E384" s="257" t="s">
        <v>19</v>
      </c>
      <c r="F384" s="258" t="s">
        <v>158</v>
      </c>
      <c r="G384" s="256"/>
      <c r="H384" s="259">
        <v>315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153</v>
      </c>
      <c r="AU384" s="265" t="s">
        <v>79</v>
      </c>
      <c r="AV384" s="15" t="s">
        <v>149</v>
      </c>
      <c r="AW384" s="15" t="s">
        <v>31</v>
      </c>
      <c r="AX384" s="15" t="s">
        <v>77</v>
      </c>
      <c r="AY384" s="265" t="s">
        <v>142</v>
      </c>
    </row>
    <row r="385" s="2" customFormat="1" ht="21.75" customHeight="1">
      <c r="A385" s="41"/>
      <c r="B385" s="42"/>
      <c r="C385" s="215" t="s">
        <v>232</v>
      </c>
      <c r="D385" s="215" t="s">
        <v>144</v>
      </c>
      <c r="E385" s="216" t="s">
        <v>709</v>
      </c>
      <c r="F385" s="217" t="s">
        <v>710</v>
      </c>
      <c r="G385" s="218" t="s">
        <v>201</v>
      </c>
      <c r="H385" s="219">
        <v>14.992000000000001</v>
      </c>
      <c r="I385" s="220"/>
      <c r="J385" s="221">
        <f>ROUND(I385*H385,2)</f>
        <v>0</v>
      </c>
      <c r="K385" s="217" t="s">
        <v>148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1.3999999999999999</v>
      </c>
      <c r="T385" s="225">
        <f>S385*H385</f>
        <v>20.988800000000001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79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711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712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79</v>
      </c>
    </row>
    <row r="387" s="13" customFormat="1">
      <c r="A387" s="13"/>
      <c r="B387" s="233"/>
      <c r="C387" s="234"/>
      <c r="D387" s="235" t="s">
        <v>153</v>
      </c>
      <c r="E387" s="236" t="s">
        <v>19</v>
      </c>
      <c r="F387" s="237" t="s">
        <v>478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153</v>
      </c>
      <c r="AU387" s="243" t="s">
        <v>79</v>
      </c>
      <c r="AV387" s="13" t="s">
        <v>77</v>
      </c>
      <c r="AW387" s="13" t="s">
        <v>31</v>
      </c>
      <c r="AX387" s="13" t="s">
        <v>69</v>
      </c>
      <c r="AY387" s="243" t="s">
        <v>142</v>
      </c>
    </row>
    <row r="388" s="14" customFormat="1">
      <c r="A388" s="14"/>
      <c r="B388" s="244"/>
      <c r="C388" s="245"/>
      <c r="D388" s="235" t="s">
        <v>153</v>
      </c>
      <c r="E388" s="246" t="s">
        <v>19</v>
      </c>
      <c r="F388" s="247" t="s">
        <v>713</v>
      </c>
      <c r="G388" s="245"/>
      <c r="H388" s="248">
        <v>4.7699999999999996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153</v>
      </c>
      <c r="AU388" s="254" t="s">
        <v>79</v>
      </c>
      <c r="AV388" s="14" t="s">
        <v>79</v>
      </c>
      <c r="AW388" s="14" t="s">
        <v>31</v>
      </c>
      <c r="AX388" s="14" t="s">
        <v>69</v>
      </c>
      <c r="AY388" s="254" t="s">
        <v>142</v>
      </c>
    </row>
    <row r="389" s="13" customFormat="1">
      <c r="A389" s="13"/>
      <c r="B389" s="233"/>
      <c r="C389" s="234"/>
      <c r="D389" s="235" t="s">
        <v>153</v>
      </c>
      <c r="E389" s="236" t="s">
        <v>19</v>
      </c>
      <c r="F389" s="237" t="s">
        <v>714</v>
      </c>
      <c r="G389" s="234"/>
      <c r="H389" s="236" t="s">
        <v>19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153</v>
      </c>
      <c r="AU389" s="243" t="s">
        <v>79</v>
      </c>
      <c r="AV389" s="13" t="s">
        <v>77</v>
      </c>
      <c r="AW389" s="13" t="s">
        <v>31</v>
      </c>
      <c r="AX389" s="13" t="s">
        <v>69</v>
      </c>
      <c r="AY389" s="243" t="s">
        <v>142</v>
      </c>
    </row>
    <row r="390" s="14" customFormat="1">
      <c r="A390" s="14"/>
      <c r="B390" s="244"/>
      <c r="C390" s="245"/>
      <c r="D390" s="235" t="s">
        <v>153</v>
      </c>
      <c r="E390" s="246" t="s">
        <v>19</v>
      </c>
      <c r="F390" s="247" t="s">
        <v>715</v>
      </c>
      <c r="G390" s="245"/>
      <c r="H390" s="248">
        <v>4.6369999999999996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153</v>
      </c>
      <c r="AU390" s="254" t="s">
        <v>79</v>
      </c>
      <c r="AV390" s="14" t="s">
        <v>79</v>
      </c>
      <c r="AW390" s="14" t="s">
        <v>31</v>
      </c>
      <c r="AX390" s="14" t="s">
        <v>69</v>
      </c>
      <c r="AY390" s="254" t="s">
        <v>142</v>
      </c>
    </row>
    <row r="391" s="13" customFormat="1">
      <c r="A391" s="13"/>
      <c r="B391" s="233"/>
      <c r="C391" s="234"/>
      <c r="D391" s="235" t="s">
        <v>153</v>
      </c>
      <c r="E391" s="236" t="s">
        <v>19</v>
      </c>
      <c r="F391" s="237" t="s">
        <v>716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153</v>
      </c>
      <c r="AU391" s="243" t="s">
        <v>79</v>
      </c>
      <c r="AV391" s="13" t="s">
        <v>77</v>
      </c>
      <c r="AW391" s="13" t="s">
        <v>31</v>
      </c>
      <c r="AX391" s="13" t="s">
        <v>69</v>
      </c>
      <c r="AY391" s="243" t="s">
        <v>142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717</v>
      </c>
      <c r="G392" s="245"/>
      <c r="H392" s="248">
        <v>5.585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5" customFormat="1">
      <c r="A393" s="15"/>
      <c r="B393" s="255"/>
      <c r="C393" s="256"/>
      <c r="D393" s="235" t="s">
        <v>153</v>
      </c>
      <c r="E393" s="257" t="s">
        <v>19</v>
      </c>
      <c r="F393" s="258" t="s">
        <v>158</v>
      </c>
      <c r="G393" s="256"/>
      <c r="H393" s="259">
        <v>14.992000000000001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153</v>
      </c>
      <c r="AU393" s="265" t="s">
        <v>79</v>
      </c>
      <c r="AV393" s="15" t="s">
        <v>149</v>
      </c>
      <c r="AW393" s="15" t="s">
        <v>31</v>
      </c>
      <c r="AX393" s="15" t="s">
        <v>77</v>
      </c>
      <c r="AY393" s="265" t="s">
        <v>142</v>
      </c>
    </row>
    <row r="394" s="2" customFormat="1" ht="24.15" customHeight="1">
      <c r="A394" s="41"/>
      <c r="B394" s="42"/>
      <c r="C394" s="215" t="s">
        <v>237</v>
      </c>
      <c r="D394" s="215" t="s">
        <v>144</v>
      </c>
      <c r="E394" s="216" t="s">
        <v>718</v>
      </c>
      <c r="F394" s="217" t="s">
        <v>719</v>
      </c>
      <c r="G394" s="218" t="s">
        <v>147</v>
      </c>
      <c r="H394" s="219">
        <v>1.1639999999999999</v>
      </c>
      <c r="I394" s="220"/>
      <c r="J394" s="221">
        <f>ROUND(I394*H394,2)</f>
        <v>0</v>
      </c>
      <c r="K394" s="217" t="s">
        <v>148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0.041000000000000002</v>
      </c>
      <c r="T394" s="225">
        <f>S394*H394</f>
        <v>0.047723999999999996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149</v>
      </c>
      <c r="AT394" s="226" t="s">
        <v>144</v>
      </c>
      <c r="AU394" s="226" t="s">
        <v>79</v>
      </c>
      <c r="AY394" s="20" t="s">
        <v>142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77</v>
      </c>
      <c r="BK394" s="227">
        <f>ROUND(I394*H394,2)</f>
        <v>0</v>
      </c>
      <c r="BL394" s="20" t="s">
        <v>149</v>
      </c>
      <c r="BM394" s="226" t="s">
        <v>720</v>
      </c>
    </row>
    <row r="395" s="2" customFormat="1">
      <c r="A395" s="41"/>
      <c r="B395" s="42"/>
      <c r="C395" s="43"/>
      <c r="D395" s="228" t="s">
        <v>151</v>
      </c>
      <c r="E395" s="43"/>
      <c r="F395" s="229" t="s">
        <v>721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151</v>
      </c>
      <c r="AU395" s="20" t="s">
        <v>79</v>
      </c>
    </row>
    <row r="396" s="13" customFormat="1">
      <c r="A396" s="13"/>
      <c r="B396" s="233"/>
      <c r="C396" s="234"/>
      <c r="D396" s="235" t="s">
        <v>153</v>
      </c>
      <c r="E396" s="236" t="s">
        <v>19</v>
      </c>
      <c r="F396" s="237" t="s">
        <v>497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153</v>
      </c>
      <c r="AU396" s="243" t="s">
        <v>79</v>
      </c>
      <c r="AV396" s="13" t="s">
        <v>77</v>
      </c>
      <c r="AW396" s="13" t="s">
        <v>31</v>
      </c>
      <c r="AX396" s="13" t="s">
        <v>69</v>
      </c>
      <c r="AY396" s="243" t="s">
        <v>142</v>
      </c>
    </row>
    <row r="397" s="14" customFormat="1">
      <c r="A397" s="14"/>
      <c r="B397" s="244"/>
      <c r="C397" s="245"/>
      <c r="D397" s="235" t="s">
        <v>153</v>
      </c>
      <c r="E397" s="246" t="s">
        <v>19</v>
      </c>
      <c r="F397" s="247" t="s">
        <v>722</v>
      </c>
      <c r="G397" s="245"/>
      <c r="H397" s="248">
        <v>0.68400000000000005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153</v>
      </c>
      <c r="AU397" s="254" t="s">
        <v>79</v>
      </c>
      <c r="AV397" s="14" t="s">
        <v>79</v>
      </c>
      <c r="AW397" s="14" t="s">
        <v>31</v>
      </c>
      <c r="AX397" s="14" t="s">
        <v>69</v>
      </c>
      <c r="AY397" s="254" t="s">
        <v>142</v>
      </c>
    </row>
    <row r="398" s="13" customFormat="1">
      <c r="A398" s="13"/>
      <c r="B398" s="233"/>
      <c r="C398" s="234"/>
      <c r="D398" s="235" t="s">
        <v>153</v>
      </c>
      <c r="E398" s="236" t="s">
        <v>19</v>
      </c>
      <c r="F398" s="237" t="s">
        <v>723</v>
      </c>
      <c r="G398" s="234"/>
      <c r="H398" s="236" t="s">
        <v>19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153</v>
      </c>
      <c r="AU398" s="243" t="s">
        <v>79</v>
      </c>
      <c r="AV398" s="13" t="s">
        <v>77</v>
      </c>
      <c r="AW398" s="13" t="s">
        <v>31</v>
      </c>
      <c r="AX398" s="13" t="s">
        <v>69</v>
      </c>
      <c r="AY398" s="243" t="s">
        <v>142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724</v>
      </c>
      <c r="G399" s="245"/>
      <c r="H399" s="248">
        <v>0.47999999999999998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5" customFormat="1">
      <c r="A400" s="15"/>
      <c r="B400" s="255"/>
      <c r="C400" s="256"/>
      <c r="D400" s="235" t="s">
        <v>153</v>
      </c>
      <c r="E400" s="257" t="s">
        <v>19</v>
      </c>
      <c r="F400" s="258" t="s">
        <v>158</v>
      </c>
      <c r="G400" s="256"/>
      <c r="H400" s="259">
        <v>1.1640000000000002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153</v>
      </c>
      <c r="AU400" s="265" t="s">
        <v>79</v>
      </c>
      <c r="AV400" s="15" t="s">
        <v>149</v>
      </c>
      <c r="AW400" s="15" t="s">
        <v>31</v>
      </c>
      <c r="AX400" s="15" t="s">
        <v>77</v>
      </c>
      <c r="AY400" s="265" t="s">
        <v>142</v>
      </c>
    </row>
    <row r="401" s="2" customFormat="1" ht="24.15" customHeight="1">
      <c r="A401" s="41"/>
      <c r="B401" s="42"/>
      <c r="C401" s="215" t="s">
        <v>8</v>
      </c>
      <c r="D401" s="215" t="s">
        <v>144</v>
      </c>
      <c r="E401" s="216" t="s">
        <v>725</v>
      </c>
      <c r="F401" s="217" t="s">
        <v>726</v>
      </c>
      <c r="G401" s="218" t="s">
        <v>147</v>
      </c>
      <c r="H401" s="219">
        <v>22.696999999999999</v>
      </c>
      <c r="I401" s="220"/>
      <c r="J401" s="221">
        <f>ROUND(I401*H401,2)</f>
        <v>0</v>
      </c>
      <c r="K401" s="217" t="s">
        <v>148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0.031</v>
      </c>
      <c r="T401" s="225">
        <f>S401*H401</f>
        <v>0.70360699999999998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79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727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728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79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729</v>
      </c>
      <c r="G403" s="245"/>
      <c r="H403" s="248">
        <v>3.3599999999999999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4" customFormat="1">
      <c r="A404" s="14"/>
      <c r="B404" s="244"/>
      <c r="C404" s="245"/>
      <c r="D404" s="235" t="s">
        <v>153</v>
      </c>
      <c r="E404" s="246" t="s">
        <v>19</v>
      </c>
      <c r="F404" s="247" t="s">
        <v>730</v>
      </c>
      <c r="G404" s="245"/>
      <c r="H404" s="248">
        <v>1.8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153</v>
      </c>
      <c r="AU404" s="254" t="s">
        <v>79</v>
      </c>
      <c r="AV404" s="14" t="s">
        <v>79</v>
      </c>
      <c r="AW404" s="14" t="s">
        <v>31</v>
      </c>
      <c r="AX404" s="14" t="s">
        <v>69</v>
      </c>
      <c r="AY404" s="254" t="s">
        <v>142</v>
      </c>
    </row>
    <row r="405" s="14" customFormat="1">
      <c r="A405" s="14"/>
      <c r="B405" s="244"/>
      <c r="C405" s="245"/>
      <c r="D405" s="235" t="s">
        <v>153</v>
      </c>
      <c r="E405" s="246" t="s">
        <v>19</v>
      </c>
      <c r="F405" s="247" t="s">
        <v>731</v>
      </c>
      <c r="G405" s="245"/>
      <c r="H405" s="248">
        <v>1.0800000000000001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153</v>
      </c>
      <c r="AU405" s="254" t="s">
        <v>79</v>
      </c>
      <c r="AV405" s="14" t="s">
        <v>79</v>
      </c>
      <c r="AW405" s="14" t="s">
        <v>31</v>
      </c>
      <c r="AX405" s="14" t="s">
        <v>69</v>
      </c>
      <c r="AY405" s="254" t="s">
        <v>142</v>
      </c>
    </row>
    <row r="406" s="13" customFormat="1">
      <c r="A406" s="13"/>
      <c r="B406" s="233"/>
      <c r="C406" s="234"/>
      <c r="D406" s="235" t="s">
        <v>153</v>
      </c>
      <c r="E406" s="236" t="s">
        <v>19</v>
      </c>
      <c r="F406" s="237" t="s">
        <v>520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153</v>
      </c>
      <c r="AU406" s="243" t="s">
        <v>79</v>
      </c>
      <c r="AV406" s="13" t="s">
        <v>77</v>
      </c>
      <c r="AW406" s="13" t="s">
        <v>31</v>
      </c>
      <c r="AX406" s="13" t="s">
        <v>69</v>
      </c>
      <c r="AY406" s="243" t="s">
        <v>142</v>
      </c>
    </row>
    <row r="407" s="14" customFormat="1">
      <c r="A407" s="14"/>
      <c r="B407" s="244"/>
      <c r="C407" s="245"/>
      <c r="D407" s="235" t="s">
        <v>153</v>
      </c>
      <c r="E407" s="246" t="s">
        <v>19</v>
      </c>
      <c r="F407" s="247" t="s">
        <v>730</v>
      </c>
      <c r="G407" s="245"/>
      <c r="H407" s="248">
        <v>1.8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153</v>
      </c>
      <c r="AU407" s="254" t="s">
        <v>79</v>
      </c>
      <c r="AV407" s="14" t="s">
        <v>79</v>
      </c>
      <c r="AW407" s="14" t="s">
        <v>31</v>
      </c>
      <c r="AX407" s="14" t="s">
        <v>69</v>
      </c>
      <c r="AY407" s="254" t="s">
        <v>142</v>
      </c>
    </row>
    <row r="408" s="14" customFormat="1">
      <c r="A408" s="14"/>
      <c r="B408" s="244"/>
      <c r="C408" s="245"/>
      <c r="D408" s="235" t="s">
        <v>153</v>
      </c>
      <c r="E408" s="246" t="s">
        <v>19</v>
      </c>
      <c r="F408" s="247" t="s">
        <v>732</v>
      </c>
      <c r="G408" s="245"/>
      <c r="H408" s="248">
        <v>2.52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153</v>
      </c>
      <c r="AU408" s="254" t="s">
        <v>79</v>
      </c>
      <c r="AV408" s="14" t="s">
        <v>79</v>
      </c>
      <c r="AW408" s="14" t="s">
        <v>31</v>
      </c>
      <c r="AX408" s="14" t="s">
        <v>69</v>
      </c>
      <c r="AY408" s="254" t="s">
        <v>142</v>
      </c>
    </row>
    <row r="409" s="14" customFormat="1">
      <c r="A409" s="14"/>
      <c r="B409" s="244"/>
      <c r="C409" s="245"/>
      <c r="D409" s="235" t="s">
        <v>153</v>
      </c>
      <c r="E409" s="246" t="s">
        <v>19</v>
      </c>
      <c r="F409" s="247" t="s">
        <v>733</v>
      </c>
      <c r="G409" s="245"/>
      <c r="H409" s="248">
        <v>1.74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153</v>
      </c>
      <c r="AU409" s="254" t="s">
        <v>79</v>
      </c>
      <c r="AV409" s="14" t="s">
        <v>79</v>
      </c>
      <c r="AW409" s="14" t="s">
        <v>31</v>
      </c>
      <c r="AX409" s="14" t="s">
        <v>69</v>
      </c>
      <c r="AY409" s="254" t="s">
        <v>142</v>
      </c>
    </row>
    <row r="410" s="13" customFormat="1">
      <c r="A410" s="13"/>
      <c r="B410" s="233"/>
      <c r="C410" s="234"/>
      <c r="D410" s="235" t="s">
        <v>153</v>
      </c>
      <c r="E410" s="236" t="s">
        <v>19</v>
      </c>
      <c r="F410" s="237" t="s">
        <v>542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153</v>
      </c>
      <c r="AU410" s="243" t="s">
        <v>79</v>
      </c>
      <c r="AV410" s="13" t="s">
        <v>77</v>
      </c>
      <c r="AW410" s="13" t="s">
        <v>31</v>
      </c>
      <c r="AX410" s="13" t="s">
        <v>69</v>
      </c>
      <c r="AY410" s="243" t="s">
        <v>142</v>
      </c>
    </row>
    <row r="411" s="14" customFormat="1">
      <c r="A411" s="14"/>
      <c r="B411" s="244"/>
      <c r="C411" s="245"/>
      <c r="D411" s="235" t="s">
        <v>153</v>
      </c>
      <c r="E411" s="246" t="s">
        <v>19</v>
      </c>
      <c r="F411" s="247" t="s">
        <v>734</v>
      </c>
      <c r="G411" s="245"/>
      <c r="H411" s="248">
        <v>27.719999999999999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153</v>
      </c>
      <c r="AU411" s="254" t="s">
        <v>79</v>
      </c>
      <c r="AV411" s="14" t="s">
        <v>79</v>
      </c>
      <c r="AW411" s="14" t="s">
        <v>31</v>
      </c>
      <c r="AX411" s="14" t="s">
        <v>69</v>
      </c>
      <c r="AY411" s="254" t="s">
        <v>142</v>
      </c>
    </row>
    <row r="412" s="14" customFormat="1">
      <c r="A412" s="14"/>
      <c r="B412" s="244"/>
      <c r="C412" s="245"/>
      <c r="D412" s="235" t="s">
        <v>153</v>
      </c>
      <c r="E412" s="246" t="s">
        <v>19</v>
      </c>
      <c r="F412" s="247" t="s">
        <v>735</v>
      </c>
      <c r="G412" s="245"/>
      <c r="H412" s="248">
        <v>1.0800000000000001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153</v>
      </c>
      <c r="AU412" s="254" t="s">
        <v>79</v>
      </c>
      <c r="AV412" s="14" t="s">
        <v>79</v>
      </c>
      <c r="AW412" s="14" t="s">
        <v>31</v>
      </c>
      <c r="AX412" s="14" t="s">
        <v>69</v>
      </c>
      <c r="AY412" s="254" t="s">
        <v>142</v>
      </c>
    </row>
    <row r="413" s="14" customFormat="1">
      <c r="A413" s="14"/>
      <c r="B413" s="244"/>
      <c r="C413" s="245"/>
      <c r="D413" s="235" t="s">
        <v>153</v>
      </c>
      <c r="E413" s="246" t="s">
        <v>19</v>
      </c>
      <c r="F413" s="247" t="s">
        <v>730</v>
      </c>
      <c r="G413" s="245"/>
      <c r="H413" s="248">
        <v>1.8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153</v>
      </c>
      <c r="AU413" s="254" t="s">
        <v>79</v>
      </c>
      <c r="AV413" s="14" t="s">
        <v>79</v>
      </c>
      <c r="AW413" s="14" t="s">
        <v>31</v>
      </c>
      <c r="AX413" s="14" t="s">
        <v>69</v>
      </c>
      <c r="AY413" s="254" t="s">
        <v>142</v>
      </c>
    </row>
    <row r="414" s="14" customFormat="1">
      <c r="A414" s="14"/>
      <c r="B414" s="244"/>
      <c r="C414" s="245"/>
      <c r="D414" s="235" t="s">
        <v>153</v>
      </c>
      <c r="E414" s="246" t="s">
        <v>19</v>
      </c>
      <c r="F414" s="247" t="s">
        <v>736</v>
      </c>
      <c r="G414" s="245"/>
      <c r="H414" s="248">
        <v>2.4929999999999999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153</v>
      </c>
      <c r="AU414" s="254" t="s">
        <v>79</v>
      </c>
      <c r="AV414" s="14" t="s">
        <v>79</v>
      </c>
      <c r="AW414" s="14" t="s">
        <v>31</v>
      </c>
      <c r="AX414" s="14" t="s">
        <v>69</v>
      </c>
      <c r="AY414" s="254" t="s">
        <v>142</v>
      </c>
    </row>
    <row r="415" s="15" customFormat="1">
      <c r="A415" s="15"/>
      <c r="B415" s="255"/>
      <c r="C415" s="256"/>
      <c r="D415" s="235" t="s">
        <v>153</v>
      </c>
      <c r="E415" s="257" t="s">
        <v>19</v>
      </c>
      <c r="F415" s="258" t="s">
        <v>158</v>
      </c>
      <c r="G415" s="256"/>
      <c r="H415" s="259">
        <v>45.392999999999994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153</v>
      </c>
      <c r="AU415" s="265" t="s">
        <v>79</v>
      </c>
      <c r="AV415" s="15" t="s">
        <v>149</v>
      </c>
      <c r="AW415" s="15" t="s">
        <v>31</v>
      </c>
      <c r="AX415" s="15" t="s">
        <v>69</v>
      </c>
      <c r="AY415" s="265" t="s">
        <v>142</v>
      </c>
    </row>
    <row r="416" s="14" customFormat="1">
      <c r="A416" s="14"/>
      <c r="B416" s="244"/>
      <c r="C416" s="245"/>
      <c r="D416" s="235" t="s">
        <v>153</v>
      </c>
      <c r="E416" s="246" t="s">
        <v>19</v>
      </c>
      <c r="F416" s="247" t="s">
        <v>737</v>
      </c>
      <c r="G416" s="245"/>
      <c r="H416" s="248">
        <v>22.696999999999999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153</v>
      </c>
      <c r="AU416" s="254" t="s">
        <v>79</v>
      </c>
      <c r="AV416" s="14" t="s">
        <v>79</v>
      </c>
      <c r="AW416" s="14" t="s">
        <v>31</v>
      </c>
      <c r="AX416" s="14" t="s">
        <v>77</v>
      </c>
      <c r="AY416" s="254" t="s">
        <v>142</v>
      </c>
    </row>
    <row r="417" s="2" customFormat="1" ht="24.15" customHeight="1">
      <c r="A417" s="41"/>
      <c r="B417" s="42"/>
      <c r="C417" s="215" t="s">
        <v>248</v>
      </c>
      <c r="D417" s="215" t="s">
        <v>144</v>
      </c>
      <c r="E417" s="216" t="s">
        <v>738</v>
      </c>
      <c r="F417" s="217" t="s">
        <v>739</v>
      </c>
      <c r="G417" s="218" t="s">
        <v>147</v>
      </c>
      <c r="H417" s="219">
        <v>65.367999999999995</v>
      </c>
      <c r="I417" s="220"/>
      <c r="J417" s="221">
        <f>ROUND(I417*H417,2)</f>
        <v>0</v>
      </c>
      <c r="K417" s="217" t="s">
        <v>148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0.027</v>
      </c>
      <c r="T417" s="225">
        <f>S417*H417</f>
        <v>1.7649359999999998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79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740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741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79</v>
      </c>
    </row>
    <row r="419" s="13" customFormat="1">
      <c r="A419" s="13"/>
      <c r="B419" s="233"/>
      <c r="C419" s="234"/>
      <c r="D419" s="235" t="s">
        <v>153</v>
      </c>
      <c r="E419" s="236" t="s">
        <v>19</v>
      </c>
      <c r="F419" s="237" t="s">
        <v>497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153</v>
      </c>
      <c r="AU419" s="243" t="s">
        <v>79</v>
      </c>
      <c r="AV419" s="13" t="s">
        <v>77</v>
      </c>
      <c r="AW419" s="13" t="s">
        <v>31</v>
      </c>
      <c r="AX419" s="13" t="s">
        <v>69</v>
      </c>
      <c r="AY419" s="243" t="s">
        <v>142</v>
      </c>
    </row>
    <row r="420" s="14" customFormat="1">
      <c r="A420" s="14"/>
      <c r="B420" s="244"/>
      <c r="C420" s="245"/>
      <c r="D420" s="235" t="s">
        <v>153</v>
      </c>
      <c r="E420" s="246" t="s">
        <v>19</v>
      </c>
      <c r="F420" s="247" t="s">
        <v>742</v>
      </c>
      <c r="G420" s="245"/>
      <c r="H420" s="248">
        <v>45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153</v>
      </c>
      <c r="AU420" s="254" t="s">
        <v>79</v>
      </c>
      <c r="AV420" s="14" t="s">
        <v>79</v>
      </c>
      <c r="AW420" s="14" t="s">
        <v>31</v>
      </c>
      <c r="AX420" s="14" t="s">
        <v>69</v>
      </c>
      <c r="AY420" s="254" t="s">
        <v>142</v>
      </c>
    </row>
    <row r="421" s="14" customFormat="1">
      <c r="A421" s="14"/>
      <c r="B421" s="244"/>
      <c r="C421" s="245"/>
      <c r="D421" s="235" t="s">
        <v>153</v>
      </c>
      <c r="E421" s="246" t="s">
        <v>19</v>
      </c>
      <c r="F421" s="247" t="s">
        <v>743</v>
      </c>
      <c r="G421" s="245"/>
      <c r="H421" s="248">
        <v>18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153</v>
      </c>
      <c r="AU421" s="254" t="s">
        <v>79</v>
      </c>
      <c r="AV421" s="14" t="s">
        <v>79</v>
      </c>
      <c r="AW421" s="14" t="s">
        <v>31</v>
      </c>
      <c r="AX421" s="14" t="s">
        <v>69</v>
      </c>
      <c r="AY421" s="254" t="s">
        <v>142</v>
      </c>
    </row>
    <row r="422" s="13" customFormat="1">
      <c r="A422" s="13"/>
      <c r="B422" s="233"/>
      <c r="C422" s="234"/>
      <c r="D422" s="235" t="s">
        <v>153</v>
      </c>
      <c r="E422" s="236" t="s">
        <v>19</v>
      </c>
      <c r="F422" s="237" t="s">
        <v>520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153</v>
      </c>
      <c r="AU422" s="243" t="s">
        <v>79</v>
      </c>
      <c r="AV422" s="13" t="s">
        <v>77</v>
      </c>
      <c r="AW422" s="13" t="s">
        <v>31</v>
      </c>
      <c r="AX422" s="13" t="s">
        <v>69</v>
      </c>
      <c r="AY422" s="243" t="s">
        <v>142</v>
      </c>
    </row>
    <row r="423" s="14" customFormat="1">
      <c r="A423" s="14"/>
      <c r="B423" s="244"/>
      <c r="C423" s="245"/>
      <c r="D423" s="235" t="s">
        <v>153</v>
      </c>
      <c r="E423" s="246" t="s">
        <v>19</v>
      </c>
      <c r="F423" s="247" t="s">
        <v>744</v>
      </c>
      <c r="G423" s="245"/>
      <c r="H423" s="248">
        <v>44.100000000000001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153</v>
      </c>
      <c r="AU423" s="254" t="s">
        <v>79</v>
      </c>
      <c r="AV423" s="14" t="s">
        <v>79</v>
      </c>
      <c r="AW423" s="14" t="s">
        <v>31</v>
      </c>
      <c r="AX423" s="14" t="s">
        <v>69</v>
      </c>
      <c r="AY423" s="254" t="s">
        <v>142</v>
      </c>
    </row>
    <row r="424" s="14" customFormat="1">
      <c r="A424" s="14"/>
      <c r="B424" s="244"/>
      <c r="C424" s="245"/>
      <c r="D424" s="235" t="s">
        <v>153</v>
      </c>
      <c r="E424" s="246" t="s">
        <v>19</v>
      </c>
      <c r="F424" s="247" t="s">
        <v>745</v>
      </c>
      <c r="G424" s="245"/>
      <c r="H424" s="248">
        <v>20.16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153</v>
      </c>
      <c r="AU424" s="254" t="s">
        <v>79</v>
      </c>
      <c r="AV424" s="14" t="s">
        <v>79</v>
      </c>
      <c r="AW424" s="14" t="s">
        <v>31</v>
      </c>
      <c r="AX424" s="14" t="s">
        <v>69</v>
      </c>
      <c r="AY424" s="254" t="s">
        <v>142</v>
      </c>
    </row>
    <row r="425" s="13" customFormat="1">
      <c r="A425" s="13"/>
      <c r="B425" s="233"/>
      <c r="C425" s="234"/>
      <c r="D425" s="235" t="s">
        <v>153</v>
      </c>
      <c r="E425" s="236" t="s">
        <v>19</v>
      </c>
      <c r="F425" s="237" t="s">
        <v>542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153</v>
      </c>
      <c r="AU425" s="243" t="s">
        <v>79</v>
      </c>
      <c r="AV425" s="13" t="s">
        <v>77</v>
      </c>
      <c r="AW425" s="13" t="s">
        <v>31</v>
      </c>
      <c r="AX425" s="13" t="s">
        <v>69</v>
      </c>
      <c r="AY425" s="243" t="s">
        <v>142</v>
      </c>
    </row>
    <row r="426" s="14" customFormat="1">
      <c r="A426" s="14"/>
      <c r="B426" s="244"/>
      <c r="C426" s="245"/>
      <c r="D426" s="235" t="s">
        <v>153</v>
      </c>
      <c r="E426" s="246" t="s">
        <v>19</v>
      </c>
      <c r="F426" s="247" t="s">
        <v>746</v>
      </c>
      <c r="G426" s="245"/>
      <c r="H426" s="248">
        <v>3.476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153</v>
      </c>
      <c r="AU426" s="254" t="s">
        <v>79</v>
      </c>
      <c r="AV426" s="14" t="s">
        <v>79</v>
      </c>
      <c r="AW426" s="14" t="s">
        <v>31</v>
      </c>
      <c r="AX426" s="14" t="s">
        <v>69</v>
      </c>
      <c r="AY426" s="254" t="s">
        <v>142</v>
      </c>
    </row>
    <row r="427" s="15" customFormat="1">
      <c r="A427" s="15"/>
      <c r="B427" s="255"/>
      <c r="C427" s="256"/>
      <c r="D427" s="235" t="s">
        <v>153</v>
      </c>
      <c r="E427" s="257" t="s">
        <v>19</v>
      </c>
      <c r="F427" s="258" t="s">
        <v>158</v>
      </c>
      <c r="G427" s="256"/>
      <c r="H427" s="259">
        <v>130.73599999999999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153</v>
      </c>
      <c r="AU427" s="265" t="s">
        <v>79</v>
      </c>
      <c r="AV427" s="15" t="s">
        <v>149</v>
      </c>
      <c r="AW427" s="15" t="s">
        <v>31</v>
      </c>
      <c r="AX427" s="15" t="s">
        <v>69</v>
      </c>
      <c r="AY427" s="265" t="s">
        <v>142</v>
      </c>
    </row>
    <row r="428" s="14" customFormat="1">
      <c r="A428" s="14"/>
      <c r="B428" s="244"/>
      <c r="C428" s="245"/>
      <c r="D428" s="235" t="s">
        <v>153</v>
      </c>
      <c r="E428" s="246" t="s">
        <v>19</v>
      </c>
      <c r="F428" s="247" t="s">
        <v>747</v>
      </c>
      <c r="G428" s="245"/>
      <c r="H428" s="248">
        <v>65.367999999999995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153</v>
      </c>
      <c r="AU428" s="254" t="s">
        <v>79</v>
      </c>
      <c r="AV428" s="14" t="s">
        <v>79</v>
      </c>
      <c r="AW428" s="14" t="s">
        <v>31</v>
      </c>
      <c r="AX428" s="14" t="s">
        <v>77</v>
      </c>
      <c r="AY428" s="254" t="s">
        <v>142</v>
      </c>
    </row>
    <row r="429" s="2" customFormat="1" ht="24.15" customHeight="1">
      <c r="A429" s="41"/>
      <c r="B429" s="42"/>
      <c r="C429" s="215" t="s">
        <v>253</v>
      </c>
      <c r="D429" s="215" t="s">
        <v>144</v>
      </c>
      <c r="E429" s="216" t="s">
        <v>748</v>
      </c>
      <c r="F429" s="217" t="s">
        <v>749</v>
      </c>
      <c r="G429" s="218" t="s">
        <v>147</v>
      </c>
      <c r="H429" s="219">
        <v>2.1520000000000001</v>
      </c>
      <c r="I429" s="220"/>
      <c r="J429" s="221">
        <f>ROUND(I429*H429,2)</f>
        <v>0</v>
      </c>
      <c r="K429" s="217" t="s">
        <v>148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0.023</v>
      </c>
      <c r="T429" s="225">
        <f>S429*H429</f>
        <v>0.049496000000000005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79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750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751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79</v>
      </c>
    </row>
    <row r="431" s="13" customFormat="1">
      <c r="A431" s="13"/>
      <c r="B431" s="233"/>
      <c r="C431" s="234"/>
      <c r="D431" s="235" t="s">
        <v>153</v>
      </c>
      <c r="E431" s="236" t="s">
        <v>19</v>
      </c>
      <c r="F431" s="237" t="s">
        <v>520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153</v>
      </c>
      <c r="AU431" s="243" t="s">
        <v>79</v>
      </c>
      <c r="AV431" s="13" t="s">
        <v>77</v>
      </c>
      <c r="AW431" s="13" t="s">
        <v>31</v>
      </c>
      <c r="AX431" s="13" t="s">
        <v>69</v>
      </c>
      <c r="AY431" s="243" t="s">
        <v>142</v>
      </c>
    </row>
    <row r="432" s="14" customFormat="1">
      <c r="A432" s="14"/>
      <c r="B432" s="244"/>
      <c r="C432" s="245"/>
      <c r="D432" s="235" t="s">
        <v>153</v>
      </c>
      <c r="E432" s="246" t="s">
        <v>19</v>
      </c>
      <c r="F432" s="247" t="s">
        <v>752</v>
      </c>
      <c r="G432" s="245"/>
      <c r="H432" s="248">
        <v>4.3029999999999999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153</v>
      </c>
      <c r="AU432" s="254" t="s">
        <v>79</v>
      </c>
      <c r="AV432" s="14" t="s">
        <v>79</v>
      </c>
      <c r="AW432" s="14" t="s">
        <v>31</v>
      </c>
      <c r="AX432" s="14" t="s">
        <v>69</v>
      </c>
      <c r="AY432" s="254" t="s">
        <v>142</v>
      </c>
    </row>
    <row r="433" s="15" customFormat="1">
      <c r="A433" s="15"/>
      <c r="B433" s="255"/>
      <c r="C433" s="256"/>
      <c r="D433" s="235" t="s">
        <v>153</v>
      </c>
      <c r="E433" s="257" t="s">
        <v>19</v>
      </c>
      <c r="F433" s="258" t="s">
        <v>158</v>
      </c>
      <c r="G433" s="256"/>
      <c r="H433" s="259">
        <v>4.3029999999999999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153</v>
      </c>
      <c r="AU433" s="265" t="s">
        <v>79</v>
      </c>
      <c r="AV433" s="15" t="s">
        <v>149</v>
      </c>
      <c r="AW433" s="15" t="s">
        <v>31</v>
      </c>
      <c r="AX433" s="15" t="s">
        <v>69</v>
      </c>
      <c r="AY433" s="265" t="s">
        <v>142</v>
      </c>
    </row>
    <row r="434" s="14" customFormat="1">
      <c r="A434" s="14"/>
      <c r="B434" s="244"/>
      <c r="C434" s="245"/>
      <c r="D434" s="235" t="s">
        <v>153</v>
      </c>
      <c r="E434" s="246" t="s">
        <v>19</v>
      </c>
      <c r="F434" s="247" t="s">
        <v>753</v>
      </c>
      <c r="G434" s="245"/>
      <c r="H434" s="248">
        <v>2.1520000000000001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153</v>
      </c>
      <c r="AU434" s="254" t="s">
        <v>79</v>
      </c>
      <c r="AV434" s="14" t="s">
        <v>79</v>
      </c>
      <c r="AW434" s="14" t="s">
        <v>31</v>
      </c>
      <c r="AX434" s="14" t="s">
        <v>77</v>
      </c>
      <c r="AY434" s="254" t="s">
        <v>142</v>
      </c>
    </row>
    <row r="435" s="2" customFormat="1" ht="24.15" customHeight="1">
      <c r="A435" s="41"/>
      <c r="B435" s="42"/>
      <c r="C435" s="215" t="s">
        <v>754</v>
      </c>
      <c r="D435" s="215" t="s">
        <v>144</v>
      </c>
      <c r="E435" s="216" t="s">
        <v>755</v>
      </c>
      <c r="F435" s="217" t="s">
        <v>756</v>
      </c>
      <c r="G435" s="218" t="s">
        <v>147</v>
      </c>
      <c r="H435" s="219">
        <v>22.696999999999999</v>
      </c>
      <c r="I435" s="220"/>
      <c r="J435" s="221">
        <f>ROUND(I435*H435,2)</f>
        <v>0</v>
      </c>
      <c r="K435" s="217" t="s">
        <v>389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0.062</v>
      </c>
      <c r="T435" s="225">
        <f>S435*H435</f>
        <v>1.407214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79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757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758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79</v>
      </c>
    </row>
    <row r="437" s="2" customFormat="1" ht="24.15" customHeight="1">
      <c r="A437" s="41"/>
      <c r="B437" s="42"/>
      <c r="C437" s="215" t="s">
        <v>759</v>
      </c>
      <c r="D437" s="215" t="s">
        <v>144</v>
      </c>
      <c r="E437" s="216" t="s">
        <v>760</v>
      </c>
      <c r="F437" s="217" t="s">
        <v>761</v>
      </c>
      <c r="G437" s="218" t="s">
        <v>147</v>
      </c>
      <c r="H437" s="219">
        <v>65.367999999999995</v>
      </c>
      <c r="I437" s="220"/>
      <c r="J437" s="221">
        <f>ROUND(I437*H437,2)</f>
        <v>0</v>
      </c>
      <c r="K437" s="217" t="s">
        <v>389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0.053999999999999999</v>
      </c>
      <c r="T437" s="225">
        <f>S437*H437</f>
        <v>3.5298719999999997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79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762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763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79</v>
      </c>
    </row>
    <row r="439" s="2" customFormat="1" ht="24.15" customHeight="1">
      <c r="A439" s="41"/>
      <c r="B439" s="42"/>
      <c r="C439" s="215" t="s">
        <v>764</v>
      </c>
      <c r="D439" s="215" t="s">
        <v>144</v>
      </c>
      <c r="E439" s="216" t="s">
        <v>765</v>
      </c>
      <c r="F439" s="217" t="s">
        <v>766</v>
      </c>
      <c r="G439" s="218" t="s">
        <v>147</v>
      </c>
      <c r="H439" s="219">
        <v>2.1520000000000001</v>
      </c>
      <c r="I439" s="220"/>
      <c r="J439" s="221">
        <f>ROUND(I439*H439,2)</f>
        <v>0</v>
      </c>
      <c r="K439" s="217" t="s">
        <v>389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0.047</v>
      </c>
      <c r="T439" s="225">
        <f>S439*H439</f>
        <v>0.10114400000000001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79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767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768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79</v>
      </c>
    </row>
    <row r="441" s="2" customFormat="1" ht="24.15" customHeight="1">
      <c r="A441" s="41"/>
      <c r="B441" s="42"/>
      <c r="C441" s="215" t="s">
        <v>260</v>
      </c>
      <c r="D441" s="215" t="s">
        <v>144</v>
      </c>
      <c r="E441" s="216" t="s">
        <v>769</v>
      </c>
      <c r="F441" s="217" t="s">
        <v>770</v>
      </c>
      <c r="G441" s="218" t="s">
        <v>771</v>
      </c>
      <c r="H441" s="219">
        <v>94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0.087999999999999995</v>
      </c>
      <c r="T441" s="225">
        <f>S441*H441</f>
        <v>8.2720000000000002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79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772</v>
      </c>
    </row>
    <row r="442" s="13" customFormat="1">
      <c r="A442" s="13"/>
      <c r="B442" s="233"/>
      <c r="C442" s="234"/>
      <c r="D442" s="235" t="s">
        <v>153</v>
      </c>
      <c r="E442" s="236" t="s">
        <v>19</v>
      </c>
      <c r="F442" s="237" t="s">
        <v>486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153</v>
      </c>
      <c r="AU442" s="243" t="s">
        <v>79</v>
      </c>
      <c r="AV442" s="13" t="s">
        <v>77</v>
      </c>
      <c r="AW442" s="13" t="s">
        <v>31</v>
      </c>
      <c r="AX442" s="13" t="s">
        <v>69</v>
      </c>
      <c r="AY442" s="243" t="s">
        <v>142</v>
      </c>
    </row>
    <row r="443" s="14" customFormat="1">
      <c r="A443" s="14"/>
      <c r="B443" s="244"/>
      <c r="C443" s="245"/>
      <c r="D443" s="235" t="s">
        <v>153</v>
      </c>
      <c r="E443" s="246" t="s">
        <v>19</v>
      </c>
      <c r="F443" s="247" t="s">
        <v>198</v>
      </c>
      <c r="G443" s="245"/>
      <c r="H443" s="248">
        <v>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153</v>
      </c>
      <c r="AU443" s="254" t="s">
        <v>79</v>
      </c>
      <c r="AV443" s="14" t="s">
        <v>79</v>
      </c>
      <c r="AW443" s="14" t="s">
        <v>31</v>
      </c>
      <c r="AX443" s="14" t="s">
        <v>69</v>
      </c>
      <c r="AY443" s="254" t="s">
        <v>142</v>
      </c>
    </row>
    <row r="444" s="13" customFormat="1">
      <c r="A444" s="13"/>
      <c r="B444" s="233"/>
      <c r="C444" s="234"/>
      <c r="D444" s="235" t="s">
        <v>153</v>
      </c>
      <c r="E444" s="236" t="s">
        <v>19</v>
      </c>
      <c r="F444" s="237" t="s">
        <v>497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153</v>
      </c>
      <c r="AU444" s="243" t="s">
        <v>79</v>
      </c>
      <c r="AV444" s="13" t="s">
        <v>77</v>
      </c>
      <c r="AW444" s="13" t="s">
        <v>31</v>
      </c>
      <c r="AX444" s="13" t="s">
        <v>69</v>
      </c>
      <c r="AY444" s="243" t="s">
        <v>142</v>
      </c>
    </row>
    <row r="445" s="14" customFormat="1">
      <c r="A445" s="14"/>
      <c r="B445" s="244"/>
      <c r="C445" s="245"/>
      <c r="D445" s="235" t="s">
        <v>153</v>
      </c>
      <c r="E445" s="246" t="s">
        <v>19</v>
      </c>
      <c r="F445" s="247" t="s">
        <v>321</v>
      </c>
      <c r="G445" s="245"/>
      <c r="H445" s="248">
        <v>27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153</v>
      </c>
      <c r="AU445" s="254" t="s">
        <v>79</v>
      </c>
      <c r="AV445" s="14" t="s">
        <v>79</v>
      </c>
      <c r="AW445" s="14" t="s">
        <v>31</v>
      </c>
      <c r="AX445" s="14" t="s">
        <v>69</v>
      </c>
      <c r="AY445" s="254" t="s">
        <v>142</v>
      </c>
    </row>
    <row r="446" s="13" customFormat="1">
      <c r="A446" s="13"/>
      <c r="B446" s="233"/>
      <c r="C446" s="234"/>
      <c r="D446" s="235" t="s">
        <v>153</v>
      </c>
      <c r="E446" s="236" t="s">
        <v>19</v>
      </c>
      <c r="F446" s="237" t="s">
        <v>520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153</v>
      </c>
      <c r="AU446" s="243" t="s">
        <v>79</v>
      </c>
      <c r="AV446" s="13" t="s">
        <v>77</v>
      </c>
      <c r="AW446" s="13" t="s">
        <v>31</v>
      </c>
      <c r="AX446" s="13" t="s">
        <v>69</v>
      </c>
      <c r="AY446" s="243" t="s">
        <v>142</v>
      </c>
    </row>
    <row r="447" s="14" customFormat="1">
      <c r="A447" s="14"/>
      <c r="B447" s="244"/>
      <c r="C447" s="245"/>
      <c r="D447" s="235" t="s">
        <v>153</v>
      </c>
      <c r="E447" s="246" t="s">
        <v>19</v>
      </c>
      <c r="F447" s="247" t="s">
        <v>332</v>
      </c>
      <c r="G447" s="245"/>
      <c r="H447" s="248">
        <v>29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153</v>
      </c>
      <c r="AU447" s="254" t="s">
        <v>79</v>
      </c>
      <c r="AV447" s="14" t="s">
        <v>79</v>
      </c>
      <c r="AW447" s="14" t="s">
        <v>31</v>
      </c>
      <c r="AX447" s="14" t="s">
        <v>69</v>
      </c>
      <c r="AY447" s="254" t="s">
        <v>142</v>
      </c>
    </row>
    <row r="448" s="13" customFormat="1">
      <c r="A448" s="13"/>
      <c r="B448" s="233"/>
      <c r="C448" s="234"/>
      <c r="D448" s="235" t="s">
        <v>153</v>
      </c>
      <c r="E448" s="236" t="s">
        <v>19</v>
      </c>
      <c r="F448" s="237" t="s">
        <v>542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153</v>
      </c>
      <c r="AU448" s="243" t="s">
        <v>79</v>
      </c>
      <c r="AV448" s="13" t="s">
        <v>77</v>
      </c>
      <c r="AW448" s="13" t="s">
        <v>31</v>
      </c>
      <c r="AX448" s="13" t="s">
        <v>69</v>
      </c>
      <c r="AY448" s="243" t="s">
        <v>142</v>
      </c>
    </row>
    <row r="449" s="14" customFormat="1">
      <c r="A449" s="14"/>
      <c r="B449" s="244"/>
      <c r="C449" s="245"/>
      <c r="D449" s="235" t="s">
        <v>153</v>
      </c>
      <c r="E449" s="246" t="s">
        <v>19</v>
      </c>
      <c r="F449" s="247" t="s">
        <v>332</v>
      </c>
      <c r="G449" s="245"/>
      <c r="H449" s="248">
        <v>29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153</v>
      </c>
      <c r="AU449" s="254" t="s">
        <v>79</v>
      </c>
      <c r="AV449" s="14" t="s">
        <v>79</v>
      </c>
      <c r="AW449" s="14" t="s">
        <v>31</v>
      </c>
      <c r="AX449" s="14" t="s">
        <v>69</v>
      </c>
      <c r="AY449" s="254" t="s">
        <v>142</v>
      </c>
    </row>
    <row r="450" s="15" customFormat="1">
      <c r="A450" s="15"/>
      <c r="B450" s="255"/>
      <c r="C450" s="256"/>
      <c r="D450" s="235" t="s">
        <v>153</v>
      </c>
      <c r="E450" s="257" t="s">
        <v>19</v>
      </c>
      <c r="F450" s="258" t="s">
        <v>158</v>
      </c>
      <c r="G450" s="256"/>
      <c r="H450" s="259">
        <v>94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153</v>
      </c>
      <c r="AU450" s="265" t="s">
        <v>79</v>
      </c>
      <c r="AV450" s="15" t="s">
        <v>149</v>
      </c>
      <c r="AW450" s="15" t="s">
        <v>31</v>
      </c>
      <c r="AX450" s="15" t="s">
        <v>77</v>
      </c>
      <c r="AY450" s="265" t="s">
        <v>142</v>
      </c>
    </row>
    <row r="451" s="2" customFormat="1" ht="24.15" customHeight="1">
      <c r="A451" s="41"/>
      <c r="B451" s="42"/>
      <c r="C451" s="215" t="s">
        <v>773</v>
      </c>
      <c r="D451" s="215" t="s">
        <v>144</v>
      </c>
      <c r="E451" s="216" t="s">
        <v>774</v>
      </c>
      <c r="F451" s="217" t="s">
        <v>775</v>
      </c>
      <c r="G451" s="218" t="s">
        <v>147</v>
      </c>
      <c r="H451" s="219">
        <v>5.9580000000000002</v>
      </c>
      <c r="I451" s="220"/>
      <c r="J451" s="221">
        <f>ROUND(I451*H451,2)</f>
        <v>0</v>
      </c>
      <c r="K451" s="217" t="s">
        <v>389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0.088999999999999996</v>
      </c>
      <c r="T451" s="225">
        <f>S451*H451</f>
        <v>0.53026200000000001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79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776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777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79</v>
      </c>
    </row>
    <row r="453" s="13" customFormat="1">
      <c r="A453" s="13"/>
      <c r="B453" s="233"/>
      <c r="C453" s="234"/>
      <c r="D453" s="235" t="s">
        <v>153</v>
      </c>
      <c r="E453" s="236" t="s">
        <v>19</v>
      </c>
      <c r="F453" s="237" t="s">
        <v>486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153</v>
      </c>
      <c r="AU453" s="243" t="s">
        <v>79</v>
      </c>
      <c r="AV453" s="13" t="s">
        <v>77</v>
      </c>
      <c r="AW453" s="13" t="s">
        <v>31</v>
      </c>
      <c r="AX453" s="13" t="s">
        <v>69</v>
      </c>
      <c r="AY453" s="243" t="s">
        <v>142</v>
      </c>
    </row>
    <row r="454" s="14" customFormat="1">
      <c r="A454" s="14"/>
      <c r="B454" s="244"/>
      <c r="C454" s="245"/>
      <c r="D454" s="235" t="s">
        <v>153</v>
      </c>
      <c r="E454" s="246" t="s">
        <v>19</v>
      </c>
      <c r="F454" s="247" t="s">
        <v>778</v>
      </c>
      <c r="G454" s="245"/>
      <c r="H454" s="248">
        <v>0.70499999999999996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153</v>
      </c>
      <c r="AU454" s="254" t="s">
        <v>79</v>
      </c>
      <c r="AV454" s="14" t="s">
        <v>79</v>
      </c>
      <c r="AW454" s="14" t="s">
        <v>31</v>
      </c>
      <c r="AX454" s="14" t="s">
        <v>69</v>
      </c>
      <c r="AY454" s="254" t="s">
        <v>142</v>
      </c>
    </row>
    <row r="455" s="14" customFormat="1">
      <c r="A455" s="14"/>
      <c r="B455" s="244"/>
      <c r="C455" s="245"/>
      <c r="D455" s="235" t="s">
        <v>153</v>
      </c>
      <c r="E455" s="246" t="s">
        <v>19</v>
      </c>
      <c r="F455" s="247" t="s">
        <v>779</v>
      </c>
      <c r="G455" s="245"/>
      <c r="H455" s="248">
        <v>0.71699999999999997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153</v>
      </c>
      <c r="AU455" s="254" t="s">
        <v>79</v>
      </c>
      <c r="AV455" s="14" t="s">
        <v>79</v>
      </c>
      <c r="AW455" s="14" t="s">
        <v>31</v>
      </c>
      <c r="AX455" s="14" t="s">
        <v>69</v>
      </c>
      <c r="AY455" s="254" t="s">
        <v>142</v>
      </c>
    </row>
    <row r="456" s="14" customFormat="1">
      <c r="A456" s="14"/>
      <c r="B456" s="244"/>
      <c r="C456" s="245"/>
      <c r="D456" s="235" t="s">
        <v>153</v>
      </c>
      <c r="E456" s="246" t="s">
        <v>19</v>
      </c>
      <c r="F456" s="247" t="s">
        <v>780</v>
      </c>
      <c r="G456" s="245"/>
      <c r="H456" s="248">
        <v>0.72299999999999998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153</v>
      </c>
      <c r="AU456" s="254" t="s">
        <v>79</v>
      </c>
      <c r="AV456" s="14" t="s">
        <v>79</v>
      </c>
      <c r="AW456" s="14" t="s">
        <v>31</v>
      </c>
      <c r="AX456" s="14" t="s">
        <v>69</v>
      </c>
      <c r="AY456" s="254" t="s">
        <v>142</v>
      </c>
    </row>
    <row r="457" s="14" customFormat="1">
      <c r="A457" s="14"/>
      <c r="B457" s="244"/>
      <c r="C457" s="245"/>
      <c r="D457" s="235" t="s">
        <v>153</v>
      </c>
      <c r="E457" s="246" t="s">
        <v>19</v>
      </c>
      <c r="F457" s="247" t="s">
        <v>781</v>
      </c>
      <c r="G457" s="245"/>
      <c r="H457" s="248">
        <v>1.3560000000000001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153</v>
      </c>
      <c r="AU457" s="254" t="s">
        <v>79</v>
      </c>
      <c r="AV457" s="14" t="s">
        <v>79</v>
      </c>
      <c r="AW457" s="14" t="s">
        <v>31</v>
      </c>
      <c r="AX457" s="14" t="s">
        <v>69</v>
      </c>
      <c r="AY457" s="254" t="s">
        <v>142</v>
      </c>
    </row>
    <row r="458" s="14" customFormat="1">
      <c r="A458" s="14"/>
      <c r="B458" s="244"/>
      <c r="C458" s="245"/>
      <c r="D458" s="235" t="s">
        <v>153</v>
      </c>
      <c r="E458" s="246" t="s">
        <v>19</v>
      </c>
      <c r="F458" s="247" t="s">
        <v>643</v>
      </c>
      <c r="G458" s="245"/>
      <c r="H458" s="248">
        <v>0.63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153</v>
      </c>
      <c r="AU458" s="254" t="s">
        <v>79</v>
      </c>
      <c r="AV458" s="14" t="s">
        <v>79</v>
      </c>
      <c r="AW458" s="14" t="s">
        <v>31</v>
      </c>
      <c r="AX458" s="14" t="s">
        <v>69</v>
      </c>
      <c r="AY458" s="254" t="s">
        <v>142</v>
      </c>
    </row>
    <row r="459" s="14" customFormat="1">
      <c r="A459" s="14"/>
      <c r="B459" s="244"/>
      <c r="C459" s="245"/>
      <c r="D459" s="235" t="s">
        <v>153</v>
      </c>
      <c r="E459" s="246" t="s">
        <v>19</v>
      </c>
      <c r="F459" s="247" t="s">
        <v>782</v>
      </c>
      <c r="G459" s="245"/>
      <c r="H459" s="248">
        <v>0.80400000000000005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153</v>
      </c>
      <c r="AU459" s="254" t="s">
        <v>79</v>
      </c>
      <c r="AV459" s="14" t="s">
        <v>79</v>
      </c>
      <c r="AW459" s="14" t="s">
        <v>31</v>
      </c>
      <c r="AX459" s="14" t="s">
        <v>69</v>
      </c>
      <c r="AY459" s="254" t="s">
        <v>142</v>
      </c>
    </row>
    <row r="460" s="14" customFormat="1">
      <c r="A460" s="14"/>
      <c r="B460" s="244"/>
      <c r="C460" s="245"/>
      <c r="D460" s="235" t="s">
        <v>153</v>
      </c>
      <c r="E460" s="246" t="s">
        <v>19</v>
      </c>
      <c r="F460" s="247" t="s">
        <v>783</v>
      </c>
      <c r="G460" s="245"/>
      <c r="H460" s="248">
        <v>0.66300000000000003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153</v>
      </c>
      <c r="AU460" s="254" t="s">
        <v>79</v>
      </c>
      <c r="AV460" s="14" t="s">
        <v>79</v>
      </c>
      <c r="AW460" s="14" t="s">
        <v>31</v>
      </c>
      <c r="AX460" s="14" t="s">
        <v>69</v>
      </c>
      <c r="AY460" s="254" t="s">
        <v>142</v>
      </c>
    </row>
    <row r="461" s="14" customFormat="1">
      <c r="A461" s="14"/>
      <c r="B461" s="244"/>
      <c r="C461" s="245"/>
      <c r="D461" s="235" t="s">
        <v>153</v>
      </c>
      <c r="E461" s="246" t="s">
        <v>19</v>
      </c>
      <c r="F461" s="247" t="s">
        <v>784</v>
      </c>
      <c r="G461" s="245"/>
      <c r="H461" s="248">
        <v>0.35999999999999999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153</v>
      </c>
      <c r="AU461" s="254" t="s">
        <v>79</v>
      </c>
      <c r="AV461" s="14" t="s">
        <v>79</v>
      </c>
      <c r="AW461" s="14" t="s">
        <v>31</v>
      </c>
      <c r="AX461" s="14" t="s">
        <v>69</v>
      </c>
      <c r="AY461" s="254" t="s">
        <v>142</v>
      </c>
    </row>
    <row r="462" s="15" customFormat="1">
      <c r="A462" s="15"/>
      <c r="B462" s="255"/>
      <c r="C462" s="256"/>
      <c r="D462" s="235" t="s">
        <v>153</v>
      </c>
      <c r="E462" s="257" t="s">
        <v>19</v>
      </c>
      <c r="F462" s="258" t="s">
        <v>158</v>
      </c>
      <c r="G462" s="256"/>
      <c r="H462" s="259">
        <v>5.9580000000000011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5" t="s">
        <v>153</v>
      </c>
      <c r="AU462" s="265" t="s">
        <v>79</v>
      </c>
      <c r="AV462" s="15" t="s">
        <v>149</v>
      </c>
      <c r="AW462" s="15" t="s">
        <v>31</v>
      </c>
      <c r="AX462" s="15" t="s">
        <v>77</v>
      </c>
      <c r="AY462" s="265" t="s">
        <v>142</v>
      </c>
    </row>
    <row r="463" s="2" customFormat="1" ht="24.15" customHeight="1">
      <c r="A463" s="41"/>
      <c r="B463" s="42"/>
      <c r="C463" s="215" t="s">
        <v>265</v>
      </c>
      <c r="D463" s="215" t="s">
        <v>144</v>
      </c>
      <c r="E463" s="216" t="s">
        <v>785</v>
      </c>
      <c r="F463" s="217" t="s">
        <v>786</v>
      </c>
      <c r="G463" s="218" t="s">
        <v>147</v>
      </c>
      <c r="H463" s="219">
        <v>15.279999999999999</v>
      </c>
      <c r="I463" s="220"/>
      <c r="J463" s="221">
        <f>ROUND(I463*H463,2)</f>
        <v>0</v>
      </c>
      <c r="K463" s="217" t="s">
        <v>148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0.27000000000000002</v>
      </c>
      <c r="T463" s="225">
        <f>S463*H463</f>
        <v>4.1256000000000004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149</v>
      </c>
      <c r="AT463" s="226" t="s">
        <v>144</v>
      </c>
      <c r="AU463" s="226" t="s">
        <v>79</v>
      </c>
      <c r="AY463" s="20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77</v>
      </c>
      <c r="BK463" s="227">
        <f>ROUND(I463*H463,2)</f>
        <v>0</v>
      </c>
      <c r="BL463" s="20" t="s">
        <v>149</v>
      </c>
      <c r="BM463" s="226" t="s">
        <v>787</v>
      </c>
    </row>
    <row r="464" s="2" customFormat="1">
      <c r="A464" s="41"/>
      <c r="B464" s="42"/>
      <c r="C464" s="43"/>
      <c r="D464" s="228" t="s">
        <v>151</v>
      </c>
      <c r="E464" s="43"/>
      <c r="F464" s="229" t="s">
        <v>788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151</v>
      </c>
      <c r="AU464" s="20" t="s">
        <v>79</v>
      </c>
    </row>
    <row r="465" s="13" customFormat="1">
      <c r="A465" s="13"/>
      <c r="B465" s="233"/>
      <c r="C465" s="234"/>
      <c r="D465" s="235" t="s">
        <v>153</v>
      </c>
      <c r="E465" s="236" t="s">
        <v>19</v>
      </c>
      <c r="F465" s="237" t="s">
        <v>497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153</v>
      </c>
      <c r="AU465" s="243" t="s">
        <v>79</v>
      </c>
      <c r="AV465" s="13" t="s">
        <v>77</v>
      </c>
      <c r="AW465" s="13" t="s">
        <v>31</v>
      </c>
      <c r="AX465" s="13" t="s">
        <v>69</v>
      </c>
      <c r="AY465" s="243" t="s">
        <v>142</v>
      </c>
    </row>
    <row r="466" s="14" customFormat="1">
      <c r="A466" s="14"/>
      <c r="B466" s="244"/>
      <c r="C466" s="245"/>
      <c r="D466" s="235" t="s">
        <v>153</v>
      </c>
      <c r="E466" s="246" t="s">
        <v>19</v>
      </c>
      <c r="F466" s="247" t="s">
        <v>789</v>
      </c>
      <c r="G466" s="245"/>
      <c r="H466" s="248">
        <v>3.27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153</v>
      </c>
      <c r="AU466" s="254" t="s">
        <v>79</v>
      </c>
      <c r="AV466" s="14" t="s">
        <v>79</v>
      </c>
      <c r="AW466" s="14" t="s">
        <v>31</v>
      </c>
      <c r="AX466" s="14" t="s">
        <v>69</v>
      </c>
      <c r="AY466" s="254" t="s">
        <v>142</v>
      </c>
    </row>
    <row r="467" s="14" customFormat="1">
      <c r="A467" s="14"/>
      <c r="B467" s="244"/>
      <c r="C467" s="245"/>
      <c r="D467" s="235" t="s">
        <v>153</v>
      </c>
      <c r="E467" s="246" t="s">
        <v>19</v>
      </c>
      <c r="F467" s="247" t="s">
        <v>790</v>
      </c>
      <c r="G467" s="245"/>
      <c r="H467" s="248">
        <v>2.3849999999999998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153</v>
      </c>
      <c r="AU467" s="254" t="s">
        <v>79</v>
      </c>
      <c r="AV467" s="14" t="s">
        <v>79</v>
      </c>
      <c r="AW467" s="14" t="s">
        <v>31</v>
      </c>
      <c r="AX467" s="14" t="s">
        <v>69</v>
      </c>
      <c r="AY467" s="254" t="s">
        <v>142</v>
      </c>
    </row>
    <row r="468" s="14" customFormat="1">
      <c r="A468" s="14"/>
      <c r="B468" s="244"/>
      <c r="C468" s="245"/>
      <c r="D468" s="235" t="s">
        <v>153</v>
      </c>
      <c r="E468" s="246" t="s">
        <v>19</v>
      </c>
      <c r="F468" s="247" t="s">
        <v>791</v>
      </c>
      <c r="G468" s="245"/>
      <c r="H468" s="248">
        <v>0.79000000000000004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153</v>
      </c>
      <c r="AU468" s="254" t="s">
        <v>79</v>
      </c>
      <c r="AV468" s="14" t="s">
        <v>79</v>
      </c>
      <c r="AW468" s="14" t="s">
        <v>31</v>
      </c>
      <c r="AX468" s="14" t="s">
        <v>69</v>
      </c>
      <c r="AY468" s="254" t="s">
        <v>142</v>
      </c>
    </row>
    <row r="469" s="13" customFormat="1">
      <c r="A469" s="13"/>
      <c r="B469" s="233"/>
      <c r="C469" s="234"/>
      <c r="D469" s="235" t="s">
        <v>153</v>
      </c>
      <c r="E469" s="236" t="s">
        <v>19</v>
      </c>
      <c r="F469" s="237" t="s">
        <v>520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153</v>
      </c>
      <c r="AU469" s="243" t="s">
        <v>79</v>
      </c>
      <c r="AV469" s="13" t="s">
        <v>77</v>
      </c>
      <c r="AW469" s="13" t="s">
        <v>31</v>
      </c>
      <c r="AX469" s="13" t="s">
        <v>69</v>
      </c>
      <c r="AY469" s="243" t="s">
        <v>142</v>
      </c>
    </row>
    <row r="470" s="13" customFormat="1">
      <c r="A470" s="13"/>
      <c r="B470" s="233"/>
      <c r="C470" s="234"/>
      <c r="D470" s="235" t="s">
        <v>153</v>
      </c>
      <c r="E470" s="236" t="s">
        <v>19</v>
      </c>
      <c r="F470" s="237" t="s">
        <v>583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153</v>
      </c>
      <c r="AU470" s="243" t="s">
        <v>79</v>
      </c>
      <c r="AV470" s="13" t="s">
        <v>77</v>
      </c>
      <c r="AW470" s="13" t="s">
        <v>31</v>
      </c>
      <c r="AX470" s="13" t="s">
        <v>69</v>
      </c>
      <c r="AY470" s="243" t="s">
        <v>142</v>
      </c>
    </row>
    <row r="471" s="14" customFormat="1">
      <c r="A471" s="14"/>
      <c r="B471" s="244"/>
      <c r="C471" s="245"/>
      <c r="D471" s="235" t="s">
        <v>153</v>
      </c>
      <c r="E471" s="246" t="s">
        <v>19</v>
      </c>
      <c r="F471" s="247" t="s">
        <v>792</v>
      </c>
      <c r="G471" s="245"/>
      <c r="H471" s="248">
        <v>3.1680000000000001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153</v>
      </c>
      <c r="AU471" s="254" t="s">
        <v>79</v>
      </c>
      <c r="AV471" s="14" t="s">
        <v>79</v>
      </c>
      <c r="AW471" s="14" t="s">
        <v>31</v>
      </c>
      <c r="AX471" s="14" t="s">
        <v>69</v>
      </c>
      <c r="AY471" s="254" t="s">
        <v>142</v>
      </c>
    </row>
    <row r="472" s="13" customFormat="1">
      <c r="A472" s="13"/>
      <c r="B472" s="233"/>
      <c r="C472" s="234"/>
      <c r="D472" s="235" t="s">
        <v>153</v>
      </c>
      <c r="E472" s="236" t="s">
        <v>19</v>
      </c>
      <c r="F472" s="237" t="s">
        <v>581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153</v>
      </c>
      <c r="AU472" s="243" t="s">
        <v>79</v>
      </c>
      <c r="AV472" s="13" t="s">
        <v>77</v>
      </c>
      <c r="AW472" s="13" t="s">
        <v>31</v>
      </c>
      <c r="AX472" s="13" t="s">
        <v>69</v>
      </c>
      <c r="AY472" s="243" t="s">
        <v>142</v>
      </c>
    </row>
    <row r="473" s="14" customFormat="1">
      <c r="A473" s="14"/>
      <c r="B473" s="244"/>
      <c r="C473" s="245"/>
      <c r="D473" s="235" t="s">
        <v>153</v>
      </c>
      <c r="E473" s="246" t="s">
        <v>19</v>
      </c>
      <c r="F473" s="247" t="s">
        <v>793</v>
      </c>
      <c r="G473" s="245"/>
      <c r="H473" s="248">
        <v>2.52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153</v>
      </c>
      <c r="AU473" s="254" t="s">
        <v>79</v>
      </c>
      <c r="AV473" s="14" t="s">
        <v>79</v>
      </c>
      <c r="AW473" s="14" t="s">
        <v>31</v>
      </c>
      <c r="AX473" s="14" t="s">
        <v>69</v>
      </c>
      <c r="AY473" s="254" t="s">
        <v>142</v>
      </c>
    </row>
    <row r="474" s="13" customFormat="1">
      <c r="A474" s="13"/>
      <c r="B474" s="233"/>
      <c r="C474" s="234"/>
      <c r="D474" s="235" t="s">
        <v>153</v>
      </c>
      <c r="E474" s="236" t="s">
        <v>19</v>
      </c>
      <c r="F474" s="237" t="s">
        <v>542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153</v>
      </c>
      <c r="AU474" s="243" t="s">
        <v>79</v>
      </c>
      <c r="AV474" s="13" t="s">
        <v>77</v>
      </c>
      <c r="AW474" s="13" t="s">
        <v>31</v>
      </c>
      <c r="AX474" s="13" t="s">
        <v>69</v>
      </c>
      <c r="AY474" s="243" t="s">
        <v>142</v>
      </c>
    </row>
    <row r="475" s="13" customFormat="1">
      <c r="A475" s="13"/>
      <c r="B475" s="233"/>
      <c r="C475" s="234"/>
      <c r="D475" s="235" t="s">
        <v>153</v>
      </c>
      <c r="E475" s="236" t="s">
        <v>19</v>
      </c>
      <c r="F475" s="237" t="s">
        <v>794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153</v>
      </c>
      <c r="AU475" s="243" t="s">
        <v>79</v>
      </c>
      <c r="AV475" s="13" t="s">
        <v>77</v>
      </c>
      <c r="AW475" s="13" t="s">
        <v>31</v>
      </c>
      <c r="AX475" s="13" t="s">
        <v>69</v>
      </c>
      <c r="AY475" s="243" t="s">
        <v>142</v>
      </c>
    </row>
    <row r="476" s="14" customFormat="1">
      <c r="A476" s="14"/>
      <c r="B476" s="244"/>
      <c r="C476" s="245"/>
      <c r="D476" s="235" t="s">
        <v>153</v>
      </c>
      <c r="E476" s="246" t="s">
        <v>19</v>
      </c>
      <c r="F476" s="247" t="s">
        <v>795</v>
      </c>
      <c r="G476" s="245"/>
      <c r="H476" s="248">
        <v>2.2770000000000001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153</v>
      </c>
      <c r="AU476" s="254" t="s">
        <v>79</v>
      </c>
      <c r="AV476" s="14" t="s">
        <v>79</v>
      </c>
      <c r="AW476" s="14" t="s">
        <v>31</v>
      </c>
      <c r="AX476" s="14" t="s">
        <v>69</v>
      </c>
      <c r="AY476" s="254" t="s">
        <v>142</v>
      </c>
    </row>
    <row r="477" s="14" customFormat="1">
      <c r="A477" s="14"/>
      <c r="B477" s="244"/>
      <c r="C477" s="245"/>
      <c r="D477" s="235" t="s">
        <v>153</v>
      </c>
      <c r="E477" s="246" t="s">
        <v>19</v>
      </c>
      <c r="F477" s="247" t="s">
        <v>796</v>
      </c>
      <c r="G477" s="245"/>
      <c r="H477" s="248">
        <v>0.87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153</v>
      </c>
      <c r="AU477" s="254" t="s">
        <v>79</v>
      </c>
      <c r="AV477" s="14" t="s">
        <v>79</v>
      </c>
      <c r="AW477" s="14" t="s">
        <v>31</v>
      </c>
      <c r="AX477" s="14" t="s">
        <v>69</v>
      </c>
      <c r="AY477" s="254" t="s">
        <v>142</v>
      </c>
    </row>
    <row r="478" s="15" customFormat="1">
      <c r="A478" s="15"/>
      <c r="B478" s="255"/>
      <c r="C478" s="256"/>
      <c r="D478" s="235" t="s">
        <v>153</v>
      </c>
      <c r="E478" s="257" t="s">
        <v>19</v>
      </c>
      <c r="F478" s="258" t="s">
        <v>158</v>
      </c>
      <c r="G478" s="256"/>
      <c r="H478" s="259">
        <v>15.279999999999999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5" t="s">
        <v>153</v>
      </c>
      <c r="AU478" s="265" t="s">
        <v>79</v>
      </c>
      <c r="AV478" s="15" t="s">
        <v>149</v>
      </c>
      <c r="AW478" s="15" t="s">
        <v>31</v>
      </c>
      <c r="AX478" s="15" t="s">
        <v>77</v>
      </c>
      <c r="AY478" s="265" t="s">
        <v>142</v>
      </c>
    </row>
    <row r="479" s="2" customFormat="1" ht="24.15" customHeight="1">
      <c r="A479" s="41"/>
      <c r="B479" s="42"/>
      <c r="C479" s="215" t="s">
        <v>274</v>
      </c>
      <c r="D479" s="215" t="s">
        <v>144</v>
      </c>
      <c r="E479" s="216" t="s">
        <v>797</v>
      </c>
      <c r="F479" s="217" t="s">
        <v>798</v>
      </c>
      <c r="G479" s="218" t="s">
        <v>201</v>
      </c>
      <c r="H479" s="219">
        <v>1.0960000000000001</v>
      </c>
      <c r="I479" s="220"/>
      <c r="J479" s="221">
        <f>ROUND(I479*H479,2)</f>
        <v>0</v>
      </c>
      <c r="K479" s="217" t="s">
        <v>148</v>
      </c>
      <c r="L479" s="47"/>
      <c r="M479" s="222" t="s">
        <v>19</v>
      </c>
      <c r="N479" s="223" t="s">
        <v>40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1.8</v>
      </c>
      <c r="T479" s="225">
        <f>S479*H479</f>
        <v>1.9728000000000001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149</v>
      </c>
      <c r="AT479" s="226" t="s">
        <v>144</v>
      </c>
      <c r="AU479" s="226" t="s">
        <v>79</v>
      </c>
      <c r="AY479" s="20" t="s">
        <v>142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77</v>
      </c>
      <c r="BK479" s="227">
        <f>ROUND(I479*H479,2)</f>
        <v>0</v>
      </c>
      <c r="BL479" s="20" t="s">
        <v>149</v>
      </c>
      <c r="BM479" s="226" t="s">
        <v>799</v>
      </c>
    </row>
    <row r="480" s="2" customFormat="1">
      <c r="A480" s="41"/>
      <c r="B480" s="42"/>
      <c r="C480" s="43"/>
      <c r="D480" s="228" t="s">
        <v>151</v>
      </c>
      <c r="E480" s="43"/>
      <c r="F480" s="229" t="s">
        <v>800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151</v>
      </c>
      <c r="AU480" s="20" t="s">
        <v>79</v>
      </c>
    </row>
    <row r="481" s="13" customFormat="1">
      <c r="A481" s="13"/>
      <c r="B481" s="233"/>
      <c r="C481" s="234"/>
      <c r="D481" s="235" t="s">
        <v>153</v>
      </c>
      <c r="E481" s="236" t="s">
        <v>19</v>
      </c>
      <c r="F481" s="237" t="s">
        <v>497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153</v>
      </c>
      <c r="AU481" s="243" t="s">
        <v>79</v>
      </c>
      <c r="AV481" s="13" t="s">
        <v>77</v>
      </c>
      <c r="AW481" s="13" t="s">
        <v>31</v>
      </c>
      <c r="AX481" s="13" t="s">
        <v>69</v>
      </c>
      <c r="AY481" s="243" t="s">
        <v>142</v>
      </c>
    </row>
    <row r="482" s="14" customFormat="1">
      <c r="A482" s="14"/>
      <c r="B482" s="244"/>
      <c r="C482" s="245"/>
      <c r="D482" s="235" t="s">
        <v>153</v>
      </c>
      <c r="E482" s="246" t="s">
        <v>19</v>
      </c>
      <c r="F482" s="247" t="s">
        <v>801</v>
      </c>
      <c r="G482" s="245"/>
      <c r="H482" s="248">
        <v>1.0960000000000001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153</v>
      </c>
      <c r="AU482" s="254" t="s">
        <v>79</v>
      </c>
      <c r="AV482" s="14" t="s">
        <v>79</v>
      </c>
      <c r="AW482" s="14" t="s">
        <v>31</v>
      </c>
      <c r="AX482" s="14" t="s">
        <v>69</v>
      </c>
      <c r="AY482" s="254" t="s">
        <v>142</v>
      </c>
    </row>
    <row r="483" s="15" customFormat="1">
      <c r="A483" s="15"/>
      <c r="B483" s="255"/>
      <c r="C483" s="256"/>
      <c r="D483" s="235" t="s">
        <v>153</v>
      </c>
      <c r="E483" s="257" t="s">
        <v>19</v>
      </c>
      <c r="F483" s="258" t="s">
        <v>158</v>
      </c>
      <c r="G483" s="256"/>
      <c r="H483" s="259">
        <v>1.0960000000000001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5" t="s">
        <v>153</v>
      </c>
      <c r="AU483" s="265" t="s">
        <v>79</v>
      </c>
      <c r="AV483" s="15" t="s">
        <v>149</v>
      </c>
      <c r="AW483" s="15" t="s">
        <v>31</v>
      </c>
      <c r="AX483" s="15" t="s">
        <v>77</v>
      </c>
      <c r="AY483" s="265" t="s">
        <v>142</v>
      </c>
    </row>
    <row r="484" s="2" customFormat="1" ht="24.15" customHeight="1">
      <c r="A484" s="41"/>
      <c r="B484" s="42"/>
      <c r="C484" s="215" t="s">
        <v>7</v>
      </c>
      <c r="D484" s="215" t="s">
        <v>144</v>
      </c>
      <c r="E484" s="216" t="s">
        <v>802</v>
      </c>
      <c r="F484" s="217" t="s">
        <v>803</v>
      </c>
      <c r="G484" s="218" t="s">
        <v>201</v>
      </c>
      <c r="H484" s="219">
        <v>8.4420000000000002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1.8</v>
      </c>
      <c r="T484" s="225">
        <f>S484*H484</f>
        <v>15.195600000000001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804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805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13" customFormat="1">
      <c r="A486" s="13"/>
      <c r="B486" s="233"/>
      <c r="C486" s="234"/>
      <c r="D486" s="235" t="s">
        <v>153</v>
      </c>
      <c r="E486" s="236" t="s">
        <v>19</v>
      </c>
      <c r="F486" s="237" t="s">
        <v>497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153</v>
      </c>
      <c r="AU486" s="243" t="s">
        <v>79</v>
      </c>
      <c r="AV486" s="13" t="s">
        <v>77</v>
      </c>
      <c r="AW486" s="13" t="s">
        <v>31</v>
      </c>
      <c r="AX486" s="13" t="s">
        <v>69</v>
      </c>
      <c r="AY486" s="243" t="s">
        <v>142</v>
      </c>
    </row>
    <row r="487" s="13" customFormat="1">
      <c r="A487" s="13"/>
      <c r="B487" s="233"/>
      <c r="C487" s="234"/>
      <c r="D487" s="235" t="s">
        <v>153</v>
      </c>
      <c r="E487" s="236" t="s">
        <v>19</v>
      </c>
      <c r="F487" s="237" t="s">
        <v>671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153</v>
      </c>
      <c r="AU487" s="243" t="s">
        <v>79</v>
      </c>
      <c r="AV487" s="13" t="s">
        <v>77</v>
      </c>
      <c r="AW487" s="13" t="s">
        <v>31</v>
      </c>
      <c r="AX487" s="13" t="s">
        <v>69</v>
      </c>
      <c r="AY487" s="243" t="s">
        <v>142</v>
      </c>
    </row>
    <row r="488" s="14" customFormat="1">
      <c r="A488" s="14"/>
      <c r="B488" s="244"/>
      <c r="C488" s="245"/>
      <c r="D488" s="235" t="s">
        <v>153</v>
      </c>
      <c r="E488" s="246" t="s">
        <v>19</v>
      </c>
      <c r="F488" s="247" t="s">
        <v>806</v>
      </c>
      <c r="G488" s="245"/>
      <c r="H488" s="248">
        <v>3.9500000000000002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153</v>
      </c>
      <c r="AU488" s="254" t="s">
        <v>79</v>
      </c>
      <c r="AV488" s="14" t="s">
        <v>79</v>
      </c>
      <c r="AW488" s="14" t="s">
        <v>31</v>
      </c>
      <c r="AX488" s="14" t="s">
        <v>69</v>
      </c>
      <c r="AY488" s="254" t="s">
        <v>142</v>
      </c>
    </row>
    <row r="489" s="14" customFormat="1">
      <c r="A489" s="14"/>
      <c r="B489" s="244"/>
      <c r="C489" s="245"/>
      <c r="D489" s="235" t="s">
        <v>153</v>
      </c>
      <c r="E489" s="246" t="s">
        <v>19</v>
      </c>
      <c r="F489" s="247" t="s">
        <v>807</v>
      </c>
      <c r="G489" s="245"/>
      <c r="H489" s="248">
        <v>0.79000000000000004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153</v>
      </c>
      <c r="AU489" s="254" t="s">
        <v>79</v>
      </c>
      <c r="AV489" s="14" t="s">
        <v>79</v>
      </c>
      <c r="AW489" s="14" t="s">
        <v>31</v>
      </c>
      <c r="AX489" s="14" t="s">
        <v>69</v>
      </c>
      <c r="AY489" s="254" t="s">
        <v>142</v>
      </c>
    </row>
    <row r="490" s="14" customFormat="1">
      <c r="A490" s="14"/>
      <c r="B490" s="244"/>
      <c r="C490" s="245"/>
      <c r="D490" s="235" t="s">
        <v>153</v>
      </c>
      <c r="E490" s="246" t="s">
        <v>19</v>
      </c>
      <c r="F490" s="247" t="s">
        <v>808</v>
      </c>
      <c r="G490" s="245"/>
      <c r="H490" s="248">
        <v>2.0739999999999998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153</v>
      </c>
      <c r="AU490" s="254" t="s">
        <v>79</v>
      </c>
      <c r="AV490" s="14" t="s">
        <v>79</v>
      </c>
      <c r="AW490" s="14" t="s">
        <v>31</v>
      </c>
      <c r="AX490" s="14" t="s">
        <v>69</v>
      </c>
      <c r="AY490" s="254" t="s">
        <v>142</v>
      </c>
    </row>
    <row r="491" s="13" customFormat="1">
      <c r="A491" s="13"/>
      <c r="B491" s="233"/>
      <c r="C491" s="234"/>
      <c r="D491" s="235" t="s">
        <v>153</v>
      </c>
      <c r="E491" s="236" t="s">
        <v>19</v>
      </c>
      <c r="F491" s="237" t="s">
        <v>542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153</v>
      </c>
      <c r="AU491" s="243" t="s">
        <v>79</v>
      </c>
      <c r="AV491" s="13" t="s">
        <v>77</v>
      </c>
      <c r="AW491" s="13" t="s">
        <v>31</v>
      </c>
      <c r="AX491" s="13" t="s">
        <v>69</v>
      </c>
      <c r="AY491" s="243" t="s">
        <v>142</v>
      </c>
    </row>
    <row r="492" s="14" customFormat="1">
      <c r="A492" s="14"/>
      <c r="B492" s="244"/>
      <c r="C492" s="245"/>
      <c r="D492" s="235" t="s">
        <v>153</v>
      </c>
      <c r="E492" s="246" t="s">
        <v>19</v>
      </c>
      <c r="F492" s="247" t="s">
        <v>634</v>
      </c>
      <c r="G492" s="245"/>
      <c r="H492" s="248">
        <v>1.6279999999999999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153</v>
      </c>
      <c r="AU492" s="254" t="s">
        <v>79</v>
      </c>
      <c r="AV492" s="14" t="s">
        <v>79</v>
      </c>
      <c r="AW492" s="14" t="s">
        <v>31</v>
      </c>
      <c r="AX492" s="14" t="s">
        <v>69</v>
      </c>
      <c r="AY492" s="254" t="s">
        <v>142</v>
      </c>
    </row>
    <row r="493" s="15" customFormat="1">
      <c r="A493" s="15"/>
      <c r="B493" s="255"/>
      <c r="C493" s="256"/>
      <c r="D493" s="235" t="s">
        <v>153</v>
      </c>
      <c r="E493" s="257" t="s">
        <v>19</v>
      </c>
      <c r="F493" s="258" t="s">
        <v>158</v>
      </c>
      <c r="G493" s="256"/>
      <c r="H493" s="259">
        <v>8.4420000000000002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153</v>
      </c>
      <c r="AU493" s="265" t="s">
        <v>79</v>
      </c>
      <c r="AV493" s="15" t="s">
        <v>149</v>
      </c>
      <c r="AW493" s="15" t="s">
        <v>31</v>
      </c>
      <c r="AX493" s="15" t="s">
        <v>77</v>
      </c>
      <c r="AY493" s="265" t="s">
        <v>142</v>
      </c>
    </row>
    <row r="494" s="2" customFormat="1" ht="16.5" customHeight="1">
      <c r="A494" s="41"/>
      <c r="B494" s="42"/>
      <c r="C494" s="215" t="s">
        <v>809</v>
      </c>
      <c r="D494" s="215" t="s">
        <v>144</v>
      </c>
      <c r="E494" s="216" t="s">
        <v>810</v>
      </c>
      <c r="F494" s="217" t="s">
        <v>811</v>
      </c>
      <c r="G494" s="218" t="s">
        <v>147</v>
      </c>
      <c r="H494" s="219">
        <v>104.66500000000001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0.113</v>
      </c>
      <c r="T494" s="225">
        <f>S494*H494</f>
        <v>11.827145000000002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79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812</v>
      </c>
    </row>
    <row r="495" s="14" customFormat="1">
      <c r="A495" s="14"/>
      <c r="B495" s="244"/>
      <c r="C495" s="245"/>
      <c r="D495" s="235" t="s">
        <v>153</v>
      </c>
      <c r="E495" s="246" t="s">
        <v>19</v>
      </c>
      <c r="F495" s="247" t="s">
        <v>813</v>
      </c>
      <c r="G495" s="245"/>
      <c r="H495" s="248">
        <v>104.66500000000001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153</v>
      </c>
      <c r="AU495" s="254" t="s">
        <v>79</v>
      </c>
      <c r="AV495" s="14" t="s">
        <v>79</v>
      </c>
      <c r="AW495" s="14" t="s">
        <v>31</v>
      </c>
      <c r="AX495" s="14" t="s">
        <v>77</v>
      </c>
      <c r="AY495" s="254" t="s">
        <v>142</v>
      </c>
    </row>
    <row r="496" s="2" customFormat="1" ht="24.15" customHeight="1">
      <c r="A496" s="41"/>
      <c r="B496" s="42"/>
      <c r="C496" s="215" t="s">
        <v>287</v>
      </c>
      <c r="D496" s="215" t="s">
        <v>144</v>
      </c>
      <c r="E496" s="216" t="s">
        <v>814</v>
      </c>
      <c r="F496" s="217" t="s">
        <v>815</v>
      </c>
      <c r="G496" s="218" t="s">
        <v>166</v>
      </c>
      <c r="H496" s="219">
        <v>218</v>
      </c>
      <c r="I496" s="220"/>
      <c r="J496" s="221">
        <f>ROUND(I496*H496,2)</f>
        <v>0</v>
      </c>
      <c r="K496" s="217" t="s">
        <v>148</v>
      </c>
      <c r="L496" s="47"/>
      <c r="M496" s="222" t="s">
        <v>19</v>
      </c>
      <c r="N496" s="223" t="s">
        <v>40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0.062</v>
      </c>
      <c r="T496" s="225">
        <f>S496*H496</f>
        <v>13.516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149</v>
      </c>
      <c r="AT496" s="226" t="s">
        <v>144</v>
      </c>
      <c r="AU496" s="226" t="s">
        <v>79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149</v>
      </c>
      <c r="BM496" s="226" t="s">
        <v>816</v>
      </c>
    </row>
    <row r="497" s="2" customFormat="1">
      <c r="A497" s="41"/>
      <c r="B497" s="42"/>
      <c r="C497" s="43"/>
      <c r="D497" s="228" t="s">
        <v>151</v>
      </c>
      <c r="E497" s="43"/>
      <c r="F497" s="229" t="s">
        <v>817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151</v>
      </c>
      <c r="AU497" s="20" t="s">
        <v>79</v>
      </c>
    </row>
    <row r="498" s="14" customFormat="1">
      <c r="A498" s="14"/>
      <c r="B498" s="244"/>
      <c r="C498" s="245"/>
      <c r="D498" s="235" t="s">
        <v>153</v>
      </c>
      <c r="E498" s="246" t="s">
        <v>19</v>
      </c>
      <c r="F498" s="247" t="s">
        <v>818</v>
      </c>
      <c r="G498" s="245"/>
      <c r="H498" s="248">
        <v>218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153</v>
      </c>
      <c r="AU498" s="254" t="s">
        <v>79</v>
      </c>
      <c r="AV498" s="14" t="s">
        <v>79</v>
      </c>
      <c r="AW498" s="14" t="s">
        <v>31</v>
      </c>
      <c r="AX498" s="14" t="s">
        <v>77</v>
      </c>
      <c r="AY498" s="254" t="s">
        <v>142</v>
      </c>
    </row>
    <row r="499" s="2" customFormat="1" ht="21.75" customHeight="1">
      <c r="A499" s="41"/>
      <c r="B499" s="42"/>
      <c r="C499" s="215" t="s">
        <v>293</v>
      </c>
      <c r="D499" s="215" t="s">
        <v>144</v>
      </c>
      <c r="E499" s="216" t="s">
        <v>819</v>
      </c>
      <c r="F499" s="217" t="s">
        <v>820</v>
      </c>
      <c r="G499" s="218" t="s">
        <v>147</v>
      </c>
      <c r="H499" s="219">
        <v>250.37000000000001</v>
      </c>
      <c r="I499" s="220"/>
      <c r="J499" s="221">
        <f>ROUND(I499*H499,2)</f>
        <v>0</v>
      </c>
      <c r="K499" s="217" t="s">
        <v>148</v>
      </c>
      <c r="L499" s="47"/>
      <c r="M499" s="222" t="s">
        <v>19</v>
      </c>
      <c r="N499" s="223" t="s">
        <v>40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0.050000000000000003</v>
      </c>
      <c r="T499" s="225">
        <f>S499*H499</f>
        <v>12.518500000000001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149</v>
      </c>
      <c r="AT499" s="226" t="s">
        <v>144</v>
      </c>
      <c r="AU499" s="226" t="s">
        <v>79</v>
      </c>
      <c r="AY499" s="20" t="s">
        <v>142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149</v>
      </c>
      <c r="BM499" s="226" t="s">
        <v>821</v>
      </c>
    </row>
    <row r="500" s="2" customFormat="1">
      <c r="A500" s="41"/>
      <c r="B500" s="42"/>
      <c r="C500" s="43"/>
      <c r="D500" s="228" t="s">
        <v>151</v>
      </c>
      <c r="E500" s="43"/>
      <c r="F500" s="229" t="s">
        <v>822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151</v>
      </c>
      <c r="AU500" s="20" t="s">
        <v>79</v>
      </c>
    </row>
    <row r="501" s="13" customFormat="1">
      <c r="A501" s="13"/>
      <c r="B501" s="233"/>
      <c r="C501" s="234"/>
      <c r="D501" s="235" t="s">
        <v>153</v>
      </c>
      <c r="E501" s="236" t="s">
        <v>19</v>
      </c>
      <c r="F501" s="237" t="s">
        <v>823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153</v>
      </c>
      <c r="AU501" s="243" t="s">
        <v>79</v>
      </c>
      <c r="AV501" s="13" t="s">
        <v>77</v>
      </c>
      <c r="AW501" s="13" t="s">
        <v>31</v>
      </c>
      <c r="AX501" s="13" t="s">
        <v>69</v>
      </c>
      <c r="AY501" s="243" t="s">
        <v>142</v>
      </c>
    </row>
    <row r="502" s="14" customFormat="1">
      <c r="A502" s="14"/>
      <c r="B502" s="244"/>
      <c r="C502" s="245"/>
      <c r="D502" s="235" t="s">
        <v>153</v>
      </c>
      <c r="E502" s="246" t="s">
        <v>19</v>
      </c>
      <c r="F502" s="247" t="s">
        <v>824</v>
      </c>
      <c r="G502" s="245"/>
      <c r="H502" s="248">
        <v>4.2000000000000002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153</v>
      </c>
      <c r="AU502" s="254" t="s">
        <v>79</v>
      </c>
      <c r="AV502" s="14" t="s">
        <v>79</v>
      </c>
      <c r="AW502" s="14" t="s">
        <v>31</v>
      </c>
      <c r="AX502" s="14" t="s">
        <v>69</v>
      </c>
      <c r="AY502" s="254" t="s">
        <v>142</v>
      </c>
    </row>
    <row r="503" s="13" customFormat="1">
      <c r="A503" s="13"/>
      <c r="B503" s="233"/>
      <c r="C503" s="234"/>
      <c r="D503" s="235" t="s">
        <v>153</v>
      </c>
      <c r="E503" s="236" t="s">
        <v>19</v>
      </c>
      <c r="F503" s="237" t="s">
        <v>825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153</v>
      </c>
      <c r="AU503" s="243" t="s">
        <v>79</v>
      </c>
      <c r="AV503" s="13" t="s">
        <v>77</v>
      </c>
      <c r="AW503" s="13" t="s">
        <v>31</v>
      </c>
      <c r="AX503" s="13" t="s">
        <v>69</v>
      </c>
      <c r="AY503" s="243" t="s">
        <v>142</v>
      </c>
    </row>
    <row r="504" s="14" customFormat="1">
      <c r="A504" s="14"/>
      <c r="B504" s="244"/>
      <c r="C504" s="245"/>
      <c r="D504" s="235" t="s">
        <v>153</v>
      </c>
      <c r="E504" s="246" t="s">
        <v>19</v>
      </c>
      <c r="F504" s="247" t="s">
        <v>826</v>
      </c>
      <c r="G504" s="245"/>
      <c r="H504" s="248">
        <v>64.599999999999994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153</v>
      </c>
      <c r="AU504" s="254" t="s">
        <v>79</v>
      </c>
      <c r="AV504" s="14" t="s">
        <v>79</v>
      </c>
      <c r="AW504" s="14" t="s">
        <v>31</v>
      </c>
      <c r="AX504" s="14" t="s">
        <v>69</v>
      </c>
      <c r="AY504" s="254" t="s">
        <v>142</v>
      </c>
    </row>
    <row r="505" s="13" customFormat="1">
      <c r="A505" s="13"/>
      <c r="B505" s="233"/>
      <c r="C505" s="234"/>
      <c r="D505" s="235" t="s">
        <v>153</v>
      </c>
      <c r="E505" s="236" t="s">
        <v>19</v>
      </c>
      <c r="F505" s="237" t="s">
        <v>827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153</v>
      </c>
      <c r="AU505" s="243" t="s">
        <v>79</v>
      </c>
      <c r="AV505" s="13" t="s">
        <v>77</v>
      </c>
      <c r="AW505" s="13" t="s">
        <v>31</v>
      </c>
      <c r="AX505" s="13" t="s">
        <v>69</v>
      </c>
      <c r="AY505" s="243" t="s">
        <v>142</v>
      </c>
    </row>
    <row r="506" s="14" customFormat="1">
      <c r="A506" s="14"/>
      <c r="B506" s="244"/>
      <c r="C506" s="245"/>
      <c r="D506" s="235" t="s">
        <v>153</v>
      </c>
      <c r="E506" s="246" t="s">
        <v>19</v>
      </c>
      <c r="F506" s="247" t="s">
        <v>828</v>
      </c>
      <c r="G506" s="245"/>
      <c r="H506" s="248">
        <v>141.72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153</v>
      </c>
      <c r="AU506" s="254" t="s">
        <v>79</v>
      </c>
      <c r="AV506" s="14" t="s">
        <v>79</v>
      </c>
      <c r="AW506" s="14" t="s">
        <v>31</v>
      </c>
      <c r="AX506" s="14" t="s">
        <v>69</v>
      </c>
      <c r="AY506" s="254" t="s">
        <v>142</v>
      </c>
    </row>
    <row r="507" s="13" customFormat="1">
      <c r="A507" s="13"/>
      <c r="B507" s="233"/>
      <c r="C507" s="234"/>
      <c r="D507" s="235" t="s">
        <v>153</v>
      </c>
      <c r="E507" s="236" t="s">
        <v>19</v>
      </c>
      <c r="F507" s="237" t="s">
        <v>829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153</v>
      </c>
      <c r="AU507" s="243" t="s">
        <v>79</v>
      </c>
      <c r="AV507" s="13" t="s">
        <v>77</v>
      </c>
      <c r="AW507" s="13" t="s">
        <v>31</v>
      </c>
      <c r="AX507" s="13" t="s">
        <v>69</v>
      </c>
      <c r="AY507" s="243" t="s">
        <v>142</v>
      </c>
    </row>
    <row r="508" s="14" customFormat="1">
      <c r="A508" s="14"/>
      <c r="B508" s="244"/>
      <c r="C508" s="245"/>
      <c r="D508" s="235" t="s">
        <v>153</v>
      </c>
      <c r="E508" s="246" t="s">
        <v>19</v>
      </c>
      <c r="F508" s="247" t="s">
        <v>830</v>
      </c>
      <c r="G508" s="245"/>
      <c r="H508" s="248">
        <v>35.799999999999997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153</v>
      </c>
      <c r="AU508" s="254" t="s">
        <v>79</v>
      </c>
      <c r="AV508" s="14" t="s">
        <v>79</v>
      </c>
      <c r="AW508" s="14" t="s">
        <v>31</v>
      </c>
      <c r="AX508" s="14" t="s">
        <v>69</v>
      </c>
      <c r="AY508" s="254" t="s">
        <v>142</v>
      </c>
    </row>
    <row r="509" s="13" customFormat="1">
      <c r="A509" s="13"/>
      <c r="B509" s="233"/>
      <c r="C509" s="234"/>
      <c r="D509" s="235" t="s">
        <v>153</v>
      </c>
      <c r="E509" s="236" t="s">
        <v>19</v>
      </c>
      <c r="F509" s="237" t="s">
        <v>831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153</v>
      </c>
      <c r="AU509" s="243" t="s">
        <v>79</v>
      </c>
      <c r="AV509" s="13" t="s">
        <v>77</v>
      </c>
      <c r="AW509" s="13" t="s">
        <v>31</v>
      </c>
      <c r="AX509" s="13" t="s">
        <v>69</v>
      </c>
      <c r="AY509" s="243" t="s">
        <v>142</v>
      </c>
    </row>
    <row r="510" s="14" customFormat="1">
      <c r="A510" s="14"/>
      <c r="B510" s="244"/>
      <c r="C510" s="245"/>
      <c r="D510" s="235" t="s">
        <v>153</v>
      </c>
      <c r="E510" s="246" t="s">
        <v>19</v>
      </c>
      <c r="F510" s="247" t="s">
        <v>832</v>
      </c>
      <c r="G510" s="245"/>
      <c r="H510" s="248">
        <v>4.0499999999999998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153</v>
      </c>
      <c r="AU510" s="254" t="s">
        <v>79</v>
      </c>
      <c r="AV510" s="14" t="s">
        <v>79</v>
      </c>
      <c r="AW510" s="14" t="s">
        <v>31</v>
      </c>
      <c r="AX510" s="14" t="s">
        <v>69</v>
      </c>
      <c r="AY510" s="254" t="s">
        <v>142</v>
      </c>
    </row>
    <row r="511" s="15" customFormat="1">
      <c r="A511" s="15"/>
      <c r="B511" s="255"/>
      <c r="C511" s="256"/>
      <c r="D511" s="235" t="s">
        <v>153</v>
      </c>
      <c r="E511" s="257" t="s">
        <v>19</v>
      </c>
      <c r="F511" s="258" t="s">
        <v>158</v>
      </c>
      <c r="G511" s="256"/>
      <c r="H511" s="259">
        <v>250.37000000000001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153</v>
      </c>
      <c r="AU511" s="265" t="s">
        <v>79</v>
      </c>
      <c r="AV511" s="15" t="s">
        <v>149</v>
      </c>
      <c r="AW511" s="15" t="s">
        <v>31</v>
      </c>
      <c r="AX511" s="15" t="s">
        <v>77</v>
      </c>
      <c r="AY511" s="265" t="s">
        <v>142</v>
      </c>
    </row>
    <row r="512" s="2" customFormat="1" ht="24.15" customHeight="1">
      <c r="A512" s="41"/>
      <c r="B512" s="42"/>
      <c r="C512" s="215" t="s">
        <v>300</v>
      </c>
      <c r="D512" s="215" t="s">
        <v>144</v>
      </c>
      <c r="E512" s="216" t="s">
        <v>833</v>
      </c>
      <c r="F512" s="217" t="s">
        <v>834</v>
      </c>
      <c r="G512" s="218" t="s">
        <v>147</v>
      </c>
      <c r="H512" s="219">
        <v>960.55999999999995</v>
      </c>
      <c r="I512" s="220"/>
      <c r="J512" s="221">
        <f>ROUND(I512*H512,2)</f>
        <v>0</v>
      </c>
      <c r="K512" s="217" t="s">
        <v>148</v>
      </c>
      <c r="L512" s="47"/>
      <c r="M512" s="222" t="s">
        <v>19</v>
      </c>
      <c r="N512" s="223" t="s">
        <v>40</v>
      </c>
      <c r="O512" s="87"/>
      <c r="P512" s="224">
        <f>O512*H512</f>
        <v>0</v>
      </c>
      <c r="Q512" s="224">
        <v>0</v>
      </c>
      <c r="R512" s="224">
        <f>Q512*H512</f>
        <v>0</v>
      </c>
      <c r="S512" s="224">
        <v>0.050000000000000003</v>
      </c>
      <c r="T512" s="225">
        <f>S512*H512</f>
        <v>48.027999999999999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149</v>
      </c>
      <c r="AT512" s="226" t="s">
        <v>144</v>
      </c>
      <c r="AU512" s="226" t="s">
        <v>79</v>
      </c>
      <c r="AY512" s="20" t="s">
        <v>142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77</v>
      </c>
      <c r="BK512" s="227">
        <f>ROUND(I512*H512,2)</f>
        <v>0</v>
      </c>
      <c r="BL512" s="20" t="s">
        <v>149</v>
      </c>
      <c r="BM512" s="226" t="s">
        <v>835</v>
      </c>
    </row>
    <row r="513" s="2" customFormat="1">
      <c r="A513" s="41"/>
      <c r="B513" s="42"/>
      <c r="C513" s="43"/>
      <c r="D513" s="228" t="s">
        <v>151</v>
      </c>
      <c r="E513" s="43"/>
      <c r="F513" s="229" t="s">
        <v>836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79</v>
      </c>
    </row>
    <row r="514" s="13" customFormat="1">
      <c r="A514" s="13"/>
      <c r="B514" s="233"/>
      <c r="C514" s="234"/>
      <c r="D514" s="235" t="s">
        <v>153</v>
      </c>
      <c r="E514" s="236" t="s">
        <v>19</v>
      </c>
      <c r="F514" s="237" t="s">
        <v>837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153</v>
      </c>
      <c r="AU514" s="243" t="s">
        <v>79</v>
      </c>
      <c r="AV514" s="13" t="s">
        <v>77</v>
      </c>
      <c r="AW514" s="13" t="s">
        <v>31</v>
      </c>
      <c r="AX514" s="13" t="s">
        <v>69</v>
      </c>
      <c r="AY514" s="243" t="s">
        <v>142</v>
      </c>
    </row>
    <row r="515" s="14" customFormat="1">
      <c r="A515" s="14"/>
      <c r="B515" s="244"/>
      <c r="C515" s="245"/>
      <c r="D515" s="235" t="s">
        <v>153</v>
      </c>
      <c r="E515" s="246" t="s">
        <v>19</v>
      </c>
      <c r="F515" s="247" t="s">
        <v>838</v>
      </c>
      <c r="G515" s="245"/>
      <c r="H515" s="248">
        <v>234.80000000000001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153</v>
      </c>
      <c r="AU515" s="254" t="s">
        <v>79</v>
      </c>
      <c r="AV515" s="14" t="s">
        <v>79</v>
      </c>
      <c r="AW515" s="14" t="s">
        <v>31</v>
      </c>
      <c r="AX515" s="14" t="s">
        <v>69</v>
      </c>
      <c r="AY515" s="254" t="s">
        <v>142</v>
      </c>
    </row>
    <row r="516" s="13" customFormat="1">
      <c r="A516" s="13"/>
      <c r="B516" s="233"/>
      <c r="C516" s="234"/>
      <c r="D516" s="235" t="s">
        <v>153</v>
      </c>
      <c r="E516" s="236" t="s">
        <v>19</v>
      </c>
      <c r="F516" s="237" t="s">
        <v>839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153</v>
      </c>
      <c r="AU516" s="243" t="s">
        <v>79</v>
      </c>
      <c r="AV516" s="13" t="s">
        <v>77</v>
      </c>
      <c r="AW516" s="13" t="s">
        <v>31</v>
      </c>
      <c r="AX516" s="13" t="s">
        <v>69</v>
      </c>
      <c r="AY516" s="243" t="s">
        <v>142</v>
      </c>
    </row>
    <row r="517" s="14" customFormat="1">
      <c r="A517" s="14"/>
      <c r="B517" s="244"/>
      <c r="C517" s="245"/>
      <c r="D517" s="235" t="s">
        <v>153</v>
      </c>
      <c r="E517" s="246" t="s">
        <v>19</v>
      </c>
      <c r="F517" s="247" t="s">
        <v>840</v>
      </c>
      <c r="G517" s="245"/>
      <c r="H517" s="248">
        <v>56.899999999999999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153</v>
      </c>
      <c r="AU517" s="254" t="s">
        <v>79</v>
      </c>
      <c r="AV517" s="14" t="s">
        <v>79</v>
      </c>
      <c r="AW517" s="14" t="s">
        <v>31</v>
      </c>
      <c r="AX517" s="14" t="s">
        <v>69</v>
      </c>
      <c r="AY517" s="254" t="s">
        <v>142</v>
      </c>
    </row>
    <row r="518" s="13" customFormat="1">
      <c r="A518" s="13"/>
      <c r="B518" s="233"/>
      <c r="C518" s="234"/>
      <c r="D518" s="235" t="s">
        <v>153</v>
      </c>
      <c r="E518" s="236" t="s">
        <v>19</v>
      </c>
      <c r="F518" s="237" t="s">
        <v>841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153</v>
      </c>
      <c r="AU518" s="243" t="s">
        <v>79</v>
      </c>
      <c r="AV518" s="13" t="s">
        <v>77</v>
      </c>
      <c r="AW518" s="13" t="s">
        <v>31</v>
      </c>
      <c r="AX518" s="13" t="s">
        <v>69</v>
      </c>
      <c r="AY518" s="243" t="s">
        <v>142</v>
      </c>
    </row>
    <row r="519" s="14" customFormat="1">
      <c r="A519" s="14"/>
      <c r="B519" s="244"/>
      <c r="C519" s="245"/>
      <c r="D519" s="235" t="s">
        <v>153</v>
      </c>
      <c r="E519" s="246" t="s">
        <v>19</v>
      </c>
      <c r="F519" s="247" t="s">
        <v>842</v>
      </c>
      <c r="G519" s="245"/>
      <c r="H519" s="248">
        <v>231.25999999999999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153</v>
      </c>
      <c r="AU519" s="254" t="s">
        <v>79</v>
      </c>
      <c r="AV519" s="14" t="s">
        <v>79</v>
      </c>
      <c r="AW519" s="14" t="s">
        <v>31</v>
      </c>
      <c r="AX519" s="14" t="s">
        <v>69</v>
      </c>
      <c r="AY519" s="254" t="s">
        <v>142</v>
      </c>
    </row>
    <row r="520" s="13" customFormat="1">
      <c r="A520" s="13"/>
      <c r="B520" s="233"/>
      <c r="C520" s="234"/>
      <c r="D520" s="235" t="s">
        <v>153</v>
      </c>
      <c r="E520" s="236" t="s">
        <v>19</v>
      </c>
      <c r="F520" s="237" t="s">
        <v>843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153</v>
      </c>
      <c r="AU520" s="243" t="s">
        <v>79</v>
      </c>
      <c r="AV520" s="13" t="s">
        <v>77</v>
      </c>
      <c r="AW520" s="13" t="s">
        <v>31</v>
      </c>
      <c r="AX520" s="13" t="s">
        <v>69</v>
      </c>
      <c r="AY520" s="243" t="s">
        <v>142</v>
      </c>
    </row>
    <row r="521" s="14" customFormat="1">
      <c r="A521" s="14"/>
      <c r="B521" s="244"/>
      <c r="C521" s="245"/>
      <c r="D521" s="235" t="s">
        <v>153</v>
      </c>
      <c r="E521" s="246" t="s">
        <v>19</v>
      </c>
      <c r="F521" s="247" t="s">
        <v>844</v>
      </c>
      <c r="G521" s="245"/>
      <c r="H521" s="248">
        <v>56.600000000000001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153</v>
      </c>
      <c r="AU521" s="254" t="s">
        <v>79</v>
      </c>
      <c r="AV521" s="14" t="s">
        <v>79</v>
      </c>
      <c r="AW521" s="14" t="s">
        <v>31</v>
      </c>
      <c r="AX521" s="14" t="s">
        <v>69</v>
      </c>
      <c r="AY521" s="254" t="s">
        <v>142</v>
      </c>
    </row>
    <row r="522" s="13" customFormat="1">
      <c r="A522" s="13"/>
      <c r="B522" s="233"/>
      <c r="C522" s="234"/>
      <c r="D522" s="235" t="s">
        <v>153</v>
      </c>
      <c r="E522" s="236" t="s">
        <v>19</v>
      </c>
      <c r="F522" s="237" t="s">
        <v>845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153</v>
      </c>
      <c r="AU522" s="243" t="s">
        <v>79</v>
      </c>
      <c r="AV522" s="13" t="s">
        <v>77</v>
      </c>
      <c r="AW522" s="13" t="s">
        <v>31</v>
      </c>
      <c r="AX522" s="13" t="s">
        <v>69</v>
      </c>
      <c r="AY522" s="243" t="s">
        <v>142</v>
      </c>
    </row>
    <row r="523" s="14" customFormat="1">
      <c r="A523" s="14"/>
      <c r="B523" s="244"/>
      <c r="C523" s="245"/>
      <c r="D523" s="235" t="s">
        <v>153</v>
      </c>
      <c r="E523" s="246" t="s">
        <v>19</v>
      </c>
      <c r="F523" s="247" t="s">
        <v>846</v>
      </c>
      <c r="G523" s="245"/>
      <c r="H523" s="248">
        <v>66.299999999999997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153</v>
      </c>
      <c r="AU523" s="254" t="s">
        <v>79</v>
      </c>
      <c r="AV523" s="14" t="s">
        <v>79</v>
      </c>
      <c r="AW523" s="14" t="s">
        <v>31</v>
      </c>
      <c r="AX523" s="14" t="s">
        <v>69</v>
      </c>
      <c r="AY523" s="254" t="s">
        <v>142</v>
      </c>
    </row>
    <row r="524" s="13" customFormat="1">
      <c r="A524" s="13"/>
      <c r="B524" s="233"/>
      <c r="C524" s="234"/>
      <c r="D524" s="235" t="s">
        <v>153</v>
      </c>
      <c r="E524" s="236" t="s">
        <v>19</v>
      </c>
      <c r="F524" s="237" t="s">
        <v>847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153</v>
      </c>
      <c r="AU524" s="243" t="s">
        <v>79</v>
      </c>
      <c r="AV524" s="13" t="s">
        <v>77</v>
      </c>
      <c r="AW524" s="13" t="s">
        <v>31</v>
      </c>
      <c r="AX524" s="13" t="s">
        <v>69</v>
      </c>
      <c r="AY524" s="243" t="s">
        <v>142</v>
      </c>
    </row>
    <row r="525" s="14" customFormat="1">
      <c r="A525" s="14"/>
      <c r="B525" s="244"/>
      <c r="C525" s="245"/>
      <c r="D525" s="235" t="s">
        <v>153</v>
      </c>
      <c r="E525" s="246" t="s">
        <v>19</v>
      </c>
      <c r="F525" s="247" t="s">
        <v>848</v>
      </c>
      <c r="G525" s="245"/>
      <c r="H525" s="248">
        <v>314.69999999999999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153</v>
      </c>
      <c r="AU525" s="254" t="s">
        <v>79</v>
      </c>
      <c r="AV525" s="14" t="s">
        <v>79</v>
      </c>
      <c r="AW525" s="14" t="s">
        <v>31</v>
      </c>
      <c r="AX525" s="14" t="s">
        <v>69</v>
      </c>
      <c r="AY525" s="254" t="s">
        <v>142</v>
      </c>
    </row>
    <row r="526" s="15" customFormat="1">
      <c r="A526" s="15"/>
      <c r="B526" s="255"/>
      <c r="C526" s="256"/>
      <c r="D526" s="235" t="s">
        <v>153</v>
      </c>
      <c r="E526" s="257" t="s">
        <v>19</v>
      </c>
      <c r="F526" s="258" t="s">
        <v>158</v>
      </c>
      <c r="G526" s="256"/>
      <c r="H526" s="259">
        <v>960.55999999999995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153</v>
      </c>
      <c r="AU526" s="265" t="s">
        <v>79</v>
      </c>
      <c r="AV526" s="15" t="s">
        <v>149</v>
      </c>
      <c r="AW526" s="15" t="s">
        <v>31</v>
      </c>
      <c r="AX526" s="15" t="s">
        <v>77</v>
      </c>
      <c r="AY526" s="265" t="s">
        <v>142</v>
      </c>
    </row>
    <row r="527" s="2" customFormat="1" ht="24.15" customHeight="1">
      <c r="A527" s="41"/>
      <c r="B527" s="42"/>
      <c r="C527" s="215" t="s">
        <v>315</v>
      </c>
      <c r="D527" s="215" t="s">
        <v>144</v>
      </c>
      <c r="E527" s="216" t="s">
        <v>849</v>
      </c>
      <c r="F527" s="217" t="s">
        <v>850</v>
      </c>
      <c r="G527" s="218" t="s">
        <v>147</v>
      </c>
      <c r="H527" s="219">
        <v>2983.4369999999999</v>
      </c>
      <c r="I527" s="220"/>
      <c r="J527" s="221">
        <f>ROUND(I527*H527,2)</f>
        <v>0</v>
      </c>
      <c r="K527" s="217" t="s">
        <v>148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0.045999999999999999</v>
      </c>
      <c r="T527" s="225">
        <f>S527*H527</f>
        <v>137.238102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149</v>
      </c>
      <c r="AT527" s="226" t="s">
        <v>144</v>
      </c>
      <c r="AU527" s="226" t="s">
        <v>79</v>
      </c>
      <c r="AY527" s="20" t="s">
        <v>142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149</v>
      </c>
      <c r="BM527" s="226" t="s">
        <v>851</v>
      </c>
    </row>
    <row r="528" s="2" customFormat="1">
      <c r="A528" s="41"/>
      <c r="B528" s="42"/>
      <c r="C528" s="43"/>
      <c r="D528" s="228" t="s">
        <v>151</v>
      </c>
      <c r="E528" s="43"/>
      <c r="F528" s="229" t="s">
        <v>852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151</v>
      </c>
      <c r="AU528" s="20" t="s">
        <v>79</v>
      </c>
    </row>
    <row r="529" s="13" customFormat="1">
      <c r="A529" s="13"/>
      <c r="B529" s="233"/>
      <c r="C529" s="234"/>
      <c r="D529" s="235" t="s">
        <v>153</v>
      </c>
      <c r="E529" s="236" t="s">
        <v>19</v>
      </c>
      <c r="F529" s="237" t="s">
        <v>486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153</v>
      </c>
      <c r="AU529" s="243" t="s">
        <v>79</v>
      </c>
      <c r="AV529" s="13" t="s">
        <v>77</v>
      </c>
      <c r="AW529" s="13" t="s">
        <v>31</v>
      </c>
      <c r="AX529" s="13" t="s">
        <v>69</v>
      </c>
      <c r="AY529" s="243" t="s">
        <v>142</v>
      </c>
    </row>
    <row r="530" s="14" customFormat="1">
      <c r="A530" s="14"/>
      <c r="B530" s="244"/>
      <c r="C530" s="245"/>
      <c r="D530" s="235" t="s">
        <v>153</v>
      </c>
      <c r="E530" s="246" t="s">
        <v>19</v>
      </c>
      <c r="F530" s="247" t="s">
        <v>853</v>
      </c>
      <c r="G530" s="245"/>
      <c r="H530" s="248">
        <v>18.167999999999999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153</v>
      </c>
      <c r="AU530" s="254" t="s">
        <v>79</v>
      </c>
      <c r="AV530" s="14" t="s">
        <v>79</v>
      </c>
      <c r="AW530" s="14" t="s">
        <v>31</v>
      </c>
      <c r="AX530" s="14" t="s">
        <v>69</v>
      </c>
      <c r="AY530" s="254" t="s">
        <v>142</v>
      </c>
    </row>
    <row r="531" s="14" customFormat="1">
      <c r="A531" s="14"/>
      <c r="B531" s="244"/>
      <c r="C531" s="245"/>
      <c r="D531" s="235" t="s">
        <v>153</v>
      </c>
      <c r="E531" s="246" t="s">
        <v>19</v>
      </c>
      <c r="F531" s="247" t="s">
        <v>854</v>
      </c>
      <c r="G531" s="245"/>
      <c r="H531" s="248">
        <v>45.281999999999996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153</v>
      </c>
      <c r="AU531" s="254" t="s">
        <v>79</v>
      </c>
      <c r="AV531" s="14" t="s">
        <v>79</v>
      </c>
      <c r="AW531" s="14" t="s">
        <v>31</v>
      </c>
      <c r="AX531" s="14" t="s">
        <v>69</v>
      </c>
      <c r="AY531" s="254" t="s">
        <v>142</v>
      </c>
    </row>
    <row r="532" s="13" customFormat="1">
      <c r="A532" s="13"/>
      <c r="B532" s="233"/>
      <c r="C532" s="234"/>
      <c r="D532" s="235" t="s">
        <v>153</v>
      </c>
      <c r="E532" s="236" t="s">
        <v>19</v>
      </c>
      <c r="F532" s="237" t="s">
        <v>855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153</v>
      </c>
      <c r="AU532" s="243" t="s">
        <v>79</v>
      </c>
      <c r="AV532" s="13" t="s">
        <v>77</v>
      </c>
      <c r="AW532" s="13" t="s">
        <v>31</v>
      </c>
      <c r="AX532" s="13" t="s">
        <v>69</v>
      </c>
      <c r="AY532" s="243" t="s">
        <v>142</v>
      </c>
    </row>
    <row r="533" s="14" customFormat="1">
      <c r="A533" s="14"/>
      <c r="B533" s="244"/>
      <c r="C533" s="245"/>
      <c r="D533" s="235" t="s">
        <v>153</v>
      </c>
      <c r="E533" s="246" t="s">
        <v>19</v>
      </c>
      <c r="F533" s="247" t="s">
        <v>856</v>
      </c>
      <c r="G533" s="245"/>
      <c r="H533" s="248">
        <v>50.32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153</v>
      </c>
      <c r="AU533" s="254" t="s">
        <v>79</v>
      </c>
      <c r="AV533" s="14" t="s">
        <v>79</v>
      </c>
      <c r="AW533" s="14" t="s">
        <v>31</v>
      </c>
      <c r="AX533" s="14" t="s">
        <v>69</v>
      </c>
      <c r="AY533" s="254" t="s">
        <v>142</v>
      </c>
    </row>
    <row r="534" s="13" customFormat="1">
      <c r="A534" s="13"/>
      <c r="B534" s="233"/>
      <c r="C534" s="234"/>
      <c r="D534" s="235" t="s">
        <v>153</v>
      </c>
      <c r="E534" s="236" t="s">
        <v>19</v>
      </c>
      <c r="F534" s="237" t="s">
        <v>492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153</v>
      </c>
      <c r="AU534" s="243" t="s">
        <v>79</v>
      </c>
      <c r="AV534" s="13" t="s">
        <v>77</v>
      </c>
      <c r="AW534" s="13" t="s">
        <v>31</v>
      </c>
      <c r="AX534" s="13" t="s">
        <v>69</v>
      </c>
      <c r="AY534" s="243" t="s">
        <v>142</v>
      </c>
    </row>
    <row r="535" s="14" customFormat="1">
      <c r="A535" s="14"/>
      <c r="B535" s="244"/>
      <c r="C535" s="245"/>
      <c r="D535" s="235" t="s">
        <v>153</v>
      </c>
      <c r="E535" s="246" t="s">
        <v>19</v>
      </c>
      <c r="F535" s="247" t="s">
        <v>857</v>
      </c>
      <c r="G535" s="245"/>
      <c r="H535" s="248">
        <v>14.403000000000001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153</v>
      </c>
      <c r="AU535" s="254" t="s">
        <v>79</v>
      </c>
      <c r="AV535" s="14" t="s">
        <v>79</v>
      </c>
      <c r="AW535" s="14" t="s">
        <v>31</v>
      </c>
      <c r="AX535" s="14" t="s">
        <v>69</v>
      </c>
      <c r="AY535" s="254" t="s">
        <v>142</v>
      </c>
    </row>
    <row r="536" s="14" customFormat="1">
      <c r="A536" s="14"/>
      <c r="B536" s="244"/>
      <c r="C536" s="245"/>
      <c r="D536" s="235" t="s">
        <v>153</v>
      </c>
      <c r="E536" s="246" t="s">
        <v>19</v>
      </c>
      <c r="F536" s="247" t="s">
        <v>858</v>
      </c>
      <c r="G536" s="245"/>
      <c r="H536" s="248">
        <v>29.442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153</v>
      </c>
      <c r="AU536" s="254" t="s">
        <v>79</v>
      </c>
      <c r="AV536" s="14" t="s">
        <v>79</v>
      </c>
      <c r="AW536" s="14" t="s">
        <v>31</v>
      </c>
      <c r="AX536" s="14" t="s">
        <v>69</v>
      </c>
      <c r="AY536" s="254" t="s">
        <v>142</v>
      </c>
    </row>
    <row r="537" s="14" customFormat="1">
      <c r="A537" s="14"/>
      <c r="B537" s="244"/>
      <c r="C537" s="245"/>
      <c r="D537" s="235" t="s">
        <v>153</v>
      </c>
      <c r="E537" s="246" t="s">
        <v>19</v>
      </c>
      <c r="F537" s="247" t="s">
        <v>859</v>
      </c>
      <c r="G537" s="245"/>
      <c r="H537" s="248">
        <v>18.972999999999999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153</v>
      </c>
      <c r="AU537" s="254" t="s">
        <v>79</v>
      </c>
      <c r="AV537" s="14" t="s">
        <v>79</v>
      </c>
      <c r="AW537" s="14" t="s">
        <v>31</v>
      </c>
      <c r="AX537" s="14" t="s">
        <v>69</v>
      </c>
      <c r="AY537" s="254" t="s">
        <v>142</v>
      </c>
    </row>
    <row r="538" s="13" customFormat="1">
      <c r="A538" s="13"/>
      <c r="B538" s="233"/>
      <c r="C538" s="234"/>
      <c r="D538" s="235" t="s">
        <v>153</v>
      </c>
      <c r="E538" s="236" t="s">
        <v>19</v>
      </c>
      <c r="F538" s="237" t="s">
        <v>860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153</v>
      </c>
      <c r="AU538" s="243" t="s">
        <v>79</v>
      </c>
      <c r="AV538" s="13" t="s">
        <v>77</v>
      </c>
      <c r="AW538" s="13" t="s">
        <v>31</v>
      </c>
      <c r="AX538" s="13" t="s">
        <v>69</v>
      </c>
      <c r="AY538" s="243" t="s">
        <v>142</v>
      </c>
    </row>
    <row r="539" s="14" customFormat="1">
      <c r="A539" s="14"/>
      <c r="B539" s="244"/>
      <c r="C539" s="245"/>
      <c r="D539" s="235" t="s">
        <v>153</v>
      </c>
      <c r="E539" s="246" t="s">
        <v>19</v>
      </c>
      <c r="F539" s="247" t="s">
        <v>861</v>
      </c>
      <c r="G539" s="245"/>
      <c r="H539" s="248">
        <v>15.375999999999999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153</v>
      </c>
      <c r="AU539" s="254" t="s">
        <v>79</v>
      </c>
      <c r="AV539" s="14" t="s">
        <v>79</v>
      </c>
      <c r="AW539" s="14" t="s">
        <v>31</v>
      </c>
      <c r="AX539" s="14" t="s">
        <v>69</v>
      </c>
      <c r="AY539" s="254" t="s">
        <v>142</v>
      </c>
    </row>
    <row r="540" s="13" customFormat="1">
      <c r="A540" s="13"/>
      <c r="B540" s="233"/>
      <c r="C540" s="234"/>
      <c r="D540" s="235" t="s">
        <v>153</v>
      </c>
      <c r="E540" s="236" t="s">
        <v>19</v>
      </c>
      <c r="F540" s="237" t="s">
        <v>862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153</v>
      </c>
      <c r="AU540" s="243" t="s">
        <v>79</v>
      </c>
      <c r="AV540" s="13" t="s">
        <v>77</v>
      </c>
      <c r="AW540" s="13" t="s">
        <v>31</v>
      </c>
      <c r="AX540" s="13" t="s">
        <v>69</v>
      </c>
      <c r="AY540" s="243" t="s">
        <v>142</v>
      </c>
    </row>
    <row r="541" s="14" customFormat="1">
      <c r="A541" s="14"/>
      <c r="B541" s="244"/>
      <c r="C541" s="245"/>
      <c r="D541" s="235" t="s">
        <v>153</v>
      </c>
      <c r="E541" s="246" t="s">
        <v>19</v>
      </c>
      <c r="F541" s="247" t="s">
        <v>863</v>
      </c>
      <c r="G541" s="245"/>
      <c r="H541" s="248">
        <v>36.210000000000001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153</v>
      </c>
      <c r="AU541" s="254" t="s">
        <v>79</v>
      </c>
      <c r="AV541" s="14" t="s">
        <v>79</v>
      </c>
      <c r="AW541" s="14" t="s">
        <v>31</v>
      </c>
      <c r="AX541" s="14" t="s">
        <v>69</v>
      </c>
      <c r="AY541" s="254" t="s">
        <v>142</v>
      </c>
    </row>
    <row r="542" s="13" customFormat="1">
      <c r="A542" s="13"/>
      <c r="B542" s="233"/>
      <c r="C542" s="234"/>
      <c r="D542" s="235" t="s">
        <v>153</v>
      </c>
      <c r="E542" s="236" t="s">
        <v>19</v>
      </c>
      <c r="F542" s="237" t="s">
        <v>864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153</v>
      </c>
      <c r="AU542" s="243" t="s">
        <v>79</v>
      </c>
      <c r="AV542" s="13" t="s">
        <v>77</v>
      </c>
      <c r="AW542" s="13" t="s">
        <v>31</v>
      </c>
      <c r="AX542" s="13" t="s">
        <v>69</v>
      </c>
      <c r="AY542" s="243" t="s">
        <v>142</v>
      </c>
    </row>
    <row r="543" s="14" customFormat="1">
      <c r="A543" s="14"/>
      <c r="B543" s="244"/>
      <c r="C543" s="245"/>
      <c r="D543" s="235" t="s">
        <v>153</v>
      </c>
      <c r="E543" s="246" t="s">
        <v>19</v>
      </c>
      <c r="F543" s="247" t="s">
        <v>865</v>
      </c>
      <c r="G543" s="245"/>
      <c r="H543" s="248">
        <v>25.459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153</v>
      </c>
      <c r="AU543" s="254" t="s">
        <v>79</v>
      </c>
      <c r="AV543" s="14" t="s">
        <v>79</v>
      </c>
      <c r="AW543" s="14" t="s">
        <v>31</v>
      </c>
      <c r="AX543" s="14" t="s">
        <v>69</v>
      </c>
      <c r="AY543" s="254" t="s">
        <v>142</v>
      </c>
    </row>
    <row r="544" s="13" customFormat="1">
      <c r="A544" s="13"/>
      <c r="B544" s="233"/>
      <c r="C544" s="234"/>
      <c r="D544" s="235" t="s">
        <v>153</v>
      </c>
      <c r="E544" s="236" t="s">
        <v>19</v>
      </c>
      <c r="F544" s="237" t="s">
        <v>866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153</v>
      </c>
      <c r="AU544" s="243" t="s">
        <v>79</v>
      </c>
      <c r="AV544" s="13" t="s">
        <v>77</v>
      </c>
      <c r="AW544" s="13" t="s">
        <v>31</v>
      </c>
      <c r="AX544" s="13" t="s">
        <v>69</v>
      </c>
      <c r="AY544" s="243" t="s">
        <v>142</v>
      </c>
    </row>
    <row r="545" s="14" customFormat="1">
      <c r="A545" s="14"/>
      <c r="B545" s="244"/>
      <c r="C545" s="245"/>
      <c r="D545" s="235" t="s">
        <v>153</v>
      </c>
      <c r="E545" s="246" t="s">
        <v>19</v>
      </c>
      <c r="F545" s="247" t="s">
        <v>867</v>
      </c>
      <c r="G545" s="245"/>
      <c r="H545" s="248">
        <v>34.966999999999999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153</v>
      </c>
      <c r="AU545" s="254" t="s">
        <v>79</v>
      </c>
      <c r="AV545" s="14" t="s">
        <v>79</v>
      </c>
      <c r="AW545" s="14" t="s">
        <v>31</v>
      </c>
      <c r="AX545" s="14" t="s">
        <v>69</v>
      </c>
      <c r="AY545" s="254" t="s">
        <v>142</v>
      </c>
    </row>
    <row r="546" s="13" customFormat="1">
      <c r="A546" s="13"/>
      <c r="B546" s="233"/>
      <c r="C546" s="234"/>
      <c r="D546" s="235" t="s">
        <v>153</v>
      </c>
      <c r="E546" s="236" t="s">
        <v>19</v>
      </c>
      <c r="F546" s="237" t="s">
        <v>868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153</v>
      </c>
      <c r="AU546" s="243" t="s">
        <v>79</v>
      </c>
      <c r="AV546" s="13" t="s">
        <v>77</v>
      </c>
      <c r="AW546" s="13" t="s">
        <v>31</v>
      </c>
      <c r="AX546" s="13" t="s">
        <v>69</v>
      </c>
      <c r="AY546" s="243" t="s">
        <v>142</v>
      </c>
    </row>
    <row r="547" s="14" customFormat="1">
      <c r="A547" s="14"/>
      <c r="B547" s="244"/>
      <c r="C547" s="245"/>
      <c r="D547" s="235" t="s">
        <v>153</v>
      </c>
      <c r="E547" s="246" t="s">
        <v>19</v>
      </c>
      <c r="F547" s="247" t="s">
        <v>869</v>
      </c>
      <c r="G547" s="245"/>
      <c r="H547" s="248">
        <v>25.27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153</v>
      </c>
      <c r="AU547" s="254" t="s">
        <v>79</v>
      </c>
      <c r="AV547" s="14" t="s">
        <v>79</v>
      </c>
      <c r="AW547" s="14" t="s">
        <v>31</v>
      </c>
      <c r="AX547" s="14" t="s">
        <v>69</v>
      </c>
      <c r="AY547" s="254" t="s">
        <v>142</v>
      </c>
    </row>
    <row r="548" s="13" customFormat="1">
      <c r="A548" s="13"/>
      <c r="B548" s="233"/>
      <c r="C548" s="234"/>
      <c r="D548" s="235" t="s">
        <v>153</v>
      </c>
      <c r="E548" s="236" t="s">
        <v>19</v>
      </c>
      <c r="F548" s="237" t="s">
        <v>494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153</v>
      </c>
      <c r="AU548" s="243" t="s">
        <v>79</v>
      </c>
      <c r="AV548" s="13" t="s">
        <v>77</v>
      </c>
      <c r="AW548" s="13" t="s">
        <v>31</v>
      </c>
      <c r="AX548" s="13" t="s">
        <v>69</v>
      </c>
      <c r="AY548" s="243" t="s">
        <v>142</v>
      </c>
    </row>
    <row r="549" s="14" customFormat="1">
      <c r="A549" s="14"/>
      <c r="B549" s="244"/>
      <c r="C549" s="245"/>
      <c r="D549" s="235" t="s">
        <v>153</v>
      </c>
      <c r="E549" s="246" t="s">
        <v>19</v>
      </c>
      <c r="F549" s="247" t="s">
        <v>870</v>
      </c>
      <c r="G549" s="245"/>
      <c r="H549" s="248">
        <v>16.012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153</v>
      </c>
      <c r="AU549" s="254" t="s">
        <v>79</v>
      </c>
      <c r="AV549" s="14" t="s">
        <v>79</v>
      </c>
      <c r="AW549" s="14" t="s">
        <v>31</v>
      </c>
      <c r="AX549" s="14" t="s">
        <v>69</v>
      </c>
      <c r="AY549" s="254" t="s">
        <v>142</v>
      </c>
    </row>
    <row r="550" s="13" customFormat="1">
      <c r="A550" s="13"/>
      <c r="B550" s="233"/>
      <c r="C550" s="234"/>
      <c r="D550" s="235" t="s">
        <v>153</v>
      </c>
      <c r="E550" s="236" t="s">
        <v>19</v>
      </c>
      <c r="F550" s="237" t="s">
        <v>871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153</v>
      </c>
      <c r="AU550" s="243" t="s">
        <v>79</v>
      </c>
      <c r="AV550" s="13" t="s">
        <v>77</v>
      </c>
      <c r="AW550" s="13" t="s">
        <v>31</v>
      </c>
      <c r="AX550" s="13" t="s">
        <v>69</v>
      </c>
      <c r="AY550" s="243" t="s">
        <v>142</v>
      </c>
    </row>
    <row r="551" s="14" customFormat="1">
      <c r="A551" s="14"/>
      <c r="B551" s="244"/>
      <c r="C551" s="245"/>
      <c r="D551" s="235" t="s">
        <v>153</v>
      </c>
      <c r="E551" s="246" t="s">
        <v>19</v>
      </c>
      <c r="F551" s="247" t="s">
        <v>872</v>
      </c>
      <c r="G551" s="245"/>
      <c r="H551" s="248">
        <v>34.954000000000001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153</v>
      </c>
      <c r="AU551" s="254" t="s">
        <v>79</v>
      </c>
      <c r="AV551" s="14" t="s">
        <v>79</v>
      </c>
      <c r="AW551" s="14" t="s">
        <v>31</v>
      </c>
      <c r="AX551" s="14" t="s">
        <v>69</v>
      </c>
      <c r="AY551" s="254" t="s">
        <v>142</v>
      </c>
    </row>
    <row r="552" s="13" customFormat="1">
      <c r="A552" s="13"/>
      <c r="B552" s="233"/>
      <c r="C552" s="234"/>
      <c r="D552" s="235" t="s">
        <v>153</v>
      </c>
      <c r="E552" s="236" t="s">
        <v>19</v>
      </c>
      <c r="F552" s="237" t="s">
        <v>873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153</v>
      </c>
      <c r="AU552" s="243" t="s">
        <v>79</v>
      </c>
      <c r="AV552" s="13" t="s">
        <v>77</v>
      </c>
      <c r="AW552" s="13" t="s">
        <v>31</v>
      </c>
      <c r="AX552" s="13" t="s">
        <v>69</v>
      </c>
      <c r="AY552" s="243" t="s">
        <v>142</v>
      </c>
    </row>
    <row r="553" s="14" customFormat="1">
      <c r="A553" s="14"/>
      <c r="B553" s="244"/>
      <c r="C553" s="245"/>
      <c r="D553" s="235" t="s">
        <v>153</v>
      </c>
      <c r="E553" s="246" t="s">
        <v>19</v>
      </c>
      <c r="F553" s="247" t="s">
        <v>874</v>
      </c>
      <c r="G553" s="245"/>
      <c r="H553" s="248">
        <v>15.731999999999999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153</v>
      </c>
      <c r="AU553" s="254" t="s">
        <v>79</v>
      </c>
      <c r="AV553" s="14" t="s">
        <v>79</v>
      </c>
      <c r="AW553" s="14" t="s">
        <v>31</v>
      </c>
      <c r="AX553" s="14" t="s">
        <v>69</v>
      </c>
      <c r="AY553" s="254" t="s">
        <v>142</v>
      </c>
    </row>
    <row r="554" s="13" customFormat="1">
      <c r="A554" s="13"/>
      <c r="B554" s="233"/>
      <c r="C554" s="234"/>
      <c r="D554" s="235" t="s">
        <v>153</v>
      </c>
      <c r="E554" s="236" t="s">
        <v>19</v>
      </c>
      <c r="F554" s="237" t="s">
        <v>875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153</v>
      </c>
      <c r="AU554" s="243" t="s">
        <v>79</v>
      </c>
      <c r="AV554" s="13" t="s">
        <v>77</v>
      </c>
      <c r="AW554" s="13" t="s">
        <v>31</v>
      </c>
      <c r="AX554" s="13" t="s">
        <v>69</v>
      </c>
      <c r="AY554" s="243" t="s">
        <v>142</v>
      </c>
    </row>
    <row r="555" s="13" customFormat="1">
      <c r="A555" s="13"/>
      <c r="B555" s="233"/>
      <c r="C555" s="234"/>
      <c r="D555" s="235" t="s">
        <v>153</v>
      </c>
      <c r="E555" s="236" t="s">
        <v>19</v>
      </c>
      <c r="F555" s="237" t="s">
        <v>666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153</v>
      </c>
      <c r="AU555" s="243" t="s">
        <v>79</v>
      </c>
      <c r="AV555" s="13" t="s">
        <v>77</v>
      </c>
      <c r="AW555" s="13" t="s">
        <v>31</v>
      </c>
      <c r="AX555" s="13" t="s">
        <v>69</v>
      </c>
      <c r="AY555" s="243" t="s">
        <v>142</v>
      </c>
    </row>
    <row r="556" s="14" customFormat="1">
      <c r="A556" s="14"/>
      <c r="B556" s="244"/>
      <c r="C556" s="245"/>
      <c r="D556" s="235" t="s">
        <v>153</v>
      </c>
      <c r="E556" s="246" t="s">
        <v>19</v>
      </c>
      <c r="F556" s="247" t="s">
        <v>876</v>
      </c>
      <c r="G556" s="245"/>
      <c r="H556" s="248">
        <v>35.640000000000001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153</v>
      </c>
      <c r="AU556" s="254" t="s">
        <v>79</v>
      </c>
      <c r="AV556" s="14" t="s">
        <v>79</v>
      </c>
      <c r="AW556" s="14" t="s">
        <v>31</v>
      </c>
      <c r="AX556" s="14" t="s">
        <v>69</v>
      </c>
      <c r="AY556" s="254" t="s">
        <v>142</v>
      </c>
    </row>
    <row r="557" s="13" customFormat="1">
      <c r="A557" s="13"/>
      <c r="B557" s="233"/>
      <c r="C557" s="234"/>
      <c r="D557" s="235" t="s">
        <v>153</v>
      </c>
      <c r="E557" s="236" t="s">
        <v>19</v>
      </c>
      <c r="F557" s="237" t="s">
        <v>664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153</v>
      </c>
      <c r="AU557" s="243" t="s">
        <v>79</v>
      </c>
      <c r="AV557" s="13" t="s">
        <v>77</v>
      </c>
      <c r="AW557" s="13" t="s">
        <v>31</v>
      </c>
      <c r="AX557" s="13" t="s">
        <v>69</v>
      </c>
      <c r="AY557" s="243" t="s">
        <v>142</v>
      </c>
    </row>
    <row r="558" s="14" customFormat="1">
      <c r="A558" s="14"/>
      <c r="B558" s="244"/>
      <c r="C558" s="245"/>
      <c r="D558" s="235" t="s">
        <v>153</v>
      </c>
      <c r="E558" s="246" t="s">
        <v>19</v>
      </c>
      <c r="F558" s="247" t="s">
        <v>877</v>
      </c>
      <c r="G558" s="245"/>
      <c r="H558" s="248">
        <v>50.039999999999999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153</v>
      </c>
      <c r="AU558" s="254" t="s">
        <v>79</v>
      </c>
      <c r="AV558" s="14" t="s">
        <v>79</v>
      </c>
      <c r="AW558" s="14" t="s">
        <v>31</v>
      </c>
      <c r="AX558" s="14" t="s">
        <v>69</v>
      </c>
      <c r="AY558" s="254" t="s">
        <v>142</v>
      </c>
    </row>
    <row r="559" s="13" customFormat="1">
      <c r="A559" s="13"/>
      <c r="B559" s="233"/>
      <c r="C559" s="234"/>
      <c r="D559" s="235" t="s">
        <v>153</v>
      </c>
      <c r="E559" s="236" t="s">
        <v>19</v>
      </c>
      <c r="F559" s="237" t="s">
        <v>498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153</v>
      </c>
      <c r="AU559" s="243" t="s">
        <v>79</v>
      </c>
      <c r="AV559" s="13" t="s">
        <v>77</v>
      </c>
      <c r="AW559" s="13" t="s">
        <v>31</v>
      </c>
      <c r="AX559" s="13" t="s">
        <v>69</v>
      </c>
      <c r="AY559" s="243" t="s">
        <v>142</v>
      </c>
    </row>
    <row r="560" s="14" customFormat="1">
      <c r="A560" s="14"/>
      <c r="B560" s="244"/>
      <c r="C560" s="245"/>
      <c r="D560" s="235" t="s">
        <v>153</v>
      </c>
      <c r="E560" s="246" t="s">
        <v>19</v>
      </c>
      <c r="F560" s="247" t="s">
        <v>878</v>
      </c>
      <c r="G560" s="245"/>
      <c r="H560" s="248">
        <v>33.116999999999997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153</v>
      </c>
      <c r="AU560" s="254" t="s">
        <v>79</v>
      </c>
      <c r="AV560" s="14" t="s">
        <v>79</v>
      </c>
      <c r="AW560" s="14" t="s">
        <v>31</v>
      </c>
      <c r="AX560" s="14" t="s">
        <v>69</v>
      </c>
      <c r="AY560" s="254" t="s">
        <v>142</v>
      </c>
    </row>
    <row r="561" s="14" customFormat="1">
      <c r="A561" s="14"/>
      <c r="B561" s="244"/>
      <c r="C561" s="245"/>
      <c r="D561" s="235" t="s">
        <v>153</v>
      </c>
      <c r="E561" s="246" t="s">
        <v>19</v>
      </c>
      <c r="F561" s="247" t="s">
        <v>879</v>
      </c>
      <c r="G561" s="245"/>
      <c r="H561" s="248">
        <v>25.007999999999999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153</v>
      </c>
      <c r="AU561" s="254" t="s">
        <v>79</v>
      </c>
      <c r="AV561" s="14" t="s">
        <v>79</v>
      </c>
      <c r="AW561" s="14" t="s">
        <v>31</v>
      </c>
      <c r="AX561" s="14" t="s">
        <v>69</v>
      </c>
      <c r="AY561" s="254" t="s">
        <v>142</v>
      </c>
    </row>
    <row r="562" s="13" customFormat="1">
      <c r="A562" s="13"/>
      <c r="B562" s="233"/>
      <c r="C562" s="234"/>
      <c r="D562" s="235" t="s">
        <v>153</v>
      </c>
      <c r="E562" s="236" t="s">
        <v>19</v>
      </c>
      <c r="F562" s="237" t="s">
        <v>880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153</v>
      </c>
      <c r="AU562" s="243" t="s">
        <v>79</v>
      </c>
      <c r="AV562" s="13" t="s">
        <v>77</v>
      </c>
      <c r="AW562" s="13" t="s">
        <v>31</v>
      </c>
      <c r="AX562" s="13" t="s">
        <v>69</v>
      </c>
      <c r="AY562" s="243" t="s">
        <v>142</v>
      </c>
    </row>
    <row r="563" s="14" customFormat="1">
      <c r="A563" s="14"/>
      <c r="B563" s="244"/>
      <c r="C563" s="245"/>
      <c r="D563" s="235" t="s">
        <v>153</v>
      </c>
      <c r="E563" s="246" t="s">
        <v>19</v>
      </c>
      <c r="F563" s="247" t="s">
        <v>881</v>
      </c>
      <c r="G563" s="245"/>
      <c r="H563" s="248">
        <v>14.039999999999999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153</v>
      </c>
      <c r="AU563" s="254" t="s">
        <v>79</v>
      </c>
      <c r="AV563" s="14" t="s">
        <v>79</v>
      </c>
      <c r="AW563" s="14" t="s">
        <v>31</v>
      </c>
      <c r="AX563" s="14" t="s">
        <v>69</v>
      </c>
      <c r="AY563" s="254" t="s">
        <v>142</v>
      </c>
    </row>
    <row r="564" s="13" customFormat="1">
      <c r="A564" s="13"/>
      <c r="B564" s="233"/>
      <c r="C564" s="234"/>
      <c r="D564" s="235" t="s">
        <v>153</v>
      </c>
      <c r="E564" s="236" t="s">
        <v>19</v>
      </c>
      <c r="F564" s="237" t="s">
        <v>564</v>
      </c>
      <c r="G564" s="234"/>
      <c r="H564" s="236" t="s">
        <v>19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153</v>
      </c>
      <c r="AU564" s="243" t="s">
        <v>79</v>
      </c>
      <c r="AV564" s="13" t="s">
        <v>77</v>
      </c>
      <c r="AW564" s="13" t="s">
        <v>31</v>
      </c>
      <c r="AX564" s="13" t="s">
        <v>69</v>
      </c>
      <c r="AY564" s="243" t="s">
        <v>142</v>
      </c>
    </row>
    <row r="565" s="14" customFormat="1">
      <c r="A565" s="14"/>
      <c r="B565" s="244"/>
      <c r="C565" s="245"/>
      <c r="D565" s="235" t="s">
        <v>153</v>
      </c>
      <c r="E565" s="246" t="s">
        <v>19</v>
      </c>
      <c r="F565" s="247" t="s">
        <v>882</v>
      </c>
      <c r="G565" s="245"/>
      <c r="H565" s="248">
        <v>126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153</v>
      </c>
      <c r="AU565" s="254" t="s">
        <v>79</v>
      </c>
      <c r="AV565" s="14" t="s">
        <v>79</v>
      </c>
      <c r="AW565" s="14" t="s">
        <v>31</v>
      </c>
      <c r="AX565" s="14" t="s">
        <v>69</v>
      </c>
      <c r="AY565" s="254" t="s">
        <v>142</v>
      </c>
    </row>
    <row r="566" s="16" customFormat="1">
      <c r="A566" s="16"/>
      <c r="B566" s="266"/>
      <c r="C566" s="267"/>
      <c r="D566" s="235" t="s">
        <v>153</v>
      </c>
      <c r="E566" s="268" t="s">
        <v>19</v>
      </c>
      <c r="F566" s="269" t="s">
        <v>214</v>
      </c>
      <c r="G566" s="267"/>
      <c r="H566" s="270">
        <v>664.41300000000001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76" t="s">
        <v>153</v>
      </c>
      <c r="AU566" s="276" t="s">
        <v>79</v>
      </c>
      <c r="AV566" s="16" t="s">
        <v>163</v>
      </c>
      <c r="AW566" s="16" t="s">
        <v>31</v>
      </c>
      <c r="AX566" s="16" t="s">
        <v>69</v>
      </c>
      <c r="AY566" s="276" t="s">
        <v>142</v>
      </c>
    </row>
    <row r="567" s="13" customFormat="1">
      <c r="A567" s="13"/>
      <c r="B567" s="233"/>
      <c r="C567" s="234"/>
      <c r="D567" s="235" t="s">
        <v>153</v>
      </c>
      <c r="E567" s="236" t="s">
        <v>19</v>
      </c>
      <c r="F567" s="237" t="s">
        <v>497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153</v>
      </c>
      <c r="AU567" s="243" t="s">
        <v>79</v>
      </c>
      <c r="AV567" s="13" t="s">
        <v>77</v>
      </c>
      <c r="AW567" s="13" t="s">
        <v>31</v>
      </c>
      <c r="AX567" s="13" t="s">
        <v>69</v>
      </c>
      <c r="AY567" s="243" t="s">
        <v>142</v>
      </c>
    </row>
    <row r="568" s="14" customFormat="1">
      <c r="A568" s="14"/>
      <c r="B568" s="244"/>
      <c r="C568" s="245"/>
      <c r="D568" s="235" t="s">
        <v>153</v>
      </c>
      <c r="E568" s="246" t="s">
        <v>19</v>
      </c>
      <c r="F568" s="247" t="s">
        <v>883</v>
      </c>
      <c r="G568" s="245"/>
      <c r="H568" s="248">
        <v>88.992000000000004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153</v>
      </c>
      <c r="AU568" s="254" t="s">
        <v>79</v>
      </c>
      <c r="AV568" s="14" t="s">
        <v>79</v>
      </c>
      <c r="AW568" s="14" t="s">
        <v>31</v>
      </c>
      <c r="AX568" s="14" t="s">
        <v>69</v>
      </c>
      <c r="AY568" s="254" t="s">
        <v>142</v>
      </c>
    </row>
    <row r="569" s="14" customFormat="1">
      <c r="A569" s="14"/>
      <c r="B569" s="244"/>
      <c r="C569" s="245"/>
      <c r="D569" s="235" t="s">
        <v>153</v>
      </c>
      <c r="E569" s="246" t="s">
        <v>19</v>
      </c>
      <c r="F569" s="247" t="s">
        <v>884</v>
      </c>
      <c r="G569" s="245"/>
      <c r="H569" s="248">
        <v>-10.08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153</v>
      </c>
      <c r="AU569" s="254" t="s">
        <v>79</v>
      </c>
      <c r="AV569" s="14" t="s">
        <v>79</v>
      </c>
      <c r="AW569" s="14" t="s">
        <v>31</v>
      </c>
      <c r="AX569" s="14" t="s">
        <v>69</v>
      </c>
      <c r="AY569" s="254" t="s">
        <v>142</v>
      </c>
    </row>
    <row r="570" s="13" customFormat="1">
      <c r="A570" s="13"/>
      <c r="B570" s="233"/>
      <c r="C570" s="234"/>
      <c r="D570" s="235" t="s">
        <v>153</v>
      </c>
      <c r="E570" s="236" t="s">
        <v>19</v>
      </c>
      <c r="F570" s="237" t="s">
        <v>885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153</v>
      </c>
      <c r="AU570" s="243" t="s">
        <v>79</v>
      </c>
      <c r="AV570" s="13" t="s">
        <v>77</v>
      </c>
      <c r="AW570" s="13" t="s">
        <v>31</v>
      </c>
      <c r="AX570" s="13" t="s">
        <v>69</v>
      </c>
      <c r="AY570" s="243" t="s">
        <v>142</v>
      </c>
    </row>
    <row r="571" s="14" customFormat="1">
      <c r="A571" s="14"/>
      <c r="B571" s="244"/>
      <c r="C571" s="245"/>
      <c r="D571" s="235" t="s">
        <v>153</v>
      </c>
      <c r="E571" s="246" t="s">
        <v>19</v>
      </c>
      <c r="F571" s="247" t="s">
        <v>886</v>
      </c>
      <c r="G571" s="245"/>
      <c r="H571" s="248">
        <v>36.539999999999999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153</v>
      </c>
      <c r="AU571" s="254" t="s">
        <v>79</v>
      </c>
      <c r="AV571" s="14" t="s">
        <v>79</v>
      </c>
      <c r="AW571" s="14" t="s">
        <v>31</v>
      </c>
      <c r="AX571" s="14" t="s">
        <v>69</v>
      </c>
      <c r="AY571" s="254" t="s">
        <v>142</v>
      </c>
    </row>
    <row r="572" s="13" customFormat="1">
      <c r="A572" s="13"/>
      <c r="B572" s="233"/>
      <c r="C572" s="234"/>
      <c r="D572" s="235" t="s">
        <v>153</v>
      </c>
      <c r="E572" s="236" t="s">
        <v>19</v>
      </c>
      <c r="F572" s="237" t="s">
        <v>887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153</v>
      </c>
      <c r="AU572" s="243" t="s">
        <v>79</v>
      </c>
      <c r="AV572" s="13" t="s">
        <v>77</v>
      </c>
      <c r="AW572" s="13" t="s">
        <v>31</v>
      </c>
      <c r="AX572" s="13" t="s">
        <v>69</v>
      </c>
      <c r="AY572" s="243" t="s">
        <v>142</v>
      </c>
    </row>
    <row r="573" s="14" customFormat="1">
      <c r="A573" s="14"/>
      <c r="B573" s="244"/>
      <c r="C573" s="245"/>
      <c r="D573" s="235" t="s">
        <v>153</v>
      </c>
      <c r="E573" s="246" t="s">
        <v>19</v>
      </c>
      <c r="F573" s="247" t="s">
        <v>888</v>
      </c>
      <c r="G573" s="245"/>
      <c r="H573" s="248">
        <v>41.219999999999999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153</v>
      </c>
      <c r="AU573" s="254" t="s">
        <v>79</v>
      </c>
      <c r="AV573" s="14" t="s">
        <v>79</v>
      </c>
      <c r="AW573" s="14" t="s">
        <v>31</v>
      </c>
      <c r="AX573" s="14" t="s">
        <v>69</v>
      </c>
      <c r="AY573" s="254" t="s">
        <v>142</v>
      </c>
    </row>
    <row r="574" s="13" customFormat="1">
      <c r="A574" s="13"/>
      <c r="B574" s="233"/>
      <c r="C574" s="234"/>
      <c r="D574" s="235" t="s">
        <v>153</v>
      </c>
      <c r="E574" s="236" t="s">
        <v>19</v>
      </c>
      <c r="F574" s="237" t="s">
        <v>889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153</v>
      </c>
      <c r="AU574" s="243" t="s">
        <v>79</v>
      </c>
      <c r="AV574" s="13" t="s">
        <v>77</v>
      </c>
      <c r="AW574" s="13" t="s">
        <v>31</v>
      </c>
      <c r="AX574" s="13" t="s">
        <v>69</v>
      </c>
      <c r="AY574" s="243" t="s">
        <v>142</v>
      </c>
    </row>
    <row r="575" s="14" customFormat="1">
      <c r="A575" s="14"/>
      <c r="B575" s="244"/>
      <c r="C575" s="245"/>
      <c r="D575" s="235" t="s">
        <v>153</v>
      </c>
      <c r="E575" s="246" t="s">
        <v>19</v>
      </c>
      <c r="F575" s="247" t="s">
        <v>890</v>
      </c>
      <c r="G575" s="245"/>
      <c r="H575" s="248">
        <v>49.68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153</v>
      </c>
      <c r="AU575" s="254" t="s">
        <v>79</v>
      </c>
      <c r="AV575" s="14" t="s">
        <v>79</v>
      </c>
      <c r="AW575" s="14" t="s">
        <v>31</v>
      </c>
      <c r="AX575" s="14" t="s">
        <v>69</v>
      </c>
      <c r="AY575" s="254" t="s">
        <v>142</v>
      </c>
    </row>
    <row r="576" s="13" customFormat="1">
      <c r="A576" s="13"/>
      <c r="B576" s="233"/>
      <c r="C576" s="234"/>
      <c r="D576" s="235" t="s">
        <v>153</v>
      </c>
      <c r="E576" s="236" t="s">
        <v>19</v>
      </c>
      <c r="F576" s="237" t="s">
        <v>891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153</v>
      </c>
      <c r="AU576" s="243" t="s">
        <v>79</v>
      </c>
      <c r="AV576" s="13" t="s">
        <v>77</v>
      </c>
      <c r="AW576" s="13" t="s">
        <v>31</v>
      </c>
      <c r="AX576" s="13" t="s">
        <v>69</v>
      </c>
      <c r="AY576" s="243" t="s">
        <v>142</v>
      </c>
    </row>
    <row r="577" s="14" customFormat="1">
      <c r="A577" s="14"/>
      <c r="B577" s="244"/>
      <c r="C577" s="245"/>
      <c r="D577" s="235" t="s">
        <v>153</v>
      </c>
      <c r="E577" s="246" t="s">
        <v>19</v>
      </c>
      <c r="F577" s="247" t="s">
        <v>892</v>
      </c>
      <c r="G577" s="245"/>
      <c r="H577" s="248">
        <v>65.519999999999996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153</v>
      </c>
      <c r="AU577" s="254" t="s">
        <v>79</v>
      </c>
      <c r="AV577" s="14" t="s">
        <v>79</v>
      </c>
      <c r="AW577" s="14" t="s">
        <v>31</v>
      </c>
      <c r="AX577" s="14" t="s">
        <v>69</v>
      </c>
      <c r="AY577" s="254" t="s">
        <v>142</v>
      </c>
    </row>
    <row r="578" s="13" customFormat="1">
      <c r="A578" s="13"/>
      <c r="B578" s="233"/>
      <c r="C578" s="234"/>
      <c r="D578" s="235" t="s">
        <v>153</v>
      </c>
      <c r="E578" s="236" t="s">
        <v>19</v>
      </c>
      <c r="F578" s="237" t="s">
        <v>570</v>
      </c>
      <c r="G578" s="234"/>
      <c r="H578" s="236" t="s">
        <v>19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153</v>
      </c>
      <c r="AU578" s="243" t="s">
        <v>79</v>
      </c>
      <c r="AV578" s="13" t="s">
        <v>77</v>
      </c>
      <c r="AW578" s="13" t="s">
        <v>31</v>
      </c>
      <c r="AX578" s="13" t="s">
        <v>69</v>
      </c>
      <c r="AY578" s="243" t="s">
        <v>142</v>
      </c>
    </row>
    <row r="579" s="14" customFormat="1">
      <c r="A579" s="14"/>
      <c r="B579" s="244"/>
      <c r="C579" s="245"/>
      <c r="D579" s="235" t="s">
        <v>153</v>
      </c>
      <c r="E579" s="246" t="s">
        <v>19</v>
      </c>
      <c r="F579" s="247" t="s">
        <v>893</v>
      </c>
      <c r="G579" s="245"/>
      <c r="H579" s="248">
        <v>69.731999999999999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153</v>
      </c>
      <c r="AU579" s="254" t="s">
        <v>79</v>
      </c>
      <c r="AV579" s="14" t="s">
        <v>79</v>
      </c>
      <c r="AW579" s="14" t="s">
        <v>31</v>
      </c>
      <c r="AX579" s="14" t="s">
        <v>69</v>
      </c>
      <c r="AY579" s="254" t="s">
        <v>142</v>
      </c>
    </row>
    <row r="580" s="13" customFormat="1">
      <c r="A580" s="13"/>
      <c r="B580" s="233"/>
      <c r="C580" s="234"/>
      <c r="D580" s="235" t="s">
        <v>153</v>
      </c>
      <c r="E580" s="236" t="s">
        <v>19</v>
      </c>
      <c r="F580" s="237" t="s">
        <v>518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153</v>
      </c>
      <c r="AU580" s="243" t="s">
        <v>79</v>
      </c>
      <c r="AV580" s="13" t="s">
        <v>77</v>
      </c>
      <c r="AW580" s="13" t="s">
        <v>31</v>
      </c>
      <c r="AX580" s="13" t="s">
        <v>69</v>
      </c>
      <c r="AY580" s="243" t="s">
        <v>142</v>
      </c>
    </row>
    <row r="581" s="14" customFormat="1">
      <c r="A581" s="14"/>
      <c r="B581" s="244"/>
      <c r="C581" s="245"/>
      <c r="D581" s="235" t="s">
        <v>153</v>
      </c>
      <c r="E581" s="246" t="s">
        <v>19</v>
      </c>
      <c r="F581" s="247" t="s">
        <v>894</v>
      </c>
      <c r="G581" s="245"/>
      <c r="H581" s="248">
        <v>22.597000000000001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153</v>
      </c>
      <c r="AU581" s="254" t="s">
        <v>79</v>
      </c>
      <c r="AV581" s="14" t="s">
        <v>79</v>
      </c>
      <c r="AW581" s="14" t="s">
        <v>31</v>
      </c>
      <c r="AX581" s="14" t="s">
        <v>69</v>
      </c>
      <c r="AY581" s="254" t="s">
        <v>142</v>
      </c>
    </row>
    <row r="582" s="14" customFormat="1">
      <c r="A582" s="14"/>
      <c r="B582" s="244"/>
      <c r="C582" s="245"/>
      <c r="D582" s="235" t="s">
        <v>153</v>
      </c>
      <c r="E582" s="246" t="s">
        <v>19</v>
      </c>
      <c r="F582" s="247" t="s">
        <v>895</v>
      </c>
      <c r="G582" s="245"/>
      <c r="H582" s="248">
        <v>24.652999999999999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153</v>
      </c>
      <c r="AU582" s="254" t="s">
        <v>79</v>
      </c>
      <c r="AV582" s="14" t="s">
        <v>79</v>
      </c>
      <c r="AW582" s="14" t="s">
        <v>31</v>
      </c>
      <c r="AX582" s="14" t="s">
        <v>69</v>
      </c>
      <c r="AY582" s="254" t="s">
        <v>142</v>
      </c>
    </row>
    <row r="583" s="14" customFormat="1">
      <c r="A583" s="14"/>
      <c r="B583" s="244"/>
      <c r="C583" s="245"/>
      <c r="D583" s="235" t="s">
        <v>153</v>
      </c>
      <c r="E583" s="246" t="s">
        <v>19</v>
      </c>
      <c r="F583" s="247" t="s">
        <v>896</v>
      </c>
      <c r="G583" s="245"/>
      <c r="H583" s="248">
        <v>9.3800000000000008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153</v>
      </c>
      <c r="AU583" s="254" t="s">
        <v>79</v>
      </c>
      <c r="AV583" s="14" t="s">
        <v>79</v>
      </c>
      <c r="AW583" s="14" t="s">
        <v>31</v>
      </c>
      <c r="AX583" s="14" t="s">
        <v>69</v>
      </c>
      <c r="AY583" s="254" t="s">
        <v>142</v>
      </c>
    </row>
    <row r="584" s="13" customFormat="1">
      <c r="A584" s="13"/>
      <c r="B584" s="233"/>
      <c r="C584" s="234"/>
      <c r="D584" s="235" t="s">
        <v>153</v>
      </c>
      <c r="E584" s="236" t="s">
        <v>19</v>
      </c>
      <c r="F584" s="237" t="s">
        <v>897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153</v>
      </c>
      <c r="AU584" s="243" t="s">
        <v>79</v>
      </c>
      <c r="AV584" s="13" t="s">
        <v>77</v>
      </c>
      <c r="AW584" s="13" t="s">
        <v>31</v>
      </c>
      <c r="AX584" s="13" t="s">
        <v>69</v>
      </c>
      <c r="AY584" s="243" t="s">
        <v>142</v>
      </c>
    </row>
    <row r="585" s="14" customFormat="1">
      <c r="A585" s="14"/>
      <c r="B585" s="244"/>
      <c r="C585" s="245"/>
      <c r="D585" s="235" t="s">
        <v>153</v>
      </c>
      <c r="E585" s="246" t="s">
        <v>19</v>
      </c>
      <c r="F585" s="247" t="s">
        <v>898</v>
      </c>
      <c r="G585" s="245"/>
      <c r="H585" s="248">
        <v>13.44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153</v>
      </c>
      <c r="AU585" s="254" t="s">
        <v>79</v>
      </c>
      <c r="AV585" s="14" t="s">
        <v>79</v>
      </c>
      <c r="AW585" s="14" t="s">
        <v>31</v>
      </c>
      <c r="AX585" s="14" t="s">
        <v>69</v>
      </c>
      <c r="AY585" s="254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899</v>
      </c>
      <c r="G586" s="245"/>
      <c r="H586" s="248">
        <v>7.524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3" customFormat="1">
      <c r="A587" s="13"/>
      <c r="B587" s="233"/>
      <c r="C587" s="234"/>
      <c r="D587" s="235" t="s">
        <v>153</v>
      </c>
      <c r="E587" s="236" t="s">
        <v>19</v>
      </c>
      <c r="F587" s="237" t="s">
        <v>512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153</v>
      </c>
      <c r="AU587" s="243" t="s">
        <v>79</v>
      </c>
      <c r="AV587" s="13" t="s">
        <v>77</v>
      </c>
      <c r="AW587" s="13" t="s">
        <v>31</v>
      </c>
      <c r="AX587" s="13" t="s">
        <v>69</v>
      </c>
      <c r="AY587" s="243" t="s">
        <v>142</v>
      </c>
    </row>
    <row r="588" s="14" customFormat="1">
      <c r="A588" s="14"/>
      <c r="B588" s="244"/>
      <c r="C588" s="245"/>
      <c r="D588" s="235" t="s">
        <v>153</v>
      </c>
      <c r="E588" s="246" t="s">
        <v>19</v>
      </c>
      <c r="F588" s="247" t="s">
        <v>900</v>
      </c>
      <c r="G588" s="245"/>
      <c r="H588" s="248">
        <v>56.880000000000003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153</v>
      </c>
      <c r="AU588" s="254" t="s">
        <v>79</v>
      </c>
      <c r="AV588" s="14" t="s">
        <v>79</v>
      </c>
      <c r="AW588" s="14" t="s">
        <v>31</v>
      </c>
      <c r="AX588" s="14" t="s">
        <v>69</v>
      </c>
      <c r="AY588" s="254" t="s">
        <v>142</v>
      </c>
    </row>
    <row r="589" s="13" customFormat="1">
      <c r="A589" s="13"/>
      <c r="B589" s="233"/>
      <c r="C589" s="234"/>
      <c r="D589" s="235" t="s">
        <v>153</v>
      </c>
      <c r="E589" s="236" t="s">
        <v>19</v>
      </c>
      <c r="F589" s="237" t="s">
        <v>901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79</v>
      </c>
      <c r="AV589" s="13" t="s">
        <v>77</v>
      </c>
      <c r="AW589" s="13" t="s">
        <v>31</v>
      </c>
      <c r="AX589" s="13" t="s">
        <v>69</v>
      </c>
      <c r="AY589" s="243" t="s">
        <v>142</v>
      </c>
    </row>
    <row r="590" s="14" customFormat="1">
      <c r="A590" s="14"/>
      <c r="B590" s="244"/>
      <c r="C590" s="245"/>
      <c r="D590" s="235" t="s">
        <v>153</v>
      </c>
      <c r="E590" s="246" t="s">
        <v>19</v>
      </c>
      <c r="F590" s="247" t="s">
        <v>902</v>
      </c>
      <c r="G590" s="245"/>
      <c r="H590" s="248">
        <v>22.5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153</v>
      </c>
      <c r="AU590" s="254" t="s">
        <v>79</v>
      </c>
      <c r="AV590" s="14" t="s">
        <v>79</v>
      </c>
      <c r="AW590" s="14" t="s">
        <v>31</v>
      </c>
      <c r="AX590" s="14" t="s">
        <v>69</v>
      </c>
      <c r="AY590" s="254" t="s">
        <v>142</v>
      </c>
    </row>
    <row r="591" s="13" customFormat="1">
      <c r="A591" s="13"/>
      <c r="B591" s="233"/>
      <c r="C591" s="234"/>
      <c r="D591" s="235" t="s">
        <v>153</v>
      </c>
      <c r="E591" s="236" t="s">
        <v>19</v>
      </c>
      <c r="F591" s="237" t="s">
        <v>510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153</v>
      </c>
      <c r="AU591" s="243" t="s">
        <v>79</v>
      </c>
      <c r="AV591" s="13" t="s">
        <v>77</v>
      </c>
      <c r="AW591" s="13" t="s">
        <v>31</v>
      </c>
      <c r="AX591" s="13" t="s">
        <v>69</v>
      </c>
      <c r="AY591" s="243" t="s">
        <v>142</v>
      </c>
    </row>
    <row r="592" s="14" customFormat="1">
      <c r="A592" s="14"/>
      <c r="B592" s="244"/>
      <c r="C592" s="245"/>
      <c r="D592" s="235" t="s">
        <v>153</v>
      </c>
      <c r="E592" s="246" t="s">
        <v>19</v>
      </c>
      <c r="F592" s="247" t="s">
        <v>903</v>
      </c>
      <c r="G592" s="245"/>
      <c r="H592" s="248">
        <v>50.616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153</v>
      </c>
      <c r="AU592" s="254" t="s">
        <v>79</v>
      </c>
      <c r="AV592" s="14" t="s">
        <v>79</v>
      </c>
      <c r="AW592" s="14" t="s">
        <v>31</v>
      </c>
      <c r="AX592" s="14" t="s">
        <v>69</v>
      </c>
      <c r="AY592" s="254" t="s">
        <v>142</v>
      </c>
    </row>
    <row r="593" s="13" customFormat="1">
      <c r="A593" s="13"/>
      <c r="B593" s="233"/>
      <c r="C593" s="234"/>
      <c r="D593" s="235" t="s">
        <v>153</v>
      </c>
      <c r="E593" s="236" t="s">
        <v>19</v>
      </c>
      <c r="F593" s="237" t="s">
        <v>904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153</v>
      </c>
      <c r="AU593" s="243" t="s">
        <v>79</v>
      </c>
      <c r="AV593" s="13" t="s">
        <v>77</v>
      </c>
      <c r="AW593" s="13" t="s">
        <v>31</v>
      </c>
      <c r="AX593" s="13" t="s">
        <v>69</v>
      </c>
      <c r="AY593" s="243" t="s">
        <v>142</v>
      </c>
    </row>
    <row r="594" s="14" customFormat="1">
      <c r="A594" s="14"/>
      <c r="B594" s="244"/>
      <c r="C594" s="245"/>
      <c r="D594" s="235" t="s">
        <v>153</v>
      </c>
      <c r="E594" s="246" t="s">
        <v>19</v>
      </c>
      <c r="F594" s="247" t="s">
        <v>905</v>
      </c>
      <c r="G594" s="245"/>
      <c r="H594" s="248">
        <v>14.4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153</v>
      </c>
      <c r="AU594" s="254" t="s">
        <v>79</v>
      </c>
      <c r="AV594" s="14" t="s">
        <v>79</v>
      </c>
      <c r="AW594" s="14" t="s">
        <v>31</v>
      </c>
      <c r="AX594" s="14" t="s">
        <v>69</v>
      </c>
      <c r="AY594" s="254" t="s">
        <v>142</v>
      </c>
    </row>
    <row r="595" s="13" customFormat="1">
      <c r="A595" s="13"/>
      <c r="B595" s="233"/>
      <c r="C595" s="234"/>
      <c r="D595" s="235" t="s">
        <v>153</v>
      </c>
      <c r="E595" s="236" t="s">
        <v>19</v>
      </c>
      <c r="F595" s="237" t="s">
        <v>507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153</v>
      </c>
      <c r="AU595" s="243" t="s">
        <v>79</v>
      </c>
      <c r="AV595" s="13" t="s">
        <v>77</v>
      </c>
      <c r="AW595" s="13" t="s">
        <v>31</v>
      </c>
      <c r="AX595" s="13" t="s">
        <v>69</v>
      </c>
      <c r="AY595" s="243" t="s">
        <v>142</v>
      </c>
    </row>
    <row r="596" s="14" customFormat="1">
      <c r="A596" s="14"/>
      <c r="B596" s="244"/>
      <c r="C596" s="245"/>
      <c r="D596" s="235" t="s">
        <v>153</v>
      </c>
      <c r="E596" s="246" t="s">
        <v>19</v>
      </c>
      <c r="F596" s="247" t="s">
        <v>906</v>
      </c>
      <c r="G596" s="245"/>
      <c r="H596" s="248">
        <v>16.559999999999999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153</v>
      </c>
      <c r="AU596" s="254" t="s">
        <v>79</v>
      </c>
      <c r="AV596" s="14" t="s">
        <v>79</v>
      </c>
      <c r="AW596" s="14" t="s">
        <v>31</v>
      </c>
      <c r="AX596" s="14" t="s">
        <v>69</v>
      </c>
      <c r="AY596" s="254" t="s">
        <v>142</v>
      </c>
    </row>
    <row r="597" s="14" customFormat="1">
      <c r="A597" s="14"/>
      <c r="B597" s="244"/>
      <c r="C597" s="245"/>
      <c r="D597" s="235" t="s">
        <v>153</v>
      </c>
      <c r="E597" s="246" t="s">
        <v>19</v>
      </c>
      <c r="F597" s="247" t="s">
        <v>907</v>
      </c>
      <c r="G597" s="245"/>
      <c r="H597" s="248">
        <v>20.306999999999999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153</v>
      </c>
      <c r="AU597" s="254" t="s">
        <v>79</v>
      </c>
      <c r="AV597" s="14" t="s">
        <v>79</v>
      </c>
      <c r="AW597" s="14" t="s">
        <v>31</v>
      </c>
      <c r="AX597" s="14" t="s">
        <v>69</v>
      </c>
      <c r="AY597" s="254" t="s">
        <v>142</v>
      </c>
    </row>
    <row r="598" s="14" customFormat="1">
      <c r="A598" s="14"/>
      <c r="B598" s="244"/>
      <c r="C598" s="245"/>
      <c r="D598" s="235" t="s">
        <v>153</v>
      </c>
      <c r="E598" s="246" t="s">
        <v>19</v>
      </c>
      <c r="F598" s="247" t="s">
        <v>908</v>
      </c>
      <c r="G598" s="245"/>
      <c r="H598" s="248">
        <v>4.4800000000000004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153</v>
      </c>
      <c r="AU598" s="254" t="s">
        <v>79</v>
      </c>
      <c r="AV598" s="14" t="s">
        <v>79</v>
      </c>
      <c r="AW598" s="14" t="s">
        <v>31</v>
      </c>
      <c r="AX598" s="14" t="s">
        <v>69</v>
      </c>
      <c r="AY598" s="254" t="s">
        <v>142</v>
      </c>
    </row>
    <row r="599" s="13" customFormat="1">
      <c r="A599" s="13"/>
      <c r="B599" s="233"/>
      <c r="C599" s="234"/>
      <c r="D599" s="235" t="s">
        <v>153</v>
      </c>
      <c r="E599" s="236" t="s">
        <v>19</v>
      </c>
      <c r="F599" s="237" t="s">
        <v>909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153</v>
      </c>
      <c r="AU599" s="243" t="s">
        <v>79</v>
      </c>
      <c r="AV599" s="13" t="s">
        <v>77</v>
      </c>
      <c r="AW599" s="13" t="s">
        <v>31</v>
      </c>
      <c r="AX599" s="13" t="s">
        <v>69</v>
      </c>
      <c r="AY599" s="243" t="s">
        <v>142</v>
      </c>
    </row>
    <row r="600" s="14" customFormat="1">
      <c r="A600" s="14"/>
      <c r="B600" s="244"/>
      <c r="C600" s="245"/>
      <c r="D600" s="235" t="s">
        <v>153</v>
      </c>
      <c r="E600" s="246" t="s">
        <v>19</v>
      </c>
      <c r="F600" s="247" t="s">
        <v>910</v>
      </c>
      <c r="G600" s="245"/>
      <c r="H600" s="248">
        <v>141.38999999999999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153</v>
      </c>
      <c r="AU600" s="254" t="s">
        <v>79</v>
      </c>
      <c r="AV600" s="14" t="s">
        <v>79</v>
      </c>
      <c r="AW600" s="14" t="s">
        <v>31</v>
      </c>
      <c r="AX600" s="14" t="s">
        <v>69</v>
      </c>
      <c r="AY600" s="254" t="s">
        <v>142</v>
      </c>
    </row>
    <row r="601" s="13" customFormat="1">
      <c r="A601" s="13"/>
      <c r="B601" s="233"/>
      <c r="C601" s="234"/>
      <c r="D601" s="235" t="s">
        <v>153</v>
      </c>
      <c r="E601" s="236" t="s">
        <v>19</v>
      </c>
      <c r="F601" s="237" t="s">
        <v>911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153</v>
      </c>
      <c r="AU601" s="243" t="s">
        <v>79</v>
      </c>
      <c r="AV601" s="13" t="s">
        <v>77</v>
      </c>
      <c r="AW601" s="13" t="s">
        <v>31</v>
      </c>
      <c r="AX601" s="13" t="s">
        <v>69</v>
      </c>
      <c r="AY601" s="243" t="s">
        <v>142</v>
      </c>
    </row>
    <row r="602" s="14" customFormat="1">
      <c r="A602" s="14"/>
      <c r="B602" s="244"/>
      <c r="C602" s="245"/>
      <c r="D602" s="235" t="s">
        <v>153</v>
      </c>
      <c r="E602" s="246" t="s">
        <v>19</v>
      </c>
      <c r="F602" s="247" t="s">
        <v>912</v>
      </c>
      <c r="G602" s="245"/>
      <c r="H602" s="248">
        <v>11.52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153</v>
      </c>
      <c r="AU602" s="254" t="s">
        <v>79</v>
      </c>
      <c r="AV602" s="14" t="s">
        <v>79</v>
      </c>
      <c r="AW602" s="14" t="s">
        <v>31</v>
      </c>
      <c r="AX602" s="14" t="s">
        <v>69</v>
      </c>
      <c r="AY602" s="254" t="s">
        <v>142</v>
      </c>
    </row>
    <row r="603" s="13" customFormat="1">
      <c r="A603" s="13"/>
      <c r="B603" s="233"/>
      <c r="C603" s="234"/>
      <c r="D603" s="235" t="s">
        <v>153</v>
      </c>
      <c r="E603" s="236" t="s">
        <v>19</v>
      </c>
      <c r="F603" s="237" t="s">
        <v>520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153</v>
      </c>
      <c r="AU603" s="243" t="s">
        <v>79</v>
      </c>
      <c r="AV603" s="13" t="s">
        <v>77</v>
      </c>
      <c r="AW603" s="13" t="s">
        <v>31</v>
      </c>
      <c r="AX603" s="13" t="s">
        <v>69</v>
      </c>
      <c r="AY603" s="243" t="s">
        <v>142</v>
      </c>
    </row>
    <row r="604" s="14" customFormat="1">
      <c r="A604" s="14"/>
      <c r="B604" s="244"/>
      <c r="C604" s="245"/>
      <c r="D604" s="235" t="s">
        <v>153</v>
      </c>
      <c r="E604" s="246" t="s">
        <v>19</v>
      </c>
      <c r="F604" s="247" t="s">
        <v>913</v>
      </c>
      <c r="G604" s="245"/>
      <c r="H604" s="248">
        <v>103.824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153</v>
      </c>
      <c r="AU604" s="254" t="s">
        <v>79</v>
      </c>
      <c r="AV604" s="14" t="s">
        <v>79</v>
      </c>
      <c r="AW604" s="14" t="s">
        <v>31</v>
      </c>
      <c r="AX604" s="14" t="s">
        <v>69</v>
      </c>
      <c r="AY604" s="254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914</v>
      </c>
      <c r="G605" s="245"/>
      <c r="H605" s="248">
        <v>77.543999999999997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69</v>
      </c>
      <c r="AY605" s="254" t="s">
        <v>142</v>
      </c>
    </row>
    <row r="606" s="14" customFormat="1">
      <c r="A606" s="14"/>
      <c r="B606" s="244"/>
      <c r="C606" s="245"/>
      <c r="D606" s="235" t="s">
        <v>153</v>
      </c>
      <c r="E606" s="246" t="s">
        <v>19</v>
      </c>
      <c r="F606" s="247" t="s">
        <v>915</v>
      </c>
      <c r="G606" s="245"/>
      <c r="H606" s="248">
        <v>80.280000000000001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153</v>
      </c>
      <c r="AU606" s="254" t="s">
        <v>79</v>
      </c>
      <c r="AV606" s="14" t="s">
        <v>79</v>
      </c>
      <c r="AW606" s="14" t="s">
        <v>31</v>
      </c>
      <c r="AX606" s="14" t="s">
        <v>69</v>
      </c>
      <c r="AY606" s="254" t="s">
        <v>142</v>
      </c>
    </row>
    <row r="607" s="14" customFormat="1">
      <c r="A607" s="14"/>
      <c r="B607" s="244"/>
      <c r="C607" s="245"/>
      <c r="D607" s="235" t="s">
        <v>153</v>
      </c>
      <c r="E607" s="246" t="s">
        <v>19</v>
      </c>
      <c r="F607" s="247" t="s">
        <v>916</v>
      </c>
      <c r="G607" s="245"/>
      <c r="H607" s="248">
        <v>81.180000000000007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153</v>
      </c>
      <c r="AU607" s="254" t="s">
        <v>79</v>
      </c>
      <c r="AV607" s="14" t="s">
        <v>79</v>
      </c>
      <c r="AW607" s="14" t="s">
        <v>31</v>
      </c>
      <c r="AX607" s="14" t="s">
        <v>69</v>
      </c>
      <c r="AY607" s="254" t="s">
        <v>142</v>
      </c>
    </row>
    <row r="608" s="14" customFormat="1">
      <c r="A608" s="14"/>
      <c r="B608" s="244"/>
      <c r="C608" s="245"/>
      <c r="D608" s="235" t="s">
        <v>153</v>
      </c>
      <c r="E608" s="246" t="s">
        <v>19</v>
      </c>
      <c r="F608" s="247" t="s">
        <v>917</v>
      </c>
      <c r="G608" s="245"/>
      <c r="H608" s="248">
        <v>88.384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153</v>
      </c>
      <c r="AU608" s="254" t="s">
        <v>79</v>
      </c>
      <c r="AV608" s="14" t="s">
        <v>79</v>
      </c>
      <c r="AW608" s="14" t="s">
        <v>31</v>
      </c>
      <c r="AX608" s="14" t="s">
        <v>69</v>
      </c>
      <c r="AY608" s="254" t="s">
        <v>142</v>
      </c>
    </row>
    <row r="609" s="14" customFormat="1">
      <c r="A609" s="14"/>
      <c r="B609" s="244"/>
      <c r="C609" s="245"/>
      <c r="D609" s="235" t="s">
        <v>153</v>
      </c>
      <c r="E609" s="246" t="s">
        <v>19</v>
      </c>
      <c r="F609" s="247" t="s">
        <v>918</v>
      </c>
      <c r="G609" s="245"/>
      <c r="H609" s="248">
        <v>208.80000000000001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153</v>
      </c>
      <c r="AU609" s="254" t="s">
        <v>79</v>
      </c>
      <c r="AV609" s="14" t="s">
        <v>79</v>
      </c>
      <c r="AW609" s="14" t="s">
        <v>31</v>
      </c>
      <c r="AX609" s="14" t="s">
        <v>69</v>
      </c>
      <c r="AY609" s="254" t="s">
        <v>142</v>
      </c>
    </row>
    <row r="610" s="14" customFormat="1">
      <c r="A610" s="14"/>
      <c r="B610" s="244"/>
      <c r="C610" s="245"/>
      <c r="D610" s="235" t="s">
        <v>153</v>
      </c>
      <c r="E610" s="246" t="s">
        <v>19</v>
      </c>
      <c r="F610" s="247" t="s">
        <v>919</v>
      </c>
      <c r="G610" s="245"/>
      <c r="H610" s="248">
        <v>109.044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153</v>
      </c>
      <c r="AU610" s="254" t="s">
        <v>79</v>
      </c>
      <c r="AV610" s="14" t="s">
        <v>79</v>
      </c>
      <c r="AW610" s="14" t="s">
        <v>31</v>
      </c>
      <c r="AX610" s="14" t="s">
        <v>69</v>
      </c>
      <c r="AY610" s="254" t="s">
        <v>142</v>
      </c>
    </row>
    <row r="611" s="14" customFormat="1">
      <c r="A611" s="14"/>
      <c r="B611" s="244"/>
      <c r="C611" s="245"/>
      <c r="D611" s="235" t="s">
        <v>153</v>
      </c>
      <c r="E611" s="246" t="s">
        <v>19</v>
      </c>
      <c r="F611" s="247" t="s">
        <v>920</v>
      </c>
      <c r="G611" s="245"/>
      <c r="H611" s="248">
        <v>44.280000000000001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153</v>
      </c>
      <c r="AU611" s="254" t="s">
        <v>79</v>
      </c>
      <c r="AV611" s="14" t="s">
        <v>79</v>
      </c>
      <c r="AW611" s="14" t="s">
        <v>31</v>
      </c>
      <c r="AX611" s="14" t="s">
        <v>69</v>
      </c>
      <c r="AY611" s="254" t="s">
        <v>142</v>
      </c>
    </row>
    <row r="612" s="14" customFormat="1">
      <c r="A612" s="14"/>
      <c r="B612" s="244"/>
      <c r="C612" s="245"/>
      <c r="D612" s="235" t="s">
        <v>153</v>
      </c>
      <c r="E612" s="246" t="s">
        <v>19</v>
      </c>
      <c r="F612" s="247" t="s">
        <v>921</v>
      </c>
      <c r="G612" s="245"/>
      <c r="H612" s="248">
        <v>47.411999999999999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153</v>
      </c>
      <c r="AU612" s="254" t="s">
        <v>79</v>
      </c>
      <c r="AV612" s="14" t="s">
        <v>79</v>
      </c>
      <c r="AW612" s="14" t="s">
        <v>31</v>
      </c>
      <c r="AX612" s="14" t="s">
        <v>69</v>
      </c>
      <c r="AY612" s="254" t="s">
        <v>142</v>
      </c>
    </row>
    <row r="613" s="14" customFormat="1">
      <c r="A613" s="14"/>
      <c r="B613" s="244"/>
      <c r="C613" s="245"/>
      <c r="D613" s="235" t="s">
        <v>153</v>
      </c>
      <c r="E613" s="246" t="s">
        <v>19</v>
      </c>
      <c r="F613" s="247" t="s">
        <v>922</v>
      </c>
      <c r="G613" s="245"/>
      <c r="H613" s="248">
        <v>31.777000000000001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153</v>
      </c>
      <c r="AU613" s="254" t="s">
        <v>79</v>
      </c>
      <c r="AV613" s="14" t="s">
        <v>79</v>
      </c>
      <c r="AW613" s="14" t="s">
        <v>31</v>
      </c>
      <c r="AX613" s="14" t="s">
        <v>69</v>
      </c>
      <c r="AY613" s="254" t="s">
        <v>142</v>
      </c>
    </row>
    <row r="614" s="14" customFormat="1">
      <c r="A614" s="14"/>
      <c r="B614" s="244"/>
      <c r="C614" s="245"/>
      <c r="D614" s="235" t="s">
        <v>153</v>
      </c>
      <c r="E614" s="246" t="s">
        <v>19</v>
      </c>
      <c r="F614" s="247" t="s">
        <v>923</v>
      </c>
      <c r="G614" s="245"/>
      <c r="H614" s="248">
        <v>27.539999999999999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153</v>
      </c>
      <c r="AU614" s="254" t="s">
        <v>79</v>
      </c>
      <c r="AV614" s="14" t="s">
        <v>79</v>
      </c>
      <c r="AW614" s="14" t="s">
        <v>31</v>
      </c>
      <c r="AX614" s="14" t="s">
        <v>69</v>
      </c>
      <c r="AY614" s="254" t="s">
        <v>142</v>
      </c>
    </row>
    <row r="615" s="14" customFormat="1">
      <c r="A615" s="14"/>
      <c r="B615" s="244"/>
      <c r="C615" s="245"/>
      <c r="D615" s="235" t="s">
        <v>153</v>
      </c>
      <c r="E615" s="246" t="s">
        <v>19</v>
      </c>
      <c r="F615" s="247" t="s">
        <v>924</v>
      </c>
      <c r="G615" s="245"/>
      <c r="H615" s="248">
        <v>25.128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153</v>
      </c>
      <c r="AU615" s="254" t="s">
        <v>79</v>
      </c>
      <c r="AV615" s="14" t="s">
        <v>79</v>
      </c>
      <c r="AW615" s="14" t="s">
        <v>31</v>
      </c>
      <c r="AX615" s="14" t="s">
        <v>69</v>
      </c>
      <c r="AY615" s="254" t="s">
        <v>142</v>
      </c>
    </row>
    <row r="616" s="14" customFormat="1">
      <c r="A616" s="14"/>
      <c r="B616" s="244"/>
      <c r="C616" s="245"/>
      <c r="D616" s="235" t="s">
        <v>153</v>
      </c>
      <c r="E616" s="246" t="s">
        <v>19</v>
      </c>
      <c r="F616" s="247" t="s">
        <v>925</v>
      </c>
      <c r="G616" s="245"/>
      <c r="H616" s="248">
        <v>13.77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153</v>
      </c>
      <c r="AU616" s="254" t="s">
        <v>79</v>
      </c>
      <c r="AV616" s="14" t="s">
        <v>79</v>
      </c>
      <c r="AW616" s="14" t="s">
        <v>31</v>
      </c>
      <c r="AX616" s="14" t="s">
        <v>69</v>
      </c>
      <c r="AY616" s="254" t="s">
        <v>142</v>
      </c>
    </row>
    <row r="617" s="14" customFormat="1">
      <c r="A617" s="14"/>
      <c r="B617" s="244"/>
      <c r="C617" s="245"/>
      <c r="D617" s="235" t="s">
        <v>153</v>
      </c>
      <c r="E617" s="246" t="s">
        <v>19</v>
      </c>
      <c r="F617" s="247" t="s">
        <v>926</v>
      </c>
      <c r="G617" s="245"/>
      <c r="H617" s="248">
        <v>13.755000000000001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153</v>
      </c>
      <c r="AU617" s="254" t="s">
        <v>79</v>
      </c>
      <c r="AV617" s="14" t="s">
        <v>79</v>
      </c>
      <c r="AW617" s="14" t="s">
        <v>31</v>
      </c>
      <c r="AX617" s="14" t="s">
        <v>69</v>
      </c>
      <c r="AY617" s="254" t="s">
        <v>142</v>
      </c>
    </row>
    <row r="618" s="13" customFormat="1">
      <c r="A618" s="13"/>
      <c r="B618" s="233"/>
      <c r="C618" s="234"/>
      <c r="D618" s="235" t="s">
        <v>153</v>
      </c>
      <c r="E618" s="236" t="s">
        <v>19</v>
      </c>
      <c r="F618" s="237" t="s">
        <v>542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153</v>
      </c>
      <c r="AU618" s="243" t="s">
        <v>79</v>
      </c>
      <c r="AV618" s="13" t="s">
        <v>77</v>
      </c>
      <c r="AW618" s="13" t="s">
        <v>31</v>
      </c>
      <c r="AX618" s="13" t="s">
        <v>69</v>
      </c>
      <c r="AY618" s="243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927</v>
      </c>
      <c r="G619" s="245"/>
      <c r="H619" s="248">
        <v>45.256999999999998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4" customFormat="1">
      <c r="A620" s="14"/>
      <c r="B620" s="244"/>
      <c r="C620" s="245"/>
      <c r="D620" s="235" t="s">
        <v>153</v>
      </c>
      <c r="E620" s="246" t="s">
        <v>19</v>
      </c>
      <c r="F620" s="247" t="s">
        <v>928</v>
      </c>
      <c r="G620" s="245"/>
      <c r="H620" s="248">
        <v>46.097000000000001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153</v>
      </c>
      <c r="AU620" s="254" t="s">
        <v>79</v>
      </c>
      <c r="AV620" s="14" t="s">
        <v>79</v>
      </c>
      <c r="AW620" s="14" t="s">
        <v>31</v>
      </c>
      <c r="AX620" s="14" t="s">
        <v>69</v>
      </c>
      <c r="AY620" s="254" t="s">
        <v>142</v>
      </c>
    </row>
    <row r="621" s="14" customFormat="1">
      <c r="A621" s="14"/>
      <c r="B621" s="244"/>
      <c r="C621" s="245"/>
      <c r="D621" s="235" t="s">
        <v>153</v>
      </c>
      <c r="E621" s="246" t="s">
        <v>19</v>
      </c>
      <c r="F621" s="247" t="s">
        <v>929</v>
      </c>
      <c r="G621" s="245"/>
      <c r="H621" s="248">
        <v>41.036999999999999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153</v>
      </c>
      <c r="AU621" s="254" t="s">
        <v>79</v>
      </c>
      <c r="AV621" s="14" t="s">
        <v>79</v>
      </c>
      <c r="AW621" s="14" t="s">
        <v>31</v>
      </c>
      <c r="AX621" s="14" t="s">
        <v>69</v>
      </c>
      <c r="AY621" s="254" t="s">
        <v>142</v>
      </c>
    </row>
    <row r="622" s="14" customFormat="1">
      <c r="A622" s="14"/>
      <c r="B622" s="244"/>
      <c r="C622" s="245"/>
      <c r="D622" s="235" t="s">
        <v>153</v>
      </c>
      <c r="E622" s="246" t="s">
        <v>19</v>
      </c>
      <c r="F622" s="247" t="s">
        <v>930</v>
      </c>
      <c r="G622" s="245"/>
      <c r="H622" s="248">
        <v>105.75400000000001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153</v>
      </c>
      <c r="AU622" s="254" t="s">
        <v>79</v>
      </c>
      <c r="AV622" s="14" t="s">
        <v>79</v>
      </c>
      <c r="AW622" s="14" t="s">
        <v>31</v>
      </c>
      <c r="AX622" s="14" t="s">
        <v>69</v>
      </c>
      <c r="AY622" s="254" t="s">
        <v>142</v>
      </c>
    </row>
    <row r="623" s="14" customFormat="1">
      <c r="A623" s="14"/>
      <c r="B623" s="244"/>
      <c r="C623" s="245"/>
      <c r="D623" s="235" t="s">
        <v>153</v>
      </c>
      <c r="E623" s="246" t="s">
        <v>19</v>
      </c>
      <c r="F623" s="247" t="s">
        <v>931</v>
      </c>
      <c r="G623" s="245"/>
      <c r="H623" s="248">
        <v>47.994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153</v>
      </c>
      <c r="AU623" s="254" t="s">
        <v>79</v>
      </c>
      <c r="AV623" s="14" t="s">
        <v>79</v>
      </c>
      <c r="AW623" s="14" t="s">
        <v>31</v>
      </c>
      <c r="AX623" s="14" t="s">
        <v>69</v>
      </c>
      <c r="AY623" s="254" t="s">
        <v>142</v>
      </c>
    </row>
    <row r="624" s="14" customFormat="1">
      <c r="A624" s="14"/>
      <c r="B624" s="244"/>
      <c r="C624" s="245"/>
      <c r="D624" s="235" t="s">
        <v>153</v>
      </c>
      <c r="E624" s="246" t="s">
        <v>19</v>
      </c>
      <c r="F624" s="247" t="s">
        <v>932</v>
      </c>
      <c r="G624" s="245"/>
      <c r="H624" s="248">
        <v>3.8700000000000001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153</v>
      </c>
      <c r="AU624" s="254" t="s">
        <v>79</v>
      </c>
      <c r="AV624" s="14" t="s">
        <v>79</v>
      </c>
      <c r="AW624" s="14" t="s">
        <v>31</v>
      </c>
      <c r="AX624" s="14" t="s">
        <v>69</v>
      </c>
      <c r="AY624" s="254" t="s">
        <v>142</v>
      </c>
    </row>
    <row r="625" s="14" customFormat="1">
      <c r="A625" s="14"/>
      <c r="B625" s="244"/>
      <c r="C625" s="245"/>
      <c r="D625" s="235" t="s">
        <v>153</v>
      </c>
      <c r="E625" s="246" t="s">
        <v>19</v>
      </c>
      <c r="F625" s="247" t="s">
        <v>933</v>
      </c>
      <c r="G625" s="245"/>
      <c r="H625" s="248">
        <v>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153</v>
      </c>
      <c r="AU625" s="254" t="s">
        <v>79</v>
      </c>
      <c r="AV625" s="14" t="s">
        <v>79</v>
      </c>
      <c r="AW625" s="14" t="s">
        <v>31</v>
      </c>
      <c r="AX625" s="14" t="s">
        <v>69</v>
      </c>
      <c r="AY625" s="254" t="s">
        <v>142</v>
      </c>
    </row>
    <row r="626" s="14" customFormat="1">
      <c r="A626" s="14"/>
      <c r="B626" s="244"/>
      <c r="C626" s="245"/>
      <c r="D626" s="235" t="s">
        <v>153</v>
      </c>
      <c r="E626" s="246" t="s">
        <v>19</v>
      </c>
      <c r="F626" s="247" t="s">
        <v>934</v>
      </c>
      <c r="G626" s="245"/>
      <c r="H626" s="248">
        <v>149.27000000000001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153</v>
      </c>
      <c r="AU626" s="254" t="s">
        <v>79</v>
      </c>
      <c r="AV626" s="14" t="s">
        <v>79</v>
      </c>
      <c r="AW626" s="14" t="s">
        <v>31</v>
      </c>
      <c r="AX626" s="14" t="s">
        <v>69</v>
      </c>
      <c r="AY626" s="254" t="s">
        <v>142</v>
      </c>
    </row>
    <row r="627" s="14" customFormat="1">
      <c r="A627" s="14"/>
      <c r="B627" s="244"/>
      <c r="C627" s="245"/>
      <c r="D627" s="235" t="s">
        <v>153</v>
      </c>
      <c r="E627" s="246" t="s">
        <v>19</v>
      </c>
      <c r="F627" s="247" t="s">
        <v>935</v>
      </c>
      <c r="G627" s="245"/>
      <c r="H627" s="248">
        <v>23.300000000000001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153</v>
      </c>
      <c r="AU627" s="254" t="s">
        <v>79</v>
      </c>
      <c r="AV627" s="14" t="s">
        <v>79</v>
      </c>
      <c r="AW627" s="14" t="s">
        <v>31</v>
      </c>
      <c r="AX627" s="14" t="s">
        <v>69</v>
      </c>
      <c r="AY627" s="254" t="s">
        <v>142</v>
      </c>
    </row>
    <row r="628" s="14" customFormat="1">
      <c r="A628" s="14"/>
      <c r="B628" s="244"/>
      <c r="C628" s="245"/>
      <c r="D628" s="235" t="s">
        <v>153</v>
      </c>
      <c r="E628" s="246" t="s">
        <v>19</v>
      </c>
      <c r="F628" s="247" t="s">
        <v>936</v>
      </c>
      <c r="G628" s="245"/>
      <c r="H628" s="248">
        <v>33.017000000000003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153</v>
      </c>
      <c r="AU628" s="254" t="s">
        <v>79</v>
      </c>
      <c r="AV628" s="14" t="s">
        <v>79</v>
      </c>
      <c r="AW628" s="14" t="s">
        <v>31</v>
      </c>
      <c r="AX628" s="14" t="s">
        <v>69</v>
      </c>
      <c r="AY628" s="254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937</v>
      </c>
      <c r="G629" s="245"/>
      <c r="H629" s="248">
        <v>25.401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4" customFormat="1">
      <c r="A630" s="14"/>
      <c r="B630" s="244"/>
      <c r="C630" s="245"/>
      <c r="D630" s="235" t="s">
        <v>153</v>
      </c>
      <c r="E630" s="246" t="s">
        <v>19</v>
      </c>
      <c r="F630" s="247" t="s">
        <v>938</v>
      </c>
      <c r="G630" s="245"/>
      <c r="H630" s="248">
        <v>11.33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153</v>
      </c>
      <c r="AU630" s="254" t="s">
        <v>79</v>
      </c>
      <c r="AV630" s="14" t="s">
        <v>79</v>
      </c>
      <c r="AW630" s="14" t="s">
        <v>31</v>
      </c>
      <c r="AX630" s="14" t="s">
        <v>69</v>
      </c>
      <c r="AY630" s="254" t="s">
        <v>142</v>
      </c>
    </row>
    <row r="631" s="14" customFormat="1">
      <c r="A631" s="14"/>
      <c r="B631" s="244"/>
      <c r="C631" s="245"/>
      <c r="D631" s="235" t="s">
        <v>153</v>
      </c>
      <c r="E631" s="246" t="s">
        <v>19</v>
      </c>
      <c r="F631" s="247" t="s">
        <v>939</v>
      </c>
      <c r="G631" s="245"/>
      <c r="H631" s="248">
        <v>67.128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153</v>
      </c>
      <c r="AU631" s="254" t="s">
        <v>79</v>
      </c>
      <c r="AV631" s="14" t="s">
        <v>79</v>
      </c>
      <c r="AW631" s="14" t="s">
        <v>31</v>
      </c>
      <c r="AX631" s="14" t="s">
        <v>69</v>
      </c>
      <c r="AY631" s="254" t="s">
        <v>142</v>
      </c>
    </row>
    <row r="632" s="15" customFormat="1">
      <c r="A632" s="15"/>
      <c r="B632" s="255"/>
      <c r="C632" s="256"/>
      <c r="D632" s="235" t="s">
        <v>153</v>
      </c>
      <c r="E632" s="257" t="s">
        <v>19</v>
      </c>
      <c r="F632" s="258" t="s">
        <v>158</v>
      </c>
      <c r="G632" s="256"/>
      <c r="H632" s="259">
        <v>2983.4370000000004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5" t="s">
        <v>153</v>
      </c>
      <c r="AU632" s="265" t="s">
        <v>79</v>
      </c>
      <c r="AV632" s="15" t="s">
        <v>149</v>
      </c>
      <c r="AW632" s="15" t="s">
        <v>31</v>
      </c>
      <c r="AX632" s="15" t="s">
        <v>77</v>
      </c>
      <c r="AY632" s="265" t="s">
        <v>142</v>
      </c>
    </row>
    <row r="633" s="12" customFormat="1" ht="22.8" customHeight="1">
      <c r="A633" s="12"/>
      <c r="B633" s="199"/>
      <c r="C633" s="200"/>
      <c r="D633" s="201" t="s">
        <v>68</v>
      </c>
      <c r="E633" s="213" t="s">
        <v>419</v>
      </c>
      <c r="F633" s="213" t="s">
        <v>420</v>
      </c>
      <c r="G633" s="200"/>
      <c r="H633" s="200"/>
      <c r="I633" s="203"/>
      <c r="J633" s="214">
        <f>BK633</f>
        <v>0</v>
      </c>
      <c r="K633" s="200"/>
      <c r="L633" s="205"/>
      <c r="M633" s="206"/>
      <c r="N633" s="207"/>
      <c r="O633" s="207"/>
      <c r="P633" s="208">
        <f>SUM(P634:P663)</f>
        <v>0</v>
      </c>
      <c r="Q633" s="207"/>
      <c r="R633" s="208">
        <f>SUM(R634:R663)</f>
        <v>0</v>
      </c>
      <c r="S633" s="207"/>
      <c r="T633" s="209">
        <f>SUM(T634:T663)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0" t="s">
        <v>77</v>
      </c>
      <c r="AT633" s="211" t="s">
        <v>68</v>
      </c>
      <c r="AU633" s="211" t="s">
        <v>77</v>
      </c>
      <c r="AY633" s="210" t="s">
        <v>142</v>
      </c>
      <c r="BK633" s="212">
        <f>SUM(BK634:BK663)</f>
        <v>0</v>
      </c>
    </row>
    <row r="634" s="2" customFormat="1" ht="16.5" customHeight="1">
      <c r="A634" s="41"/>
      <c r="B634" s="42"/>
      <c r="C634" s="215" t="s">
        <v>321</v>
      </c>
      <c r="D634" s="215" t="s">
        <v>144</v>
      </c>
      <c r="E634" s="216" t="s">
        <v>940</v>
      </c>
      <c r="F634" s="217" t="s">
        <v>941</v>
      </c>
      <c r="G634" s="218" t="s">
        <v>256</v>
      </c>
      <c r="H634" s="219">
        <v>722.77599999999995</v>
      </c>
      <c r="I634" s="220"/>
      <c r="J634" s="221">
        <f>ROUND(I634*H634,2)</f>
        <v>0</v>
      </c>
      <c r="K634" s="217" t="s">
        <v>148</v>
      </c>
      <c r="L634" s="47"/>
      <c r="M634" s="222" t="s">
        <v>19</v>
      </c>
      <c r="N634" s="223" t="s">
        <v>40</v>
      </c>
      <c r="O634" s="87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149</v>
      </c>
      <c r="AT634" s="226" t="s">
        <v>144</v>
      </c>
      <c r="AU634" s="226" t="s">
        <v>79</v>
      </c>
      <c r="AY634" s="20" t="s">
        <v>142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149</v>
      </c>
      <c r="BM634" s="226" t="s">
        <v>942</v>
      </c>
    </row>
    <row r="635" s="2" customFormat="1">
      <c r="A635" s="41"/>
      <c r="B635" s="42"/>
      <c r="C635" s="43"/>
      <c r="D635" s="228" t="s">
        <v>151</v>
      </c>
      <c r="E635" s="43"/>
      <c r="F635" s="229" t="s">
        <v>943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151</v>
      </c>
      <c r="AU635" s="20" t="s">
        <v>79</v>
      </c>
    </row>
    <row r="636" s="2" customFormat="1" ht="24.15" customHeight="1">
      <c r="A636" s="41"/>
      <c r="B636" s="42"/>
      <c r="C636" s="215" t="s">
        <v>326</v>
      </c>
      <c r="D636" s="215" t="s">
        <v>144</v>
      </c>
      <c r="E636" s="216" t="s">
        <v>944</v>
      </c>
      <c r="F636" s="217" t="s">
        <v>945</v>
      </c>
      <c r="G636" s="218" t="s">
        <v>256</v>
      </c>
      <c r="H636" s="219">
        <v>722.77599999999995</v>
      </c>
      <c r="I636" s="220"/>
      <c r="J636" s="221">
        <f>ROUND(I636*H636,2)</f>
        <v>0</v>
      </c>
      <c r="K636" s="217" t="s">
        <v>148</v>
      </c>
      <c r="L636" s="47"/>
      <c r="M636" s="222" t="s">
        <v>19</v>
      </c>
      <c r="N636" s="223" t="s">
        <v>40</v>
      </c>
      <c r="O636" s="87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149</v>
      </c>
      <c r="AT636" s="226" t="s">
        <v>144</v>
      </c>
      <c r="AU636" s="226" t="s">
        <v>79</v>
      </c>
      <c r="AY636" s="20" t="s">
        <v>142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77</v>
      </c>
      <c r="BK636" s="227">
        <f>ROUND(I636*H636,2)</f>
        <v>0</v>
      </c>
      <c r="BL636" s="20" t="s">
        <v>149</v>
      </c>
      <c r="BM636" s="226" t="s">
        <v>946</v>
      </c>
    </row>
    <row r="637" s="2" customFormat="1">
      <c r="A637" s="41"/>
      <c r="B637" s="42"/>
      <c r="C637" s="43"/>
      <c r="D637" s="228" t="s">
        <v>151</v>
      </c>
      <c r="E637" s="43"/>
      <c r="F637" s="229" t="s">
        <v>947</v>
      </c>
      <c r="G637" s="43"/>
      <c r="H637" s="43"/>
      <c r="I637" s="230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151</v>
      </c>
      <c r="AU637" s="20" t="s">
        <v>79</v>
      </c>
    </row>
    <row r="638" s="2" customFormat="1" ht="21.75" customHeight="1">
      <c r="A638" s="41"/>
      <c r="B638" s="42"/>
      <c r="C638" s="215" t="s">
        <v>332</v>
      </c>
      <c r="D638" s="215" t="s">
        <v>144</v>
      </c>
      <c r="E638" s="216" t="s">
        <v>948</v>
      </c>
      <c r="F638" s="217" t="s">
        <v>949</v>
      </c>
      <c r="G638" s="218" t="s">
        <v>256</v>
      </c>
      <c r="H638" s="219">
        <v>722.77599999999995</v>
      </c>
      <c r="I638" s="220"/>
      <c r="J638" s="221">
        <f>ROUND(I638*H638,2)</f>
        <v>0</v>
      </c>
      <c r="K638" s="217" t="s">
        <v>148</v>
      </c>
      <c r="L638" s="47"/>
      <c r="M638" s="222" t="s">
        <v>19</v>
      </c>
      <c r="N638" s="223" t="s">
        <v>40</v>
      </c>
      <c r="O638" s="87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149</v>
      </c>
      <c r="AT638" s="226" t="s">
        <v>144</v>
      </c>
      <c r="AU638" s="226" t="s">
        <v>79</v>
      </c>
      <c r="AY638" s="20" t="s">
        <v>142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77</v>
      </c>
      <c r="BK638" s="227">
        <f>ROUND(I638*H638,2)</f>
        <v>0</v>
      </c>
      <c r="BL638" s="20" t="s">
        <v>149</v>
      </c>
      <c r="BM638" s="226" t="s">
        <v>950</v>
      </c>
    </row>
    <row r="639" s="2" customFormat="1">
      <c r="A639" s="41"/>
      <c r="B639" s="42"/>
      <c r="C639" s="43"/>
      <c r="D639" s="228" t="s">
        <v>151</v>
      </c>
      <c r="E639" s="43"/>
      <c r="F639" s="229" t="s">
        <v>951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79</v>
      </c>
    </row>
    <row r="640" s="2" customFormat="1" ht="24.15" customHeight="1">
      <c r="A640" s="41"/>
      <c r="B640" s="42"/>
      <c r="C640" s="215" t="s">
        <v>338</v>
      </c>
      <c r="D640" s="215" t="s">
        <v>144</v>
      </c>
      <c r="E640" s="216" t="s">
        <v>952</v>
      </c>
      <c r="F640" s="217" t="s">
        <v>953</v>
      </c>
      <c r="G640" s="218" t="s">
        <v>256</v>
      </c>
      <c r="H640" s="219">
        <v>10841.639999999999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954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955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14" customFormat="1">
      <c r="A642" s="14"/>
      <c r="B642" s="244"/>
      <c r="C642" s="245"/>
      <c r="D642" s="235" t="s">
        <v>153</v>
      </c>
      <c r="E642" s="246" t="s">
        <v>19</v>
      </c>
      <c r="F642" s="247" t="s">
        <v>956</v>
      </c>
      <c r="G642" s="245"/>
      <c r="H642" s="248">
        <v>10841.639999999999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153</v>
      </c>
      <c r="AU642" s="254" t="s">
        <v>79</v>
      </c>
      <c r="AV642" s="14" t="s">
        <v>79</v>
      </c>
      <c r="AW642" s="14" t="s">
        <v>31</v>
      </c>
      <c r="AX642" s="14" t="s">
        <v>77</v>
      </c>
      <c r="AY642" s="254" t="s">
        <v>142</v>
      </c>
    </row>
    <row r="643" s="2" customFormat="1" ht="24.15" customHeight="1">
      <c r="A643" s="41"/>
      <c r="B643" s="42"/>
      <c r="C643" s="215" t="s">
        <v>343</v>
      </c>
      <c r="D643" s="215" t="s">
        <v>144</v>
      </c>
      <c r="E643" s="216" t="s">
        <v>957</v>
      </c>
      <c r="F643" s="217" t="s">
        <v>958</v>
      </c>
      <c r="G643" s="218" t="s">
        <v>256</v>
      </c>
      <c r="H643" s="219">
        <v>195.36000000000001</v>
      </c>
      <c r="I643" s="220"/>
      <c r="J643" s="221">
        <f>ROUND(I643*H643,2)</f>
        <v>0</v>
      </c>
      <c r="K643" s="217" t="s">
        <v>148</v>
      </c>
      <c r="L643" s="47"/>
      <c r="M643" s="222" t="s">
        <v>19</v>
      </c>
      <c r="N643" s="223" t="s">
        <v>40</v>
      </c>
      <c r="O643" s="87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149</v>
      </c>
      <c r="AT643" s="226" t="s">
        <v>144</v>
      </c>
      <c r="AU643" s="226" t="s">
        <v>79</v>
      </c>
      <c r="AY643" s="20" t="s">
        <v>142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149</v>
      </c>
      <c r="BM643" s="226" t="s">
        <v>959</v>
      </c>
    </row>
    <row r="644" s="2" customFormat="1">
      <c r="A644" s="41"/>
      <c r="B644" s="42"/>
      <c r="C644" s="43"/>
      <c r="D644" s="228" t="s">
        <v>151</v>
      </c>
      <c r="E644" s="43"/>
      <c r="F644" s="229" t="s">
        <v>960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151</v>
      </c>
      <c r="AU644" s="20" t="s">
        <v>79</v>
      </c>
    </row>
    <row r="645" s="14" customFormat="1">
      <c r="A645" s="14"/>
      <c r="B645" s="244"/>
      <c r="C645" s="245"/>
      <c r="D645" s="235" t="s">
        <v>153</v>
      </c>
      <c r="E645" s="246" t="s">
        <v>19</v>
      </c>
      <c r="F645" s="247" t="s">
        <v>961</v>
      </c>
      <c r="G645" s="245"/>
      <c r="H645" s="248">
        <v>718.85900000000004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153</v>
      </c>
      <c r="AU645" s="254" t="s">
        <v>79</v>
      </c>
      <c r="AV645" s="14" t="s">
        <v>79</v>
      </c>
      <c r="AW645" s="14" t="s">
        <v>31</v>
      </c>
      <c r="AX645" s="14" t="s">
        <v>69</v>
      </c>
      <c r="AY645" s="254" t="s">
        <v>142</v>
      </c>
    </row>
    <row r="646" s="14" customFormat="1">
      <c r="A646" s="14"/>
      <c r="B646" s="244"/>
      <c r="C646" s="245"/>
      <c r="D646" s="235" t="s">
        <v>153</v>
      </c>
      <c r="E646" s="246" t="s">
        <v>19</v>
      </c>
      <c r="F646" s="247" t="s">
        <v>962</v>
      </c>
      <c r="G646" s="245"/>
      <c r="H646" s="248">
        <v>-523.49900000000002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153</v>
      </c>
      <c r="AU646" s="254" t="s">
        <v>79</v>
      </c>
      <c r="AV646" s="14" t="s">
        <v>79</v>
      </c>
      <c r="AW646" s="14" t="s">
        <v>31</v>
      </c>
      <c r="AX646" s="14" t="s">
        <v>69</v>
      </c>
      <c r="AY646" s="254" t="s">
        <v>142</v>
      </c>
    </row>
    <row r="647" s="15" customFormat="1">
      <c r="A647" s="15"/>
      <c r="B647" s="255"/>
      <c r="C647" s="256"/>
      <c r="D647" s="235" t="s">
        <v>153</v>
      </c>
      <c r="E647" s="257" t="s">
        <v>19</v>
      </c>
      <c r="F647" s="258" t="s">
        <v>158</v>
      </c>
      <c r="G647" s="256"/>
      <c r="H647" s="259">
        <v>195.36000000000001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5" t="s">
        <v>153</v>
      </c>
      <c r="AU647" s="265" t="s">
        <v>79</v>
      </c>
      <c r="AV647" s="15" t="s">
        <v>149</v>
      </c>
      <c r="AW647" s="15" t="s">
        <v>31</v>
      </c>
      <c r="AX647" s="15" t="s">
        <v>77</v>
      </c>
      <c r="AY647" s="265" t="s">
        <v>142</v>
      </c>
    </row>
    <row r="648" s="2" customFormat="1" ht="24.15" customHeight="1">
      <c r="A648" s="41"/>
      <c r="B648" s="42"/>
      <c r="C648" s="215" t="s">
        <v>349</v>
      </c>
      <c r="D648" s="215" t="s">
        <v>144</v>
      </c>
      <c r="E648" s="216" t="s">
        <v>963</v>
      </c>
      <c r="F648" s="217" t="s">
        <v>964</v>
      </c>
      <c r="G648" s="218" t="s">
        <v>256</v>
      </c>
      <c r="H648" s="219">
        <v>3.9169999999999998</v>
      </c>
      <c r="I648" s="220"/>
      <c r="J648" s="221">
        <f>ROUND(I648*H648,2)</f>
        <v>0</v>
      </c>
      <c r="K648" s="217" t="s">
        <v>148</v>
      </c>
      <c r="L648" s="47"/>
      <c r="M648" s="222" t="s">
        <v>19</v>
      </c>
      <c r="N648" s="223" t="s">
        <v>40</v>
      </c>
      <c r="O648" s="87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6" t="s">
        <v>149</v>
      </c>
      <c r="AT648" s="226" t="s">
        <v>144</v>
      </c>
      <c r="AU648" s="226" t="s">
        <v>79</v>
      </c>
      <c r="AY648" s="20" t="s">
        <v>142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20" t="s">
        <v>77</v>
      </c>
      <c r="BK648" s="227">
        <f>ROUND(I648*H648,2)</f>
        <v>0</v>
      </c>
      <c r="BL648" s="20" t="s">
        <v>149</v>
      </c>
      <c r="BM648" s="226" t="s">
        <v>965</v>
      </c>
    </row>
    <row r="649" s="2" customFormat="1">
      <c r="A649" s="41"/>
      <c r="B649" s="42"/>
      <c r="C649" s="43"/>
      <c r="D649" s="228" t="s">
        <v>151</v>
      </c>
      <c r="E649" s="43"/>
      <c r="F649" s="229" t="s">
        <v>966</v>
      </c>
      <c r="G649" s="43"/>
      <c r="H649" s="43"/>
      <c r="I649" s="230"/>
      <c r="J649" s="43"/>
      <c r="K649" s="43"/>
      <c r="L649" s="47"/>
      <c r="M649" s="231"/>
      <c r="N649" s="232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151</v>
      </c>
      <c r="AU649" s="20" t="s">
        <v>79</v>
      </c>
    </row>
    <row r="650" s="2" customFormat="1" ht="24.15" customHeight="1">
      <c r="A650" s="41"/>
      <c r="B650" s="42"/>
      <c r="C650" s="215" t="s">
        <v>354</v>
      </c>
      <c r="D650" s="215" t="s">
        <v>144</v>
      </c>
      <c r="E650" s="216" t="s">
        <v>967</v>
      </c>
      <c r="F650" s="217" t="s">
        <v>968</v>
      </c>
      <c r="G650" s="218" t="s">
        <v>256</v>
      </c>
      <c r="H650" s="219">
        <v>137.44900000000001</v>
      </c>
      <c r="I650" s="220"/>
      <c r="J650" s="221">
        <f>ROUND(I650*H650,2)</f>
        <v>0</v>
      </c>
      <c r="K650" s="217" t="s">
        <v>148</v>
      </c>
      <c r="L650" s="47"/>
      <c r="M650" s="222" t="s">
        <v>19</v>
      </c>
      <c r="N650" s="223" t="s">
        <v>40</v>
      </c>
      <c r="O650" s="87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149</v>
      </c>
      <c r="AT650" s="226" t="s">
        <v>144</v>
      </c>
      <c r="AU650" s="226" t="s">
        <v>79</v>
      </c>
      <c r="AY650" s="20" t="s">
        <v>142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77</v>
      </c>
      <c r="BK650" s="227">
        <f>ROUND(I650*H650,2)</f>
        <v>0</v>
      </c>
      <c r="BL650" s="20" t="s">
        <v>149</v>
      </c>
      <c r="BM650" s="226" t="s">
        <v>969</v>
      </c>
    </row>
    <row r="651" s="2" customFormat="1">
      <c r="A651" s="41"/>
      <c r="B651" s="42"/>
      <c r="C651" s="43"/>
      <c r="D651" s="228" t="s">
        <v>151</v>
      </c>
      <c r="E651" s="43"/>
      <c r="F651" s="229" t="s">
        <v>970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151</v>
      </c>
      <c r="AU651" s="20" t="s">
        <v>79</v>
      </c>
    </row>
    <row r="652" s="2" customFormat="1" ht="24.15" customHeight="1">
      <c r="A652" s="41"/>
      <c r="B652" s="42"/>
      <c r="C652" s="215" t="s">
        <v>360</v>
      </c>
      <c r="D652" s="215" t="s">
        <v>144</v>
      </c>
      <c r="E652" s="216" t="s">
        <v>971</v>
      </c>
      <c r="F652" s="217" t="s">
        <v>972</v>
      </c>
      <c r="G652" s="218" t="s">
        <v>256</v>
      </c>
      <c r="H652" s="219">
        <v>0.106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973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974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 ht="24.15" customHeight="1">
      <c r="A654" s="41"/>
      <c r="B654" s="42"/>
      <c r="C654" s="215" t="s">
        <v>365</v>
      </c>
      <c r="D654" s="215" t="s">
        <v>144</v>
      </c>
      <c r="E654" s="216" t="s">
        <v>975</v>
      </c>
      <c r="F654" s="217" t="s">
        <v>976</v>
      </c>
      <c r="G654" s="218" t="s">
        <v>256</v>
      </c>
      <c r="H654" s="219">
        <v>110.166</v>
      </c>
      <c r="I654" s="220"/>
      <c r="J654" s="221">
        <f>ROUND(I654*H654,2)</f>
        <v>0</v>
      </c>
      <c r="K654" s="217" t="s">
        <v>148</v>
      </c>
      <c r="L654" s="47"/>
      <c r="M654" s="222" t="s">
        <v>19</v>
      </c>
      <c r="N654" s="223" t="s">
        <v>40</v>
      </c>
      <c r="O654" s="87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26" t="s">
        <v>149</v>
      </c>
      <c r="AT654" s="226" t="s">
        <v>144</v>
      </c>
      <c r="AU654" s="226" t="s">
        <v>79</v>
      </c>
      <c r="AY654" s="20" t="s">
        <v>142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20" t="s">
        <v>77</v>
      </c>
      <c r="BK654" s="227">
        <f>ROUND(I654*H654,2)</f>
        <v>0</v>
      </c>
      <c r="BL654" s="20" t="s">
        <v>149</v>
      </c>
      <c r="BM654" s="226" t="s">
        <v>977</v>
      </c>
    </row>
    <row r="655" s="2" customFormat="1">
      <c r="A655" s="41"/>
      <c r="B655" s="42"/>
      <c r="C655" s="43"/>
      <c r="D655" s="228" t="s">
        <v>151</v>
      </c>
      <c r="E655" s="43"/>
      <c r="F655" s="229" t="s">
        <v>978</v>
      </c>
      <c r="G655" s="43"/>
      <c r="H655" s="43"/>
      <c r="I655" s="230"/>
      <c r="J655" s="43"/>
      <c r="K655" s="43"/>
      <c r="L655" s="47"/>
      <c r="M655" s="231"/>
      <c r="N655" s="232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151</v>
      </c>
      <c r="AU655" s="20" t="s">
        <v>79</v>
      </c>
    </row>
    <row r="656" s="2" customFormat="1" ht="33" customHeight="1">
      <c r="A656" s="41"/>
      <c r="B656" s="42"/>
      <c r="C656" s="215" t="s">
        <v>370</v>
      </c>
      <c r="D656" s="215" t="s">
        <v>144</v>
      </c>
      <c r="E656" s="216" t="s">
        <v>979</v>
      </c>
      <c r="F656" s="217" t="s">
        <v>980</v>
      </c>
      <c r="G656" s="218" t="s">
        <v>256</v>
      </c>
      <c r="H656" s="219">
        <v>123.51900000000001</v>
      </c>
      <c r="I656" s="220"/>
      <c r="J656" s="221">
        <f>ROUND(I656*H656,2)</f>
        <v>0</v>
      </c>
      <c r="K656" s="217" t="s">
        <v>148</v>
      </c>
      <c r="L656" s="47"/>
      <c r="M656" s="222" t="s">
        <v>19</v>
      </c>
      <c r="N656" s="223" t="s">
        <v>40</v>
      </c>
      <c r="O656" s="87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6" t="s">
        <v>149</v>
      </c>
      <c r="AT656" s="226" t="s">
        <v>144</v>
      </c>
      <c r="AU656" s="226" t="s">
        <v>79</v>
      </c>
      <c r="AY656" s="20" t="s">
        <v>142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20" t="s">
        <v>77</v>
      </c>
      <c r="BK656" s="227">
        <f>ROUND(I656*H656,2)</f>
        <v>0</v>
      </c>
      <c r="BL656" s="20" t="s">
        <v>149</v>
      </c>
      <c r="BM656" s="226" t="s">
        <v>981</v>
      </c>
    </row>
    <row r="657" s="2" customFormat="1">
      <c r="A657" s="41"/>
      <c r="B657" s="42"/>
      <c r="C657" s="43"/>
      <c r="D657" s="228" t="s">
        <v>151</v>
      </c>
      <c r="E657" s="43"/>
      <c r="F657" s="229" t="s">
        <v>982</v>
      </c>
      <c r="G657" s="43"/>
      <c r="H657" s="43"/>
      <c r="I657" s="230"/>
      <c r="J657" s="43"/>
      <c r="K657" s="43"/>
      <c r="L657" s="47"/>
      <c r="M657" s="231"/>
      <c r="N657" s="232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151</v>
      </c>
      <c r="AU657" s="20" t="s">
        <v>79</v>
      </c>
    </row>
    <row r="658" s="2" customFormat="1" ht="24.15" customHeight="1">
      <c r="A658" s="41"/>
      <c r="B658" s="42"/>
      <c r="C658" s="215" t="s">
        <v>375</v>
      </c>
      <c r="D658" s="215" t="s">
        <v>144</v>
      </c>
      <c r="E658" s="216" t="s">
        <v>983</v>
      </c>
      <c r="F658" s="217" t="s">
        <v>984</v>
      </c>
      <c r="G658" s="218" t="s">
        <v>256</v>
      </c>
      <c r="H658" s="219">
        <v>152.25899999999999</v>
      </c>
      <c r="I658" s="220"/>
      <c r="J658" s="221">
        <f>ROUND(I658*H658,2)</f>
        <v>0</v>
      </c>
      <c r="K658" s="217" t="s">
        <v>148</v>
      </c>
      <c r="L658" s="47"/>
      <c r="M658" s="222" t="s">
        <v>19</v>
      </c>
      <c r="N658" s="223" t="s">
        <v>40</v>
      </c>
      <c r="O658" s="87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6" t="s">
        <v>149</v>
      </c>
      <c r="AT658" s="226" t="s">
        <v>144</v>
      </c>
      <c r="AU658" s="226" t="s">
        <v>79</v>
      </c>
      <c r="AY658" s="20" t="s">
        <v>142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20" t="s">
        <v>77</v>
      </c>
      <c r="BK658" s="227">
        <f>ROUND(I658*H658,2)</f>
        <v>0</v>
      </c>
      <c r="BL658" s="20" t="s">
        <v>149</v>
      </c>
      <c r="BM658" s="226" t="s">
        <v>985</v>
      </c>
    </row>
    <row r="659" s="2" customFormat="1">
      <c r="A659" s="41"/>
      <c r="B659" s="42"/>
      <c r="C659" s="43"/>
      <c r="D659" s="228" t="s">
        <v>151</v>
      </c>
      <c r="E659" s="43"/>
      <c r="F659" s="229" t="s">
        <v>986</v>
      </c>
      <c r="G659" s="43"/>
      <c r="H659" s="43"/>
      <c r="I659" s="230"/>
      <c r="J659" s="43"/>
      <c r="K659" s="43"/>
      <c r="L659" s="47"/>
      <c r="M659" s="231"/>
      <c r="N659" s="232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151</v>
      </c>
      <c r="AU659" s="20" t="s">
        <v>79</v>
      </c>
    </row>
    <row r="660" s="14" customFormat="1">
      <c r="A660" s="14"/>
      <c r="B660" s="244"/>
      <c r="C660" s="245"/>
      <c r="D660" s="235" t="s">
        <v>153</v>
      </c>
      <c r="E660" s="246" t="s">
        <v>19</v>
      </c>
      <c r="F660" s="247" t="s">
        <v>987</v>
      </c>
      <c r="G660" s="245"/>
      <c r="H660" s="248">
        <v>75.316000000000002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153</v>
      </c>
      <c r="AU660" s="254" t="s">
        <v>79</v>
      </c>
      <c r="AV660" s="14" t="s">
        <v>79</v>
      </c>
      <c r="AW660" s="14" t="s">
        <v>31</v>
      </c>
      <c r="AX660" s="14" t="s">
        <v>69</v>
      </c>
      <c r="AY660" s="254" t="s">
        <v>142</v>
      </c>
    </row>
    <row r="661" s="14" customFormat="1">
      <c r="A661" s="14"/>
      <c r="B661" s="244"/>
      <c r="C661" s="245"/>
      <c r="D661" s="235" t="s">
        <v>153</v>
      </c>
      <c r="E661" s="246" t="s">
        <v>19</v>
      </c>
      <c r="F661" s="247" t="s">
        <v>988</v>
      </c>
      <c r="G661" s="245"/>
      <c r="H661" s="248">
        <v>46.380000000000003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153</v>
      </c>
      <c r="AU661" s="254" t="s">
        <v>79</v>
      </c>
      <c r="AV661" s="14" t="s">
        <v>79</v>
      </c>
      <c r="AW661" s="14" t="s">
        <v>31</v>
      </c>
      <c r="AX661" s="14" t="s">
        <v>69</v>
      </c>
      <c r="AY661" s="254" t="s">
        <v>142</v>
      </c>
    </row>
    <row r="662" s="14" customFormat="1">
      <c r="A662" s="14"/>
      <c r="B662" s="244"/>
      <c r="C662" s="245"/>
      <c r="D662" s="235" t="s">
        <v>153</v>
      </c>
      <c r="E662" s="246" t="s">
        <v>19</v>
      </c>
      <c r="F662" s="247" t="s">
        <v>989</v>
      </c>
      <c r="G662" s="245"/>
      <c r="H662" s="248">
        <v>30.562999999999999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153</v>
      </c>
      <c r="AU662" s="254" t="s">
        <v>79</v>
      </c>
      <c r="AV662" s="14" t="s">
        <v>79</v>
      </c>
      <c r="AW662" s="14" t="s">
        <v>31</v>
      </c>
      <c r="AX662" s="14" t="s">
        <v>69</v>
      </c>
      <c r="AY662" s="254" t="s">
        <v>142</v>
      </c>
    </row>
    <row r="663" s="15" customFormat="1">
      <c r="A663" s="15"/>
      <c r="B663" s="255"/>
      <c r="C663" s="256"/>
      <c r="D663" s="235" t="s">
        <v>153</v>
      </c>
      <c r="E663" s="257" t="s">
        <v>19</v>
      </c>
      <c r="F663" s="258" t="s">
        <v>158</v>
      </c>
      <c r="G663" s="256"/>
      <c r="H663" s="259">
        <v>152.25899999999999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5" t="s">
        <v>153</v>
      </c>
      <c r="AU663" s="265" t="s">
        <v>79</v>
      </c>
      <c r="AV663" s="15" t="s">
        <v>149</v>
      </c>
      <c r="AW663" s="15" t="s">
        <v>31</v>
      </c>
      <c r="AX663" s="15" t="s">
        <v>77</v>
      </c>
      <c r="AY663" s="265" t="s">
        <v>142</v>
      </c>
    </row>
    <row r="664" s="12" customFormat="1" ht="25.92" customHeight="1">
      <c r="A664" s="12"/>
      <c r="B664" s="199"/>
      <c r="C664" s="200"/>
      <c r="D664" s="201" t="s">
        <v>68</v>
      </c>
      <c r="E664" s="202" t="s">
        <v>990</v>
      </c>
      <c r="F664" s="202" t="s">
        <v>991</v>
      </c>
      <c r="G664" s="200"/>
      <c r="H664" s="200"/>
      <c r="I664" s="203"/>
      <c r="J664" s="204">
        <f>BK664</f>
        <v>0</v>
      </c>
      <c r="K664" s="200"/>
      <c r="L664" s="205"/>
      <c r="M664" s="206"/>
      <c r="N664" s="207"/>
      <c r="O664" s="207"/>
      <c r="P664" s="208">
        <f>P665+P673+P676+P688+P740+P750+P759+P761+P767+P786+P801+P825+P832+P845+P857</f>
        <v>0</v>
      </c>
      <c r="Q664" s="207"/>
      <c r="R664" s="208">
        <f>R665+R673+R676+R688+R740+R750+R759+R761+R767+R786+R801+R825+R832+R845+R857</f>
        <v>0.00039000000000000005</v>
      </c>
      <c r="S664" s="207"/>
      <c r="T664" s="209">
        <f>T665+T673+T676+T688+T740+T750+T759+T761+T767+T786+T801+T825+T832+T845+T857</f>
        <v>107.083107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10" t="s">
        <v>79</v>
      </c>
      <c r="AT664" s="211" t="s">
        <v>68</v>
      </c>
      <c r="AU664" s="211" t="s">
        <v>69</v>
      </c>
      <c r="AY664" s="210" t="s">
        <v>142</v>
      </c>
      <c r="BK664" s="212">
        <f>BK665+BK673+BK676+BK688+BK740+BK750+BK759+BK761+BK767+BK786+BK801+BK825+BK832+BK845+BK857</f>
        <v>0</v>
      </c>
    </row>
    <row r="665" s="12" customFormat="1" ht="22.8" customHeight="1">
      <c r="A665" s="12"/>
      <c r="B665" s="199"/>
      <c r="C665" s="200"/>
      <c r="D665" s="201" t="s">
        <v>68</v>
      </c>
      <c r="E665" s="213" t="s">
        <v>992</v>
      </c>
      <c r="F665" s="213" t="s">
        <v>993</v>
      </c>
      <c r="G665" s="200"/>
      <c r="H665" s="200"/>
      <c r="I665" s="203"/>
      <c r="J665" s="214">
        <f>BK665</f>
        <v>0</v>
      </c>
      <c r="K665" s="200"/>
      <c r="L665" s="205"/>
      <c r="M665" s="206"/>
      <c r="N665" s="207"/>
      <c r="O665" s="207"/>
      <c r="P665" s="208">
        <f>SUM(P666:P672)</f>
        <v>0</v>
      </c>
      <c r="Q665" s="207"/>
      <c r="R665" s="208">
        <f>SUM(R666:R672)</f>
        <v>0</v>
      </c>
      <c r="S665" s="207"/>
      <c r="T665" s="209">
        <f>SUM(T666:T672)</f>
        <v>0.41160000000000002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0" t="s">
        <v>79</v>
      </c>
      <c r="AT665" s="211" t="s">
        <v>68</v>
      </c>
      <c r="AU665" s="211" t="s">
        <v>77</v>
      </c>
      <c r="AY665" s="210" t="s">
        <v>142</v>
      </c>
      <c r="BK665" s="212">
        <f>SUM(BK666:BK672)</f>
        <v>0</v>
      </c>
    </row>
    <row r="666" s="2" customFormat="1" ht="16.5" customHeight="1">
      <c r="A666" s="41"/>
      <c r="B666" s="42"/>
      <c r="C666" s="215" t="s">
        <v>380</v>
      </c>
      <c r="D666" s="215" t="s">
        <v>144</v>
      </c>
      <c r="E666" s="216" t="s">
        <v>994</v>
      </c>
      <c r="F666" s="217" t="s">
        <v>995</v>
      </c>
      <c r="G666" s="218" t="s">
        <v>147</v>
      </c>
      <c r="H666" s="219">
        <v>102.90000000000001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0.0040000000000000001</v>
      </c>
      <c r="T666" s="225">
        <f>S666*H666</f>
        <v>0.41160000000000002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248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248</v>
      </c>
      <c r="BM666" s="226" t="s">
        <v>996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997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13" customFormat="1">
      <c r="A668" s="13"/>
      <c r="B668" s="233"/>
      <c r="C668" s="234"/>
      <c r="D668" s="235" t="s">
        <v>153</v>
      </c>
      <c r="E668" s="236" t="s">
        <v>19</v>
      </c>
      <c r="F668" s="237" t="s">
        <v>998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153</v>
      </c>
      <c r="AU668" s="243" t="s">
        <v>79</v>
      </c>
      <c r="AV668" s="13" t="s">
        <v>77</v>
      </c>
      <c r="AW668" s="13" t="s">
        <v>31</v>
      </c>
      <c r="AX668" s="13" t="s">
        <v>69</v>
      </c>
      <c r="AY668" s="243" t="s">
        <v>142</v>
      </c>
    </row>
    <row r="669" s="14" customFormat="1">
      <c r="A669" s="14"/>
      <c r="B669" s="244"/>
      <c r="C669" s="245"/>
      <c r="D669" s="235" t="s">
        <v>153</v>
      </c>
      <c r="E669" s="246" t="s">
        <v>19</v>
      </c>
      <c r="F669" s="247" t="s">
        <v>999</v>
      </c>
      <c r="G669" s="245"/>
      <c r="H669" s="248">
        <v>35.299999999999997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153</v>
      </c>
      <c r="AU669" s="254" t="s">
        <v>79</v>
      </c>
      <c r="AV669" s="14" t="s">
        <v>79</v>
      </c>
      <c r="AW669" s="14" t="s">
        <v>31</v>
      </c>
      <c r="AX669" s="14" t="s">
        <v>69</v>
      </c>
      <c r="AY669" s="254" t="s">
        <v>142</v>
      </c>
    </row>
    <row r="670" s="13" customFormat="1">
      <c r="A670" s="13"/>
      <c r="B670" s="233"/>
      <c r="C670" s="234"/>
      <c r="D670" s="235" t="s">
        <v>153</v>
      </c>
      <c r="E670" s="236" t="s">
        <v>19</v>
      </c>
      <c r="F670" s="237" t="s">
        <v>716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153</v>
      </c>
      <c r="AU670" s="243" t="s">
        <v>79</v>
      </c>
      <c r="AV670" s="13" t="s">
        <v>77</v>
      </c>
      <c r="AW670" s="13" t="s">
        <v>31</v>
      </c>
      <c r="AX670" s="13" t="s">
        <v>69</v>
      </c>
      <c r="AY670" s="243" t="s">
        <v>142</v>
      </c>
    </row>
    <row r="671" s="14" customFormat="1">
      <c r="A671" s="14"/>
      <c r="B671" s="244"/>
      <c r="C671" s="245"/>
      <c r="D671" s="235" t="s">
        <v>153</v>
      </c>
      <c r="E671" s="246" t="s">
        <v>19</v>
      </c>
      <c r="F671" s="247" t="s">
        <v>700</v>
      </c>
      <c r="G671" s="245"/>
      <c r="H671" s="248">
        <v>67.599999999999994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153</v>
      </c>
      <c r="AU671" s="254" t="s">
        <v>79</v>
      </c>
      <c r="AV671" s="14" t="s">
        <v>79</v>
      </c>
      <c r="AW671" s="14" t="s">
        <v>31</v>
      </c>
      <c r="AX671" s="14" t="s">
        <v>69</v>
      </c>
      <c r="AY671" s="254" t="s">
        <v>142</v>
      </c>
    </row>
    <row r="672" s="15" customFormat="1">
      <c r="A672" s="15"/>
      <c r="B672" s="255"/>
      <c r="C672" s="256"/>
      <c r="D672" s="235" t="s">
        <v>153</v>
      </c>
      <c r="E672" s="257" t="s">
        <v>19</v>
      </c>
      <c r="F672" s="258" t="s">
        <v>158</v>
      </c>
      <c r="G672" s="256"/>
      <c r="H672" s="259">
        <v>102.89999999999999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153</v>
      </c>
      <c r="AU672" s="265" t="s">
        <v>79</v>
      </c>
      <c r="AV672" s="15" t="s">
        <v>149</v>
      </c>
      <c r="AW672" s="15" t="s">
        <v>31</v>
      </c>
      <c r="AX672" s="15" t="s">
        <v>77</v>
      </c>
      <c r="AY672" s="265" t="s">
        <v>142</v>
      </c>
    </row>
    <row r="673" s="12" customFormat="1" ht="22.8" customHeight="1">
      <c r="A673" s="12"/>
      <c r="B673" s="199"/>
      <c r="C673" s="200"/>
      <c r="D673" s="201" t="s">
        <v>68</v>
      </c>
      <c r="E673" s="213" t="s">
        <v>1000</v>
      </c>
      <c r="F673" s="213" t="s">
        <v>1001</v>
      </c>
      <c r="G673" s="200"/>
      <c r="H673" s="200"/>
      <c r="I673" s="203"/>
      <c r="J673" s="214">
        <f>BK673</f>
        <v>0</v>
      </c>
      <c r="K673" s="200"/>
      <c r="L673" s="205"/>
      <c r="M673" s="206"/>
      <c r="N673" s="207"/>
      <c r="O673" s="207"/>
      <c r="P673" s="208">
        <f>SUM(P674:P675)</f>
        <v>0</v>
      </c>
      <c r="Q673" s="207"/>
      <c r="R673" s="208">
        <f>SUM(R674:R675)</f>
        <v>0</v>
      </c>
      <c r="S673" s="207"/>
      <c r="T673" s="209">
        <f>SUM(T674:T675)</f>
        <v>2.7037450000000005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0" t="s">
        <v>79</v>
      </c>
      <c r="AT673" s="211" t="s">
        <v>68</v>
      </c>
      <c r="AU673" s="211" t="s">
        <v>77</v>
      </c>
      <c r="AY673" s="210" t="s">
        <v>142</v>
      </c>
      <c r="BK673" s="212">
        <f>SUM(BK674:BK675)</f>
        <v>0</v>
      </c>
    </row>
    <row r="674" s="2" customFormat="1" ht="24.15" customHeight="1">
      <c r="A674" s="41"/>
      <c r="B674" s="42"/>
      <c r="C674" s="215" t="s">
        <v>1002</v>
      </c>
      <c r="D674" s="215" t="s">
        <v>144</v>
      </c>
      <c r="E674" s="216" t="s">
        <v>1003</v>
      </c>
      <c r="F674" s="217" t="s">
        <v>1004</v>
      </c>
      <c r="G674" s="218" t="s">
        <v>147</v>
      </c>
      <c r="H674" s="219">
        <v>659.45000000000005</v>
      </c>
      <c r="I674" s="220"/>
      <c r="J674" s="221">
        <f>ROUND(I674*H674,2)</f>
        <v>0</v>
      </c>
      <c r="K674" s="217" t="s">
        <v>148</v>
      </c>
      <c r="L674" s="47"/>
      <c r="M674" s="222" t="s">
        <v>19</v>
      </c>
      <c r="N674" s="223" t="s">
        <v>40</v>
      </c>
      <c r="O674" s="87"/>
      <c r="P674" s="224">
        <f>O674*H674</f>
        <v>0</v>
      </c>
      <c r="Q674" s="224">
        <v>0</v>
      </c>
      <c r="R674" s="224">
        <f>Q674*H674</f>
        <v>0</v>
      </c>
      <c r="S674" s="224">
        <v>0.0041000000000000003</v>
      </c>
      <c r="T674" s="225">
        <f>S674*H674</f>
        <v>2.7037450000000005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6" t="s">
        <v>248</v>
      </c>
      <c r="AT674" s="226" t="s">
        <v>144</v>
      </c>
      <c r="AU674" s="226" t="s">
        <v>79</v>
      </c>
      <c r="AY674" s="20" t="s">
        <v>142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20" t="s">
        <v>77</v>
      </c>
      <c r="BK674" s="227">
        <f>ROUND(I674*H674,2)</f>
        <v>0</v>
      </c>
      <c r="BL674" s="20" t="s">
        <v>248</v>
      </c>
      <c r="BM674" s="226" t="s">
        <v>1005</v>
      </c>
    </row>
    <row r="675" s="2" customFormat="1">
      <c r="A675" s="41"/>
      <c r="B675" s="42"/>
      <c r="C675" s="43"/>
      <c r="D675" s="228" t="s">
        <v>151</v>
      </c>
      <c r="E675" s="43"/>
      <c r="F675" s="229" t="s">
        <v>1006</v>
      </c>
      <c r="G675" s="43"/>
      <c r="H675" s="43"/>
      <c r="I675" s="230"/>
      <c r="J675" s="43"/>
      <c r="K675" s="43"/>
      <c r="L675" s="47"/>
      <c r="M675" s="231"/>
      <c r="N675" s="232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151</v>
      </c>
      <c r="AU675" s="20" t="s">
        <v>79</v>
      </c>
    </row>
    <row r="676" s="12" customFormat="1" ht="22.8" customHeight="1">
      <c r="A676" s="12"/>
      <c r="B676" s="199"/>
      <c r="C676" s="200"/>
      <c r="D676" s="201" t="s">
        <v>68</v>
      </c>
      <c r="E676" s="213" t="s">
        <v>1007</v>
      </c>
      <c r="F676" s="213" t="s">
        <v>1008</v>
      </c>
      <c r="G676" s="200"/>
      <c r="H676" s="200"/>
      <c r="I676" s="203"/>
      <c r="J676" s="214">
        <f>BK676</f>
        <v>0</v>
      </c>
      <c r="K676" s="200"/>
      <c r="L676" s="205"/>
      <c r="M676" s="206"/>
      <c r="N676" s="207"/>
      <c r="O676" s="207"/>
      <c r="P676" s="208">
        <f>SUM(P677:P687)</f>
        <v>0</v>
      </c>
      <c r="Q676" s="207"/>
      <c r="R676" s="208">
        <f>SUM(R677:R687)</f>
        <v>0</v>
      </c>
      <c r="S676" s="207"/>
      <c r="T676" s="209">
        <f>SUM(T677:T687)</f>
        <v>0.38492999999999999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10" t="s">
        <v>79</v>
      </c>
      <c r="AT676" s="211" t="s">
        <v>68</v>
      </c>
      <c r="AU676" s="211" t="s">
        <v>77</v>
      </c>
      <c r="AY676" s="210" t="s">
        <v>142</v>
      </c>
      <c r="BK676" s="212">
        <f>SUM(BK677:BK687)</f>
        <v>0</v>
      </c>
    </row>
    <row r="677" s="2" customFormat="1" ht="16.5" customHeight="1">
      <c r="A677" s="41"/>
      <c r="B677" s="42"/>
      <c r="C677" s="215" t="s">
        <v>404</v>
      </c>
      <c r="D677" s="215" t="s">
        <v>144</v>
      </c>
      <c r="E677" s="216" t="s">
        <v>1009</v>
      </c>
      <c r="F677" s="217" t="s">
        <v>1010</v>
      </c>
      <c r="G677" s="218" t="s">
        <v>166</v>
      </c>
      <c r="H677" s="219">
        <v>13</v>
      </c>
      <c r="I677" s="220"/>
      <c r="J677" s="221">
        <f>ROUND(I677*H677,2)</f>
        <v>0</v>
      </c>
      <c r="K677" s="217" t="s">
        <v>148</v>
      </c>
      <c r="L677" s="47"/>
      <c r="M677" s="222" t="s">
        <v>19</v>
      </c>
      <c r="N677" s="223" t="s">
        <v>40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0.029610000000000001</v>
      </c>
      <c r="T677" s="225">
        <f>S677*H677</f>
        <v>0.38492999999999999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248</v>
      </c>
      <c r="AT677" s="226" t="s">
        <v>144</v>
      </c>
      <c r="AU677" s="226" t="s">
        <v>79</v>
      </c>
      <c r="AY677" s="20" t="s">
        <v>142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248</v>
      </c>
      <c r="BM677" s="226" t="s">
        <v>1011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1012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79</v>
      </c>
    </row>
    <row r="679" s="13" customFormat="1">
      <c r="A679" s="13"/>
      <c r="B679" s="233"/>
      <c r="C679" s="234"/>
      <c r="D679" s="235" t="s">
        <v>153</v>
      </c>
      <c r="E679" s="236" t="s">
        <v>19</v>
      </c>
      <c r="F679" s="237" t="s">
        <v>486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153</v>
      </c>
      <c r="AU679" s="243" t="s">
        <v>79</v>
      </c>
      <c r="AV679" s="13" t="s">
        <v>77</v>
      </c>
      <c r="AW679" s="13" t="s">
        <v>31</v>
      </c>
      <c r="AX679" s="13" t="s">
        <v>69</v>
      </c>
      <c r="AY679" s="243" t="s">
        <v>142</v>
      </c>
    </row>
    <row r="680" s="14" customFormat="1">
      <c r="A680" s="14"/>
      <c r="B680" s="244"/>
      <c r="C680" s="245"/>
      <c r="D680" s="235" t="s">
        <v>153</v>
      </c>
      <c r="E680" s="246" t="s">
        <v>19</v>
      </c>
      <c r="F680" s="247" t="s">
        <v>163</v>
      </c>
      <c r="G680" s="245"/>
      <c r="H680" s="248">
        <v>3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153</v>
      </c>
      <c r="AU680" s="254" t="s">
        <v>79</v>
      </c>
      <c r="AV680" s="14" t="s">
        <v>79</v>
      </c>
      <c r="AW680" s="14" t="s">
        <v>31</v>
      </c>
      <c r="AX680" s="14" t="s">
        <v>69</v>
      </c>
      <c r="AY680" s="254" t="s">
        <v>142</v>
      </c>
    </row>
    <row r="681" s="13" customFormat="1">
      <c r="A681" s="13"/>
      <c r="B681" s="233"/>
      <c r="C681" s="234"/>
      <c r="D681" s="235" t="s">
        <v>153</v>
      </c>
      <c r="E681" s="236" t="s">
        <v>19</v>
      </c>
      <c r="F681" s="237" t="s">
        <v>497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153</v>
      </c>
      <c r="AU681" s="243" t="s">
        <v>79</v>
      </c>
      <c r="AV681" s="13" t="s">
        <v>77</v>
      </c>
      <c r="AW681" s="13" t="s">
        <v>31</v>
      </c>
      <c r="AX681" s="13" t="s">
        <v>69</v>
      </c>
      <c r="AY681" s="243" t="s">
        <v>142</v>
      </c>
    </row>
    <row r="682" s="14" customFormat="1">
      <c r="A682" s="14"/>
      <c r="B682" s="244"/>
      <c r="C682" s="245"/>
      <c r="D682" s="235" t="s">
        <v>153</v>
      </c>
      <c r="E682" s="246" t="s">
        <v>19</v>
      </c>
      <c r="F682" s="247" t="s">
        <v>149</v>
      </c>
      <c r="G682" s="245"/>
      <c r="H682" s="248">
        <v>4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153</v>
      </c>
      <c r="AU682" s="254" t="s">
        <v>79</v>
      </c>
      <c r="AV682" s="14" t="s">
        <v>79</v>
      </c>
      <c r="AW682" s="14" t="s">
        <v>31</v>
      </c>
      <c r="AX682" s="14" t="s">
        <v>69</v>
      </c>
      <c r="AY682" s="254" t="s">
        <v>142</v>
      </c>
    </row>
    <row r="683" s="13" customFormat="1">
      <c r="A683" s="13"/>
      <c r="B683" s="233"/>
      <c r="C683" s="234"/>
      <c r="D683" s="235" t="s">
        <v>153</v>
      </c>
      <c r="E683" s="236" t="s">
        <v>19</v>
      </c>
      <c r="F683" s="237" t="s">
        <v>520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153</v>
      </c>
      <c r="AU683" s="243" t="s">
        <v>79</v>
      </c>
      <c r="AV683" s="13" t="s">
        <v>77</v>
      </c>
      <c r="AW683" s="13" t="s">
        <v>31</v>
      </c>
      <c r="AX683" s="13" t="s">
        <v>69</v>
      </c>
      <c r="AY683" s="243" t="s">
        <v>142</v>
      </c>
    </row>
    <row r="684" s="14" customFormat="1">
      <c r="A684" s="14"/>
      <c r="B684" s="244"/>
      <c r="C684" s="245"/>
      <c r="D684" s="235" t="s">
        <v>153</v>
      </c>
      <c r="E684" s="246" t="s">
        <v>19</v>
      </c>
      <c r="F684" s="247" t="s">
        <v>163</v>
      </c>
      <c r="G684" s="245"/>
      <c r="H684" s="248">
        <v>3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153</v>
      </c>
      <c r="AU684" s="254" t="s">
        <v>79</v>
      </c>
      <c r="AV684" s="14" t="s">
        <v>79</v>
      </c>
      <c r="AW684" s="14" t="s">
        <v>31</v>
      </c>
      <c r="AX684" s="14" t="s">
        <v>69</v>
      </c>
      <c r="AY684" s="254" t="s">
        <v>142</v>
      </c>
    </row>
    <row r="685" s="13" customFormat="1">
      <c r="A685" s="13"/>
      <c r="B685" s="233"/>
      <c r="C685" s="234"/>
      <c r="D685" s="235" t="s">
        <v>153</v>
      </c>
      <c r="E685" s="236" t="s">
        <v>19</v>
      </c>
      <c r="F685" s="237" t="s">
        <v>542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153</v>
      </c>
      <c r="AU685" s="243" t="s">
        <v>79</v>
      </c>
      <c r="AV685" s="13" t="s">
        <v>77</v>
      </c>
      <c r="AW685" s="13" t="s">
        <v>31</v>
      </c>
      <c r="AX685" s="13" t="s">
        <v>69</v>
      </c>
      <c r="AY685" s="243" t="s">
        <v>142</v>
      </c>
    </row>
    <row r="686" s="14" customFormat="1">
      <c r="A686" s="14"/>
      <c r="B686" s="244"/>
      <c r="C686" s="245"/>
      <c r="D686" s="235" t="s">
        <v>153</v>
      </c>
      <c r="E686" s="246" t="s">
        <v>19</v>
      </c>
      <c r="F686" s="247" t="s">
        <v>163</v>
      </c>
      <c r="G686" s="245"/>
      <c r="H686" s="248">
        <v>3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153</v>
      </c>
      <c r="AU686" s="254" t="s">
        <v>79</v>
      </c>
      <c r="AV686" s="14" t="s">
        <v>79</v>
      </c>
      <c r="AW686" s="14" t="s">
        <v>31</v>
      </c>
      <c r="AX686" s="14" t="s">
        <v>69</v>
      </c>
      <c r="AY686" s="254" t="s">
        <v>142</v>
      </c>
    </row>
    <row r="687" s="15" customFormat="1">
      <c r="A687" s="15"/>
      <c r="B687" s="255"/>
      <c r="C687" s="256"/>
      <c r="D687" s="235" t="s">
        <v>153</v>
      </c>
      <c r="E687" s="257" t="s">
        <v>19</v>
      </c>
      <c r="F687" s="258" t="s">
        <v>158</v>
      </c>
      <c r="G687" s="256"/>
      <c r="H687" s="259">
        <v>13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153</v>
      </c>
      <c r="AU687" s="265" t="s">
        <v>79</v>
      </c>
      <c r="AV687" s="15" t="s">
        <v>149</v>
      </c>
      <c r="AW687" s="15" t="s">
        <v>31</v>
      </c>
      <c r="AX687" s="15" t="s">
        <v>77</v>
      </c>
      <c r="AY687" s="265" t="s">
        <v>142</v>
      </c>
    </row>
    <row r="688" s="12" customFormat="1" ht="22.8" customHeight="1">
      <c r="A688" s="12"/>
      <c r="B688" s="199"/>
      <c r="C688" s="200"/>
      <c r="D688" s="201" t="s">
        <v>68</v>
      </c>
      <c r="E688" s="213" t="s">
        <v>1013</v>
      </c>
      <c r="F688" s="213" t="s">
        <v>1014</v>
      </c>
      <c r="G688" s="200"/>
      <c r="H688" s="200"/>
      <c r="I688" s="203"/>
      <c r="J688" s="214">
        <f>BK688</f>
        <v>0</v>
      </c>
      <c r="K688" s="200"/>
      <c r="L688" s="205"/>
      <c r="M688" s="206"/>
      <c r="N688" s="207"/>
      <c r="O688" s="207"/>
      <c r="P688" s="208">
        <f>SUM(P689:P739)</f>
        <v>0</v>
      </c>
      <c r="Q688" s="207"/>
      <c r="R688" s="208">
        <f>SUM(R689:R739)</f>
        <v>0</v>
      </c>
      <c r="S688" s="207"/>
      <c r="T688" s="209">
        <f>SUM(T689:T739)</f>
        <v>1.50424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0" t="s">
        <v>79</v>
      </c>
      <c r="AT688" s="211" t="s">
        <v>68</v>
      </c>
      <c r="AU688" s="211" t="s">
        <v>77</v>
      </c>
      <c r="AY688" s="210" t="s">
        <v>142</v>
      </c>
      <c r="BK688" s="212">
        <f>SUM(BK689:BK739)</f>
        <v>0</v>
      </c>
    </row>
    <row r="689" s="2" customFormat="1" ht="16.5" customHeight="1">
      <c r="A689" s="41"/>
      <c r="B689" s="42"/>
      <c r="C689" s="215" t="s">
        <v>409</v>
      </c>
      <c r="D689" s="215" t="s">
        <v>144</v>
      </c>
      <c r="E689" s="216" t="s">
        <v>1015</v>
      </c>
      <c r="F689" s="217" t="s">
        <v>1016</v>
      </c>
      <c r="G689" s="218" t="s">
        <v>655</v>
      </c>
      <c r="H689" s="219">
        <v>14</v>
      </c>
      <c r="I689" s="220"/>
      <c r="J689" s="221">
        <f>ROUND(I689*H689,2)</f>
        <v>0</v>
      </c>
      <c r="K689" s="217" t="s">
        <v>148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0.034200000000000001</v>
      </c>
      <c r="T689" s="225">
        <f>S689*H689</f>
        <v>0.4788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248</v>
      </c>
      <c r="AT689" s="226" t="s">
        <v>144</v>
      </c>
      <c r="AU689" s="226" t="s">
        <v>79</v>
      </c>
      <c r="AY689" s="20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248</v>
      </c>
      <c r="BM689" s="226" t="s">
        <v>1017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1018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79</v>
      </c>
    </row>
    <row r="691" s="13" customFormat="1">
      <c r="A691" s="13"/>
      <c r="B691" s="233"/>
      <c r="C691" s="234"/>
      <c r="D691" s="235" t="s">
        <v>153</v>
      </c>
      <c r="E691" s="236" t="s">
        <v>19</v>
      </c>
      <c r="F691" s="237" t="s">
        <v>497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153</v>
      </c>
      <c r="AU691" s="243" t="s">
        <v>79</v>
      </c>
      <c r="AV691" s="13" t="s">
        <v>77</v>
      </c>
      <c r="AW691" s="13" t="s">
        <v>31</v>
      </c>
      <c r="AX691" s="13" t="s">
        <v>69</v>
      </c>
      <c r="AY691" s="243" t="s">
        <v>142</v>
      </c>
    </row>
    <row r="692" s="14" customFormat="1">
      <c r="A692" s="14"/>
      <c r="B692" s="244"/>
      <c r="C692" s="245"/>
      <c r="D692" s="235" t="s">
        <v>153</v>
      </c>
      <c r="E692" s="246" t="s">
        <v>19</v>
      </c>
      <c r="F692" s="247" t="s">
        <v>163</v>
      </c>
      <c r="G692" s="245"/>
      <c r="H692" s="248">
        <v>3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153</v>
      </c>
      <c r="AU692" s="254" t="s">
        <v>79</v>
      </c>
      <c r="AV692" s="14" t="s">
        <v>79</v>
      </c>
      <c r="AW692" s="14" t="s">
        <v>31</v>
      </c>
      <c r="AX692" s="14" t="s">
        <v>69</v>
      </c>
      <c r="AY692" s="254" t="s">
        <v>142</v>
      </c>
    </row>
    <row r="693" s="13" customFormat="1">
      <c r="A693" s="13"/>
      <c r="B693" s="233"/>
      <c r="C693" s="234"/>
      <c r="D693" s="235" t="s">
        <v>153</v>
      </c>
      <c r="E693" s="236" t="s">
        <v>19</v>
      </c>
      <c r="F693" s="237" t="s">
        <v>520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153</v>
      </c>
      <c r="AU693" s="243" t="s">
        <v>79</v>
      </c>
      <c r="AV693" s="13" t="s">
        <v>77</v>
      </c>
      <c r="AW693" s="13" t="s">
        <v>31</v>
      </c>
      <c r="AX693" s="13" t="s">
        <v>69</v>
      </c>
      <c r="AY693" s="243" t="s">
        <v>142</v>
      </c>
    </row>
    <row r="694" s="14" customFormat="1">
      <c r="A694" s="14"/>
      <c r="B694" s="244"/>
      <c r="C694" s="245"/>
      <c r="D694" s="235" t="s">
        <v>153</v>
      </c>
      <c r="E694" s="246" t="s">
        <v>19</v>
      </c>
      <c r="F694" s="247" t="s">
        <v>173</v>
      </c>
      <c r="G694" s="245"/>
      <c r="H694" s="248">
        <v>5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153</v>
      </c>
      <c r="AU694" s="254" t="s">
        <v>79</v>
      </c>
      <c r="AV694" s="14" t="s">
        <v>79</v>
      </c>
      <c r="AW694" s="14" t="s">
        <v>31</v>
      </c>
      <c r="AX694" s="14" t="s">
        <v>69</v>
      </c>
      <c r="AY694" s="254" t="s">
        <v>142</v>
      </c>
    </row>
    <row r="695" s="13" customFormat="1">
      <c r="A695" s="13"/>
      <c r="B695" s="233"/>
      <c r="C695" s="234"/>
      <c r="D695" s="235" t="s">
        <v>153</v>
      </c>
      <c r="E695" s="236" t="s">
        <v>19</v>
      </c>
      <c r="F695" s="237" t="s">
        <v>542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153</v>
      </c>
      <c r="AU695" s="243" t="s">
        <v>79</v>
      </c>
      <c r="AV695" s="13" t="s">
        <v>77</v>
      </c>
      <c r="AW695" s="13" t="s">
        <v>31</v>
      </c>
      <c r="AX695" s="13" t="s">
        <v>69</v>
      </c>
      <c r="AY695" s="243" t="s">
        <v>142</v>
      </c>
    </row>
    <row r="696" s="14" customFormat="1">
      <c r="A696" s="14"/>
      <c r="B696" s="244"/>
      <c r="C696" s="245"/>
      <c r="D696" s="235" t="s">
        <v>153</v>
      </c>
      <c r="E696" s="246" t="s">
        <v>19</v>
      </c>
      <c r="F696" s="247" t="s">
        <v>179</v>
      </c>
      <c r="G696" s="245"/>
      <c r="H696" s="248">
        <v>6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153</v>
      </c>
      <c r="AU696" s="254" t="s">
        <v>79</v>
      </c>
      <c r="AV696" s="14" t="s">
        <v>79</v>
      </c>
      <c r="AW696" s="14" t="s">
        <v>31</v>
      </c>
      <c r="AX696" s="14" t="s">
        <v>69</v>
      </c>
      <c r="AY696" s="254" t="s">
        <v>142</v>
      </c>
    </row>
    <row r="697" s="15" customFormat="1">
      <c r="A697" s="15"/>
      <c r="B697" s="255"/>
      <c r="C697" s="256"/>
      <c r="D697" s="235" t="s">
        <v>153</v>
      </c>
      <c r="E697" s="257" t="s">
        <v>19</v>
      </c>
      <c r="F697" s="258" t="s">
        <v>158</v>
      </c>
      <c r="G697" s="256"/>
      <c r="H697" s="259">
        <v>14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153</v>
      </c>
      <c r="AU697" s="265" t="s">
        <v>79</v>
      </c>
      <c r="AV697" s="15" t="s">
        <v>149</v>
      </c>
      <c r="AW697" s="15" t="s">
        <v>31</v>
      </c>
      <c r="AX697" s="15" t="s">
        <v>77</v>
      </c>
      <c r="AY697" s="265" t="s">
        <v>142</v>
      </c>
    </row>
    <row r="698" s="2" customFormat="1" ht="16.5" customHeight="1">
      <c r="A698" s="41"/>
      <c r="B698" s="42"/>
      <c r="C698" s="215" t="s">
        <v>414</v>
      </c>
      <c r="D698" s="215" t="s">
        <v>144</v>
      </c>
      <c r="E698" s="216" t="s">
        <v>1019</v>
      </c>
      <c r="F698" s="217" t="s">
        <v>1020</v>
      </c>
      <c r="G698" s="218" t="s">
        <v>655</v>
      </c>
      <c r="H698" s="219">
        <v>24</v>
      </c>
      <c r="I698" s="220"/>
      <c r="J698" s="221">
        <f>ROUND(I698*H698,2)</f>
        <v>0</v>
      </c>
      <c r="K698" s="217" t="s">
        <v>148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0.019460000000000002</v>
      </c>
      <c r="T698" s="225">
        <f>S698*H698</f>
        <v>0.46704000000000001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248</v>
      </c>
      <c r="AT698" s="226" t="s">
        <v>144</v>
      </c>
      <c r="AU698" s="226" t="s">
        <v>79</v>
      </c>
      <c r="AY698" s="20" t="s">
        <v>142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248</v>
      </c>
      <c r="BM698" s="226" t="s">
        <v>1021</v>
      </c>
    </row>
    <row r="699" s="2" customFormat="1">
      <c r="A699" s="41"/>
      <c r="B699" s="42"/>
      <c r="C699" s="43"/>
      <c r="D699" s="228" t="s">
        <v>151</v>
      </c>
      <c r="E699" s="43"/>
      <c r="F699" s="229" t="s">
        <v>1022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151</v>
      </c>
      <c r="AU699" s="20" t="s">
        <v>79</v>
      </c>
    </row>
    <row r="700" s="13" customFormat="1">
      <c r="A700" s="13"/>
      <c r="B700" s="233"/>
      <c r="C700" s="234"/>
      <c r="D700" s="235" t="s">
        <v>153</v>
      </c>
      <c r="E700" s="236" t="s">
        <v>19</v>
      </c>
      <c r="F700" s="237" t="s">
        <v>486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153</v>
      </c>
      <c r="AU700" s="243" t="s">
        <v>79</v>
      </c>
      <c r="AV700" s="13" t="s">
        <v>77</v>
      </c>
      <c r="AW700" s="13" t="s">
        <v>31</v>
      </c>
      <c r="AX700" s="13" t="s">
        <v>69</v>
      </c>
      <c r="AY700" s="243" t="s">
        <v>142</v>
      </c>
    </row>
    <row r="701" s="14" customFormat="1">
      <c r="A701" s="14"/>
      <c r="B701" s="244"/>
      <c r="C701" s="245"/>
      <c r="D701" s="235" t="s">
        <v>153</v>
      </c>
      <c r="E701" s="246" t="s">
        <v>19</v>
      </c>
      <c r="F701" s="247" t="s">
        <v>79</v>
      </c>
      <c r="G701" s="245"/>
      <c r="H701" s="248">
        <v>2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153</v>
      </c>
      <c r="AU701" s="254" t="s">
        <v>79</v>
      </c>
      <c r="AV701" s="14" t="s">
        <v>79</v>
      </c>
      <c r="AW701" s="14" t="s">
        <v>31</v>
      </c>
      <c r="AX701" s="14" t="s">
        <v>69</v>
      </c>
      <c r="AY701" s="254" t="s">
        <v>142</v>
      </c>
    </row>
    <row r="702" s="13" customFormat="1">
      <c r="A702" s="13"/>
      <c r="B702" s="233"/>
      <c r="C702" s="234"/>
      <c r="D702" s="235" t="s">
        <v>153</v>
      </c>
      <c r="E702" s="236" t="s">
        <v>19</v>
      </c>
      <c r="F702" s="237" t="s">
        <v>497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153</v>
      </c>
      <c r="AU702" s="243" t="s">
        <v>79</v>
      </c>
      <c r="AV702" s="13" t="s">
        <v>77</v>
      </c>
      <c r="AW702" s="13" t="s">
        <v>31</v>
      </c>
      <c r="AX702" s="13" t="s">
        <v>69</v>
      </c>
      <c r="AY702" s="243" t="s">
        <v>142</v>
      </c>
    </row>
    <row r="703" s="14" customFormat="1">
      <c r="A703" s="14"/>
      <c r="B703" s="244"/>
      <c r="C703" s="245"/>
      <c r="D703" s="235" t="s">
        <v>153</v>
      </c>
      <c r="E703" s="246" t="s">
        <v>19</v>
      </c>
      <c r="F703" s="247" t="s">
        <v>173</v>
      </c>
      <c r="G703" s="245"/>
      <c r="H703" s="248">
        <v>5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153</v>
      </c>
      <c r="AU703" s="254" t="s">
        <v>79</v>
      </c>
      <c r="AV703" s="14" t="s">
        <v>79</v>
      </c>
      <c r="AW703" s="14" t="s">
        <v>31</v>
      </c>
      <c r="AX703" s="14" t="s">
        <v>69</v>
      </c>
      <c r="AY703" s="254" t="s">
        <v>142</v>
      </c>
    </row>
    <row r="704" s="13" customFormat="1">
      <c r="A704" s="13"/>
      <c r="B704" s="233"/>
      <c r="C704" s="234"/>
      <c r="D704" s="235" t="s">
        <v>153</v>
      </c>
      <c r="E704" s="236" t="s">
        <v>19</v>
      </c>
      <c r="F704" s="237" t="s">
        <v>520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153</v>
      </c>
      <c r="AU704" s="243" t="s">
        <v>79</v>
      </c>
      <c r="AV704" s="13" t="s">
        <v>77</v>
      </c>
      <c r="AW704" s="13" t="s">
        <v>31</v>
      </c>
      <c r="AX704" s="13" t="s">
        <v>69</v>
      </c>
      <c r="AY704" s="243" t="s">
        <v>142</v>
      </c>
    </row>
    <row r="705" s="14" customFormat="1">
      <c r="A705" s="14"/>
      <c r="B705" s="244"/>
      <c r="C705" s="245"/>
      <c r="D705" s="235" t="s">
        <v>153</v>
      </c>
      <c r="E705" s="246" t="s">
        <v>19</v>
      </c>
      <c r="F705" s="247" t="s">
        <v>193</v>
      </c>
      <c r="G705" s="245"/>
      <c r="H705" s="248">
        <v>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153</v>
      </c>
      <c r="AU705" s="254" t="s">
        <v>79</v>
      </c>
      <c r="AV705" s="14" t="s">
        <v>79</v>
      </c>
      <c r="AW705" s="14" t="s">
        <v>31</v>
      </c>
      <c r="AX705" s="14" t="s">
        <v>69</v>
      </c>
      <c r="AY705" s="254" t="s">
        <v>142</v>
      </c>
    </row>
    <row r="706" s="13" customFormat="1">
      <c r="A706" s="13"/>
      <c r="B706" s="233"/>
      <c r="C706" s="234"/>
      <c r="D706" s="235" t="s">
        <v>153</v>
      </c>
      <c r="E706" s="236" t="s">
        <v>19</v>
      </c>
      <c r="F706" s="237" t="s">
        <v>542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153</v>
      </c>
      <c r="AU706" s="243" t="s">
        <v>79</v>
      </c>
      <c r="AV706" s="13" t="s">
        <v>77</v>
      </c>
      <c r="AW706" s="13" t="s">
        <v>31</v>
      </c>
      <c r="AX706" s="13" t="s">
        <v>69</v>
      </c>
      <c r="AY706" s="243" t="s">
        <v>142</v>
      </c>
    </row>
    <row r="707" s="14" customFormat="1">
      <c r="A707" s="14"/>
      <c r="B707" s="244"/>
      <c r="C707" s="245"/>
      <c r="D707" s="235" t="s">
        <v>153</v>
      </c>
      <c r="E707" s="246" t="s">
        <v>19</v>
      </c>
      <c r="F707" s="247" t="s">
        <v>198</v>
      </c>
      <c r="G707" s="245"/>
      <c r="H707" s="248">
        <v>9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153</v>
      </c>
      <c r="AU707" s="254" t="s">
        <v>79</v>
      </c>
      <c r="AV707" s="14" t="s">
        <v>79</v>
      </c>
      <c r="AW707" s="14" t="s">
        <v>31</v>
      </c>
      <c r="AX707" s="14" t="s">
        <v>69</v>
      </c>
      <c r="AY707" s="254" t="s">
        <v>142</v>
      </c>
    </row>
    <row r="708" s="15" customFormat="1">
      <c r="A708" s="15"/>
      <c r="B708" s="255"/>
      <c r="C708" s="256"/>
      <c r="D708" s="235" t="s">
        <v>153</v>
      </c>
      <c r="E708" s="257" t="s">
        <v>19</v>
      </c>
      <c r="F708" s="258" t="s">
        <v>158</v>
      </c>
      <c r="G708" s="256"/>
      <c r="H708" s="259">
        <v>24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153</v>
      </c>
      <c r="AU708" s="265" t="s">
        <v>79</v>
      </c>
      <c r="AV708" s="15" t="s">
        <v>149</v>
      </c>
      <c r="AW708" s="15" t="s">
        <v>31</v>
      </c>
      <c r="AX708" s="15" t="s">
        <v>77</v>
      </c>
      <c r="AY708" s="265" t="s">
        <v>142</v>
      </c>
    </row>
    <row r="709" s="2" customFormat="1" ht="16.5" customHeight="1">
      <c r="A709" s="41"/>
      <c r="B709" s="42"/>
      <c r="C709" s="215" t="s">
        <v>421</v>
      </c>
      <c r="D709" s="215" t="s">
        <v>144</v>
      </c>
      <c r="E709" s="216" t="s">
        <v>1023</v>
      </c>
      <c r="F709" s="217" t="s">
        <v>1024</v>
      </c>
      <c r="G709" s="218" t="s">
        <v>655</v>
      </c>
      <c r="H709" s="219">
        <v>1</v>
      </c>
      <c r="I709" s="220"/>
      <c r="J709" s="221">
        <f>ROUND(I709*H709,2)</f>
        <v>0</v>
      </c>
      <c r="K709" s="217" t="s">
        <v>148</v>
      </c>
      <c r="L709" s="47"/>
      <c r="M709" s="222" t="s">
        <v>19</v>
      </c>
      <c r="N709" s="223" t="s">
        <v>40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0.022499999999999999</v>
      </c>
      <c r="T709" s="225">
        <f>S709*H709</f>
        <v>0.022499999999999999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248</v>
      </c>
      <c r="AT709" s="226" t="s">
        <v>144</v>
      </c>
      <c r="AU709" s="226" t="s">
        <v>79</v>
      </c>
      <c r="AY709" s="20" t="s">
        <v>142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77</v>
      </c>
      <c r="BK709" s="227">
        <f>ROUND(I709*H709,2)</f>
        <v>0</v>
      </c>
      <c r="BL709" s="20" t="s">
        <v>248</v>
      </c>
      <c r="BM709" s="226" t="s">
        <v>1025</v>
      </c>
    </row>
    <row r="710" s="2" customFormat="1">
      <c r="A710" s="41"/>
      <c r="B710" s="42"/>
      <c r="C710" s="43"/>
      <c r="D710" s="228" t="s">
        <v>151</v>
      </c>
      <c r="E710" s="43"/>
      <c r="F710" s="229" t="s">
        <v>1026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151</v>
      </c>
      <c r="AU710" s="20" t="s">
        <v>79</v>
      </c>
    </row>
    <row r="711" s="13" customFormat="1">
      <c r="A711" s="13"/>
      <c r="B711" s="233"/>
      <c r="C711" s="234"/>
      <c r="D711" s="235" t="s">
        <v>153</v>
      </c>
      <c r="E711" s="236" t="s">
        <v>19</v>
      </c>
      <c r="F711" s="237" t="s">
        <v>542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153</v>
      </c>
      <c r="AU711" s="243" t="s">
        <v>79</v>
      </c>
      <c r="AV711" s="13" t="s">
        <v>77</v>
      </c>
      <c r="AW711" s="13" t="s">
        <v>31</v>
      </c>
      <c r="AX711" s="13" t="s">
        <v>69</v>
      </c>
      <c r="AY711" s="243" t="s">
        <v>142</v>
      </c>
    </row>
    <row r="712" s="14" customFormat="1">
      <c r="A712" s="14"/>
      <c r="B712" s="244"/>
      <c r="C712" s="245"/>
      <c r="D712" s="235" t="s">
        <v>153</v>
      </c>
      <c r="E712" s="246" t="s">
        <v>19</v>
      </c>
      <c r="F712" s="247" t="s">
        <v>77</v>
      </c>
      <c r="G712" s="245"/>
      <c r="H712" s="248">
        <v>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153</v>
      </c>
      <c r="AU712" s="254" t="s">
        <v>79</v>
      </c>
      <c r="AV712" s="14" t="s">
        <v>79</v>
      </c>
      <c r="AW712" s="14" t="s">
        <v>31</v>
      </c>
      <c r="AX712" s="14" t="s">
        <v>69</v>
      </c>
      <c r="AY712" s="254" t="s">
        <v>142</v>
      </c>
    </row>
    <row r="713" s="15" customFormat="1">
      <c r="A713" s="15"/>
      <c r="B713" s="255"/>
      <c r="C713" s="256"/>
      <c r="D713" s="235" t="s">
        <v>153</v>
      </c>
      <c r="E713" s="257" t="s">
        <v>19</v>
      </c>
      <c r="F713" s="258" t="s">
        <v>158</v>
      </c>
      <c r="G713" s="256"/>
      <c r="H713" s="259">
        <v>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5" t="s">
        <v>153</v>
      </c>
      <c r="AU713" s="265" t="s">
        <v>79</v>
      </c>
      <c r="AV713" s="15" t="s">
        <v>149</v>
      </c>
      <c r="AW713" s="15" t="s">
        <v>31</v>
      </c>
      <c r="AX713" s="15" t="s">
        <v>77</v>
      </c>
      <c r="AY713" s="265" t="s">
        <v>142</v>
      </c>
    </row>
    <row r="714" s="2" customFormat="1" ht="16.5" customHeight="1">
      <c r="A714" s="41"/>
      <c r="B714" s="42"/>
      <c r="C714" s="215" t="s">
        <v>426</v>
      </c>
      <c r="D714" s="215" t="s">
        <v>144</v>
      </c>
      <c r="E714" s="216" t="s">
        <v>1027</v>
      </c>
      <c r="F714" s="217" t="s">
        <v>1028</v>
      </c>
      <c r="G714" s="218" t="s">
        <v>655</v>
      </c>
      <c r="H714" s="219">
        <v>3</v>
      </c>
      <c r="I714" s="220"/>
      <c r="J714" s="221">
        <f>ROUND(I714*H714,2)</f>
        <v>0</v>
      </c>
      <c r="K714" s="217" t="s">
        <v>148</v>
      </c>
      <c r="L714" s="47"/>
      <c r="M714" s="222" t="s">
        <v>19</v>
      </c>
      <c r="N714" s="223" t="s">
        <v>40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0.087999999999999995</v>
      </c>
      <c r="T714" s="225">
        <f>S714*H714</f>
        <v>0.26400000000000001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248</v>
      </c>
      <c r="AT714" s="226" t="s">
        <v>144</v>
      </c>
      <c r="AU714" s="226" t="s">
        <v>79</v>
      </c>
      <c r="AY714" s="20" t="s">
        <v>142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77</v>
      </c>
      <c r="BK714" s="227">
        <f>ROUND(I714*H714,2)</f>
        <v>0</v>
      </c>
      <c r="BL714" s="20" t="s">
        <v>248</v>
      </c>
      <c r="BM714" s="226" t="s">
        <v>1029</v>
      </c>
    </row>
    <row r="715" s="2" customFormat="1">
      <c r="A715" s="41"/>
      <c r="B715" s="42"/>
      <c r="C715" s="43"/>
      <c r="D715" s="228" t="s">
        <v>151</v>
      </c>
      <c r="E715" s="43"/>
      <c r="F715" s="229" t="s">
        <v>1030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151</v>
      </c>
      <c r="AU715" s="20" t="s">
        <v>79</v>
      </c>
    </row>
    <row r="716" s="13" customFormat="1">
      <c r="A716" s="13"/>
      <c r="B716" s="233"/>
      <c r="C716" s="234"/>
      <c r="D716" s="235" t="s">
        <v>153</v>
      </c>
      <c r="E716" s="236" t="s">
        <v>19</v>
      </c>
      <c r="F716" s="237" t="s">
        <v>497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153</v>
      </c>
      <c r="AU716" s="243" t="s">
        <v>79</v>
      </c>
      <c r="AV716" s="13" t="s">
        <v>77</v>
      </c>
      <c r="AW716" s="13" t="s">
        <v>31</v>
      </c>
      <c r="AX716" s="13" t="s">
        <v>69</v>
      </c>
      <c r="AY716" s="243" t="s">
        <v>142</v>
      </c>
    </row>
    <row r="717" s="14" customFormat="1">
      <c r="A717" s="14"/>
      <c r="B717" s="244"/>
      <c r="C717" s="245"/>
      <c r="D717" s="235" t="s">
        <v>153</v>
      </c>
      <c r="E717" s="246" t="s">
        <v>19</v>
      </c>
      <c r="F717" s="247" t="s">
        <v>163</v>
      </c>
      <c r="G717" s="245"/>
      <c r="H717" s="248">
        <v>3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153</v>
      </c>
      <c r="AU717" s="254" t="s">
        <v>79</v>
      </c>
      <c r="AV717" s="14" t="s">
        <v>79</v>
      </c>
      <c r="AW717" s="14" t="s">
        <v>31</v>
      </c>
      <c r="AX717" s="14" t="s">
        <v>69</v>
      </c>
      <c r="AY717" s="254" t="s">
        <v>142</v>
      </c>
    </row>
    <row r="718" s="15" customFormat="1">
      <c r="A718" s="15"/>
      <c r="B718" s="255"/>
      <c r="C718" s="256"/>
      <c r="D718" s="235" t="s">
        <v>153</v>
      </c>
      <c r="E718" s="257" t="s">
        <v>19</v>
      </c>
      <c r="F718" s="258" t="s">
        <v>158</v>
      </c>
      <c r="G718" s="256"/>
      <c r="H718" s="259">
        <v>3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153</v>
      </c>
      <c r="AU718" s="265" t="s">
        <v>79</v>
      </c>
      <c r="AV718" s="15" t="s">
        <v>149</v>
      </c>
      <c r="AW718" s="15" t="s">
        <v>31</v>
      </c>
      <c r="AX718" s="15" t="s">
        <v>77</v>
      </c>
      <c r="AY718" s="265" t="s">
        <v>142</v>
      </c>
    </row>
    <row r="719" s="2" customFormat="1" ht="16.5" customHeight="1">
      <c r="A719" s="41"/>
      <c r="B719" s="42"/>
      <c r="C719" s="215" t="s">
        <v>431</v>
      </c>
      <c r="D719" s="215" t="s">
        <v>144</v>
      </c>
      <c r="E719" s="216" t="s">
        <v>1031</v>
      </c>
      <c r="F719" s="217" t="s">
        <v>1032</v>
      </c>
      <c r="G719" s="218" t="s">
        <v>655</v>
      </c>
      <c r="H719" s="219">
        <v>3</v>
      </c>
      <c r="I719" s="220"/>
      <c r="J719" s="221">
        <f>ROUND(I719*H719,2)</f>
        <v>0</v>
      </c>
      <c r="K719" s="217" t="s">
        <v>148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0.024500000000000001</v>
      </c>
      <c r="T719" s="225">
        <f>S719*H719</f>
        <v>0.07350000000000001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248</v>
      </c>
      <c r="AT719" s="226" t="s">
        <v>144</v>
      </c>
      <c r="AU719" s="226" t="s">
        <v>79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248</v>
      </c>
      <c r="BM719" s="226" t="s">
        <v>1033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1034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79</v>
      </c>
    </row>
    <row r="721" s="14" customFormat="1">
      <c r="A721" s="14"/>
      <c r="B721" s="244"/>
      <c r="C721" s="245"/>
      <c r="D721" s="235" t="s">
        <v>153</v>
      </c>
      <c r="E721" s="246" t="s">
        <v>19</v>
      </c>
      <c r="F721" s="247" t="s">
        <v>163</v>
      </c>
      <c r="G721" s="245"/>
      <c r="H721" s="248">
        <v>3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153</v>
      </c>
      <c r="AU721" s="254" t="s">
        <v>79</v>
      </c>
      <c r="AV721" s="14" t="s">
        <v>79</v>
      </c>
      <c r="AW721" s="14" t="s">
        <v>31</v>
      </c>
      <c r="AX721" s="14" t="s">
        <v>77</v>
      </c>
      <c r="AY721" s="254" t="s">
        <v>142</v>
      </c>
    </row>
    <row r="722" s="2" customFormat="1" ht="21.75" customHeight="1">
      <c r="A722" s="41"/>
      <c r="B722" s="42"/>
      <c r="C722" s="215" t="s">
        <v>437</v>
      </c>
      <c r="D722" s="215" t="s">
        <v>144</v>
      </c>
      <c r="E722" s="216" t="s">
        <v>1035</v>
      </c>
      <c r="F722" s="217" t="s">
        <v>1036</v>
      </c>
      <c r="G722" s="218" t="s">
        <v>655</v>
      </c>
      <c r="H722" s="219">
        <v>8</v>
      </c>
      <c r="I722" s="220"/>
      <c r="J722" s="221">
        <f>ROUND(I722*H722,2)</f>
        <v>0</v>
      </c>
      <c r="K722" s="217" t="s">
        <v>148</v>
      </c>
      <c r="L722" s="47"/>
      <c r="M722" s="222" t="s">
        <v>19</v>
      </c>
      <c r="N722" s="223" t="s">
        <v>40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0.018800000000000001</v>
      </c>
      <c r="T722" s="225">
        <f>S722*H722</f>
        <v>0.15040000000000001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248</v>
      </c>
      <c r="AT722" s="226" t="s">
        <v>144</v>
      </c>
      <c r="AU722" s="226" t="s">
        <v>79</v>
      </c>
      <c r="AY722" s="20" t="s">
        <v>142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77</v>
      </c>
      <c r="BK722" s="227">
        <f>ROUND(I722*H722,2)</f>
        <v>0</v>
      </c>
      <c r="BL722" s="20" t="s">
        <v>248</v>
      </c>
      <c r="BM722" s="226" t="s">
        <v>1037</v>
      </c>
    </row>
    <row r="723" s="2" customFormat="1">
      <c r="A723" s="41"/>
      <c r="B723" s="42"/>
      <c r="C723" s="43"/>
      <c r="D723" s="228" t="s">
        <v>151</v>
      </c>
      <c r="E723" s="43"/>
      <c r="F723" s="229" t="s">
        <v>1038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151</v>
      </c>
      <c r="AU723" s="20" t="s">
        <v>79</v>
      </c>
    </row>
    <row r="724" s="13" customFormat="1">
      <c r="A724" s="13"/>
      <c r="B724" s="233"/>
      <c r="C724" s="234"/>
      <c r="D724" s="235" t="s">
        <v>153</v>
      </c>
      <c r="E724" s="236" t="s">
        <v>19</v>
      </c>
      <c r="F724" s="237" t="s">
        <v>497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153</v>
      </c>
      <c r="AU724" s="243" t="s">
        <v>79</v>
      </c>
      <c r="AV724" s="13" t="s">
        <v>77</v>
      </c>
      <c r="AW724" s="13" t="s">
        <v>31</v>
      </c>
      <c r="AX724" s="13" t="s">
        <v>69</v>
      </c>
      <c r="AY724" s="243" t="s">
        <v>142</v>
      </c>
    </row>
    <row r="725" s="14" customFormat="1">
      <c r="A725" s="14"/>
      <c r="B725" s="244"/>
      <c r="C725" s="245"/>
      <c r="D725" s="235" t="s">
        <v>153</v>
      </c>
      <c r="E725" s="246" t="s">
        <v>19</v>
      </c>
      <c r="F725" s="247" t="s">
        <v>149</v>
      </c>
      <c r="G725" s="245"/>
      <c r="H725" s="248">
        <v>4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153</v>
      </c>
      <c r="AU725" s="254" t="s">
        <v>79</v>
      </c>
      <c r="AV725" s="14" t="s">
        <v>79</v>
      </c>
      <c r="AW725" s="14" t="s">
        <v>31</v>
      </c>
      <c r="AX725" s="14" t="s">
        <v>69</v>
      </c>
      <c r="AY725" s="254" t="s">
        <v>142</v>
      </c>
    </row>
    <row r="726" s="13" customFormat="1">
      <c r="A726" s="13"/>
      <c r="B726" s="233"/>
      <c r="C726" s="234"/>
      <c r="D726" s="235" t="s">
        <v>153</v>
      </c>
      <c r="E726" s="236" t="s">
        <v>19</v>
      </c>
      <c r="F726" s="237" t="s">
        <v>520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153</v>
      </c>
      <c r="AU726" s="243" t="s">
        <v>79</v>
      </c>
      <c r="AV726" s="13" t="s">
        <v>77</v>
      </c>
      <c r="AW726" s="13" t="s">
        <v>31</v>
      </c>
      <c r="AX726" s="13" t="s">
        <v>69</v>
      </c>
      <c r="AY726" s="243" t="s">
        <v>142</v>
      </c>
    </row>
    <row r="727" s="14" customFormat="1">
      <c r="A727" s="14"/>
      <c r="B727" s="244"/>
      <c r="C727" s="245"/>
      <c r="D727" s="235" t="s">
        <v>153</v>
      </c>
      <c r="E727" s="246" t="s">
        <v>19</v>
      </c>
      <c r="F727" s="247" t="s">
        <v>163</v>
      </c>
      <c r="G727" s="245"/>
      <c r="H727" s="248">
        <v>3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153</v>
      </c>
      <c r="AU727" s="254" t="s">
        <v>79</v>
      </c>
      <c r="AV727" s="14" t="s">
        <v>79</v>
      </c>
      <c r="AW727" s="14" t="s">
        <v>31</v>
      </c>
      <c r="AX727" s="14" t="s">
        <v>69</v>
      </c>
      <c r="AY727" s="254" t="s">
        <v>142</v>
      </c>
    </row>
    <row r="728" s="13" customFormat="1">
      <c r="A728" s="13"/>
      <c r="B728" s="233"/>
      <c r="C728" s="234"/>
      <c r="D728" s="235" t="s">
        <v>153</v>
      </c>
      <c r="E728" s="236" t="s">
        <v>19</v>
      </c>
      <c r="F728" s="237" t="s">
        <v>542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153</v>
      </c>
      <c r="AU728" s="243" t="s">
        <v>79</v>
      </c>
      <c r="AV728" s="13" t="s">
        <v>77</v>
      </c>
      <c r="AW728" s="13" t="s">
        <v>31</v>
      </c>
      <c r="AX728" s="13" t="s">
        <v>69</v>
      </c>
      <c r="AY728" s="243" t="s">
        <v>142</v>
      </c>
    </row>
    <row r="729" s="14" customFormat="1">
      <c r="A729" s="14"/>
      <c r="B729" s="244"/>
      <c r="C729" s="245"/>
      <c r="D729" s="235" t="s">
        <v>153</v>
      </c>
      <c r="E729" s="246" t="s">
        <v>19</v>
      </c>
      <c r="F729" s="247" t="s">
        <v>77</v>
      </c>
      <c r="G729" s="245"/>
      <c r="H729" s="248">
        <v>1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153</v>
      </c>
      <c r="AU729" s="254" t="s">
        <v>79</v>
      </c>
      <c r="AV729" s="14" t="s">
        <v>79</v>
      </c>
      <c r="AW729" s="14" t="s">
        <v>31</v>
      </c>
      <c r="AX729" s="14" t="s">
        <v>69</v>
      </c>
      <c r="AY729" s="254" t="s">
        <v>142</v>
      </c>
    </row>
    <row r="730" s="15" customFormat="1">
      <c r="A730" s="15"/>
      <c r="B730" s="255"/>
      <c r="C730" s="256"/>
      <c r="D730" s="235" t="s">
        <v>153</v>
      </c>
      <c r="E730" s="257" t="s">
        <v>19</v>
      </c>
      <c r="F730" s="258" t="s">
        <v>158</v>
      </c>
      <c r="G730" s="256"/>
      <c r="H730" s="259">
        <v>8</v>
      </c>
      <c r="I730" s="260"/>
      <c r="J730" s="256"/>
      <c r="K730" s="256"/>
      <c r="L730" s="261"/>
      <c r="M730" s="262"/>
      <c r="N730" s="263"/>
      <c r="O730" s="263"/>
      <c r="P730" s="263"/>
      <c r="Q730" s="263"/>
      <c r="R730" s="263"/>
      <c r="S730" s="263"/>
      <c r="T730" s="26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5" t="s">
        <v>153</v>
      </c>
      <c r="AU730" s="265" t="s">
        <v>79</v>
      </c>
      <c r="AV730" s="15" t="s">
        <v>149</v>
      </c>
      <c r="AW730" s="15" t="s">
        <v>31</v>
      </c>
      <c r="AX730" s="15" t="s">
        <v>77</v>
      </c>
      <c r="AY730" s="265" t="s">
        <v>142</v>
      </c>
    </row>
    <row r="731" s="2" customFormat="1" ht="16.5" customHeight="1">
      <c r="A731" s="41"/>
      <c r="B731" s="42"/>
      <c r="C731" s="215" t="s">
        <v>442</v>
      </c>
      <c r="D731" s="215" t="s">
        <v>144</v>
      </c>
      <c r="E731" s="216" t="s">
        <v>1039</v>
      </c>
      <c r="F731" s="217" t="s">
        <v>1040</v>
      </c>
      <c r="G731" s="218" t="s">
        <v>655</v>
      </c>
      <c r="H731" s="219">
        <v>25</v>
      </c>
      <c r="I731" s="220"/>
      <c r="J731" s="221">
        <f>ROUND(I731*H731,2)</f>
        <v>0</v>
      </c>
      <c r="K731" s="217" t="s">
        <v>148</v>
      </c>
      <c r="L731" s="47"/>
      <c r="M731" s="222" t="s">
        <v>19</v>
      </c>
      <c r="N731" s="223" t="s">
        <v>40</v>
      </c>
      <c r="O731" s="87"/>
      <c r="P731" s="224">
        <f>O731*H731</f>
        <v>0</v>
      </c>
      <c r="Q731" s="224">
        <v>0</v>
      </c>
      <c r="R731" s="224">
        <f>Q731*H731</f>
        <v>0</v>
      </c>
      <c r="S731" s="224">
        <v>0.00156</v>
      </c>
      <c r="T731" s="225">
        <f>S731*H731</f>
        <v>0.039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248</v>
      </c>
      <c r="AT731" s="226" t="s">
        <v>144</v>
      </c>
      <c r="AU731" s="226" t="s">
        <v>79</v>
      </c>
      <c r="AY731" s="20" t="s">
        <v>142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77</v>
      </c>
      <c r="BK731" s="227">
        <f>ROUND(I731*H731,2)</f>
        <v>0</v>
      </c>
      <c r="BL731" s="20" t="s">
        <v>248</v>
      </c>
      <c r="BM731" s="226" t="s">
        <v>1041</v>
      </c>
    </row>
    <row r="732" s="2" customFormat="1">
      <c r="A732" s="41"/>
      <c r="B732" s="42"/>
      <c r="C732" s="43"/>
      <c r="D732" s="228" t="s">
        <v>151</v>
      </c>
      <c r="E732" s="43"/>
      <c r="F732" s="229" t="s">
        <v>1042</v>
      </c>
      <c r="G732" s="43"/>
      <c r="H732" s="43"/>
      <c r="I732" s="230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79</v>
      </c>
    </row>
    <row r="733" s="14" customFormat="1">
      <c r="A733" s="14"/>
      <c r="B733" s="244"/>
      <c r="C733" s="245"/>
      <c r="D733" s="235" t="s">
        <v>153</v>
      </c>
      <c r="E733" s="246" t="s">
        <v>19</v>
      </c>
      <c r="F733" s="247" t="s">
        <v>300</v>
      </c>
      <c r="G733" s="245"/>
      <c r="H733" s="248">
        <v>24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153</v>
      </c>
      <c r="AU733" s="254" t="s">
        <v>79</v>
      </c>
      <c r="AV733" s="14" t="s">
        <v>79</v>
      </c>
      <c r="AW733" s="14" t="s">
        <v>31</v>
      </c>
      <c r="AX733" s="14" t="s">
        <v>69</v>
      </c>
      <c r="AY733" s="254" t="s">
        <v>142</v>
      </c>
    </row>
    <row r="734" s="14" customFormat="1">
      <c r="A734" s="14"/>
      <c r="B734" s="244"/>
      <c r="C734" s="245"/>
      <c r="D734" s="235" t="s">
        <v>153</v>
      </c>
      <c r="E734" s="246" t="s">
        <v>19</v>
      </c>
      <c r="F734" s="247" t="s">
        <v>77</v>
      </c>
      <c r="G734" s="245"/>
      <c r="H734" s="248">
        <v>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153</v>
      </c>
      <c r="AU734" s="254" t="s">
        <v>79</v>
      </c>
      <c r="AV734" s="14" t="s">
        <v>79</v>
      </c>
      <c r="AW734" s="14" t="s">
        <v>31</v>
      </c>
      <c r="AX734" s="14" t="s">
        <v>69</v>
      </c>
      <c r="AY734" s="254" t="s">
        <v>142</v>
      </c>
    </row>
    <row r="735" s="15" customFormat="1">
      <c r="A735" s="15"/>
      <c r="B735" s="255"/>
      <c r="C735" s="256"/>
      <c r="D735" s="235" t="s">
        <v>153</v>
      </c>
      <c r="E735" s="257" t="s">
        <v>19</v>
      </c>
      <c r="F735" s="258" t="s">
        <v>158</v>
      </c>
      <c r="G735" s="256"/>
      <c r="H735" s="259">
        <v>25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153</v>
      </c>
      <c r="AU735" s="265" t="s">
        <v>79</v>
      </c>
      <c r="AV735" s="15" t="s">
        <v>149</v>
      </c>
      <c r="AW735" s="15" t="s">
        <v>31</v>
      </c>
      <c r="AX735" s="15" t="s">
        <v>77</v>
      </c>
      <c r="AY735" s="265" t="s">
        <v>142</v>
      </c>
    </row>
    <row r="736" s="2" customFormat="1" ht="16.5" customHeight="1">
      <c r="A736" s="41"/>
      <c r="B736" s="42"/>
      <c r="C736" s="215" t="s">
        <v>449</v>
      </c>
      <c r="D736" s="215" t="s">
        <v>144</v>
      </c>
      <c r="E736" s="216" t="s">
        <v>1043</v>
      </c>
      <c r="F736" s="217" t="s">
        <v>1044</v>
      </c>
      <c r="G736" s="218" t="s">
        <v>166</v>
      </c>
      <c r="H736" s="219">
        <v>3</v>
      </c>
      <c r="I736" s="220"/>
      <c r="J736" s="221">
        <f>ROUND(I736*H736,2)</f>
        <v>0</v>
      </c>
      <c r="K736" s="217" t="s">
        <v>148</v>
      </c>
      <c r="L736" s="47"/>
      <c r="M736" s="222" t="s">
        <v>19</v>
      </c>
      <c r="N736" s="223" t="s">
        <v>40</v>
      </c>
      <c r="O736" s="87"/>
      <c r="P736" s="224">
        <f>O736*H736</f>
        <v>0</v>
      </c>
      <c r="Q736" s="224">
        <v>0</v>
      </c>
      <c r="R736" s="224">
        <f>Q736*H736</f>
        <v>0</v>
      </c>
      <c r="S736" s="224">
        <v>0.0022499999999999998</v>
      </c>
      <c r="T736" s="225">
        <f>S736*H736</f>
        <v>0.0067499999999999991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248</v>
      </c>
      <c r="AT736" s="226" t="s">
        <v>144</v>
      </c>
      <c r="AU736" s="226" t="s">
        <v>79</v>
      </c>
      <c r="AY736" s="20" t="s">
        <v>142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77</v>
      </c>
      <c r="BK736" s="227">
        <f>ROUND(I736*H736,2)</f>
        <v>0</v>
      </c>
      <c r="BL736" s="20" t="s">
        <v>248</v>
      </c>
      <c r="BM736" s="226" t="s">
        <v>1045</v>
      </c>
    </row>
    <row r="737" s="2" customFormat="1">
      <c r="A737" s="41"/>
      <c r="B737" s="42"/>
      <c r="C737" s="43"/>
      <c r="D737" s="228" t="s">
        <v>151</v>
      </c>
      <c r="E737" s="43"/>
      <c r="F737" s="229" t="s">
        <v>1046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151</v>
      </c>
      <c r="AU737" s="20" t="s">
        <v>79</v>
      </c>
    </row>
    <row r="738" s="14" customFormat="1">
      <c r="A738" s="14"/>
      <c r="B738" s="244"/>
      <c r="C738" s="245"/>
      <c r="D738" s="235" t="s">
        <v>153</v>
      </c>
      <c r="E738" s="246" t="s">
        <v>19</v>
      </c>
      <c r="F738" s="247" t="s">
        <v>163</v>
      </c>
      <c r="G738" s="245"/>
      <c r="H738" s="248">
        <v>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153</v>
      </c>
      <c r="AU738" s="254" t="s">
        <v>79</v>
      </c>
      <c r="AV738" s="14" t="s">
        <v>79</v>
      </c>
      <c r="AW738" s="14" t="s">
        <v>31</v>
      </c>
      <c r="AX738" s="14" t="s">
        <v>77</v>
      </c>
      <c r="AY738" s="254" t="s">
        <v>142</v>
      </c>
    </row>
    <row r="739" s="2" customFormat="1" ht="16.5" customHeight="1">
      <c r="A739" s="41"/>
      <c r="B739" s="42"/>
      <c r="C739" s="215" t="s">
        <v>1047</v>
      </c>
      <c r="D739" s="215" t="s">
        <v>144</v>
      </c>
      <c r="E739" s="216" t="s">
        <v>1048</v>
      </c>
      <c r="F739" s="217" t="s">
        <v>1049</v>
      </c>
      <c r="G739" s="218" t="s">
        <v>655</v>
      </c>
      <c r="H739" s="219">
        <v>1</v>
      </c>
      <c r="I739" s="220"/>
      <c r="J739" s="221">
        <f>ROUND(I739*H739,2)</f>
        <v>0</v>
      </c>
      <c r="K739" s="217" t="s">
        <v>19</v>
      </c>
      <c r="L739" s="47"/>
      <c r="M739" s="222" t="s">
        <v>19</v>
      </c>
      <c r="N739" s="223" t="s">
        <v>40</v>
      </c>
      <c r="O739" s="87"/>
      <c r="P739" s="224">
        <f>O739*H739</f>
        <v>0</v>
      </c>
      <c r="Q739" s="224">
        <v>0</v>
      </c>
      <c r="R739" s="224">
        <f>Q739*H739</f>
        <v>0</v>
      </c>
      <c r="S739" s="224">
        <v>0.0022499999999999998</v>
      </c>
      <c r="T739" s="225">
        <f>S739*H739</f>
        <v>0.0022499999999999998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6" t="s">
        <v>248</v>
      </c>
      <c r="AT739" s="226" t="s">
        <v>144</v>
      </c>
      <c r="AU739" s="226" t="s">
        <v>79</v>
      </c>
      <c r="AY739" s="20" t="s">
        <v>142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20" t="s">
        <v>77</v>
      </c>
      <c r="BK739" s="227">
        <f>ROUND(I739*H739,2)</f>
        <v>0</v>
      </c>
      <c r="BL739" s="20" t="s">
        <v>248</v>
      </c>
      <c r="BM739" s="226" t="s">
        <v>1050</v>
      </c>
    </row>
    <row r="740" s="12" customFormat="1" ht="22.8" customHeight="1">
      <c r="A740" s="12"/>
      <c r="B740" s="199"/>
      <c r="C740" s="200"/>
      <c r="D740" s="201" t="s">
        <v>68</v>
      </c>
      <c r="E740" s="213" t="s">
        <v>1051</v>
      </c>
      <c r="F740" s="213" t="s">
        <v>1052</v>
      </c>
      <c r="G740" s="200"/>
      <c r="H740" s="200"/>
      <c r="I740" s="203"/>
      <c r="J740" s="214">
        <f>BK740</f>
        <v>0</v>
      </c>
      <c r="K740" s="200"/>
      <c r="L740" s="205"/>
      <c r="M740" s="206"/>
      <c r="N740" s="207"/>
      <c r="O740" s="207"/>
      <c r="P740" s="208">
        <f>SUM(P741:P749)</f>
        <v>0</v>
      </c>
      <c r="Q740" s="207"/>
      <c r="R740" s="208">
        <f>SUM(R741:R749)</f>
        <v>0.00039000000000000005</v>
      </c>
      <c r="S740" s="207"/>
      <c r="T740" s="209">
        <f>SUM(T741:T749)</f>
        <v>0.77754999999999996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10" t="s">
        <v>79</v>
      </c>
      <c r="AT740" s="211" t="s">
        <v>68</v>
      </c>
      <c r="AU740" s="211" t="s">
        <v>77</v>
      </c>
      <c r="AY740" s="210" t="s">
        <v>142</v>
      </c>
      <c r="BK740" s="212">
        <f>SUM(BK741:BK749)</f>
        <v>0</v>
      </c>
    </row>
    <row r="741" s="2" customFormat="1" ht="16.5" customHeight="1">
      <c r="A741" s="41"/>
      <c r="B741" s="42"/>
      <c r="C741" s="215" t="s">
        <v>399</v>
      </c>
      <c r="D741" s="215" t="s">
        <v>144</v>
      </c>
      <c r="E741" s="216" t="s">
        <v>1053</v>
      </c>
      <c r="F741" s="217" t="s">
        <v>1054</v>
      </c>
      <c r="G741" s="218" t="s">
        <v>166</v>
      </c>
      <c r="H741" s="219">
        <v>2</v>
      </c>
      <c r="I741" s="220"/>
      <c r="J741" s="221">
        <f>ROUND(I741*H741,2)</f>
        <v>0</v>
      </c>
      <c r="K741" s="217" t="s">
        <v>148</v>
      </c>
      <c r="L741" s="47"/>
      <c r="M741" s="222" t="s">
        <v>19</v>
      </c>
      <c r="N741" s="223" t="s">
        <v>40</v>
      </c>
      <c r="O741" s="87"/>
      <c r="P741" s="224">
        <f>O741*H741</f>
        <v>0</v>
      </c>
      <c r="Q741" s="224">
        <v>0.00017000000000000001</v>
      </c>
      <c r="R741" s="224">
        <f>Q741*H741</f>
        <v>0.00034000000000000002</v>
      </c>
      <c r="S741" s="224">
        <v>0.35625000000000001</v>
      </c>
      <c r="T741" s="225">
        <f>S741*H741</f>
        <v>0.71250000000000002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6" t="s">
        <v>248</v>
      </c>
      <c r="AT741" s="226" t="s">
        <v>144</v>
      </c>
      <c r="AU741" s="226" t="s">
        <v>79</v>
      </c>
      <c r="AY741" s="20" t="s">
        <v>142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20" t="s">
        <v>77</v>
      </c>
      <c r="BK741" s="227">
        <f>ROUND(I741*H741,2)</f>
        <v>0</v>
      </c>
      <c r="BL741" s="20" t="s">
        <v>248</v>
      </c>
      <c r="BM741" s="226" t="s">
        <v>1055</v>
      </c>
    </row>
    <row r="742" s="2" customFormat="1">
      <c r="A742" s="41"/>
      <c r="B742" s="42"/>
      <c r="C742" s="43"/>
      <c r="D742" s="228" t="s">
        <v>151</v>
      </c>
      <c r="E742" s="43"/>
      <c r="F742" s="229" t="s">
        <v>1056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79</v>
      </c>
    </row>
    <row r="743" s="13" customFormat="1">
      <c r="A743" s="13"/>
      <c r="B743" s="233"/>
      <c r="C743" s="234"/>
      <c r="D743" s="235" t="s">
        <v>153</v>
      </c>
      <c r="E743" s="236" t="s">
        <v>19</v>
      </c>
      <c r="F743" s="237" t="s">
        <v>542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153</v>
      </c>
      <c r="AU743" s="243" t="s">
        <v>79</v>
      </c>
      <c r="AV743" s="13" t="s">
        <v>77</v>
      </c>
      <c r="AW743" s="13" t="s">
        <v>31</v>
      </c>
      <c r="AX743" s="13" t="s">
        <v>69</v>
      </c>
      <c r="AY743" s="243" t="s">
        <v>142</v>
      </c>
    </row>
    <row r="744" s="14" customFormat="1">
      <c r="A744" s="14"/>
      <c r="B744" s="244"/>
      <c r="C744" s="245"/>
      <c r="D744" s="235" t="s">
        <v>153</v>
      </c>
      <c r="E744" s="246" t="s">
        <v>19</v>
      </c>
      <c r="F744" s="247" t="s">
        <v>77</v>
      </c>
      <c r="G744" s="245"/>
      <c r="H744" s="248">
        <v>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153</v>
      </c>
      <c r="AU744" s="254" t="s">
        <v>79</v>
      </c>
      <c r="AV744" s="14" t="s">
        <v>79</v>
      </c>
      <c r="AW744" s="14" t="s">
        <v>31</v>
      </c>
      <c r="AX744" s="14" t="s">
        <v>69</v>
      </c>
      <c r="AY744" s="254" t="s">
        <v>142</v>
      </c>
    </row>
    <row r="745" s="13" customFormat="1">
      <c r="A745" s="13"/>
      <c r="B745" s="233"/>
      <c r="C745" s="234"/>
      <c r="D745" s="235" t="s">
        <v>153</v>
      </c>
      <c r="E745" s="236" t="s">
        <v>19</v>
      </c>
      <c r="F745" s="237" t="s">
        <v>497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153</v>
      </c>
      <c r="AU745" s="243" t="s">
        <v>79</v>
      </c>
      <c r="AV745" s="13" t="s">
        <v>77</v>
      </c>
      <c r="AW745" s="13" t="s">
        <v>31</v>
      </c>
      <c r="AX745" s="13" t="s">
        <v>69</v>
      </c>
      <c r="AY745" s="243" t="s">
        <v>142</v>
      </c>
    </row>
    <row r="746" s="14" customFormat="1">
      <c r="A746" s="14"/>
      <c r="B746" s="244"/>
      <c r="C746" s="245"/>
      <c r="D746" s="235" t="s">
        <v>153</v>
      </c>
      <c r="E746" s="246" t="s">
        <v>19</v>
      </c>
      <c r="F746" s="247" t="s">
        <v>77</v>
      </c>
      <c r="G746" s="245"/>
      <c r="H746" s="248">
        <v>1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153</v>
      </c>
      <c r="AU746" s="254" t="s">
        <v>79</v>
      </c>
      <c r="AV746" s="14" t="s">
        <v>79</v>
      </c>
      <c r="AW746" s="14" t="s">
        <v>31</v>
      </c>
      <c r="AX746" s="14" t="s">
        <v>69</v>
      </c>
      <c r="AY746" s="254" t="s">
        <v>142</v>
      </c>
    </row>
    <row r="747" s="15" customFormat="1">
      <c r="A747" s="15"/>
      <c r="B747" s="255"/>
      <c r="C747" s="256"/>
      <c r="D747" s="235" t="s">
        <v>153</v>
      </c>
      <c r="E747" s="257" t="s">
        <v>19</v>
      </c>
      <c r="F747" s="258" t="s">
        <v>158</v>
      </c>
      <c r="G747" s="256"/>
      <c r="H747" s="259">
        <v>2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153</v>
      </c>
      <c r="AU747" s="265" t="s">
        <v>79</v>
      </c>
      <c r="AV747" s="15" t="s">
        <v>149</v>
      </c>
      <c r="AW747" s="15" t="s">
        <v>31</v>
      </c>
      <c r="AX747" s="15" t="s">
        <v>77</v>
      </c>
      <c r="AY747" s="265" t="s">
        <v>142</v>
      </c>
    </row>
    <row r="748" s="2" customFormat="1" ht="16.5" customHeight="1">
      <c r="A748" s="41"/>
      <c r="B748" s="42"/>
      <c r="C748" s="215" t="s">
        <v>386</v>
      </c>
      <c r="D748" s="215" t="s">
        <v>144</v>
      </c>
      <c r="E748" s="216" t="s">
        <v>1057</v>
      </c>
      <c r="F748" s="217" t="s">
        <v>1058</v>
      </c>
      <c r="G748" s="218" t="s">
        <v>166</v>
      </c>
      <c r="H748" s="219">
        <v>1</v>
      </c>
      <c r="I748" s="220"/>
      <c r="J748" s="221">
        <f>ROUND(I748*H748,2)</f>
        <v>0</v>
      </c>
      <c r="K748" s="217" t="s">
        <v>148</v>
      </c>
      <c r="L748" s="47"/>
      <c r="M748" s="222" t="s">
        <v>19</v>
      </c>
      <c r="N748" s="223" t="s">
        <v>40</v>
      </c>
      <c r="O748" s="87"/>
      <c r="P748" s="224">
        <f>O748*H748</f>
        <v>0</v>
      </c>
      <c r="Q748" s="224">
        <v>5.0000000000000002E-05</v>
      </c>
      <c r="R748" s="224">
        <f>Q748*H748</f>
        <v>5.0000000000000002E-05</v>
      </c>
      <c r="S748" s="224">
        <v>0.065049999999999997</v>
      </c>
      <c r="T748" s="225">
        <f>S748*H748</f>
        <v>0.065049999999999997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248</v>
      </c>
      <c r="AT748" s="226" t="s">
        <v>144</v>
      </c>
      <c r="AU748" s="226" t="s">
        <v>79</v>
      </c>
      <c r="AY748" s="20" t="s">
        <v>142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77</v>
      </c>
      <c r="BK748" s="227">
        <f>ROUND(I748*H748,2)</f>
        <v>0</v>
      </c>
      <c r="BL748" s="20" t="s">
        <v>248</v>
      </c>
      <c r="BM748" s="226" t="s">
        <v>1059</v>
      </c>
    </row>
    <row r="749" s="2" customFormat="1">
      <c r="A749" s="41"/>
      <c r="B749" s="42"/>
      <c r="C749" s="43"/>
      <c r="D749" s="228" t="s">
        <v>151</v>
      </c>
      <c r="E749" s="43"/>
      <c r="F749" s="229" t="s">
        <v>1060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151</v>
      </c>
      <c r="AU749" s="20" t="s">
        <v>79</v>
      </c>
    </row>
    <row r="750" s="12" customFormat="1" ht="22.8" customHeight="1">
      <c r="A750" s="12"/>
      <c r="B750" s="199"/>
      <c r="C750" s="200"/>
      <c r="D750" s="201" t="s">
        <v>68</v>
      </c>
      <c r="E750" s="213" t="s">
        <v>1061</v>
      </c>
      <c r="F750" s="213" t="s">
        <v>1062</v>
      </c>
      <c r="G750" s="200"/>
      <c r="H750" s="200"/>
      <c r="I750" s="203"/>
      <c r="J750" s="214">
        <f>BK750</f>
        <v>0</v>
      </c>
      <c r="K750" s="200"/>
      <c r="L750" s="205"/>
      <c r="M750" s="206"/>
      <c r="N750" s="207"/>
      <c r="O750" s="207"/>
      <c r="P750" s="208">
        <f>SUM(P751:P758)</f>
        <v>0</v>
      </c>
      <c r="Q750" s="207"/>
      <c r="R750" s="208">
        <f>SUM(R751:R758)</f>
        <v>0</v>
      </c>
      <c r="S750" s="207"/>
      <c r="T750" s="209">
        <f>SUM(T751:T758)</f>
        <v>1.1424000000000001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10" t="s">
        <v>79</v>
      </c>
      <c r="AT750" s="211" t="s">
        <v>68</v>
      </c>
      <c r="AU750" s="211" t="s">
        <v>77</v>
      </c>
      <c r="AY750" s="210" t="s">
        <v>142</v>
      </c>
      <c r="BK750" s="212">
        <f>SUM(BK751:BK758)</f>
        <v>0</v>
      </c>
    </row>
    <row r="751" s="2" customFormat="1" ht="16.5" customHeight="1">
      <c r="A751" s="41"/>
      <c r="B751" s="42"/>
      <c r="C751" s="215" t="s">
        <v>394</v>
      </c>
      <c r="D751" s="215" t="s">
        <v>144</v>
      </c>
      <c r="E751" s="216" t="s">
        <v>1063</v>
      </c>
      <c r="F751" s="217" t="s">
        <v>1064</v>
      </c>
      <c r="G751" s="218" t="s">
        <v>771</v>
      </c>
      <c r="H751" s="219">
        <v>48</v>
      </c>
      <c r="I751" s="220"/>
      <c r="J751" s="221">
        <f>ROUND(I751*H751,2)</f>
        <v>0</v>
      </c>
      <c r="K751" s="217" t="s">
        <v>19</v>
      </c>
      <c r="L751" s="47"/>
      <c r="M751" s="222" t="s">
        <v>19</v>
      </c>
      <c r="N751" s="223" t="s">
        <v>40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0.023800000000000002</v>
      </c>
      <c r="T751" s="225">
        <f>S751*H751</f>
        <v>1.1424000000000001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248</v>
      </c>
      <c r="AT751" s="226" t="s">
        <v>144</v>
      </c>
      <c r="AU751" s="226" t="s">
        <v>79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248</v>
      </c>
      <c r="BM751" s="226" t="s">
        <v>1065</v>
      </c>
    </row>
    <row r="752" s="13" customFormat="1">
      <c r="A752" s="13"/>
      <c r="B752" s="233"/>
      <c r="C752" s="234"/>
      <c r="D752" s="235" t="s">
        <v>153</v>
      </c>
      <c r="E752" s="236" t="s">
        <v>19</v>
      </c>
      <c r="F752" s="237" t="s">
        <v>497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153</v>
      </c>
      <c r="AU752" s="243" t="s">
        <v>79</v>
      </c>
      <c r="AV752" s="13" t="s">
        <v>77</v>
      </c>
      <c r="AW752" s="13" t="s">
        <v>31</v>
      </c>
      <c r="AX752" s="13" t="s">
        <v>69</v>
      </c>
      <c r="AY752" s="243" t="s">
        <v>142</v>
      </c>
    </row>
    <row r="753" s="14" customFormat="1">
      <c r="A753" s="14"/>
      <c r="B753" s="244"/>
      <c r="C753" s="245"/>
      <c r="D753" s="235" t="s">
        <v>153</v>
      </c>
      <c r="E753" s="246" t="s">
        <v>19</v>
      </c>
      <c r="F753" s="247" t="s">
        <v>193</v>
      </c>
      <c r="G753" s="245"/>
      <c r="H753" s="248">
        <v>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153</v>
      </c>
      <c r="AU753" s="254" t="s">
        <v>79</v>
      </c>
      <c r="AV753" s="14" t="s">
        <v>79</v>
      </c>
      <c r="AW753" s="14" t="s">
        <v>31</v>
      </c>
      <c r="AX753" s="14" t="s">
        <v>69</v>
      </c>
      <c r="AY753" s="254" t="s">
        <v>142</v>
      </c>
    </row>
    <row r="754" s="13" customFormat="1">
      <c r="A754" s="13"/>
      <c r="B754" s="233"/>
      <c r="C754" s="234"/>
      <c r="D754" s="235" t="s">
        <v>153</v>
      </c>
      <c r="E754" s="236" t="s">
        <v>19</v>
      </c>
      <c r="F754" s="237" t="s">
        <v>520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153</v>
      </c>
      <c r="AU754" s="243" t="s">
        <v>79</v>
      </c>
      <c r="AV754" s="13" t="s">
        <v>77</v>
      </c>
      <c r="AW754" s="13" t="s">
        <v>31</v>
      </c>
      <c r="AX754" s="13" t="s">
        <v>69</v>
      </c>
      <c r="AY754" s="243" t="s">
        <v>142</v>
      </c>
    </row>
    <row r="755" s="14" customFormat="1">
      <c r="A755" s="14"/>
      <c r="B755" s="244"/>
      <c r="C755" s="245"/>
      <c r="D755" s="235" t="s">
        <v>153</v>
      </c>
      <c r="E755" s="246" t="s">
        <v>19</v>
      </c>
      <c r="F755" s="247" t="s">
        <v>274</v>
      </c>
      <c r="G755" s="245"/>
      <c r="H755" s="248">
        <v>20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153</v>
      </c>
      <c r="AU755" s="254" t="s">
        <v>79</v>
      </c>
      <c r="AV755" s="14" t="s">
        <v>79</v>
      </c>
      <c r="AW755" s="14" t="s">
        <v>31</v>
      </c>
      <c r="AX755" s="14" t="s">
        <v>69</v>
      </c>
      <c r="AY755" s="254" t="s">
        <v>142</v>
      </c>
    </row>
    <row r="756" s="13" customFormat="1">
      <c r="A756" s="13"/>
      <c r="B756" s="233"/>
      <c r="C756" s="234"/>
      <c r="D756" s="235" t="s">
        <v>153</v>
      </c>
      <c r="E756" s="236" t="s">
        <v>19</v>
      </c>
      <c r="F756" s="237" t="s">
        <v>542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153</v>
      </c>
      <c r="AU756" s="243" t="s">
        <v>79</v>
      </c>
      <c r="AV756" s="13" t="s">
        <v>77</v>
      </c>
      <c r="AW756" s="13" t="s">
        <v>31</v>
      </c>
      <c r="AX756" s="13" t="s">
        <v>69</v>
      </c>
      <c r="AY756" s="243" t="s">
        <v>142</v>
      </c>
    </row>
    <row r="757" s="14" customFormat="1">
      <c r="A757" s="14"/>
      <c r="B757" s="244"/>
      <c r="C757" s="245"/>
      <c r="D757" s="235" t="s">
        <v>153</v>
      </c>
      <c r="E757" s="246" t="s">
        <v>19</v>
      </c>
      <c r="F757" s="247" t="s">
        <v>274</v>
      </c>
      <c r="G757" s="245"/>
      <c r="H757" s="248">
        <v>20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153</v>
      </c>
      <c r="AU757" s="254" t="s">
        <v>79</v>
      </c>
      <c r="AV757" s="14" t="s">
        <v>79</v>
      </c>
      <c r="AW757" s="14" t="s">
        <v>31</v>
      </c>
      <c r="AX757" s="14" t="s">
        <v>69</v>
      </c>
      <c r="AY757" s="254" t="s">
        <v>142</v>
      </c>
    </row>
    <row r="758" s="15" customFormat="1">
      <c r="A758" s="15"/>
      <c r="B758" s="255"/>
      <c r="C758" s="256"/>
      <c r="D758" s="235" t="s">
        <v>153</v>
      </c>
      <c r="E758" s="257" t="s">
        <v>19</v>
      </c>
      <c r="F758" s="258" t="s">
        <v>158</v>
      </c>
      <c r="G758" s="256"/>
      <c r="H758" s="259">
        <v>48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153</v>
      </c>
      <c r="AU758" s="265" t="s">
        <v>79</v>
      </c>
      <c r="AV758" s="15" t="s">
        <v>149</v>
      </c>
      <c r="AW758" s="15" t="s">
        <v>31</v>
      </c>
      <c r="AX758" s="15" t="s">
        <v>77</v>
      </c>
      <c r="AY758" s="265" t="s">
        <v>142</v>
      </c>
    </row>
    <row r="759" s="12" customFormat="1" ht="22.8" customHeight="1">
      <c r="A759" s="12"/>
      <c r="B759" s="199"/>
      <c r="C759" s="200"/>
      <c r="D759" s="201" t="s">
        <v>68</v>
      </c>
      <c r="E759" s="213" t="s">
        <v>1066</v>
      </c>
      <c r="F759" s="213" t="s">
        <v>1067</v>
      </c>
      <c r="G759" s="200"/>
      <c r="H759" s="200"/>
      <c r="I759" s="203"/>
      <c r="J759" s="214">
        <f>BK759</f>
        <v>0</v>
      </c>
      <c r="K759" s="200"/>
      <c r="L759" s="205"/>
      <c r="M759" s="206"/>
      <c r="N759" s="207"/>
      <c r="O759" s="207"/>
      <c r="P759" s="208">
        <f>P760</f>
        <v>0</v>
      </c>
      <c r="Q759" s="207"/>
      <c r="R759" s="208">
        <f>R760</f>
        <v>0</v>
      </c>
      <c r="S759" s="207"/>
      <c r="T759" s="209">
        <f>T760</f>
        <v>0.00040000000000000002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10" t="s">
        <v>79</v>
      </c>
      <c r="AT759" s="211" t="s">
        <v>68</v>
      </c>
      <c r="AU759" s="211" t="s">
        <v>77</v>
      </c>
      <c r="AY759" s="210" t="s">
        <v>142</v>
      </c>
      <c r="BK759" s="212">
        <f>BK760</f>
        <v>0</v>
      </c>
    </row>
    <row r="760" s="2" customFormat="1" ht="16.5" customHeight="1">
      <c r="A760" s="41"/>
      <c r="B760" s="42"/>
      <c r="C760" s="215" t="s">
        <v>1068</v>
      </c>
      <c r="D760" s="215" t="s">
        <v>144</v>
      </c>
      <c r="E760" s="216" t="s">
        <v>1069</v>
      </c>
      <c r="F760" s="217" t="s">
        <v>1070</v>
      </c>
      <c r="G760" s="218" t="s">
        <v>655</v>
      </c>
      <c r="H760" s="219">
        <v>1</v>
      </c>
      <c r="I760" s="220"/>
      <c r="J760" s="221">
        <f>ROUND(I760*H760,2)</f>
        <v>0</v>
      </c>
      <c r="K760" s="217" t="s">
        <v>19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0.00040000000000000002</v>
      </c>
      <c r="T760" s="225">
        <f>S760*H760</f>
        <v>0.00040000000000000002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248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248</v>
      </c>
      <c r="BM760" s="226" t="s">
        <v>1071</v>
      </c>
    </row>
    <row r="761" s="12" customFormat="1" ht="22.8" customHeight="1">
      <c r="A761" s="12"/>
      <c r="B761" s="199"/>
      <c r="C761" s="200"/>
      <c r="D761" s="201" t="s">
        <v>68</v>
      </c>
      <c r="E761" s="213" t="s">
        <v>1072</v>
      </c>
      <c r="F761" s="213" t="s">
        <v>1073</v>
      </c>
      <c r="G761" s="200"/>
      <c r="H761" s="200"/>
      <c r="I761" s="203"/>
      <c r="J761" s="214">
        <f>BK761</f>
        <v>0</v>
      </c>
      <c r="K761" s="200"/>
      <c r="L761" s="205"/>
      <c r="M761" s="206"/>
      <c r="N761" s="207"/>
      <c r="O761" s="207"/>
      <c r="P761" s="208">
        <f>SUM(P762:P766)</f>
        <v>0</v>
      </c>
      <c r="Q761" s="207"/>
      <c r="R761" s="208">
        <f>SUM(R762:R766)</f>
        <v>0</v>
      </c>
      <c r="S761" s="207"/>
      <c r="T761" s="209">
        <f>SUM(T762:T766)</f>
        <v>0.014999999999999999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79</v>
      </c>
      <c r="AT761" s="211" t="s">
        <v>68</v>
      </c>
      <c r="AU761" s="211" t="s">
        <v>77</v>
      </c>
      <c r="AY761" s="210" t="s">
        <v>142</v>
      </c>
      <c r="BK761" s="212">
        <f>SUM(BK762:BK766)</f>
        <v>0</v>
      </c>
    </row>
    <row r="762" s="2" customFormat="1" ht="16.5" customHeight="1">
      <c r="A762" s="41"/>
      <c r="B762" s="42"/>
      <c r="C762" s="215" t="s">
        <v>1074</v>
      </c>
      <c r="D762" s="215" t="s">
        <v>144</v>
      </c>
      <c r="E762" s="216" t="s">
        <v>1075</v>
      </c>
      <c r="F762" s="217" t="s">
        <v>1076</v>
      </c>
      <c r="G762" s="218" t="s">
        <v>166</v>
      </c>
      <c r="H762" s="219">
        <v>2</v>
      </c>
      <c r="I762" s="220"/>
      <c r="J762" s="221">
        <f>ROUND(I762*H762,2)</f>
        <v>0</v>
      </c>
      <c r="K762" s="217" t="s">
        <v>148</v>
      </c>
      <c r="L762" s="47"/>
      <c r="M762" s="222" t="s">
        <v>19</v>
      </c>
      <c r="N762" s="223" t="s">
        <v>40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0.0074999999999999997</v>
      </c>
      <c r="T762" s="225">
        <f>S762*H762</f>
        <v>0.014999999999999999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248</v>
      </c>
      <c r="AT762" s="226" t="s">
        <v>144</v>
      </c>
      <c r="AU762" s="226" t="s">
        <v>79</v>
      </c>
      <c r="AY762" s="20" t="s">
        <v>142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77</v>
      </c>
      <c r="BK762" s="227">
        <f>ROUND(I762*H762,2)</f>
        <v>0</v>
      </c>
      <c r="BL762" s="20" t="s">
        <v>248</v>
      </c>
      <c r="BM762" s="226" t="s">
        <v>1077</v>
      </c>
    </row>
    <row r="763" s="2" customFormat="1">
      <c r="A763" s="41"/>
      <c r="B763" s="42"/>
      <c r="C763" s="43"/>
      <c r="D763" s="228" t="s">
        <v>151</v>
      </c>
      <c r="E763" s="43"/>
      <c r="F763" s="229" t="s">
        <v>1078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151</v>
      </c>
      <c r="AU763" s="20" t="s">
        <v>79</v>
      </c>
    </row>
    <row r="764" s="13" customFormat="1">
      <c r="A764" s="13"/>
      <c r="B764" s="233"/>
      <c r="C764" s="234"/>
      <c r="D764" s="235" t="s">
        <v>153</v>
      </c>
      <c r="E764" s="236" t="s">
        <v>19</v>
      </c>
      <c r="F764" s="237" t="s">
        <v>497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153</v>
      </c>
      <c r="AU764" s="243" t="s">
        <v>79</v>
      </c>
      <c r="AV764" s="13" t="s">
        <v>77</v>
      </c>
      <c r="AW764" s="13" t="s">
        <v>31</v>
      </c>
      <c r="AX764" s="13" t="s">
        <v>69</v>
      </c>
      <c r="AY764" s="243" t="s">
        <v>142</v>
      </c>
    </row>
    <row r="765" s="14" customFormat="1">
      <c r="A765" s="14"/>
      <c r="B765" s="244"/>
      <c r="C765" s="245"/>
      <c r="D765" s="235" t="s">
        <v>153</v>
      </c>
      <c r="E765" s="246" t="s">
        <v>19</v>
      </c>
      <c r="F765" s="247" t="s">
        <v>79</v>
      </c>
      <c r="G765" s="245"/>
      <c r="H765" s="248">
        <v>2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153</v>
      </c>
      <c r="AU765" s="254" t="s">
        <v>79</v>
      </c>
      <c r="AV765" s="14" t="s">
        <v>79</v>
      </c>
      <c r="AW765" s="14" t="s">
        <v>31</v>
      </c>
      <c r="AX765" s="14" t="s">
        <v>69</v>
      </c>
      <c r="AY765" s="254" t="s">
        <v>142</v>
      </c>
    </row>
    <row r="766" s="15" customFormat="1">
      <c r="A766" s="15"/>
      <c r="B766" s="255"/>
      <c r="C766" s="256"/>
      <c r="D766" s="235" t="s">
        <v>153</v>
      </c>
      <c r="E766" s="257" t="s">
        <v>19</v>
      </c>
      <c r="F766" s="258" t="s">
        <v>158</v>
      </c>
      <c r="G766" s="256"/>
      <c r="H766" s="259">
        <v>2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153</v>
      </c>
      <c r="AU766" s="265" t="s">
        <v>79</v>
      </c>
      <c r="AV766" s="15" t="s">
        <v>149</v>
      </c>
      <c r="AW766" s="15" t="s">
        <v>31</v>
      </c>
      <c r="AX766" s="15" t="s">
        <v>77</v>
      </c>
      <c r="AY766" s="265" t="s">
        <v>142</v>
      </c>
    </row>
    <row r="767" s="12" customFormat="1" ht="22.8" customHeight="1">
      <c r="A767" s="12"/>
      <c r="B767" s="199"/>
      <c r="C767" s="200"/>
      <c r="D767" s="201" t="s">
        <v>68</v>
      </c>
      <c r="E767" s="213" t="s">
        <v>1079</v>
      </c>
      <c r="F767" s="213" t="s">
        <v>1080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SUM(P768:P785)</f>
        <v>0</v>
      </c>
      <c r="Q767" s="207"/>
      <c r="R767" s="208">
        <f>SUM(R768:R785)</f>
        <v>0</v>
      </c>
      <c r="S767" s="207"/>
      <c r="T767" s="209">
        <f>SUM(T768:T785)</f>
        <v>24.406679999999998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79</v>
      </c>
      <c r="AT767" s="211" t="s">
        <v>68</v>
      </c>
      <c r="AU767" s="211" t="s">
        <v>77</v>
      </c>
      <c r="AY767" s="210" t="s">
        <v>142</v>
      </c>
      <c r="BK767" s="212">
        <f>SUM(BK768:BK785)</f>
        <v>0</v>
      </c>
    </row>
    <row r="768" s="2" customFormat="1" ht="16.5" customHeight="1">
      <c r="A768" s="41"/>
      <c r="B768" s="42"/>
      <c r="C768" s="215" t="s">
        <v>1081</v>
      </c>
      <c r="D768" s="215" t="s">
        <v>144</v>
      </c>
      <c r="E768" s="216" t="s">
        <v>1082</v>
      </c>
      <c r="F768" s="217" t="s">
        <v>1083</v>
      </c>
      <c r="G768" s="218" t="s">
        <v>147</v>
      </c>
      <c r="H768" s="219">
        <v>141.72</v>
      </c>
      <c r="I768" s="220"/>
      <c r="J768" s="221">
        <f>ROUND(I768*H768,2)</f>
        <v>0</v>
      </c>
      <c r="K768" s="217" t="s">
        <v>148</v>
      </c>
      <c r="L768" s="47"/>
      <c r="M768" s="222" t="s">
        <v>19</v>
      </c>
      <c r="N768" s="223" t="s">
        <v>40</v>
      </c>
      <c r="O768" s="87"/>
      <c r="P768" s="224">
        <f>O768*H768</f>
        <v>0</v>
      </c>
      <c r="Q768" s="224">
        <v>0</v>
      </c>
      <c r="R768" s="224">
        <f>Q768*H768</f>
        <v>0</v>
      </c>
      <c r="S768" s="224">
        <v>0.024</v>
      </c>
      <c r="T768" s="225">
        <f>S768*H768</f>
        <v>3.4012799999999999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248</v>
      </c>
      <c r="AT768" s="226" t="s">
        <v>144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248</v>
      </c>
      <c r="BM768" s="226" t="s">
        <v>1084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1085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13" customFormat="1">
      <c r="A770" s="13"/>
      <c r="B770" s="233"/>
      <c r="C770" s="234"/>
      <c r="D770" s="235" t="s">
        <v>153</v>
      </c>
      <c r="E770" s="236" t="s">
        <v>19</v>
      </c>
      <c r="F770" s="237" t="s">
        <v>1086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153</v>
      </c>
      <c r="AU770" s="243" t="s">
        <v>79</v>
      </c>
      <c r="AV770" s="13" t="s">
        <v>77</v>
      </c>
      <c r="AW770" s="13" t="s">
        <v>31</v>
      </c>
      <c r="AX770" s="13" t="s">
        <v>69</v>
      </c>
      <c r="AY770" s="243" t="s">
        <v>142</v>
      </c>
    </row>
    <row r="771" s="14" customFormat="1">
      <c r="A771" s="14"/>
      <c r="B771" s="244"/>
      <c r="C771" s="245"/>
      <c r="D771" s="235" t="s">
        <v>153</v>
      </c>
      <c r="E771" s="246" t="s">
        <v>19</v>
      </c>
      <c r="F771" s="247" t="s">
        <v>828</v>
      </c>
      <c r="G771" s="245"/>
      <c r="H771" s="248">
        <v>141.72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153</v>
      </c>
      <c r="AU771" s="254" t="s">
        <v>79</v>
      </c>
      <c r="AV771" s="14" t="s">
        <v>79</v>
      </c>
      <c r="AW771" s="14" t="s">
        <v>31</v>
      </c>
      <c r="AX771" s="14" t="s">
        <v>69</v>
      </c>
      <c r="AY771" s="254" t="s">
        <v>142</v>
      </c>
    </row>
    <row r="772" s="15" customFormat="1">
      <c r="A772" s="15"/>
      <c r="B772" s="255"/>
      <c r="C772" s="256"/>
      <c r="D772" s="235" t="s">
        <v>153</v>
      </c>
      <c r="E772" s="257" t="s">
        <v>19</v>
      </c>
      <c r="F772" s="258" t="s">
        <v>158</v>
      </c>
      <c r="G772" s="256"/>
      <c r="H772" s="259">
        <v>141.72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153</v>
      </c>
      <c r="AU772" s="265" t="s">
        <v>79</v>
      </c>
      <c r="AV772" s="15" t="s">
        <v>149</v>
      </c>
      <c r="AW772" s="15" t="s">
        <v>31</v>
      </c>
      <c r="AX772" s="15" t="s">
        <v>77</v>
      </c>
      <c r="AY772" s="265" t="s">
        <v>142</v>
      </c>
    </row>
    <row r="773" s="2" customFormat="1" ht="16.5" customHeight="1">
      <c r="A773" s="41"/>
      <c r="B773" s="42"/>
      <c r="C773" s="215" t="s">
        <v>1087</v>
      </c>
      <c r="D773" s="215" t="s">
        <v>144</v>
      </c>
      <c r="E773" s="216" t="s">
        <v>1088</v>
      </c>
      <c r="F773" s="217" t="s">
        <v>1089</v>
      </c>
      <c r="G773" s="218" t="s">
        <v>147</v>
      </c>
      <c r="H773" s="219">
        <v>700.17999999999995</v>
      </c>
      <c r="I773" s="220"/>
      <c r="J773" s="221">
        <f>ROUND(I773*H773,2)</f>
        <v>0</v>
      </c>
      <c r="K773" s="217" t="s">
        <v>148</v>
      </c>
      <c r="L773" s="47"/>
      <c r="M773" s="222" t="s">
        <v>19</v>
      </c>
      <c r="N773" s="223" t="s">
        <v>40</v>
      </c>
      <c r="O773" s="87"/>
      <c r="P773" s="224">
        <f>O773*H773</f>
        <v>0</v>
      </c>
      <c r="Q773" s="224">
        <v>0</v>
      </c>
      <c r="R773" s="224">
        <f>Q773*H773</f>
        <v>0</v>
      </c>
      <c r="S773" s="224">
        <v>0.029999999999999999</v>
      </c>
      <c r="T773" s="225">
        <f>S773*H773</f>
        <v>21.005399999999998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248</v>
      </c>
      <c r="AT773" s="226" t="s">
        <v>144</v>
      </c>
      <c r="AU773" s="226" t="s">
        <v>79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248</v>
      </c>
      <c r="BM773" s="226" t="s">
        <v>1090</v>
      </c>
    </row>
    <row r="774" s="2" customFormat="1">
      <c r="A774" s="41"/>
      <c r="B774" s="42"/>
      <c r="C774" s="43"/>
      <c r="D774" s="228" t="s">
        <v>151</v>
      </c>
      <c r="E774" s="43"/>
      <c r="F774" s="229" t="s">
        <v>1091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151</v>
      </c>
      <c r="AU774" s="20" t="s">
        <v>79</v>
      </c>
    </row>
    <row r="775" s="13" customFormat="1">
      <c r="A775" s="13"/>
      <c r="B775" s="233"/>
      <c r="C775" s="234"/>
      <c r="D775" s="235" t="s">
        <v>153</v>
      </c>
      <c r="E775" s="236" t="s">
        <v>19</v>
      </c>
      <c r="F775" s="237" t="s">
        <v>827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153</v>
      </c>
      <c r="AU775" s="243" t="s">
        <v>79</v>
      </c>
      <c r="AV775" s="13" t="s">
        <v>77</v>
      </c>
      <c r="AW775" s="13" t="s">
        <v>31</v>
      </c>
      <c r="AX775" s="13" t="s">
        <v>69</v>
      </c>
      <c r="AY775" s="243" t="s">
        <v>142</v>
      </c>
    </row>
    <row r="776" s="14" customFormat="1">
      <c r="A776" s="14"/>
      <c r="B776" s="244"/>
      <c r="C776" s="245"/>
      <c r="D776" s="235" t="s">
        <v>153</v>
      </c>
      <c r="E776" s="246" t="s">
        <v>19</v>
      </c>
      <c r="F776" s="247" t="s">
        <v>828</v>
      </c>
      <c r="G776" s="245"/>
      <c r="H776" s="248">
        <v>141.72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153</v>
      </c>
      <c r="AU776" s="254" t="s">
        <v>79</v>
      </c>
      <c r="AV776" s="14" t="s">
        <v>79</v>
      </c>
      <c r="AW776" s="14" t="s">
        <v>31</v>
      </c>
      <c r="AX776" s="14" t="s">
        <v>69</v>
      </c>
      <c r="AY776" s="254" t="s">
        <v>142</v>
      </c>
    </row>
    <row r="777" s="13" customFormat="1">
      <c r="A777" s="13"/>
      <c r="B777" s="233"/>
      <c r="C777" s="234"/>
      <c r="D777" s="235" t="s">
        <v>153</v>
      </c>
      <c r="E777" s="236" t="s">
        <v>19</v>
      </c>
      <c r="F777" s="237" t="s">
        <v>1092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153</v>
      </c>
      <c r="AU777" s="243" t="s">
        <v>79</v>
      </c>
      <c r="AV777" s="13" t="s">
        <v>77</v>
      </c>
      <c r="AW777" s="13" t="s">
        <v>31</v>
      </c>
      <c r="AX777" s="13" t="s">
        <v>69</v>
      </c>
      <c r="AY777" s="243" t="s">
        <v>142</v>
      </c>
    </row>
    <row r="778" s="14" customFormat="1">
      <c r="A778" s="14"/>
      <c r="B778" s="244"/>
      <c r="C778" s="245"/>
      <c r="D778" s="235" t="s">
        <v>153</v>
      </c>
      <c r="E778" s="246" t="s">
        <v>19</v>
      </c>
      <c r="F778" s="247" t="s">
        <v>830</v>
      </c>
      <c r="G778" s="245"/>
      <c r="H778" s="248">
        <v>35.799999999999997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153</v>
      </c>
      <c r="AU778" s="254" t="s">
        <v>79</v>
      </c>
      <c r="AV778" s="14" t="s">
        <v>79</v>
      </c>
      <c r="AW778" s="14" t="s">
        <v>31</v>
      </c>
      <c r="AX778" s="14" t="s">
        <v>69</v>
      </c>
      <c r="AY778" s="254" t="s">
        <v>142</v>
      </c>
    </row>
    <row r="779" s="13" customFormat="1">
      <c r="A779" s="13"/>
      <c r="B779" s="233"/>
      <c r="C779" s="234"/>
      <c r="D779" s="235" t="s">
        <v>153</v>
      </c>
      <c r="E779" s="236" t="s">
        <v>19</v>
      </c>
      <c r="F779" s="237" t="s">
        <v>1093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153</v>
      </c>
      <c r="AU779" s="243" t="s">
        <v>79</v>
      </c>
      <c r="AV779" s="13" t="s">
        <v>77</v>
      </c>
      <c r="AW779" s="13" t="s">
        <v>31</v>
      </c>
      <c r="AX779" s="13" t="s">
        <v>69</v>
      </c>
      <c r="AY779" s="243" t="s">
        <v>142</v>
      </c>
    </row>
    <row r="780" s="14" customFormat="1">
      <c r="A780" s="14"/>
      <c r="B780" s="244"/>
      <c r="C780" s="245"/>
      <c r="D780" s="235" t="s">
        <v>153</v>
      </c>
      <c r="E780" s="246" t="s">
        <v>19</v>
      </c>
      <c r="F780" s="247" t="s">
        <v>838</v>
      </c>
      <c r="G780" s="245"/>
      <c r="H780" s="248">
        <v>234.80000000000001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153</v>
      </c>
      <c r="AU780" s="254" t="s">
        <v>79</v>
      </c>
      <c r="AV780" s="14" t="s">
        <v>79</v>
      </c>
      <c r="AW780" s="14" t="s">
        <v>31</v>
      </c>
      <c r="AX780" s="14" t="s">
        <v>69</v>
      </c>
      <c r="AY780" s="254" t="s">
        <v>142</v>
      </c>
    </row>
    <row r="781" s="13" customFormat="1">
      <c r="A781" s="13"/>
      <c r="B781" s="233"/>
      <c r="C781" s="234"/>
      <c r="D781" s="235" t="s">
        <v>153</v>
      </c>
      <c r="E781" s="236" t="s">
        <v>19</v>
      </c>
      <c r="F781" s="237" t="s">
        <v>841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153</v>
      </c>
      <c r="AU781" s="243" t="s">
        <v>79</v>
      </c>
      <c r="AV781" s="13" t="s">
        <v>77</v>
      </c>
      <c r="AW781" s="13" t="s">
        <v>31</v>
      </c>
      <c r="AX781" s="13" t="s">
        <v>69</v>
      </c>
      <c r="AY781" s="243" t="s">
        <v>142</v>
      </c>
    </row>
    <row r="782" s="14" customFormat="1">
      <c r="A782" s="14"/>
      <c r="B782" s="244"/>
      <c r="C782" s="245"/>
      <c r="D782" s="235" t="s">
        <v>153</v>
      </c>
      <c r="E782" s="246" t="s">
        <v>19</v>
      </c>
      <c r="F782" s="247" t="s">
        <v>842</v>
      </c>
      <c r="G782" s="245"/>
      <c r="H782" s="248">
        <v>231.25999999999999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153</v>
      </c>
      <c r="AU782" s="254" t="s">
        <v>79</v>
      </c>
      <c r="AV782" s="14" t="s">
        <v>79</v>
      </c>
      <c r="AW782" s="14" t="s">
        <v>31</v>
      </c>
      <c r="AX782" s="14" t="s">
        <v>69</v>
      </c>
      <c r="AY782" s="254" t="s">
        <v>142</v>
      </c>
    </row>
    <row r="783" s="13" customFormat="1">
      <c r="A783" s="13"/>
      <c r="B783" s="233"/>
      <c r="C783" s="234"/>
      <c r="D783" s="235" t="s">
        <v>153</v>
      </c>
      <c r="E783" s="236" t="s">
        <v>19</v>
      </c>
      <c r="F783" s="237" t="s">
        <v>843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153</v>
      </c>
      <c r="AU783" s="243" t="s">
        <v>79</v>
      </c>
      <c r="AV783" s="13" t="s">
        <v>77</v>
      </c>
      <c r="AW783" s="13" t="s">
        <v>31</v>
      </c>
      <c r="AX783" s="13" t="s">
        <v>69</v>
      </c>
      <c r="AY783" s="243" t="s">
        <v>142</v>
      </c>
    </row>
    <row r="784" s="14" customFormat="1">
      <c r="A784" s="14"/>
      <c r="B784" s="244"/>
      <c r="C784" s="245"/>
      <c r="D784" s="235" t="s">
        <v>153</v>
      </c>
      <c r="E784" s="246" t="s">
        <v>19</v>
      </c>
      <c r="F784" s="247" t="s">
        <v>844</v>
      </c>
      <c r="G784" s="245"/>
      <c r="H784" s="248">
        <v>56.600000000000001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153</v>
      </c>
      <c r="AU784" s="254" t="s">
        <v>79</v>
      </c>
      <c r="AV784" s="14" t="s">
        <v>79</v>
      </c>
      <c r="AW784" s="14" t="s">
        <v>31</v>
      </c>
      <c r="AX784" s="14" t="s">
        <v>69</v>
      </c>
      <c r="AY784" s="254" t="s">
        <v>142</v>
      </c>
    </row>
    <row r="785" s="15" customFormat="1">
      <c r="A785" s="15"/>
      <c r="B785" s="255"/>
      <c r="C785" s="256"/>
      <c r="D785" s="235" t="s">
        <v>153</v>
      </c>
      <c r="E785" s="257" t="s">
        <v>19</v>
      </c>
      <c r="F785" s="258" t="s">
        <v>158</v>
      </c>
      <c r="G785" s="256"/>
      <c r="H785" s="259">
        <v>700.17999999999995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5" t="s">
        <v>153</v>
      </c>
      <c r="AU785" s="265" t="s">
        <v>79</v>
      </c>
      <c r="AV785" s="15" t="s">
        <v>149</v>
      </c>
      <c r="AW785" s="15" t="s">
        <v>31</v>
      </c>
      <c r="AX785" s="15" t="s">
        <v>77</v>
      </c>
      <c r="AY785" s="265" t="s">
        <v>142</v>
      </c>
    </row>
    <row r="786" s="12" customFormat="1" ht="22.8" customHeight="1">
      <c r="A786" s="12"/>
      <c r="B786" s="199"/>
      <c r="C786" s="200"/>
      <c r="D786" s="201" t="s">
        <v>68</v>
      </c>
      <c r="E786" s="213" t="s">
        <v>1094</v>
      </c>
      <c r="F786" s="213" t="s">
        <v>1095</v>
      </c>
      <c r="G786" s="200"/>
      <c r="H786" s="200"/>
      <c r="I786" s="203"/>
      <c r="J786" s="214">
        <f>BK786</f>
        <v>0</v>
      </c>
      <c r="K786" s="200"/>
      <c r="L786" s="205"/>
      <c r="M786" s="206"/>
      <c r="N786" s="207"/>
      <c r="O786" s="207"/>
      <c r="P786" s="208">
        <f>SUM(P787:P800)</f>
        <v>0</v>
      </c>
      <c r="Q786" s="207"/>
      <c r="R786" s="208">
        <f>SUM(R787:R800)</f>
        <v>0</v>
      </c>
      <c r="S786" s="207"/>
      <c r="T786" s="209">
        <f>SUM(T787:T800)</f>
        <v>4.4940785000000005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0" t="s">
        <v>79</v>
      </c>
      <c r="AT786" s="211" t="s">
        <v>68</v>
      </c>
      <c r="AU786" s="211" t="s">
        <v>77</v>
      </c>
      <c r="AY786" s="210" t="s">
        <v>142</v>
      </c>
      <c r="BK786" s="212">
        <f>SUM(BK787:BK800)</f>
        <v>0</v>
      </c>
    </row>
    <row r="787" s="2" customFormat="1" ht="16.5" customHeight="1">
      <c r="A787" s="41"/>
      <c r="B787" s="42"/>
      <c r="C787" s="215" t="s">
        <v>1096</v>
      </c>
      <c r="D787" s="215" t="s">
        <v>144</v>
      </c>
      <c r="E787" s="216" t="s">
        <v>1097</v>
      </c>
      <c r="F787" s="217" t="s">
        <v>1098</v>
      </c>
      <c r="G787" s="218" t="s">
        <v>147</v>
      </c>
      <c r="H787" s="219">
        <v>659.45000000000005</v>
      </c>
      <c r="I787" s="220"/>
      <c r="J787" s="221">
        <f>ROUND(I787*H787,2)</f>
        <v>0</v>
      </c>
      <c r="K787" s="217" t="s">
        <v>148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0.00594</v>
      </c>
      <c r="T787" s="225">
        <f>S787*H787</f>
        <v>3.9171330000000002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248</v>
      </c>
      <c r="AT787" s="226" t="s">
        <v>144</v>
      </c>
      <c r="AU787" s="226" t="s">
        <v>79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248</v>
      </c>
      <c r="BM787" s="226" t="s">
        <v>1099</v>
      </c>
    </row>
    <row r="788" s="2" customFormat="1">
      <c r="A788" s="41"/>
      <c r="B788" s="42"/>
      <c r="C788" s="43"/>
      <c r="D788" s="228" t="s">
        <v>151</v>
      </c>
      <c r="E788" s="43"/>
      <c r="F788" s="229" t="s">
        <v>1100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151</v>
      </c>
      <c r="AU788" s="20" t="s">
        <v>79</v>
      </c>
    </row>
    <row r="789" s="14" customFormat="1">
      <c r="A789" s="14"/>
      <c r="B789" s="244"/>
      <c r="C789" s="245"/>
      <c r="D789" s="235" t="s">
        <v>153</v>
      </c>
      <c r="E789" s="246" t="s">
        <v>19</v>
      </c>
      <c r="F789" s="247" t="s">
        <v>1101</v>
      </c>
      <c r="G789" s="245"/>
      <c r="H789" s="248">
        <v>303.36500000000001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153</v>
      </c>
      <c r="AU789" s="254" t="s">
        <v>79</v>
      </c>
      <c r="AV789" s="14" t="s">
        <v>79</v>
      </c>
      <c r="AW789" s="14" t="s">
        <v>31</v>
      </c>
      <c r="AX789" s="14" t="s">
        <v>69</v>
      </c>
      <c r="AY789" s="254" t="s">
        <v>142</v>
      </c>
    </row>
    <row r="790" s="14" customFormat="1">
      <c r="A790" s="14"/>
      <c r="B790" s="244"/>
      <c r="C790" s="245"/>
      <c r="D790" s="235" t="s">
        <v>153</v>
      </c>
      <c r="E790" s="246" t="s">
        <v>19</v>
      </c>
      <c r="F790" s="247" t="s">
        <v>1102</v>
      </c>
      <c r="G790" s="245"/>
      <c r="H790" s="248">
        <v>76.560000000000002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153</v>
      </c>
      <c r="AU790" s="254" t="s">
        <v>79</v>
      </c>
      <c r="AV790" s="14" t="s">
        <v>79</v>
      </c>
      <c r="AW790" s="14" t="s">
        <v>31</v>
      </c>
      <c r="AX790" s="14" t="s">
        <v>69</v>
      </c>
      <c r="AY790" s="254" t="s">
        <v>142</v>
      </c>
    </row>
    <row r="791" s="14" customFormat="1">
      <c r="A791" s="14"/>
      <c r="B791" s="244"/>
      <c r="C791" s="245"/>
      <c r="D791" s="235" t="s">
        <v>153</v>
      </c>
      <c r="E791" s="246" t="s">
        <v>19</v>
      </c>
      <c r="F791" s="247" t="s">
        <v>1103</v>
      </c>
      <c r="G791" s="245"/>
      <c r="H791" s="248">
        <v>73.840000000000003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153</v>
      </c>
      <c r="AU791" s="254" t="s">
        <v>79</v>
      </c>
      <c r="AV791" s="14" t="s">
        <v>79</v>
      </c>
      <c r="AW791" s="14" t="s">
        <v>31</v>
      </c>
      <c r="AX791" s="14" t="s">
        <v>69</v>
      </c>
      <c r="AY791" s="254" t="s">
        <v>142</v>
      </c>
    </row>
    <row r="792" s="14" customFormat="1">
      <c r="A792" s="14"/>
      <c r="B792" s="244"/>
      <c r="C792" s="245"/>
      <c r="D792" s="235" t="s">
        <v>153</v>
      </c>
      <c r="E792" s="246" t="s">
        <v>19</v>
      </c>
      <c r="F792" s="247" t="s">
        <v>1104</v>
      </c>
      <c r="G792" s="245"/>
      <c r="H792" s="248">
        <v>133.25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153</v>
      </c>
      <c r="AU792" s="254" t="s">
        <v>79</v>
      </c>
      <c r="AV792" s="14" t="s">
        <v>79</v>
      </c>
      <c r="AW792" s="14" t="s">
        <v>31</v>
      </c>
      <c r="AX792" s="14" t="s">
        <v>69</v>
      </c>
      <c r="AY792" s="254" t="s">
        <v>142</v>
      </c>
    </row>
    <row r="793" s="14" customFormat="1">
      <c r="A793" s="14"/>
      <c r="B793" s="244"/>
      <c r="C793" s="245"/>
      <c r="D793" s="235" t="s">
        <v>153</v>
      </c>
      <c r="E793" s="246" t="s">
        <v>19</v>
      </c>
      <c r="F793" s="247" t="s">
        <v>1105</v>
      </c>
      <c r="G793" s="245"/>
      <c r="H793" s="248">
        <v>20.800000000000001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153</v>
      </c>
      <c r="AU793" s="254" t="s">
        <v>79</v>
      </c>
      <c r="AV793" s="14" t="s">
        <v>79</v>
      </c>
      <c r="AW793" s="14" t="s">
        <v>31</v>
      </c>
      <c r="AX793" s="14" t="s">
        <v>69</v>
      </c>
      <c r="AY793" s="254" t="s">
        <v>142</v>
      </c>
    </row>
    <row r="794" s="14" customFormat="1">
      <c r="A794" s="14"/>
      <c r="B794" s="244"/>
      <c r="C794" s="245"/>
      <c r="D794" s="235" t="s">
        <v>153</v>
      </c>
      <c r="E794" s="246" t="s">
        <v>19</v>
      </c>
      <c r="F794" s="247" t="s">
        <v>1106</v>
      </c>
      <c r="G794" s="245"/>
      <c r="H794" s="248">
        <v>13.635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153</v>
      </c>
      <c r="AU794" s="254" t="s">
        <v>79</v>
      </c>
      <c r="AV794" s="14" t="s">
        <v>79</v>
      </c>
      <c r="AW794" s="14" t="s">
        <v>31</v>
      </c>
      <c r="AX794" s="14" t="s">
        <v>69</v>
      </c>
      <c r="AY794" s="254" t="s">
        <v>142</v>
      </c>
    </row>
    <row r="795" s="14" customFormat="1">
      <c r="A795" s="14"/>
      <c r="B795" s="244"/>
      <c r="C795" s="245"/>
      <c r="D795" s="235" t="s">
        <v>153</v>
      </c>
      <c r="E795" s="246" t="s">
        <v>19</v>
      </c>
      <c r="F795" s="247" t="s">
        <v>380</v>
      </c>
      <c r="G795" s="245"/>
      <c r="H795" s="248">
        <v>38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153</v>
      </c>
      <c r="AU795" s="254" t="s">
        <v>79</v>
      </c>
      <c r="AV795" s="14" t="s">
        <v>79</v>
      </c>
      <c r="AW795" s="14" t="s">
        <v>31</v>
      </c>
      <c r="AX795" s="14" t="s">
        <v>69</v>
      </c>
      <c r="AY795" s="254" t="s">
        <v>142</v>
      </c>
    </row>
    <row r="796" s="15" customFormat="1">
      <c r="A796" s="15"/>
      <c r="B796" s="255"/>
      <c r="C796" s="256"/>
      <c r="D796" s="235" t="s">
        <v>153</v>
      </c>
      <c r="E796" s="257" t="s">
        <v>19</v>
      </c>
      <c r="F796" s="258" t="s">
        <v>158</v>
      </c>
      <c r="G796" s="256"/>
      <c r="H796" s="259">
        <v>659.44999999999993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153</v>
      </c>
      <c r="AU796" s="265" t="s">
        <v>79</v>
      </c>
      <c r="AV796" s="15" t="s">
        <v>149</v>
      </c>
      <c r="AW796" s="15" t="s">
        <v>31</v>
      </c>
      <c r="AX796" s="15" t="s">
        <v>77</v>
      </c>
      <c r="AY796" s="265" t="s">
        <v>142</v>
      </c>
    </row>
    <row r="797" s="2" customFormat="1" ht="16.5" customHeight="1">
      <c r="A797" s="41"/>
      <c r="B797" s="42"/>
      <c r="C797" s="215" t="s">
        <v>1107</v>
      </c>
      <c r="D797" s="215" t="s">
        <v>144</v>
      </c>
      <c r="E797" s="216" t="s">
        <v>1108</v>
      </c>
      <c r="F797" s="217" t="s">
        <v>1109</v>
      </c>
      <c r="G797" s="218" t="s">
        <v>176</v>
      </c>
      <c r="H797" s="219">
        <v>171.75</v>
      </c>
      <c r="I797" s="220"/>
      <c r="J797" s="221">
        <f>ROUND(I797*H797,2)</f>
        <v>0</v>
      </c>
      <c r="K797" s="217" t="s">
        <v>389</v>
      </c>
      <c r="L797" s="47"/>
      <c r="M797" s="222" t="s">
        <v>19</v>
      </c>
      <c r="N797" s="223" t="s">
        <v>40</v>
      </c>
      <c r="O797" s="87"/>
      <c r="P797" s="224">
        <f>O797*H797</f>
        <v>0</v>
      </c>
      <c r="Q797" s="224">
        <v>0</v>
      </c>
      <c r="R797" s="224">
        <f>Q797*H797</f>
        <v>0</v>
      </c>
      <c r="S797" s="224">
        <v>0.00167</v>
      </c>
      <c r="T797" s="225">
        <f>S797*H797</f>
        <v>0.28682249999999998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6" t="s">
        <v>248</v>
      </c>
      <c r="AT797" s="226" t="s">
        <v>144</v>
      </c>
      <c r="AU797" s="226" t="s">
        <v>79</v>
      </c>
      <c r="AY797" s="20" t="s">
        <v>142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20" t="s">
        <v>77</v>
      </c>
      <c r="BK797" s="227">
        <f>ROUND(I797*H797,2)</f>
        <v>0</v>
      </c>
      <c r="BL797" s="20" t="s">
        <v>248</v>
      </c>
      <c r="BM797" s="226" t="s">
        <v>1110</v>
      </c>
    </row>
    <row r="798" s="2" customFormat="1">
      <c r="A798" s="41"/>
      <c r="B798" s="42"/>
      <c r="C798" s="43"/>
      <c r="D798" s="228" t="s">
        <v>151</v>
      </c>
      <c r="E798" s="43"/>
      <c r="F798" s="229" t="s">
        <v>1111</v>
      </c>
      <c r="G798" s="43"/>
      <c r="H798" s="43"/>
      <c r="I798" s="230"/>
      <c r="J798" s="43"/>
      <c r="K798" s="43"/>
      <c r="L798" s="47"/>
      <c r="M798" s="231"/>
      <c r="N798" s="232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151</v>
      </c>
      <c r="AU798" s="20" t="s">
        <v>79</v>
      </c>
    </row>
    <row r="799" s="2" customFormat="1" ht="16.5" customHeight="1">
      <c r="A799" s="41"/>
      <c r="B799" s="42"/>
      <c r="C799" s="215" t="s">
        <v>1112</v>
      </c>
      <c r="D799" s="215" t="s">
        <v>144</v>
      </c>
      <c r="E799" s="216" t="s">
        <v>1113</v>
      </c>
      <c r="F799" s="217" t="s">
        <v>1114</v>
      </c>
      <c r="G799" s="218" t="s">
        <v>176</v>
      </c>
      <c r="H799" s="219">
        <v>130.09999999999999</v>
      </c>
      <c r="I799" s="220"/>
      <c r="J799" s="221">
        <f>ROUND(I799*H799,2)</f>
        <v>0</v>
      </c>
      <c r="K799" s="217" t="s">
        <v>389</v>
      </c>
      <c r="L799" s="47"/>
      <c r="M799" s="222" t="s">
        <v>19</v>
      </c>
      <c r="N799" s="223" t="s">
        <v>40</v>
      </c>
      <c r="O799" s="87"/>
      <c r="P799" s="224">
        <f>O799*H799</f>
        <v>0</v>
      </c>
      <c r="Q799" s="224">
        <v>0</v>
      </c>
      <c r="R799" s="224">
        <f>Q799*H799</f>
        <v>0</v>
      </c>
      <c r="S799" s="224">
        <v>0.0022300000000000002</v>
      </c>
      <c r="T799" s="225">
        <f>S799*H799</f>
        <v>0.29012300000000002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248</v>
      </c>
      <c r="AT799" s="226" t="s">
        <v>144</v>
      </c>
      <c r="AU799" s="226" t="s">
        <v>79</v>
      </c>
      <c r="AY799" s="20" t="s">
        <v>142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77</v>
      </c>
      <c r="BK799" s="227">
        <f>ROUND(I799*H799,2)</f>
        <v>0</v>
      </c>
      <c r="BL799" s="20" t="s">
        <v>248</v>
      </c>
      <c r="BM799" s="226" t="s">
        <v>1115</v>
      </c>
    </row>
    <row r="800" s="2" customFormat="1">
      <c r="A800" s="41"/>
      <c r="B800" s="42"/>
      <c r="C800" s="43"/>
      <c r="D800" s="228" t="s">
        <v>151</v>
      </c>
      <c r="E800" s="43"/>
      <c r="F800" s="229" t="s">
        <v>1116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151</v>
      </c>
      <c r="AU800" s="20" t="s">
        <v>79</v>
      </c>
    </row>
    <row r="801" s="12" customFormat="1" ht="22.8" customHeight="1">
      <c r="A801" s="12"/>
      <c r="B801" s="199"/>
      <c r="C801" s="200"/>
      <c r="D801" s="201" t="s">
        <v>68</v>
      </c>
      <c r="E801" s="213" t="s">
        <v>1117</v>
      </c>
      <c r="F801" s="213" t="s">
        <v>1118</v>
      </c>
      <c r="G801" s="200"/>
      <c r="H801" s="200"/>
      <c r="I801" s="203"/>
      <c r="J801" s="214">
        <f>BK801</f>
        <v>0</v>
      </c>
      <c r="K801" s="200"/>
      <c r="L801" s="205"/>
      <c r="M801" s="206"/>
      <c r="N801" s="207"/>
      <c r="O801" s="207"/>
      <c r="P801" s="208">
        <f>SUM(P802:P824)</f>
        <v>0</v>
      </c>
      <c r="Q801" s="207"/>
      <c r="R801" s="208">
        <f>SUM(R802:R824)</f>
        <v>0</v>
      </c>
      <c r="S801" s="207"/>
      <c r="T801" s="209">
        <f>SUM(T802:T824)</f>
        <v>23.747236999999998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0" t="s">
        <v>79</v>
      </c>
      <c r="AT801" s="211" t="s">
        <v>68</v>
      </c>
      <c r="AU801" s="211" t="s">
        <v>77</v>
      </c>
      <c r="AY801" s="210" t="s">
        <v>142</v>
      </c>
      <c r="BK801" s="212">
        <f>SUM(BK802:BK824)</f>
        <v>0</v>
      </c>
    </row>
    <row r="802" s="2" customFormat="1" ht="16.5" customHeight="1">
      <c r="A802" s="41"/>
      <c r="B802" s="42"/>
      <c r="C802" s="215" t="s">
        <v>1119</v>
      </c>
      <c r="D802" s="215" t="s">
        <v>144</v>
      </c>
      <c r="E802" s="216" t="s">
        <v>1120</v>
      </c>
      <c r="F802" s="217" t="s">
        <v>1121</v>
      </c>
      <c r="G802" s="218" t="s">
        <v>176</v>
      </c>
      <c r="H802" s="219">
        <v>11.1</v>
      </c>
      <c r="I802" s="220"/>
      <c r="J802" s="221">
        <f>ROUND(I802*H802,2)</f>
        <v>0</v>
      </c>
      <c r="K802" s="217" t="s">
        <v>148</v>
      </c>
      <c r="L802" s="47"/>
      <c r="M802" s="222" t="s">
        <v>19</v>
      </c>
      <c r="N802" s="223" t="s">
        <v>40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0.11248</v>
      </c>
      <c r="T802" s="225">
        <f>S802*H802</f>
        <v>1.2485279999999999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248</v>
      </c>
      <c r="AT802" s="226" t="s">
        <v>144</v>
      </c>
      <c r="AU802" s="226" t="s">
        <v>79</v>
      </c>
      <c r="AY802" s="20" t="s">
        <v>142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77</v>
      </c>
      <c r="BK802" s="227">
        <f>ROUND(I802*H802,2)</f>
        <v>0</v>
      </c>
      <c r="BL802" s="20" t="s">
        <v>248</v>
      </c>
      <c r="BM802" s="226" t="s">
        <v>1122</v>
      </c>
    </row>
    <row r="803" s="2" customFormat="1">
      <c r="A803" s="41"/>
      <c r="B803" s="42"/>
      <c r="C803" s="43"/>
      <c r="D803" s="228" t="s">
        <v>151</v>
      </c>
      <c r="E803" s="43"/>
      <c r="F803" s="229" t="s">
        <v>1123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151</v>
      </c>
      <c r="AU803" s="20" t="s">
        <v>79</v>
      </c>
    </row>
    <row r="804" s="13" customFormat="1">
      <c r="A804" s="13"/>
      <c r="B804" s="233"/>
      <c r="C804" s="234"/>
      <c r="D804" s="235" t="s">
        <v>153</v>
      </c>
      <c r="E804" s="236" t="s">
        <v>19</v>
      </c>
      <c r="F804" s="237" t="s">
        <v>1124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153</v>
      </c>
      <c r="AU804" s="243" t="s">
        <v>79</v>
      </c>
      <c r="AV804" s="13" t="s">
        <v>77</v>
      </c>
      <c r="AW804" s="13" t="s">
        <v>31</v>
      </c>
      <c r="AX804" s="13" t="s">
        <v>69</v>
      </c>
      <c r="AY804" s="243" t="s">
        <v>142</v>
      </c>
    </row>
    <row r="805" s="14" customFormat="1">
      <c r="A805" s="14"/>
      <c r="B805" s="244"/>
      <c r="C805" s="245"/>
      <c r="D805" s="235" t="s">
        <v>153</v>
      </c>
      <c r="E805" s="246" t="s">
        <v>19</v>
      </c>
      <c r="F805" s="247" t="s">
        <v>1125</v>
      </c>
      <c r="G805" s="245"/>
      <c r="H805" s="248">
        <v>11.1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153</v>
      </c>
      <c r="AU805" s="254" t="s">
        <v>79</v>
      </c>
      <c r="AV805" s="14" t="s">
        <v>79</v>
      </c>
      <c r="AW805" s="14" t="s">
        <v>31</v>
      </c>
      <c r="AX805" s="14" t="s">
        <v>69</v>
      </c>
      <c r="AY805" s="254" t="s">
        <v>142</v>
      </c>
    </row>
    <row r="806" s="15" customFormat="1">
      <c r="A806" s="15"/>
      <c r="B806" s="255"/>
      <c r="C806" s="256"/>
      <c r="D806" s="235" t="s">
        <v>153</v>
      </c>
      <c r="E806" s="257" t="s">
        <v>19</v>
      </c>
      <c r="F806" s="258" t="s">
        <v>158</v>
      </c>
      <c r="G806" s="256"/>
      <c r="H806" s="259">
        <v>11.1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153</v>
      </c>
      <c r="AU806" s="265" t="s">
        <v>79</v>
      </c>
      <c r="AV806" s="15" t="s">
        <v>149</v>
      </c>
      <c r="AW806" s="15" t="s">
        <v>31</v>
      </c>
      <c r="AX806" s="15" t="s">
        <v>77</v>
      </c>
      <c r="AY806" s="265" t="s">
        <v>142</v>
      </c>
    </row>
    <row r="807" s="2" customFormat="1" ht="16.5" customHeight="1">
      <c r="A807" s="41"/>
      <c r="B807" s="42"/>
      <c r="C807" s="215" t="s">
        <v>1126</v>
      </c>
      <c r="D807" s="215" t="s">
        <v>144</v>
      </c>
      <c r="E807" s="216" t="s">
        <v>1127</v>
      </c>
      <c r="F807" s="217" t="s">
        <v>1128</v>
      </c>
      <c r="G807" s="218" t="s">
        <v>147</v>
      </c>
      <c r="H807" s="219">
        <v>894.25999999999999</v>
      </c>
      <c r="I807" s="220"/>
      <c r="J807" s="221">
        <f>ROUND(I807*H807,2)</f>
        <v>0</v>
      </c>
      <c r="K807" s="217" t="s">
        <v>148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0.024649999999999998</v>
      </c>
      <c r="T807" s="225">
        <f>S807*H807</f>
        <v>22.043508999999997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248</v>
      </c>
      <c r="AT807" s="226" t="s">
        <v>144</v>
      </c>
      <c r="AU807" s="226" t="s">
        <v>79</v>
      </c>
      <c r="AY807" s="20" t="s">
        <v>142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77</v>
      </c>
      <c r="BK807" s="227">
        <f>ROUND(I807*H807,2)</f>
        <v>0</v>
      </c>
      <c r="BL807" s="20" t="s">
        <v>248</v>
      </c>
      <c r="BM807" s="226" t="s">
        <v>1129</v>
      </c>
    </row>
    <row r="808" s="2" customFormat="1">
      <c r="A808" s="41"/>
      <c r="B808" s="42"/>
      <c r="C808" s="43"/>
      <c r="D808" s="228" t="s">
        <v>151</v>
      </c>
      <c r="E808" s="43"/>
      <c r="F808" s="229" t="s">
        <v>1130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151</v>
      </c>
      <c r="AU808" s="20" t="s">
        <v>79</v>
      </c>
    </row>
    <row r="809" s="13" customFormat="1">
      <c r="A809" s="13"/>
      <c r="B809" s="233"/>
      <c r="C809" s="234"/>
      <c r="D809" s="235" t="s">
        <v>153</v>
      </c>
      <c r="E809" s="236" t="s">
        <v>19</v>
      </c>
      <c r="F809" s="237" t="s">
        <v>1093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153</v>
      </c>
      <c r="AU809" s="243" t="s">
        <v>79</v>
      </c>
      <c r="AV809" s="13" t="s">
        <v>77</v>
      </c>
      <c r="AW809" s="13" t="s">
        <v>31</v>
      </c>
      <c r="AX809" s="13" t="s">
        <v>69</v>
      </c>
      <c r="AY809" s="243" t="s">
        <v>142</v>
      </c>
    </row>
    <row r="810" s="14" customFormat="1">
      <c r="A810" s="14"/>
      <c r="B810" s="244"/>
      <c r="C810" s="245"/>
      <c r="D810" s="235" t="s">
        <v>153</v>
      </c>
      <c r="E810" s="246" t="s">
        <v>19</v>
      </c>
      <c r="F810" s="247" t="s">
        <v>838</v>
      </c>
      <c r="G810" s="245"/>
      <c r="H810" s="248">
        <v>234.80000000000001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153</v>
      </c>
      <c r="AU810" s="254" t="s">
        <v>79</v>
      </c>
      <c r="AV810" s="14" t="s">
        <v>79</v>
      </c>
      <c r="AW810" s="14" t="s">
        <v>31</v>
      </c>
      <c r="AX810" s="14" t="s">
        <v>69</v>
      </c>
      <c r="AY810" s="254" t="s">
        <v>142</v>
      </c>
    </row>
    <row r="811" s="13" customFormat="1">
      <c r="A811" s="13"/>
      <c r="B811" s="233"/>
      <c r="C811" s="234"/>
      <c r="D811" s="235" t="s">
        <v>153</v>
      </c>
      <c r="E811" s="236" t="s">
        <v>19</v>
      </c>
      <c r="F811" s="237" t="s">
        <v>839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153</v>
      </c>
      <c r="AU811" s="243" t="s">
        <v>79</v>
      </c>
      <c r="AV811" s="13" t="s">
        <v>77</v>
      </c>
      <c r="AW811" s="13" t="s">
        <v>31</v>
      </c>
      <c r="AX811" s="13" t="s">
        <v>69</v>
      </c>
      <c r="AY811" s="243" t="s">
        <v>142</v>
      </c>
    </row>
    <row r="812" s="14" customFormat="1">
      <c r="A812" s="14"/>
      <c r="B812" s="244"/>
      <c r="C812" s="245"/>
      <c r="D812" s="235" t="s">
        <v>153</v>
      </c>
      <c r="E812" s="246" t="s">
        <v>19</v>
      </c>
      <c r="F812" s="247" t="s">
        <v>840</v>
      </c>
      <c r="G812" s="245"/>
      <c r="H812" s="248">
        <v>56.899999999999999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153</v>
      </c>
      <c r="AU812" s="254" t="s">
        <v>79</v>
      </c>
      <c r="AV812" s="14" t="s">
        <v>79</v>
      </c>
      <c r="AW812" s="14" t="s">
        <v>31</v>
      </c>
      <c r="AX812" s="14" t="s">
        <v>69</v>
      </c>
      <c r="AY812" s="254" t="s">
        <v>142</v>
      </c>
    </row>
    <row r="813" s="13" customFormat="1">
      <c r="A813" s="13"/>
      <c r="B813" s="233"/>
      <c r="C813" s="234"/>
      <c r="D813" s="235" t="s">
        <v>153</v>
      </c>
      <c r="E813" s="236" t="s">
        <v>19</v>
      </c>
      <c r="F813" s="237" t="s">
        <v>1131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153</v>
      </c>
      <c r="AU813" s="243" t="s">
        <v>79</v>
      </c>
      <c r="AV813" s="13" t="s">
        <v>77</v>
      </c>
      <c r="AW813" s="13" t="s">
        <v>31</v>
      </c>
      <c r="AX813" s="13" t="s">
        <v>69</v>
      </c>
      <c r="AY813" s="243" t="s">
        <v>142</v>
      </c>
    </row>
    <row r="814" s="14" customFormat="1">
      <c r="A814" s="14"/>
      <c r="B814" s="244"/>
      <c r="C814" s="245"/>
      <c r="D814" s="235" t="s">
        <v>153</v>
      </c>
      <c r="E814" s="246" t="s">
        <v>19</v>
      </c>
      <c r="F814" s="247" t="s">
        <v>842</v>
      </c>
      <c r="G814" s="245"/>
      <c r="H814" s="248">
        <v>231.25999999999999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153</v>
      </c>
      <c r="AU814" s="254" t="s">
        <v>79</v>
      </c>
      <c r="AV814" s="14" t="s">
        <v>79</v>
      </c>
      <c r="AW814" s="14" t="s">
        <v>31</v>
      </c>
      <c r="AX814" s="14" t="s">
        <v>69</v>
      </c>
      <c r="AY814" s="254" t="s">
        <v>142</v>
      </c>
    </row>
    <row r="815" s="13" customFormat="1">
      <c r="A815" s="13"/>
      <c r="B815" s="233"/>
      <c r="C815" s="234"/>
      <c r="D815" s="235" t="s">
        <v>153</v>
      </c>
      <c r="E815" s="236" t="s">
        <v>19</v>
      </c>
      <c r="F815" s="237" t="s">
        <v>1132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153</v>
      </c>
      <c r="AU815" s="243" t="s">
        <v>79</v>
      </c>
      <c r="AV815" s="13" t="s">
        <v>77</v>
      </c>
      <c r="AW815" s="13" t="s">
        <v>31</v>
      </c>
      <c r="AX815" s="13" t="s">
        <v>69</v>
      </c>
      <c r="AY815" s="243" t="s">
        <v>142</v>
      </c>
    </row>
    <row r="816" s="14" customFormat="1">
      <c r="A816" s="14"/>
      <c r="B816" s="244"/>
      <c r="C816" s="245"/>
      <c r="D816" s="235" t="s">
        <v>153</v>
      </c>
      <c r="E816" s="246" t="s">
        <v>19</v>
      </c>
      <c r="F816" s="247" t="s">
        <v>848</v>
      </c>
      <c r="G816" s="245"/>
      <c r="H816" s="248">
        <v>314.69999999999999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153</v>
      </c>
      <c r="AU816" s="254" t="s">
        <v>79</v>
      </c>
      <c r="AV816" s="14" t="s">
        <v>79</v>
      </c>
      <c r="AW816" s="14" t="s">
        <v>31</v>
      </c>
      <c r="AX816" s="14" t="s">
        <v>69</v>
      </c>
      <c r="AY816" s="254" t="s">
        <v>142</v>
      </c>
    </row>
    <row r="817" s="13" customFormat="1">
      <c r="A817" s="13"/>
      <c r="B817" s="233"/>
      <c r="C817" s="234"/>
      <c r="D817" s="235" t="s">
        <v>153</v>
      </c>
      <c r="E817" s="236" t="s">
        <v>19</v>
      </c>
      <c r="F817" s="237" t="s">
        <v>1133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153</v>
      </c>
      <c r="AU817" s="243" t="s">
        <v>79</v>
      </c>
      <c r="AV817" s="13" t="s">
        <v>77</v>
      </c>
      <c r="AW817" s="13" t="s">
        <v>31</v>
      </c>
      <c r="AX817" s="13" t="s">
        <v>69</v>
      </c>
      <c r="AY817" s="243" t="s">
        <v>142</v>
      </c>
    </row>
    <row r="818" s="14" customFormat="1">
      <c r="A818" s="14"/>
      <c r="B818" s="244"/>
      <c r="C818" s="245"/>
      <c r="D818" s="235" t="s">
        <v>153</v>
      </c>
      <c r="E818" s="246" t="s">
        <v>19</v>
      </c>
      <c r="F818" s="247" t="s">
        <v>844</v>
      </c>
      <c r="G818" s="245"/>
      <c r="H818" s="248">
        <v>56.600000000000001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153</v>
      </c>
      <c r="AU818" s="254" t="s">
        <v>79</v>
      </c>
      <c r="AV818" s="14" t="s">
        <v>79</v>
      </c>
      <c r="AW818" s="14" t="s">
        <v>31</v>
      </c>
      <c r="AX818" s="14" t="s">
        <v>69</v>
      </c>
      <c r="AY818" s="254" t="s">
        <v>142</v>
      </c>
    </row>
    <row r="819" s="15" customFormat="1">
      <c r="A819" s="15"/>
      <c r="B819" s="255"/>
      <c r="C819" s="256"/>
      <c r="D819" s="235" t="s">
        <v>153</v>
      </c>
      <c r="E819" s="257" t="s">
        <v>19</v>
      </c>
      <c r="F819" s="258" t="s">
        <v>158</v>
      </c>
      <c r="G819" s="256"/>
      <c r="H819" s="259">
        <v>894.2600000000001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153</v>
      </c>
      <c r="AU819" s="265" t="s">
        <v>79</v>
      </c>
      <c r="AV819" s="15" t="s">
        <v>149</v>
      </c>
      <c r="AW819" s="15" t="s">
        <v>31</v>
      </c>
      <c r="AX819" s="15" t="s">
        <v>77</v>
      </c>
      <c r="AY819" s="265" t="s">
        <v>142</v>
      </c>
    </row>
    <row r="820" s="2" customFormat="1" ht="16.5" customHeight="1">
      <c r="A820" s="41"/>
      <c r="B820" s="42"/>
      <c r="C820" s="215" t="s">
        <v>1134</v>
      </c>
      <c r="D820" s="215" t="s">
        <v>144</v>
      </c>
      <c r="E820" s="216" t="s">
        <v>1135</v>
      </c>
      <c r="F820" s="217" t="s">
        <v>1136</v>
      </c>
      <c r="G820" s="218" t="s">
        <v>147</v>
      </c>
      <c r="H820" s="219">
        <v>56.899999999999999</v>
      </c>
      <c r="I820" s="220"/>
      <c r="J820" s="221">
        <f>ROUND(I820*H820,2)</f>
        <v>0</v>
      </c>
      <c r="K820" s="217" t="s">
        <v>148</v>
      </c>
      <c r="L820" s="47"/>
      <c r="M820" s="222" t="s">
        <v>19</v>
      </c>
      <c r="N820" s="223" t="s">
        <v>40</v>
      </c>
      <c r="O820" s="87"/>
      <c r="P820" s="224">
        <f>O820*H820</f>
        <v>0</v>
      </c>
      <c r="Q820" s="224">
        <v>0</v>
      </c>
      <c r="R820" s="224">
        <f>Q820*H820</f>
        <v>0</v>
      </c>
      <c r="S820" s="224">
        <v>0.0080000000000000002</v>
      </c>
      <c r="T820" s="225">
        <f>S820*H820</f>
        <v>0.45519999999999999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248</v>
      </c>
      <c r="AT820" s="226" t="s">
        <v>144</v>
      </c>
      <c r="AU820" s="226" t="s">
        <v>79</v>
      </c>
      <c r="AY820" s="20" t="s">
        <v>142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248</v>
      </c>
      <c r="BM820" s="226" t="s">
        <v>1137</v>
      </c>
    </row>
    <row r="821" s="2" customFormat="1">
      <c r="A821" s="41"/>
      <c r="B821" s="42"/>
      <c r="C821" s="43"/>
      <c r="D821" s="228" t="s">
        <v>151</v>
      </c>
      <c r="E821" s="43"/>
      <c r="F821" s="229" t="s">
        <v>1138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151</v>
      </c>
      <c r="AU821" s="20" t="s">
        <v>79</v>
      </c>
    </row>
    <row r="822" s="13" customFormat="1">
      <c r="A822" s="13"/>
      <c r="B822" s="233"/>
      <c r="C822" s="234"/>
      <c r="D822" s="235" t="s">
        <v>153</v>
      </c>
      <c r="E822" s="236" t="s">
        <v>19</v>
      </c>
      <c r="F822" s="237" t="s">
        <v>839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153</v>
      </c>
      <c r="AU822" s="243" t="s">
        <v>79</v>
      </c>
      <c r="AV822" s="13" t="s">
        <v>77</v>
      </c>
      <c r="AW822" s="13" t="s">
        <v>31</v>
      </c>
      <c r="AX822" s="13" t="s">
        <v>69</v>
      </c>
      <c r="AY822" s="243" t="s">
        <v>142</v>
      </c>
    </row>
    <row r="823" s="14" customFormat="1">
      <c r="A823" s="14"/>
      <c r="B823" s="244"/>
      <c r="C823" s="245"/>
      <c r="D823" s="235" t="s">
        <v>153</v>
      </c>
      <c r="E823" s="246" t="s">
        <v>19</v>
      </c>
      <c r="F823" s="247" t="s">
        <v>840</v>
      </c>
      <c r="G823" s="245"/>
      <c r="H823" s="248">
        <v>56.899999999999999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153</v>
      </c>
      <c r="AU823" s="254" t="s">
        <v>79</v>
      </c>
      <c r="AV823" s="14" t="s">
        <v>79</v>
      </c>
      <c r="AW823" s="14" t="s">
        <v>31</v>
      </c>
      <c r="AX823" s="14" t="s">
        <v>69</v>
      </c>
      <c r="AY823" s="254" t="s">
        <v>142</v>
      </c>
    </row>
    <row r="824" s="15" customFormat="1">
      <c r="A824" s="15"/>
      <c r="B824" s="255"/>
      <c r="C824" s="256"/>
      <c r="D824" s="235" t="s">
        <v>153</v>
      </c>
      <c r="E824" s="257" t="s">
        <v>19</v>
      </c>
      <c r="F824" s="258" t="s">
        <v>158</v>
      </c>
      <c r="G824" s="256"/>
      <c r="H824" s="259">
        <v>56.899999999999999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153</v>
      </c>
      <c r="AU824" s="265" t="s">
        <v>79</v>
      </c>
      <c r="AV824" s="15" t="s">
        <v>149</v>
      </c>
      <c r="AW824" s="15" t="s">
        <v>31</v>
      </c>
      <c r="AX824" s="15" t="s">
        <v>77</v>
      </c>
      <c r="AY824" s="265" t="s">
        <v>142</v>
      </c>
    </row>
    <row r="825" s="12" customFormat="1" ht="22.8" customHeight="1">
      <c r="A825" s="12"/>
      <c r="B825" s="199"/>
      <c r="C825" s="200"/>
      <c r="D825" s="201" t="s">
        <v>68</v>
      </c>
      <c r="E825" s="213" t="s">
        <v>1139</v>
      </c>
      <c r="F825" s="213" t="s">
        <v>1140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SUM(P826:P831)</f>
        <v>0</v>
      </c>
      <c r="Q825" s="207"/>
      <c r="R825" s="208">
        <f>SUM(R826:R831)</f>
        <v>0</v>
      </c>
      <c r="S825" s="207"/>
      <c r="T825" s="209">
        <f>SUM(T826:T831)</f>
        <v>0.16807999999999998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79</v>
      </c>
      <c r="AT825" s="211" t="s">
        <v>68</v>
      </c>
      <c r="AU825" s="211" t="s">
        <v>77</v>
      </c>
      <c r="AY825" s="210" t="s">
        <v>142</v>
      </c>
      <c r="BK825" s="212">
        <f>SUM(BK826:BK831)</f>
        <v>0</v>
      </c>
    </row>
    <row r="826" s="2" customFormat="1" ht="16.5" customHeight="1">
      <c r="A826" s="41"/>
      <c r="B826" s="42"/>
      <c r="C826" s="215" t="s">
        <v>1141</v>
      </c>
      <c r="D826" s="215" t="s">
        <v>144</v>
      </c>
      <c r="E826" s="216" t="s">
        <v>1142</v>
      </c>
      <c r="F826" s="217" t="s">
        <v>1143</v>
      </c>
      <c r="G826" s="218" t="s">
        <v>147</v>
      </c>
      <c r="H826" s="219">
        <v>7.4039999999999999</v>
      </c>
      <c r="I826" s="220"/>
      <c r="J826" s="221">
        <f>ROUND(I826*H826,2)</f>
        <v>0</v>
      </c>
      <c r="K826" s="217" t="s">
        <v>148</v>
      </c>
      <c r="L826" s="47"/>
      <c r="M826" s="222" t="s">
        <v>19</v>
      </c>
      <c r="N826" s="223" t="s">
        <v>40</v>
      </c>
      <c r="O826" s="87"/>
      <c r="P826" s="224">
        <f>O826*H826</f>
        <v>0</v>
      </c>
      <c r="Q826" s="224">
        <v>0</v>
      </c>
      <c r="R826" s="224">
        <f>Q826*H826</f>
        <v>0</v>
      </c>
      <c r="S826" s="224">
        <v>0.02</v>
      </c>
      <c r="T826" s="225">
        <f>S826*H826</f>
        <v>0.14807999999999999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248</v>
      </c>
      <c r="AT826" s="226" t="s">
        <v>144</v>
      </c>
      <c r="AU826" s="226" t="s">
        <v>79</v>
      </c>
      <c r="AY826" s="20" t="s">
        <v>142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77</v>
      </c>
      <c r="BK826" s="227">
        <f>ROUND(I826*H826,2)</f>
        <v>0</v>
      </c>
      <c r="BL826" s="20" t="s">
        <v>248</v>
      </c>
      <c r="BM826" s="226" t="s">
        <v>1144</v>
      </c>
    </row>
    <row r="827" s="2" customFormat="1">
      <c r="A827" s="41"/>
      <c r="B827" s="42"/>
      <c r="C827" s="43"/>
      <c r="D827" s="228" t="s">
        <v>151</v>
      </c>
      <c r="E827" s="43"/>
      <c r="F827" s="229" t="s">
        <v>1145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151</v>
      </c>
      <c r="AU827" s="20" t="s">
        <v>79</v>
      </c>
    </row>
    <row r="828" s="13" customFormat="1">
      <c r="A828" s="13"/>
      <c r="B828" s="233"/>
      <c r="C828" s="234"/>
      <c r="D828" s="235" t="s">
        <v>153</v>
      </c>
      <c r="E828" s="236" t="s">
        <v>19</v>
      </c>
      <c r="F828" s="237" t="s">
        <v>1146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153</v>
      </c>
      <c r="AU828" s="243" t="s">
        <v>79</v>
      </c>
      <c r="AV828" s="13" t="s">
        <v>77</v>
      </c>
      <c r="AW828" s="13" t="s">
        <v>31</v>
      </c>
      <c r="AX828" s="13" t="s">
        <v>69</v>
      </c>
      <c r="AY828" s="243" t="s">
        <v>142</v>
      </c>
    </row>
    <row r="829" s="14" customFormat="1">
      <c r="A829" s="14"/>
      <c r="B829" s="244"/>
      <c r="C829" s="245"/>
      <c r="D829" s="235" t="s">
        <v>153</v>
      </c>
      <c r="E829" s="246" t="s">
        <v>19</v>
      </c>
      <c r="F829" s="247" t="s">
        <v>1147</v>
      </c>
      <c r="G829" s="245"/>
      <c r="H829" s="248">
        <v>7.4039999999999999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153</v>
      </c>
      <c r="AU829" s="254" t="s">
        <v>79</v>
      </c>
      <c r="AV829" s="14" t="s">
        <v>79</v>
      </c>
      <c r="AW829" s="14" t="s">
        <v>31</v>
      </c>
      <c r="AX829" s="14" t="s">
        <v>77</v>
      </c>
      <c r="AY829" s="254" t="s">
        <v>142</v>
      </c>
    </row>
    <row r="830" s="2" customFormat="1" ht="16.5" customHeight="1">
      <c r="A830" s="41"/>
      <c r="B830" s="42"/>
      <c r="C830" s="215" t="s">
        <v>1148</v>
      </c>
      <c r="D830" s="215" t="s">
        <v>144</v>
      </c>
      <c r="E830" s="216" t="s">
        <v>1149</v>
      </c>
      <c r="F830" s="217" t="s">
        <v>1150</v>
      </c>
      <c r="G830" s="218" t="s">
        <v>655</v>
      </c>
      <c r="H830" s="219">
        <v>1</v>
      </c>
      <c r="I830" s="220"/>
      <c r="J830" s="221">
        <f>ROUND(I830*H830,2)</f>
        <v>0</v>
      </c>
      <c r="K830" s="217" t="s">
        <v>19</v>
      </c>
      <c r="L830" s="47"/>
      <c r="M830" s="222" t="s">
        <v>19</v>
      </c>
      <c r="N830" s="223" t="s">
        <v>40</v>
      </c>
      <c r="O830" s="87"/>
      <c r="P830" s="224">
        <f>O830*H830</f>
        <v>0</v>
      </c>
      <c r="Q830" s="224">
        <v>0</v>
      </c>
      <c r="R830" s="224">
        <f>Q830*H830</f>
        <v>0</v>
      </c>
      <c r="S830" s="224">
        <v>0.02</v>
      </c>
      <c r="T830" s="225">
        <f>S830*H830</f>
        <v>0.02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248</v>
      </c>
      <c r="AT830" s="226" t="s">
        <v>144</v>
      </c>
      <c r="AU830" s="226" t="s">
        <v>79</v>
      </c>
      <c r="AY830" s="20" t="s">
        <v>142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77</v>
      </c>
      <c r="BK830" s="227">
        <f>ROUND(I830*H830,2)</f>
        <v>0</v>
      </c>
      <c r="BL830" s="20" t="s">
        <v>248</v>
      </c>
      <c r="BM830" s="226" t="s">
        <v>1151</v>
      </c>
    </row>
    <row r="831" s="14" customFormat="1">
      <c r="A831" s="14"/>
      <c r="B831" s="244"/>
      <c r="C831" s="245"/>
      <c r="D831" s="235" t="s">
        <v>153</v>
      </c>
      <c r="E831" s="246" t="s">
        <v>19</v>
      </c>
      <c r="F831" s="247" t="s">
        <v>77</v>
      </c>
      <c r="G831" s="245"/>
      <c r="H831" s="248">
        <v>1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153</v>
      </c>
      <c r="AU831" s="254" t="s">
        <v>79</v>
      </c>
      <c r="AV831" s="14" t="s">
        <v>79</v>
      </c>
      <c r="AW831" s="14" t="s">
        <v>31</v>
      </c>
      <c r="AX831" s="14" t="s">
        <v>77</v>
      </c>
      <c r="AY831" s="254" t="s">
        <v>142</v>
      </c>
    </row>
    <row r="832" s="12" customFormat="1" ht="22.8" customHeight="1">
      <c r="A832" s="12"/>
      <c r="B832" s="199"/>
      <c r="C832" s="200"/>
      <c r="D832" s="201" t="s">
        <v>68</v>
      </c>
      <c r="E832" s="213" t="s">
        <v>1152</v>
      </c>
      <c r="F832" s="213" t="s">
        <v>1153</v>
      </c>
      <c r="G832" s="200"/>
      <c r="H832" s="200"/>
      <c r="I832" s="203"/>
      <c r="J832" s="214">
        <f>BK832</f>
        <v>0</v>
      </c>
      <c r="K832" s="200"/>
      <c r="L832" s="205"/>
      <c r="M832" s="206"/>
      <c r="N832" s="207"/>
      <c r="O832" s="207"/>
      <c r="P832" s="208">
        <f>SUM(P833:P844)</f>
        <v>0</v>
      </c>
      <c r="Q832" s="207"/>
      <c r="R832" s="208">
        <f>SUM(R833:R844)</f>
        <v>0</v>
      </c>
      <c r="S832" s="207"/>
      <c r="T832" s="209">
        <f>SUM(T833:T844)</f>
        <v>10.028376999999999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10" t="s">
        <v>79</v>
      </c>
      <c r="AT832" s="211" t="s">
        <v>68</v>
      </c>
      <c r="AU832" s="211" t="s">
        <v>77</v>
      </c>
      <c r="AY832" s="210" t="s">
        <v>142</v>
      </c>
      <c r="BK832" s="212">
        <f>SUM(BK833:BK844)</f>
        <v>0</v>
      </c>
    </row>
    <row r="833" s="2" customFormat="1" ht="16.5" customHeight="1">
      <c r="A833" s="41"/>
      <c r="B833" s="42"/>
      <c r="C833" s="215" t="s">
        <v>1154</v>
      </c>
      <c r="D833" s="215" t="s">
        <v>144</v>
      </c>
      <c r="E833" s="216" t="s">
        <v>1155</v>
      </c>
      <c r="F833" s="217" t="s">
        <v>1156</v>
      </c>
      <c r="G833" s="218" t="s">
        <v>147</v>
      </c>
      <c r="H833" s="219">
        <v>284.08999999999997</v>
      </c>
      <c r="I833" s="220"/>
      <c r="J833" s="221">
        <f>ROUND(I833*H833,2)</f>
        <v>0</v>
      </c>
      <c r="K833" s="217" t="s">
        <v>148</v>
      </c>
      <c r="L833" s="47"/>
      <c r="M833" s="222" t="s">
        <v>19</v>
      </c>
      <c r="N833" s="223" t="s">
        <v>40</v>
      </c>
      <c r="O833" s="87"/>
      <c r="P833" s="224">
        <f>O833*H833</f>
        <v>0</v>
      </c>
      <c r="Q833" s="224">
        <v>0</v>
      </c>
      <c r="R833" s="224">
        <f>Q833*H833</f>
        <v>0</v>
      </c>
      <c r="S833" s="224">
        <v>0.035299999999999998</v>
      </c>
      <c r="T833" s="225">
        <f>S833*H833</f>
        <v>10.028376999999999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248</v>
      </c>
      <c r="AT833" s="226" t="s">
        <v>144</v>
      </c>
      <c r="AU833" s="226" t="s">
        <v>79</v>
      </c>
      <c r="AY833" s="20" t="s">
        <v>142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77</v>
      </c>
      <c r="BK833" s="227">
        <f>ROUND(I833*H833,2)</f>
        <v>0</v>
      </c>
      <c r="BL833" s="20" t="s">
        <v>248</v>
      </c>
      <c r="BM833" s="226" t="s">
        <v>1157</v>
      </c>
    </row>
    <row r="834" s="2" customFormat="1">
      <c r="A834" s="41"/>
      <c r="B834" s="42"/>
      <c r="C834" s="43"/>
      <c r="D834" s="228" t="s">
        <v>151</v>
      </c>
      <c r="E834" s="43"/>
      <c r="F834" s="229" t="s">
        <v>1158</v>
      </c>
      <c r="G834" s="43"/>
      <c r="H834" s="43"/>
      <c r="I834" s="230"/>
      <c r="J834" s="43"/>
      <c r="K834" s="43"/>
      <c r="L834" s="47"/>
      <c r="M834" s="231"/>
      <c r="N834" s="232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151</v>
      </c>
      <c r="AU834" s="20" t="s">
        <v>79</v>
      </c>
    </row>
    <row r="835" s="13" customFormat="1">
      <c r="A835" s="13"/>
      <c r="B835" s="233"/>
      <c r="C835" s="234"/>
      <c r="D835" s="235" t="s">
        <v>153</v>
      </c>
      <c r="E835" s="236" t="s">
        <v>19</v>
      </c>
      <c r="F835" s="237" t="s">
        <v>486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153</v>
      </c>
      <c r="AU835" s="243" t="s">
        <v>79</v>
      </c>
      <c r="AV835" s="13" t="s">
        <v>77</v>
      </c>
      <c r="AW835" s="13" t="s">
        <v>31</v>
      </c>
      <c r="AX835" s="13" t="s">
        <v>69</v>
      </c>
      <c r="AY835" s="243" t="s">
        <v>142</v>
      </c>
    </row>
    <row r="836" s="14" customFormat="1">
      <c r="A836" s="14"/>
      <c r="B836" s="244"/>
      <c r="C836" s="245"/>
      <c r="D836" s="235" t="s">
        <v>153</v>
      </c>
      <c r="E836" s="246" t="s">
        <v>19</v>
      </c>
      <c r="F836" s="247" t="s">
        <v>1159</v>
      </c>
      <c r="G836" s="245"/>
      <c r="H836" s="248">
        <v>47.700000000000003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153</v>
      </c>
      <c r="AU836" s="254" t="s">
        <v>79</v>
      </c>
      <c r="AV836" s="14" t="s">
        <v>79</v>
      </c>
      <c r="AW836" s="14" t="s">
        <v>31</v>
      </c>
      <c r="AX836" s="14" t="s">
        <v>69</v>
      </c>
      <c r="AY836" s="254" t="s">
        <v>142</v>
      </c>
    </row>
    <row r="837" s="13" customFormat="1">
      <c r="A837" s="13"/>
      <c r="B837" s="233"/>
      <c r="C837" s="234"/>
      <c r="D837" s="235" t="s">
        <v>153</v>
      </c>
      <c r="E837" s="236" t="s">
        <v>19</v>
      </c>
      <c r="F837" s="237" t="s">
        <v>497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153</v>
      </c>
      <c r="AU837" s="243" t="s">
        <v>79</v>
      </c>
      <c r="AV837" s="13" t="s">
        <v>77</v>
      </c>
      <c r="AW837" s="13" t="s">
        <v>31</v>
      </c>
      <c r="AX837" s="13" t="s">
        <v>69</v>
      </c>
      <c r="AY837" s="243" t="s">
        <v>142</v>
      </c>
    </row>
    <row r="838" s="14" customFormat="1">
      <c r="A838" s="14"/>
      <c r="B838" s="244"/>
      <c r="C838" s="245"/>
      <c r="D838" s="235" t="s">
        <v>153</v>
      </c>
      <c r="E838" s="246" t="s">
        <v>19</v>
      </c>
      <c r="F838" s="247" t="s">
        <v>1160</v>
      </c>
      <c r="G838" s="245"/>
      <c r="H838" s="248">
        <v>54.079999999999998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153</v>
      </c>
      <c r="AU838" s="254" t="s">
        <v>79</v>
      </c>
      <c r="AV838" s="14" t="s">
        <v>79</v>
      </c>
      <c r="AW838" s="14" t="s">
        <v>31</v>
      </c>
      <c r="AX838" s="14" t="s">
        <v>69</v>
      </c>
      <c r="AY838" s="254" t="s">
        <v>142</v>
      </c>
    </row>
    <row r="839" s="14" customFormat="1">
      <c r="A839" s="14"/>
      <c r="B839" s="244"/>
      <c r="C839" s="245"/>
      <c r="D839" s="235" t="s">
        <v>153</v>
      </c>
      <c r="E839" s="246" t="s">
        <v>19</v>
      </c>
      <c r="F839" s="247" t="s">
        <v>1161</v>
      </c>
      <c r="G839" s="245"/>
      <c r="H839" s="248">
        <v>58.399999999999999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153</v>
      </c>
      <c r="AU839" s="254" t="s">
        <v>79</v>
      </c>
      <c r="AV839" s="14" t="s">
        <v>79</v>
      </c>
      <c r="AW839" s="14" t="s">
        <v>31</v>
      </c>
      <c r="AX839" s="14" t="s">
        <v>69</v>
      </c>
      <c r="AY839" s="254" t="s">
        <v>142</v>
      </c>
    </row>
    <row r="840" s="13" customFormat="1">
      <c r="A840" s="13"/>
      <c r="B840" s="233"/>
      <c r="C840" s="234"/>
      <c r="D840" s="235" t="s">
        <v>153</v>
      </c>
      <c r="E840" s="236" t="s">
        <v>19</v>
      </c>
      <c r="F840" s="237" t="s">
        <v>520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153</v>
      </c>
      <c r="AU840" s="243" t="s">
        <v>79</v>
      </c>
      <c r="AV840" s="13" t="s">
        <v>77</v>
      </c>
      <c r="AW840" s="13" t="s">
        <v>31</v>
      </c>
      <c r="AX840" s="13" t="s">
        <v>69</v>
      </c>
      <c r="AY840" s="243" t="s">
        <v>142</v>
      </c>
    </row>
    <row r="841" s="14" customFormat="1">
      <c r="A841" s="14"/>
      <c r="B841" s="244"/>
      <c r="C841" s="245"/>
      <c r="D841" s="235" t="s">
        <v>153</v>
      </c>
      <c r="E841" s="246" t="s">
        <v>19</v>
      </c>
      <c r="F841" s="247" t="s">
        <v>1162</v>
      </c>
      <c r="G841" s="245"/>
      <c r="H841" s="248">
        <v>63.350000000000001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153</v>
      </c>
      <c r="AU841" s="254" t="s">
        <v>79</v>
      </c>
      <c r="AV841" s="14" t="s">
        <v>79</v>
      </c>
      <c r="AW841" s="14" t="s">
        <v>31</v>
      </c>
      <c r="AX841" s="14" t="s">
        <v>69</v>
      </c>
      <c r="AY841" s="254" t="s">
        <v>142</v>
      </c>
    </row>
    <row r="842" s="13" customFormat="1">
      <c r="A842" s="13"/>
      <c r="B842" s="233"/>
      <c r="C842" s="234"/>
      <c r="D842" s="235" t="s">
        <v>153</v>
      </c>
      <c r="E842" s="236" t="s">
        <v>19</v>
      </c>
      <c r="F842" s="237" t="s">
        <v>542</v>
      </c>
      <c r="G842" s="234"/>
      <c r="H842" s="236" t="s">
        <v>19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153</v>
      </c>
      <c r="AU842" s="243" t="s">
        <v>79</v>
      </c>
      <c r="AV842" s="13" t="s">
        <v>77</v>
      </c>
      <c r="AW842" s="13" t="s">
        <v>31</v>
      </c>
      <c r="AX842" s="13" t="s">
        <v>69</v>
      </c>
      <c r="AY842" s="243" t="s">
        <v>142</v>
      </c>
    </row>
    <row r="843" s="14" customFormat="1">
      <c r="A843" s="14"/>
      <c r="B843" s="244"/>
      <c r="C843" s="245"/>
      <c r="D843" s="235" t="s">
        <v>153</v>
      </c>
      <c r="E843" s="246" t="s">
        <v>19</v>
      </c>
      <c r="F843" s="247" t="s">
        <v>1163</v>
      </c>
      <c r="G843" s="245"/>
      <c r="H843" s="248">
        <v>60.560000000000002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153</v>
      </c>
      <c r="AU843" s="254" t="s">
        <v>79</v>
      </c>
      <c r="AV843" s="14" t="s">
        <v>79</v>
      </c>
      <c r="AW843" s="14" t="s">
        <v>31</v>
      </c>
      <c r="AX843" s="14" t="s">
        <v>69</v>
      </c>
      <c r="AY843" s="254" t="s">
        <v>142</v>
      </c>
    </row>
    <row r="844" s="15" customFormat="1">
      <c r="A844" s="15"/>
      <c r="B844" s="255"/>
      <c r="C844" s="256"/>
      <c r="D844" s="235" t="s">
        <v>153</v>
      </c>
      <c r="E844" s="257" t="s">
        <v>19</v>
      </c>
      <c r="F844" s="258" t="s">
        <v>158</v>
      </c>
      <c r="G844" s="256"/>
      <c r="H844" s="259">
        <v>284.09000000000003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5" t="s">
        <v>153</v>
      </c>
      <c r="AU844" s="265" t="s">
        <v>79</v>
      </c>
      <c r="AV844" s="15" t="s">
        <v>149</v>
      </c>
      <c r="AW844" s="15" t="s">
        <v>31</v>
      </c>
      <c r="AX844" s="15" t="s">
        <v>77</v>
      </c>
      <c r="AY844" s="265" t="s">
        <v>142</v>
      </c>
    </row>
    <row r="845" s="12" customFormat="1" ht="22.8" customHeight="1">
      <c r="A845" s="12"/>
      <c r="B845" s="199"/>
      <c r="C845" s="200"/>
      <c r="D845" s="201" t="s">
        <v>68</v>
      </c>
      <c r="E845" s="213" t="s">
        <v>1164</v>
      </c>
      <c r="F845" s="213" t="s">
        <v>1165</v>
      </c>
      <c r="G845" s="200"/>
      <c r="H845" s="200"/>
      <c r="I845" s="203"/>
      <c r="J845" s="214">
        <f>BK845</f>
        <v>0</v>
      </c>
      <c r="K845" s="200"/>
      <c r="L845" s="205"/>
      <c r="M845" s="206"/>
      <c r="N845" s="207"/>
      <c r="O845" s="207"/>
      <c r="P845" s="208">
        <f>SUM(P846:P856)</f>
        <v>0</v>
      </c>
      <c r="Q845" s="207"/>
      <c r="R845" s="208">
        <f>SUM(R846:R856)</f>
        <v>0</v>
      </c>
      <c r="S845" s="207"/>
      <c r="T845" s="209">
        <f>SUM(T846:T856)</f>
        <v>2.0131199999999998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10" t="s">
        <v>79</v>
      </c>
      <c r="AT845" s="211" t="s">
        <v>68</v>
      </c>
      <c r="AU845" s="211" t="s">
        <v>77</v>
      </c>
      <c r="AY845" s="210" t="s">
        <v>142</v>
      </c>
      <c r="BK845" s="212">
        <f>SUM(BK846:BK856)</f>
        <v>0</v>
      </c>
    </row>
    <row r="846" s="2" customFormat="1" ht="16.5" customHeight="1">
      <c r="A846" s="41"/>
      <c r="B846" s="42"/>
      <c r="C846" s="215" t="s">
        <v>1166</v>
      </c>
      <c r="D846" s="215" t="s">
        <v>144</v>
      </c>
      <c r="E846" s="216" t="s">
        <v>1167</v>
      </c>
      <c r="F846" s="217" t="s">
        <v>1168</v>
      </c>
      <c r="G846" s="218" t="s">
        <v>147</v>
      </c>
      <c r="H846" s="219">
        <v>671.03999999999996</v>
      </c>
      <c r="I846" s="220"/>
      <c r="J846" s="221">
        <f>ROUND(I846*H846,2)</f>
        <v>0</v>
      </c>
      <c r="K846" s="217" t="s">
        <v>148</v>
      </c>
      <c r="L846" s="47"/>
      <c r="M846" s="222" t="s">
        <v>19</v>
      </c>
      <c r="N846" s="223" t="s">
        <v>40</v>
      </c>
      <c r="O846" s="87"/>
      <c r="P846" s="224">
        <f>O846*H846</f>
        <v>0</v>
      </c>
      <c r="Q846" s="224">
        <v>0</v>
      </c>
      <c r="R846" s="224">
        <f>Q846*H846</f>
        <v>0</v>
      </c>
      <c r="S846" s="224">
        <v>0.0030000000000000001</v>
      </c>
      <c r="T846" s="225">
        <f>S846*H846</f>
        <v>2.0131199999999998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248</v>
      </c>
      <c r="AT846" s="226" t="s">
        <v>144</v>
      </c>
      <c r="AU846" s="226" t="s">
        <v>79</v>
      </c>
      <c r="AY846" s="20" t="s">
        <v>142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248</v>
      </c>
      <c r="BM846" s="226" t="s">
        <v>1169</v>
      </c>
    </row>
    <row r="847" s="2" customFormat="1">
      <c r="A847" s="41"/>
      <c r="B847" s="42"/>
      <c r="C847" s="43"/>
      <c r="D847" s="228" t="s">
        <v>151</v>
      </c>
      <c r="E847" s="43"/>
      <c r="F847" s="229" t="s">
        <v>1170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151</v>
      </c>
      <c r="AU847" s="20" t="s">
        <v>79</v>
      </c>
    </row>
    <row r="848" s="13" customFormat="1">
      <c r="A848" s="13"/>
      <c r="B848" s="233"/>
      <c r="C848" s="234"/>
      <c r="D848" s="235" t="s">
        <v>153</v>
      </c>
      <c r="E848" s="236" t="s">
        <v>19</v>
      </c>
      <c r="F848" s="237" t="s">
        <v>497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153</v>
      </c>
      <c r="AU848" s="243" t="s">
        <v>79</v>
      </c>
      <c r="AV848" s="13" t="s">
        <v>77</v>
      </c>
      <c r="AW848" s="13" t="s">
        <v>31</v>
      </c>
      <c r="AX848" s="13" t="s">
        <v>69</v>
      </c>
      <c r="AY848" s="243" t="s">
        <v>142</v>
      </c>
    </row>
    <row r="849" s="14" customFormat="1">
      <c r="A849" s="14"/>
      <c r="B849" s="244"/>
      <c r="C849" s="245"/>
      <c r="D849" s="235" t="s">
        <v>153</v>
      </c>
      <c r="E849" s="246" t="s">
        <v>19</v>
      </c>
      <c r="F849" s="247" t="s">
        <v>1171</v>
      </c>
      <c r="G849" s="245"/>
      <c r="H849" s="248">
        <v>111.53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153</v>
      </c>
      <c r="AU849" s="254" t="s">
        <v>79</v>
      </c>
      <c r="AV849" s="14" t="s">
        <v>79</v>
      </c>
      <c r="AW849" s="14" t="s">
        <v>31</v>
      </c>
      <c r="AX849" s="14" t="s">
        <v>69</v>
      </c>
      <c r="AY849" s="254" t="s">
        <v>142</v>
      </c>
    </row>
    <row r="850" s="13" customFormat="1">
      <c r="A850" s="13"/>
      <c r="B850" s="233"/>
      <c r="C850" s="234"/>
      <c r="D850" s="235" t="s">
        <v>153</v>
      </c>
      <c r="E850" s="236" t="s">
        <v>19</v>
      </c>
      <c r="F850" s="237" t="s">
        <v>520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153</v>
      </c>
      <c r="AU850" s="243" t="s">
        <v>79</v>
      </c>
      <c r="AV850" s="13" t="s">
        <v>77</v>
      </c>
      <c r="AW850" s="13" t="s">
        <v>31</v>
      </c>
      <c r="AX850" s="13" t="s">
        <v>69</v>
      </c>
      <c r="AY850" s="243" t="s">
        <v>142</v>
      </c>
    </row>
    <row r="851" s="14" customFormat="1">
      <c r="A851" s="14"/>
      <c r="B851" s="244"/>
      <c r="C851" s="245"/>
      <c r="D851" s="235" t="s">
        <v>153</v>
      </c>
      <c r="E851" s="246" t="s">
        <v>19</v>
      </c>
      <c r="F851" s="247" t="s">
        <v>1172</v>
      </c>
      <c r="G851" s="245"/>
      <c r="H851" s="248">
        <v>274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153</v>
      </c>
      <c r="AU851" s="254" t="s">
        <v>79</v>
      </c>
      <c r="AV851" s="14" t="s">
        <v>79</v>
      </c>
      <c r="AW851" s="14" t="s">
        <v>31</v>
      </c>
      <c r="AX851" s="14" t="s">
        <v>69</v>
      </c>
      <c r="AY851" s="254" t="s">
        <v>142</v>
      </c>
    </row>
    <row r="852" s="13" customFormat="1">
      <c r="A852" s="13"/>
      <c r="B852" s="233"/>
      <c r="C852" s="234"/>
      <c r="D852" s="235" t="s">
        <v>153</v>
      </c>
      <c r="E852" s="236" t="s">
        <v>19</v>
      </c>
      <c r="F852" s="237" t="s">
        <v>542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153</v>
      </c>
      <c r="AU852" s="243" t="s">
        <v>79</v>
      </c>
      <c r="AV852" s="13" t="s">
        <v>77</v>
      </c>
      <c r="AW852" s="13" t="s">
        <v>31</v>
      </c>
      <c r="AX852" s="13" t="s">
        <v>69</v>
      </c>
      <c r="AY852" s="243" t="s">
        <v>142</v>
      </c>
    </row>
    <row r="853" s="14" customFormat="1">
      <c r="A853" s="14"/>
      <c r="B853" s="244"/>
      <c r="C853" s="245"/>
      <c r="D853" s="235" t="s">
        <v>153</v>
      </c>
      <c r="E853" s="246" t="s">
        <v>19</v>
      </c>
      <c r="F853" s="247" t="s">
        <v>1173</v>
      </c>
      <c r="G853" s="245"/>
      <c r="H853" s="248">
        <v>279.39999999999998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153</v>
      </c>
      <c r="AU853" s="254" t="s">
        <v>79</v>
      </c>
      <c r="AV853" s="14" t="s">
        <v>79</v>
      </c>
      <c r="AW853" s="14" t="s">
        <v>31</v>
      </c>
      <c r="AX853" s="14" t="s">
        <v>69</v>
      </c>
      <c r="AY853" s="254" t="s">
        <v>142</v>
      </c>
    </row>
    <row r="854" s="13" customFormat="1">
      <c r="A854" s="13"/>
      <c r="B854" s="233"/>
      <c r="C854" s="234"/>
      <c r="D854" s="235" t="s">
        <v>153</v>
      </c>
      <c r="E854" s="236" t="s">
        <v>19</v>
      </c>
      <c r="F854" s="237" t="s">
        <v>1174</v>
      </c>
      <c r="G854" s="234"/>
      <c r="H854" s="236" t="s">
        <v>19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153</v>
      </c>
      <c r="AU854" s="243" t="s">
        <v>79</v>
      </c>
      <c r="AV854" s="13" t="s">
        <v>77</v>
      </c>
      <c r="AW854" s="13" t="s">
        <v>31</v>
      </c>
      <c r="AX854" s="13" t="s">
        <v>69</v>
      </c>
      <c r="AY854" s="243" t="s">
        <v>142</v>
      </c>
    </row>
    <row r="855" s="14" customFormat="1">
      <c r="A855" s="14"/>
      <c r="B855" s="244"/>
      <c r="C855" s="245"/>
      <c r="D855" s="235" t="s">
        <v>153</v>
      </c>
      <c r="E855" s="246" t="s">
        <v>19</v>
      </c>
      <c r="F855" s="247" t="s">
        <v>1175</v>
      </c>
      <c r="G855" s="245"/>
      <c r="H855" s="248">
        <v>6.1100000000000003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153</v>
      </c>
      <c r="AU855" s="254" t="s">
        <v>79</v>
      </c>
      <c r="AV855" s="14" t="s">
        <v>79</v>
      </c>
      <c r="AW855" s="14" t="s">
        <v>31</v>
      </c>
      <c r="AX855" s="14" t="s">
        <v>69</v>
      </c>
      <c r="AY855" s="254" t="s">
        <v>142</v>
      </c>
    </row>
    <row r="856" s="15" customFormat="1">
      <c r="A856" s="15"/>
      <c r="B856" s="255"/>
      <c r="C856" s="256"/>
      <c r="D856" s="235" t="s">
        <v>153</v>
      </c>
      <c r="E856" s="257" t="s">
        <v>19</v>
      </c>
      <c r="F856" s="258" t="s">
        <v>158</v>
      </c>
      <c r="G856" s="256"/>
      <c r="H856" s="259">
        <v>671.03999999999996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5" t="s">
        <v>153</v>
      </c>
      <c r="AU856" s="265" t="s">
        <v>79</v>
      </c>
      <c r="AV856" s="15" t="s">
        <v>149</v>
      </c>
      <c r="AW856" s="15" t="s">
        <v>31</v>
      </c>
      <c r="AX856" s="15" t="s">
        <v>77</v>
      </c>
      <c r="AY856" s="265" t="s">
        <v>142</v>
      </c>
    </row>
    <row r="857" s="12" customFormat="1" ht="22.8" customHeight="1">
      <c r="A857" s="12"/>
      <c r="B857" s="199"/>
      <c r="C857" s="200"/>
      <c r="D857" s="201" t="s">
        <v>68</v>
      </c>
      <c r="E857" s="213" t="s">
        <v>1176</v>
      </c>
      <c r="F857" s="213" t="s">
        <v>1177</v>
      </c>
      <c r="G857" s="200"/>
      <c r="H857" s="200"/>
      <c r="I857" s="203"/>
      <c r="J857" s="214">
        <f>BK857</f>
        <v>0</v>
      </c>
      <c r="K857" s="200"/>
      <c r="L857" s="205"/>
      <c r="M857" s="206"/>
      <c r="N857" s="207"/>
      <c r="O857" s="207"/>
      <c r="P857" s="208">
        <f>SUM(P858:P945)</f>
        <v>0</v>
      </c>
      <c r="Q857" s="207"/>
      <c r="R857" s="208">
        <f>SUM(R858:R945)</f>
        <v>0</v>
      </c>
      <c r="S857" s="207"/>
      <c r="T857" s="209">
        <f>SUM(T858:T945)</f>
        <v>35.285669499999997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10" t="s">
        <v>79</v>
      </c>
      <c r="AT857" s="211" t="s">
        <v>68</v>
      </c>
      <c r="AU857" s="211" t="s">
        <v>77</v>
      </c>
      <c r="AY857" s="210" t="s">
        <v>142</v>
      </c>
      <c r="BK857" s="212">
        <f>SUM(BK858:BK945)</f>
        <v>0</v>
      </c>
    </row>
    <row r="858" s="2" customFormat="1" ht="16.5" customHeight="1">
      <c r="A858" s="41"/>
      <c r="B858" s="42"/>
      <c r="C858" s="215" t="s">
        <v>1178</v>
      </c>
      <c r="D858" s="215" t="s">
        <v>144</v>
      </c>
      <c r="E858" s="216" t="s">
        <v>1179</v>
      </c>
      <c r="F858" s="217" t="s">
        <v>1180</v>
      </c>
      <c r="G858" s="218" t="s">
        <v>147</v>
      </c>
      <c r="H858" s="219">
        <v>432.95299999999997</v>
      </c>
      <c r="I858" s="220"/>
      <c r="J858" s="221">
        <f>ROUND(I858*H858,2)</f>
        <v>0</v>
      </c>
      <c r="K858" s="217" t="s">
        <v>148</v>
      </c>
      <c r="L858" s="47"/>
      <c r="M858" s="222" t="s">
        <v>19</v>
      </c>
      <c r="N858" s="223" t="s">
        <v>40</v>
      </c>
      <c r="O858" s="87"/>
      <c r="P858" s="224">
        <f>O858*H858</f>
        <v>0</v>
      </c>
      <c r="Q858" s="224">
        <v>0</v>
      </c>
      <c r="R858" s="224">
        <f>Q858*H858</f>
        <v>0</v>
      </c>
      <c r="S858" s="224">
        <v>0.081500000000000003</v>
      </c>
      <c r="T858" s="225">
        <f>S858*H858</f>
        <v>35.285669499999997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248</v>
      </c>
      <c r="AT858" s="226" t="s">
        <v>144</v>
      </c>
      <c r="AU858" s="226" t="s">
        <v>79</v>
      </c>
      <c r="AY858" s="20" t="s">
        <v>142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248</v>
      </c>
      <c r="BM858" s="226" t="s">
        <v>1181</v>
      </c>
    </row>
    <row r="859" s="2" customFormat="1">
      <c r="A859" s="41"/>
      <c r="B859" s="42"/>
      <c r="C859" s="43"/>
      <c r="D859" s="228" t="s">
        <v>151</v>
      </c>
      <c r="E859" s="43"/>
      <c r="F859" s="229" t="s">
        <v>1182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151</v>
      </c>
      <c r="AU859" s="20" t="s">
        <v>79</v>
      </c>
    </row>
    <row r="860" s="13" customFormat="1">
      <c r="A860" s="13"/>
      <c r="B860" s="233"/>
      <c r="C860" s="234"/>
      <c r="D860" s="235" t="s">
        <v>153</v>
      </c>
      <c r="E860" s="236" t="s">
        <v>19</v>
      </c>
      <c r="F860" s="237" t="s">
        <v>1183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153</v>
      </c>
      <c r="AU860" s="243" t="s">
        <v>79</v>
      </c>
      <c r="AV860" s="13" t="s">
        <v>77</v>
      </c>
      <c r="AW860" s="13" t="s">
        <v>31</v>
      </c>
      <c r="AX860" s="13" t="s">
        <v>69</v>
      </c>
      <c r="AY860" s="243" t="s">
        <v>142</v>
      </c>
    </row>
    <row r="861" s="13" customFormat="1">
      <c r="A861" s="13"/>
      <c r="B861" s="233"/>
      <c r="C861" s="234"/>
      <c r="D861" s="235" t="s">
        <v>153</v>
      </c>
      <c r="E861" s="236" t="s">
        <v>19</v>
      </c>
      <c r="F861" s="237" t="s">
        <v>487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153</v>
      </c>
      <c r="AU861" s="243" t="s">
        <v>79</v>
      </c>
      <c r="AV861" s="13" t="s">
        <v>77</v>
      </c>
      <c r="AW861" s="13" t="s">
        <v>31</v>
      </c>
      <c r="AX861" s="13" t="s">
        <v>69</v>
      </c>
      <c r="AY861" s="243" t="s">
        <v>142</v>
      </c>
    </row>
    <row r="862" s="14" customFormat="1">
      <c r="A862" s="14"/>
      <c r="B862" s="244"/>
      <c r="C862" s="245"/>
      <c r="D862" s="235" t="s">
        <v>153</v>
      </c>
      <c r="E862" s="246" t="s">
        <v>19</v>
      </c>
      <c r="F862" s="247" t="s">
        <v>1184</v>
      </c>
      <c r="G862" s="245"/>
      <c r="H862" s="248">
        <v>36.082000000000001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153</v>
      </c>
      <c r="AU862" s="254" t="s">
        <v>79</v>
      </c>
      <c r="AV862" s="14" t="s">
        <v>79</v>
      </c>
      <c r="AW862" s="14" t="s">
        <v>31</v>
      </c>
      <c r="AX862" s="14" t="s">
        <v>69</v>
      </c>
      <c r="AY862" s="254" t="s">
        <v>142</v>
      </c>
    </row>
    <row r="863" s="14" customFormat="1">
      <c r="A863" s="14"/>
      <c r="B863" s="244"/>
      <c r="C863" s="245"/>
      <c r="D863" s="235" t="s">
        <v>153</v>
      </c>
      <c r="E863" s="246" t="s">
        <v>19</v>
      </c>
      <c r="F863" s="247" t="s">
        <v>1185</v>
      </c>
      <c r="G863" s="245"/>
      <c r="H863" s="248">
        <v>-2.3540000000000001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153</v>
      </c>
      <c r="AU863" s="254" t="s">
        <v>79</v>
      </c>
      <c r="AV863" s="14" t="s">
        <v>79</v>
      </c>
      <c r="AW863" s="14" t="s">
        <v>31</v>
      </c>
      <c r="AX863" s="14" t="s">
        <v>69</v>
      </c>
      <c r="AY863" s="254" t="s">
        <v>142</v>
      </c>
    </row>
    <row r="864" s="14" customFormat="1">
      <c r="A864" s="14"/>
      <c r="B864" s="244"/>
      <c r="C864" s="245"/>
      <c r="D864" s="235" t="s">
        <v>153</v>
      </c>
      <c r="E864" s="246" t="s">
        <v>19</v>
      </c>
      <c r="F864" s="247" t="s">
        <v>489</v>
      </c>
      <c r="G864" s="245"/>
      <c r="H864" s="248">
        <v>-1.7729999999999999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153</v>
      </c>
      <c r="AU864" s="254" t="s">
        <v>79</v>
      </c>
      <c r="AV864" s="14" t="s">
        <v>79</v>
      </c>
      <c r="AW864" s="14" t="s">
        <v>31</v>
      </c>
      <c r="AX864" s="14" t="s">
        <v>69</v>
      </c>
      <c r="AY864" s="254" t="s">
        <v>142</v>
      </c>
    </row>
    <row r="865" s="13" customFormat="1">
      <c r="A865" s="13"/>
      <c r="B865" s="233"/>
      <c r="C865" s="234"/>
      <c r="D865" s="235" t="s">
        <v>153</v>
      </c>
      <c r="E865" s="236" t="s">
        <v>19</v>
      </c>
      <c r="F865" s="237" t="s">
        <v>1186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153</v>
      </c>
      <c r="AU865" s="243" t="s">
        <v>79</v>
      </c>
      <c r="AV865" s="13" t="s">
        <v>77</v>
      </c>
      <c r="AW865" s="13" t="s">
        <v>31</v>
      </c>
      <c r="AX865" s="13" t="s">
        <v>69</v>
      </c>
      <c r="AY865" s="243" t="s">
        <v>142</v>
      </c>
    </row>
    <row r="866" s="14" customFormat="1">
      <c r="A866" s="14"/>
      <c r="B866" s="244"/>
      <c r="C866" s="245"/>
      <c r="D866" s="235" t="s">
        <v>153</v>
      </c>
      <c r="E866" s="246" t="s">
        <v>19</v>
      </c>
      <c r="F866" s="247" t="s">
        <v>1187</v>
      </c>
      <c r="G866" s="245"/>
      <c r="H866" s="248">
        <v>14.148999999999999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153</v>
      </c>
      <c r="AU866" s="254" t="s">
        <v>79</v>
      </c>
      <c r="AV866" s="14" t="s">
        <v>79</v>
      </c>
      <c r="AW866" s="14" t="s">
        <v>31</v>
      </c>
      <c r="AX866" s="14" t="s">
        <v>69</v>
      </c>
      <c r="AY866" s="254" t="s">
        <v>142</v>
      </c>
    </row>
    <row r="867" s="14" customFormat="1">
      <c r="A867" s="14"/>
      <c r="B867" s="244"/>
      <c r="C867" s="245"/>
      <c r="D867" s="235" t="s">
        <v>153</v>
      </c>
      <c r="E867" s="246" t="s">
        <v>19</v>
      </c>
      <c r="F867" s="247" t="s">
        <v>496</v>
      </c>
      <c r="G867" s="245"/>
      <c r="H867" s="248">
        <v>-1.5760000000000001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153</v>
      </c>
      <c r="AU867" s="254" t="s">
        <v>79</v>
      </c>
      <c r="AV867" s="14" t="s">
        <v>79</v>
      </c>
      <c r="AW867" s="14" t="s">
        <v>31</v>
      </c>
      <c r="AX867" s="14" t="s">
        <v>69</v>
      </c>
      <c r="AY867" s="254" t="s">
        <v>142</v>
      </c>
    </row>
    <row r="868" s="13" customFormat="1">
      <c r="A868" s="13"/>
      <c r="B868" s="233"/>
      <c r="C868" s="234"/>
      <c r="D868" s="235" t="s">
        <v>153</v>
      </c>
      <c r="E868" s="236" t="s">
        <v>19</v>
      </c>
      <c r="F868" s="237" t="s">
        <v>497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153</v>
      </c>
      <c r="AU868" s="243" t="s">
        <v>79</v>
      </c>
      <c r="AV868" s="13" t="s">
        <v>77</v>
      </c>
      <c r="AW868" s="13" t="s">
        <v>31</v>
      </c>
      <c r="AX868" s="13" t="s">
        <v>69</v>
      </c>
      <c r="AY868" s="243" t="s">
        <v>142</v>
      </c>
    </row>
    <row r="869" s="13" customFormat="1">
      <c r="A869" s="13"/>
      <c r="B869" s="233"/>
      <c r="C869" s="234"/>
      <c r="D869" s="235" t="s">
        <v>153</v>
      </c>
      <c r="E869" s="236" t="s">
        <v>19</v>
      </c>
      <c r="F869" s="237" t="s">
        <v>498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153</v>
      </c>
      <c r="AU869" s="243" t="s">
        <v>79</v>
      </c>
      <c r="AV869" s="13" t="s">
        <v>77</v>
      </c>
      <c r="AW869" s="13" t="s">
        <v>31</v>
      </c>
      <c r="AX869" s="13" t="s">
        <v>69</v>
      </c>
      <c r="AY869" s="243" t="s">
        <v>142</v>
      </c>
    </row>
    <row r="870" s="14" customFormat="1">
      <c r="A870" s="14"/>
      <c r="B870" s="244"/>
      <c r="C870" s="245"/>
      <c r="D870" s="235" t="s">
        <v>153</v>
      </c>
      <c r="E870" s="246" t="s">
        <v>19</v>
      </c>
      <c r="F870" s="247" t="s">
        <v>1188</v>
      </c>
      <c r="G870" s="245"/>
      <c r="H870" s="248">
        <v>15.195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153</v>
      </c>
      <c r="AU870" s="254" t="s">
        <v>79</v>
      </c>
      <c r="AV870" s="14" t="s">
        <v>79</v>
      </c>
      <c r="AW870" s="14" t="s">
        <v>31</v>
      </c>
      <c r="AX870" s="14" t="s">
        <v>69</v>
      </c>
      <c r="AY870" s="254" t="s">
        <v>142</v>
      </c>
    </row>
    <row r="871" s="14" customFormat="1">
      <c r="A871" s="14"/>
      <c r="B871" s="244"/>
      <c r="C871" s="245"/>
      <c r="D871" s="235" t="s">
        <v>153</v>
      </c>
      <c r="E871" s="246" t="s">
        <v>19</v>
      </c>
      <c r="F871" s="247" t="s">
        <v>1189</v>
      </c>
      <c r="G871" s="245"/>
      <c r="H871" s="248">
        <v>-1.25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153</v>
      </c>
      <c r="AU871" s="254" t="s">
        <v>79</v>
      </c>
      <c r="AV871" s="14" t="s">
        <v>79</v>
      </c>
      <c r="AW871" s="14" t="s">
        <v>31</v>
      </c>
      <c r="AX871" s="14" t="s">
        <v>69</v>
      </c>
      <c r="AY871" s="254" t="s">
        <v>142</v>
      </c>
    </row>
    <row r="872" s="14" customFormat="1">
      <c r="A872" s="14"/>
      <c r="B872" s="244"/>
      <c r="C872" s="245"/>
      <c r="D872" s="235" t="s">
        <v>153</v>
      </c>
      <c r="E872" s="246" t="s">
        <v>19</v>
      </c>
      <c r="F872" s="247" t="s">
        <v>1190</v>
      </c>
      <c r="G872" s="245"/>
      <c r="H872" s="248">
        <v>-1.8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153</v>
      </c>
      <c r="AU872" s="254" t="s">
        <v>79</v>
      </c>
      <c r="AV872" s="14" t="s">
        <v>79</v>
      </c>
      <c r="AW872" s="14" t="s">
        <v>31</v>
      </c>
      <c r="AX872" s="14" t="s">
        <v>69</v>
      </c>
      <c r="AY872" s="254" t="s">
        <v>142</v>
      </c>
    </row>
    <row r="873" s="14" customFormat="1">
      <c r="A873" s="14"/>
      <c r="B873" s="244"/>
      <c r="C873" s="245"/>
      <c r="D873" s="235" t="s">
        <v>153</v>
      </c>
      <c r="E873" s="246" t="s">
        <v>19</v>
      </c>
      <c r="F873" s="247" t="s">
        <v>1191</v>
      </c>
      <c r="G873" s="245"/>
      <c r="H873" s="248">
        <v>52.404000000000003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153</v>
      </c>
      <c r="AU873" s="254" t="s">
        <v>79</v>
      </c>
      <c r="AV873" s="14" t="s">
        <v>79</v>
      </c>
      <c r="AW873" s="14" t="s">
        <v>31</v>
      </c>
      <c r="AX873" s="14" t="s">
        <v>69</v>
      </c>
      <c r="AY873" s="254" t="s">
        <v>142</v>
      </c>
    </row>
    <row r="874" s="14" customFormat="1">
      <c r="A874" s="14"/>
      <c r="B874" s="244"/>
      <c r="C874" s="245"/>
      <c r="D874" s="235" t="s">
        <v>153</v>
      </c>
      <c r="E874" s="246" t="s">
        <v>19</v>
      </c>
      <c r="F874" s="247" t="s">
        <v>1192</v>
      </c>
      <c r="G874" s="245"/>
      <c r="H874" s="248">
        <v>43.799999999999997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153</v>
      </c>
      <c r="AU874" s="254" t="s">
        <v>79</v>
      </c>
      <c r="AV874" s="14" t="s">
        <v>79</v>
      </c>
      <c r="AW874" s="14" t="s">
        <v>31</v>
      </c>
      <c r="AX874" s="14" t="s">
        <v>69</v>
      </c>
      <c r="AY874" s="254" t="s">
        <v>142</v>
      </c>
    </row>
    <row r="875" s="14" customFormat="1">
      <c r="A875" s="14"/>
      <c r="B875" s="244"/>
      <c r="C875" s="245"/>
      <c r="D875" s="235" t="s">
        <v>153</v>
      </c>
      <c r="E875" s="246" t="s">
        <v>19</v>
      </c>
      <c r="F875" s="247" t="s">
        <v>1193</v>
      </c>
      <c r="G875" s="245"/>
      <c r="H875" s="248">
        <v>-5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153</v>
      </c>
      <c r="AU875" s="254" t="s">
        <v>79</v>
      </c>
      <c r="AV875" s="14" t="s">
        <v>79</v>
      </c>
      <c r="AW875" s="14" t="s">
        <v>31</v>
      </c>
      <c r="AX875" s="14" t="s">
        <v>69</v>
      </c>
      <c r="AY875" s="254" t="s">
        <v>142</v>
      </c>
    </row>
    <row r="876" s="14" customFormat="1">
      <c r="A876" s="14"/>
      <c r="B876" s="244"/>
      <c r="C876" s="245"/>
      <c r="D876" s="235" t="s">
        <v>153</v>
      </c>
      <c r="E876" s="246" t="s">
        <v>19</v>
      </c>
      <c r="F876" s="247" t="s">
        <v>1194</v>
      </c>
      <c r="G876" s="245"/>
      <c r="H876" s="248">
        <v>-2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153</v>
      </c>
      <c r="AU876" s="254" t="s">
        <v>79</v>
      </c>
      <c r="AV876" s="14" t="s">
        <v>79</v>
      </c>
      <c r="AW876" s="14" t="s">
        <v>31</v>
      </c>
      <c r="AX876" s="14" t="s">
        <v>69</v>
      </c>
      <c r="AY876" s="254" t="s">
        <v>142</v>
      </c>
    </row>
    <row r="877" s="14" customFormat="1">
      <c r="A877" s="14"/>
      <c r="B877" s="244"/>
      <c r="C877" s="245"/>
      <c r="D877" s="235" t="s">
        <v>153</v>
      </c>
      <c r="E877" s="246" t="s">
        <v>19</v>
      </c>
      <c r="F877" s="247" t="s">
        <v>1195</v>
      </c>
      <c r="G877" s="245"/>
      <c r="H877" s="248">
        <v>-1.4299999999999999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153</v>
      </c>
      <c r="AU877" s="254" t="s">
        <v>79</v>
      </c>
      <c r="AV877" s="14" t="s">
        <v>79</v>
      </c>
      <c r="AW877" s="14" t="s">
        <v>31</v>
      </c>
      <c r="AX877" s="14" t="s">
        <v>69</v>
      </c>
      <c r="AY877" s="254" t="s">
        <v>142</v>
      </c>
    </row>
    <row r="878" s="13" customFormat="1">
      <c r="A878" s="13"/>
      <c r="B878" s="233"/>
      <c r="C878" s="234"/>
      <c r="D878" s="235" t="s">
        <v>153</v>
      </c>
      <c r="E878" s="236" t="s">
        <v>19</v>
      </c>
      <c r="F878" s="237" t="s">
        <v>911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153</v>
      </c>
      <c r="AU878" s="243" t="s">
        <v>79</v>
      </c>
      <c r="AV878" s="13" t="s">
        <v>77</v>
      </c>
      <c r="AW878" s="13" t="s">
        <v>31</v>
      </c>
      <c r="AX878" s="13" t="s">
        <v>69</v>
      </c>
      <c r="AY878" s="243" t="s">
        <v>142</v>
      </c>
    </row>
    <row r="879" s="14" customFormat="1">
      <c r="A879" s="14"/>
      <c r="B879" s="244"/>
      <c r="C879" s="245"/>
      <c r="D879" s="235" t="s">
        <v>153</v>
      </c>
      <c r="E879" s="246" t="s">
        <v>19</v>
      </c>
      <c r="F879" s="247" t="s">
        <v>1196</v>
      </c>
      <c r="G879" s="245"/>
      <c r="H879" s="248">
        <v>10.098000000000001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153</v>
      </c>
      <c r="AU879" s="254" t="s">
        <v>79</v>
      </c>
      <c r="AV879" s="14" t="s">
        <v>79</v>
      </c>
      <c r="AW879" s="14" t="s">
        <v>31</v>
      </c>
      <c r="AX879" s="14" t="s">
        <v>69</v>
      </c>
      <c r="AY879" s="254" t="s">
        <v>142</v>
      </c>
    </row>
    <row r="880" s="13" customFormat="1">
      <c r="A880" s="13"/>
      <c r="B880" s="233"/>
      <c r="C880" s="234"/>
      <c r="D880" s="235" t="s">
        <v>153</v>
      </c>
      <c r="E880" s="236" t="s">
        <v>19</v>
      </c>
      <c r="F880" s="237" t="s">
        <v>507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153</v>
      </c>
      <c r="AU880" s="243" t="s">
        <v>79</v>
      </c>
      <c r="AV880" s="13" t="s">
        <v>77</v>
      </c>
      <c r="AW880" s="13" t="s">
        <v>31</v>
      </c>
      <c r="AX880" s="13" t="s">
        <v>69</v>
      </c>
      <c r="AY880" s="243" t="s">
        <v>142</v>
      </c>
    </row>
    <row r="881" s="14" customFormat="1">
      <c r="A881" s="14"/>
      <c r="B881" s="244"/>
      <c r="C881" s="245"/>
      <c r="D881" s="235" t="s">
        <v>153</v>
      </c>
      <c r="E881" s="246" t="s">
        <v>19</v>
      </c>
      <c r="F881" s="247" t="s">
        <v>1197</v>
      </c>
      <c r="G881" s="245"/>
      <c r="H881" s="248">
        <v>15.199999999999999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153</v>
      </c>
      <c r="AU881" s="254" t="s">
        <v>79</v>
      </c>
      <c r="AV881" s="14" t="s">
        <v>79</v>
      </c>
      <c r="AW881" s="14" t="s">
        <v>31</v>
      </c>
      <c r="AX881" s="14" t="s">
        <v>69</v>
      </c>
      <c r="AY881" s="254" t="s">
        <v>142</v>
      </c>
    </row>
    <row r="882" s="14" customFormat="1">
      <c r="A882" s="14"/>
      <c r="B882" s="244"/>
      <c r="C882" s="245"/>
      <c r="D882" s="235" t="s">
        <v>153</v>
      </c>
      <c r="E882" s="246" t="s">
        <v>19</v>
      </c>
      <c r="F882" s="247" t="s">
        <v>509</v>
      </c>
      <c r="G882" s="245"/>
      <c r="H882" s="248">
        <v>-3.1520000000000001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153</v>
      </c>
      <c r="AU882" s="254" t="s">
        <v>79</v>
      </c>
      <c r="AV882" s="14" t="s">
        <v>79</v>
      </c>
      <c r="AW882" s="14" t="s">
        <v>31</v>
      </c>
      <c r="AX882" s="14" t="s">
        <v>69</v>
      </c>
      <c r="AY882" s="254" t="s">
        <v>142</v>
      </c>
    </row>
    <row r="883" s="14" customFormat="1">
      <c r="A883" s="14"/>
      <c r="B883" s="244"/>
      <c r="C883" s="245"/>
      <c r="D883" s="235" t="s">
        <v>153</v>
      </c>
      <c r="E883" s="246" t="s">
        <v>19</v>
      </c>
      <c r="F883" s="247" t="s">
        <v>1198</v>
      </c>
      <c r="G883" s="245"/>
      <c r="H883" s="248">
        <v>6.9000000000000004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153</v>
      </c>
      <c r="AU883" s="254" t="s">
        <v>79</v>
      </c>
      <c r="AV883" s="14" t="s">
        <v>79</v>
      </c>
      <c r="AW883" s="14" t="s">
        <v>31</v>
      </c>
      <c r="AX883" s="14" t="s">
        <v>69</v>
      </c>
      <c r="AY883" s="254" t="s">
        <v>142</v>
      </c>
    </row>
    <row r="884" s="14" customFormat="1">
      <c r="A884" s="14"/>
      <c r="B884" s="244"/>
      <c r="C884" s="245"/>
      <c r="D884" s="235" t="s">
        <v>153</v>
      </c>
      <c r="E884" s="246" t="s">
        <v>19</v>
      </c>
      <c r="F884" s="247" t="s">
        <v>1199</v>
      </c>
      <c r="G884" s="245"/>
      <c r="H884" s="248">
        <v>6.2999999999999998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153</v>
      </c>
      <c r="AU884" s="254" t="s">
        <v>79</v>
      </c>
      <c r="AV884" s="14" t="s">
        <v>79</v>
      </c>
      <c r="AW884" s="14" t="s">
        <v>31</v>
      </c>
      <c r="AX884" s="14" t="s">
        <v>69</v>
      </c>
      <c r="AY884" s="254" t="s">
        <v>142</v>
      </c>
    </row>
    <row r="885" s="14" customFormat="1">
      <c r="A885" s="14"/>
      <c r="B885" s="244"/>
      <c r="C885" s="245"/>
      <c r="D885" s="235" t="s">
        <v>153</v>
      </c>
      <c r="E885" s="246" t="s">
        <v>19</v>
      </c>
      <c r="F885" s="247" t="s">
        <v>1200</v>
      </c>
      <c r="G885" s="245"/>
      <c r="H885" s="248">
        <v>-2.3999999999999999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153</v>
      </c>
      <c r="AU885" s="254" t="s">
        <v>79</v>
      </c>
      <c r="AV885" s="14" t="s">
        <v>79</v>
      </c>
      <c r="AW885" s="14" t="s">
        <v>31</v>
      </c>
      <c r="AX885" s="14" t="s">
        <v>69</v>
      </c>
      <c r="AY885" s="254" t="s">
        <v>142</v>
      </c>
    </row>
    <row r="886" s="13" customFormat="1">
      <c r="A886" s="13"/>
      <c r="B886" s="233"/>
      <c r="C886" s="234"/>
      <c r="D886" s="235" t="s">
        <v>153</v>
      </c>
      <c r="E886" s="236" t="s">
        <v>19</v>
      </c>
      <c r="F886" s="237" t="s">
        <v>579</v>
      </c>
      <c r="G886" s="234"/>
      <c r="H886" s="236" t="s">
        <v>19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153</v>
      </c>
      <c r="AU886" s="243" t="s">
        <v>79</v>
      </c>
      <c r="AV886" s="13" t="s">
        <v>77</v>
      </c>
      <c r="AW886" s="13" t="s">
        <v>31</v>
      </c>
      <c r="AX886" s="13" t="s">
        <v>69</v>
      </c>
      <c r="AY886" s="243" t="s">
        <v>142</v>
      </c>
    </row>
    <row r="887" s="14" customFormat="1">
      <c r="A887" s="14"/>
      <c r="B887" s="244"/>
      <c r="C887" s="245"/>
      <c r="D887" s="235" t="s">
        <v>153</v>
      </c>
      <c r="E887" s="246" t="s">
        <v>19</v>
      </c>
      <c r="F887" s="247" t="s">
        <v>1201</v>
      </c>
      <c r="G887" s="245"/>
      <c r="H887" s="248">
        <v>15.648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153</v>
      </c>
      <c r="AU887" s="254" t="s">
        <v>79</v>
      </c>
      <c r="AV887" s="14" t="s">
        <v>79</v>
      </c>
      <c r="AW887" s="14" t="s">
        <v>31</v>
      </c>
      <c r="AX887" s="14" t="s">
        <v>69</v>
      </c>
      <c r="AY887" s="254" t="s">
        <v>142</v>
      </c>
    </row>
    <row r="888" s="14" customFormat="1">
      <c r="A888" s="14"/>
      <c r="B888" s="244"/>
      <c r="C888" s="245"/>
      <c r="D888" s="235" t="s">
        <v>153</v>
      </c>
      <c r="E888" s="246" t="s">
        <v>19</v>
      </c>
      <c r="F888" s="247" t="s">
        <v>496</v>
      </c>
      <c r="G888" s="245"/>
      <c r="H888" s="248">
        <v>-1.5760000000000001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153</v>
      </c>
      <c r="AU888" s="254" t="s">
        <v>79</v>
      </c>
      <c r="AV888" s="14" t="s">
        <v>79</v>
      </c>
      <c r="AW888" s="14" t="s">
        <v>31</v>
      </c>
      <c r="AX888" s="14" t="s">
        <v>69</v>
      </c>
      <c r="AY888" s="254" t="s">
        <v>142</v>
      </c>
    </row>
    <row r="889" s="13" customFormat="1">
      <c r="A889" s="13"/>
      <c r="B889" s="233"/>
      <c r="C889" s="234"/>
      <c r="D889" s="235" t="s">
        <v>153</v>
      </c>
      <c r="E889" s="236" t="s">
        <v>19</v>
      </c>
      <c r="F889" s="237" t="s">
        <v>516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153</v>
      </c>
      <c r="AU889" s="243" t="s">
        <v>79</v>
      </c>
      <c r="AV889" s="13" t="s">
        <v>77</v>
      </c>
      <c r="AW889" s="13" t="s">
        <v>31</v>
      </c>
      <c r="AX889" s="13" t="s">
        <v>69</v>
      </c>
      <c r="AY889" s="243" t="s">
        <v>142</v>
      </c>
    </row>
    <row r="890" s="14" customFormat="1">
      <c r="A890" s="14"/>
      <c r="B890" s="244"/>
      <c r="C890" s="245"/>
      <c r="D890" s="235" t="s">
        <v>153</v>
      </c>
      <c r="E890" s="246" t="s">
        <v>19</v>
      </c>
      <c r="F890" s="247" t="s">
        <v>1202</v>
      </c>
      <c r="G890" s="245"/>
      <c r="H890" s="248">
        <v>9.4000000000000004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153</v>
      </c>
      <c r="AU890" s="254" t="s">
        <v>79</v>
      </c>
      <c r="AV890" s="14" t="s">
        <v>79</v>
      </c>
      <c r="AW890" s="14" t="s">
        <v>31</v>
      </c>
      <c r="AX890" s="14" t="s">
        <v>69</v>
      </c>
      <c r="AY890" s="254" t="s">
        <v>142</v>
      </c>
    </row>
    <row r="891" s="14" customFormat="1">
      <c r="A891" s="14"/>
      <c r="B891" s="244"/>
      <c r="C891" s="245"/>
      <c r="D891" s="235" t="s">
        <v>153</v>
      </c>
      <c r="E891" s="246" t="s">
        <v>19</v>
      </c>
      <c r="F891" s="247" t="s">
        <v>496</v>
      </c>
      <c r="G891" s="245"/>
      <c r="H891" s="248">
        <v>-1.5760000000000001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153</v>
      </c>
      <c r="AU891" s="254" t="s">
        <v>79</v>
      </c>
      <c r="AV891" s="14" t="s">
        <v>79</v>
      </c>
      <c r="AW891" s="14" t="s">
        <v>31</v>
      </c>
      <c r="AX891" s="14" t="s">
        <v>69</v>
      </c>
      <c r="AY891" s="254" t="s">
        <v>142</v>
      </c>
    </row>
    <row r="892" s="13" customFormat="1">
      <c r="A892" s="13"/>
      <c r="B892" s="233"/>
      <c r="C892" s="234"/>
      <c r="D892" s="235" t="s">
        <v>153</v>
      </c>
      <c r="E892" s="236" t="s">
        <v>19</v>
      </c>
      <c r="F892" s="237" t="s">
        <v>518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153</v>
      </c>
      <c r="AU892" s="243" t="s">
        <v>79</v>
      </c>
      <c r="AV892" s="13" t="s">
        <v>77</v>
      </c>
      <c r="AW892" s="13" t="s">
        <v>31</v>
      </c>
      <c r="AX892" s="13" t="s">
        <v>69</v>
      </c>
      <c r="AY892" s="243" t="s">
        <v>142</v>
      </c>
    </row>
    <row r="893" s="14" customFormat="1">
      <c r="A893" s="14"/>
      <c r="B893" s="244"/>
      <c r="C893" s="245"/>
      <c r="D893" s="235" t="s">
        <v>153</v>
      </c>
      <c r="E893" s="246" t="s">
        <v>19</v>
      </c>
      <c r="F893" s="247" t="s">
        <v>1203</v>
      </c>
      <c r="G893" s="245"/>
      <c r="H893" s="248">
        <v>4.6200000000000001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153</v>
      </c>
      <c r="AU893" s="254" t="s">
        <v>79</v>
      </c>
      <c r="AV893" s="14" t="s">
        <v>79</v>
      </c>
      <c r="AW893" s="14" t="s">
        <v>31</v>
      </c>
      <c r="AX893" s="14" t="s">
        <v>69</v>
      </c>
      <c r="AY893" s="254" t="s">
        <v>142</v>
      </c>
    </row>
    <row r="894" s="13" customFormat="1">
      <c r="A894" s="13"/>
      <c r="B894" s="233"/>
      <c r="C894" s="234"/>
      <c r="D894" s="235" t="s">
        <v>153</v>
      </c>
      <c r="E894" s="236" t="s">
        <v>19</v>
      </c>
      <c r="F894" s="237" t="s">
        <v>520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153</v>
      </c>
      <c r="AU894" s="243" t="s">
        <v>79</v>
      </c>
      <c r="AV894" s="13" t="s">
        <v>77</v>
      </c>
      <c r="AW894" s="13" t="s">
        <v>31</v>
      </c>
      <c r="AX894" s="13" t="s">
        <v>69</v>
      </c>
      <c r="AY894" s="243" t="s">
        <v>142</v>
      </c>
    </row>
    <row r="895" s="13" customFormat="1">
      <c r="A895" s="13"/>
      <c r="B895" s="233"/>
      <c r="C895" s="234"/>
      <c r="D895" s="235" t="s">
        <v>153</v>
      </c>
      <c r="E895" s="236" t="s">
        <v>19</v>
      </c>
      <c r="F895" s="237" t="s">
        <v>1204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153</v>
      </c>
      <c r="AU895" s="243" t="s">
        <v>79</v>
      </c>
      <c r="AV895" s="13" t="s">
        <v>77</v>
      </c>
      <c r="AW895" s="13" t="s">
        <v>31</v>
      </c>
      <c r="AX895" s="13" t="s">
        <v>69</v>
      </c>
      <c r="AY895" s="243" t="s">
        <v>142</v>
      </c>
    </row>
    <row r="896" s="14" customFormat="1">
      <c r="A896" s="14"/>
      <c r="B896" s="244"/>
      <c r="C896" s="245"/>
      <c r="D896" s="235" t="s">
        <v>153</v>
      </c>
      <c r="E896" s="246" t="s">
        <v>19</v>
      </c>
      <c r="F896" s="247" t="s">
        <v>1205</v>
      </c>
      <c r="G896" s="245"/>
      <c r="H896" s="248">
        <v>11.1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153</v>
      </c>
      <c r="AU896" s="254" t="s">
        <v>79</v>
      </c>
      <c r="AV896" s="14" t="s">
        <v>79</v>
      </c>
      <c r="AW896" s="14" t="s">
        <v>31</v>
      </c>
      <c r="AX896" s="14" t="s">
        <v>69</v>
      </c>
      <c r="AY896" s="254" t="s">
        <v>142</v>
      </c>
    </row>
    <row r="897" s="14" customFormat="1">
      <c r="A897" s="14"/>
      <c r="B897" s="244"/>
      <c r="C897" s="245"/>
      <c r="D897" s="235" t="s">
        <v>153</v>
      </c>
      <c r="E897" s="246" t="s">
        <v>19</v>
      </c>
      <c r="F897" s="247" t="s">
        <v>1206</v>
      </c>
      <c r="G897" s="245"/>
      <c r="H897" s="248">
        <v>-1.05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153</v>
      </c>
      <c r="AU897" s="254" t="s">
        <v>79</v>
      </c>
      <c r="AV897" s="14" t="s">
        <v>79</v>
      </c>
      <c r="AW897" s="14" t="s">
        <v>31</v>
      </c>
      <c r="AX897" s="14" t="s">
        <v>69</v>
      </c>
      <c r="AY897" s="254" t="s">
        <v>142</v>
      </c>
    </row>
    <row r="898" s="13" customFormat="1">
      <c r="A898" s="13"/>
      <c r="B898" s="233"/>
      <c r="C898" s="234"/>
      <c r="D898" s="235" t="s">
        <v>153</v>
      </c>
      <c r="E898" s="236" t="s">
        <v>19</v>
      </c>
      <c r="F898" s="237" t="s">
        <v>1207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153</v>
      </c>
      <c r="AU898" s="243" t="s">
        <v>79</v>
      </c>
      <c r="AV898" s="13" t="s">
        <v>77</v>
      </c>
      <c r="AW898" s="13" t="s">
        <v>31</v>
      </c>
      <c r="AX898" s="13" t="s">
        <v>69</v>
      </c>
      <c r="AY898" s="243" t="s">
        <v>142</v>
      </c>
    </row>
    <row r="899" s="14" customFormat="1">
      <c r="A899" s="14"/>
      <c r="B899" s="244"/>
      <c r="C899" s="245"/>
      <c r="D899" s="235" t="s">
        <v>153</v>
      </c>
      <c r="E899" s="246" t="s">
        <v>19</v>
      </c>
      <c r="F899" s="247" t="s">
        <v>1208</v>
      </c>
      <c r="G899" s="245"/>
      <c r="H899" s="248">
        <v>11.25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153</v>
      </c>
      <c r="AU899" s="254" t="s">
        <v>79</v>
      </c>
      <c r="AV899" s="14" t="s">
        <v>79</v>
      </c>
      <c r="AW899" s="14" t="s">
        <v>31</v>
      </c>
      <c r="AX899" s="14" t="s">
        <v>69</v>
      </c>
      <c r="AY899" s="254" t="s">
        <v>142</v>
      </c>
    </row>
    <row r="900" s="14" customFormat="1">
      <c r="A900" s="14"/>
      <c r="B900" s="244"/>
      <c r="C900" s="245"/>
      <c r="D900" s="235" t="s">
        <v>153</v>
      </c>
      <c r="E900" s="246" t="s">
        <v>19</v>
      </c>
      <c r="F900" s="247" t="s">
        <v>1209</v>
      </c>
      <c r="G900" s="245"/>
      <c r="H900" s="248">
        <v>-2.1000000000000001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153</v>
      </c>
      <c r="AU900" s="254" t="s">
        <v>79</v>
      </c>
      <c r="AV900" s="14" t="s">
        <v>79</v>
      </c>
      <c r="AW900" s="14" t="s">
        <v>31</v>
      </c>
      <c r="AX900" s="14" t="s">
        <v>69</v>
      </c>
      <c r="AY900" s="254" t="s">
        <v>142</v>
      </c>
    </row>
    <row r="901" s="13" customFormat="1">
      <c r="A901" s="13"/>
      <c r="B901" s="233"/>
      <c r="C901" s="234"/>
      <c r="D901" s="235" t="s">
        <v>153</v>
      </c>
      <c r="E901" s="236" t="s">
        <v>19</v>
      </c>
      <c r="F901" s="237" t="s">
        <v>528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153</v>
      </c>
      <c r="AU901" s="243" t="s">
        <v>79</v>
      </c>
      <c r="AV901" s="13" t="s">
        <v>77</v>
      </c>
      <c r="AW901" s="13" t="s">
        <v>31</v>
      </c>
      <c r="AX901" s="13" t="s">
        <v>69</v>
      </c>
      <c r="AY901" s="243" t="s">
        <v>142</v>
      </c>
    </row>
    <row r="902" s="14" customFormat="1">
      <c r="A902" s="14"/>
      <c r="B902" s="244"/>
      <c r="C902" s="245"/>
      <c r="D902" s="235" t="s">
        <v>153</v>
      </c>
      <c r="E902" s="246" t="s">
        <v>19</v>
      </c>
      <c r="F902" s="247" t="s">
        <v>1210</v>
      </c>
      <c r="G902" s="245"/>
      <c r="H902" s="248">
        <v>2.625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153</v>
      </c>
      <c r="AU902" s="254" t="s">
        <v>79</v>
      </c>
      <c r="AV902" s="14" t="s">
        <v>79</v>
      </c>
      <c r="AW902" s="14" t="s">
        <v>31</v>
      </c>
      <c r="AX902" s="14" t="s">
        <v>69</v>
      </c>
      <c r="AY902" s="254" t="s">
        <v>142</v>
      </c>
    </row>
    <row r="903" s="14" customFormat="1">
      <c r="A903" s="14"/>
      <c r="B903" s="244"/>
      <c r="C903" s="245"/>
      <c r="D903" s="235" t="s">
        <v>153</v>
      </c>
      <c r="E903" s="246" t="s">
        <v>19</v>
      </c>
      <c r="F903" s="247" t="s">
        <v>1211</v>
      </c>
      <c r="G903" s="245"/>
      <c r="H903" s="248">
        <v>28.199999999999999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153</v>
      </c>
      <c r="AU903" s="254" t="s">
        <v>79</v>
      </c>
      <c r="AV903" s="14" t="s">
        <v>79</v>
      </c>
      <c r="AW903" s="14" t="s">
        <v>31</v>
      </c>
      <c r="AX903" s="14" t="s">
        <v>69</v>
      </c>
      <c r="AY903" s="254" t="s">
        <v>142</v>
      </c>
    </row>
    <row r="904" s="14" customFormat="1">
      <c r="A904" s="14"/>
      <c r="B904" s="244"/>
      <c r="C904" s="245"/>
      <c r="D904" s="235" t="s">
        <v>153</v>
      </c>
      <c r="E904" s="246" t="s">
        <v>19</v>
      </c>
      <c r="F904" s="247" t="s">
        <v>1212</v>
      </c>
      <c r="G904" s="245"/>
      <c r="H904" s="248">
        <v>-4.2000000000000002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153</v>
      </c>
      <c r="AU904" s="254" t="s">
        <v>79</v>
      </c>
      <c r="AV904" s="14" t="s">
        <v>79</v>
      </c>
      <c r="AW904" s="14" t="s">
        <v>31</v>
      </c>
      <c r="AX904" s="14" t="s">
        <v>69</v>
      </c>
      <c r="AY904" s="254" t="s">
        <v>142</v>
      </c>
    </row>
    <row r="905" s="14" customFormat="1">
      <c r="A905" s="14"/>
      <c r="B905" s="244"/>
      <c r="C905" s="245"/>
      <c r="D905" s="235" t="s">
        <v>153</v>
      </c>
      <c r="E905" s="246" t="s">
        <v>19</v>
      </c>
      <c r="F905" s="247" t="s">
        <v>1213</v>
      </c>
      <c r="G905" s="245"/>
      <c r="H905" s="248">
        <v>6.6299999999999999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153</v>
      </c>
      <c r="AU905" s="254" t="s">
        <v>79</v>
      </c>
      <c r="AV905" s="14" t="s">
        <v>79</v>
      </c>
      <c r="AW905" s="14" t="s">
        <v>31</v>
      </c>
      <c r="AX905" s="14" t="s">
        <v>69</v>
      </c>
      <c r="AY905" s="254" t="s">
        <v>142</v>
      </c>
    </row>
    <row r="906" s="14" customFormat="1">
      <c r="A906" s="14"/>
      <c r="B906" s="244"/>
      <c r="C906" s="245"/>
      <c r="D906" s="235" t="s">
        <v>153</v>
      </c>
      <c r="E906" s="246" t="s">
        <v>19</v>
      </c>
      <c r="F906" s="247" t="s">
        <v>1206</v>
      </c>
      <c r="G906" s="245"/>
      <c r="H906" s="248">
        <v>-1.05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153</v>
      </c>
      <c r="AU906" s="254" t="s">
        <v>79</v>
      </c>
      <c r="AV906" s="14" t="s">
        <v>79</v>
      </c>
      <c r="AW906" s="14" t="s">
        <v>31</v>
      </c>
      <c r="AX906" s="14" t="s">
        <v>69</v>
      </c>
      <c r="AY906" s="254" t="s">
        <v>142</v>
      </c>
    </row>
    <row r="907" s="13" customFormat="1">
      <c r="A907" s="13"/>
      <c r="B907" s="233"/>
      <c r="C907" s="234"/>
      <c r="D907" s="235" t="s">
        <v>153</v>
      </c>
      <c r="E907" s="236" t="s">
        <v>19</v>
      </c>
      <c r="F907" s="237" t="s">
        <v>595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153</v>
      </c>
      <c r="AU907" s="243" t="s">
        <v>79</v>
      </c>
      <c r="AV907" s="13" t="s">
        <v>77</v>
      </c>
      <c r="AW907" s="13" t="s">
        <v>31</v>
      </c>
      <c r="AX907" s="13" t="s">
        <v>69</v>
      </c>
      <c r="AY907" s="243" t="s">
        <v>142</v>
      </c>
    </row>
    <row r="908" s="14" customFormat="1">
      <c r="A908" s="14"/>
      <c r="B908" s="244"/>
      <c r="C908" s="245"/>
      <c r="D908" s="235" t="s">
        <v>153</v>
      </c>
      <c r="E908" s="246" t="s">
        <v>19</v>
      </c>
      <c r="F908" s="247" t="s">
        <v>1214</v>
      </c>
      <c r="G908" s="245"/>
      <c r="H908" s="248">
        <v>14.648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153</v>
      </c>
      <c r="AU908" s="254" t="s">
        <v>79</v>
      </c>
      <c r="AV908" s="14" t="s">
        <v>79</v>
      </c>
      <c r="AW908" s="14" t="s">
        <v>31</v>
      </c>
      <c r="AX908" s="14" t="s">
        <v>69</v>
      </c>
      <c r="AY908" s="254" t="s">
        <v>142</v>
      </c>
    </row>
    <row r="909" s="14" customFormat="1">
      <c r="A909" s="14"/>
      <c r="B909" s="244"/>
      <c r="C909" s="245"/>
      <c r="D909" s="235" t="s">
        <v>153</v>
      </c>
      <c r="E909" s="246" t="s">
        <v>19</v>
      </c>
      <c r="F909" s="247" t="s">
        <v>1215</v>
      </c>
      <c r="G909" s="245"/>
      <c r="H909" s="248">
        <v>-1.575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153</v>
      </c>
      <c r="AU909" s="254" t="s">
        <v>79</v>
      </c>
      <c r="AV909" s="14" t="s">
        <v>79</v>
      </c>
      <c r="AW909" s="14" t="s">
        <v>31</v>
      </c>
      <c r="AX909" s="14" t="s">
        <v>69</v>
      </c>
      <c r="AY909" s="254" t="s">
        <v>142</v>
      </c>
    </row>
    <row r="910" s="14" customFormat="1">
      <c r="A910" s="14"/>
      <c r="B910" s="244"/>
      <c r="C910" s="245"/>
      <c r="D910" s="235" t="s">
        <v>153</v>
      </c>
      <c r="E910" s="246" t="s">
        <v>19</v>
      </c>
      <c r="F910" s="247" t="s">
        <v>1216</v>
      </c>
      <c r="G910" s="245"/>
      <c r="H910" s="248">
        <v>21.032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153</v>
      </c>
      <c r="AU910" s="254" t="s">
        <v>79</v>
      </c>
      <c r="AV910" s="14" t="s">
        <v>79</v>
      </c>
      <c r="AW910" s="14" t="s">
        <v>31</v>
      </c>
      <c r="AX910" s="14" t="s">
        <v>69</v>
      </c>
      <c r="AY910" s="254" t="s">
        <v>142</v>
      </c>
    </row>
    <row r="911" s="13" customFormat="1">
      <c r="A911" s="13"/>
      <c r="B911" s="233"/>
      <c r="C911" s="234"/>
      <c r="D911" s="235" t="s">
        <v>153</v>
      </c>
      <c r="E911" s="236" t="s">
        <v>19</v>
      </c>
      <c r="F911" s="237" t="s">
        <v>581</v>
      </c>
      <c r="G911" s="234"/>
      <c r="H911" s="236" t="s">
        <v>19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153</v>
      </c>
      <c r="AU911" s="243" t="s">
        <v>79</v>
      </c>
      <c r="AV911" s="13" t="s">
        <v>77</v>
      </c>
      <c r="AW911" s="13" t="s">
        <v>31</v>
      </c>
      <c r="AX911" s="13" t="s">
        <v>69</v>
      </c>
      <c r="AY911" s="243" t="s">
        <v>142</v>
      </c>
    </row>
    <row r="912" s="14" customFormat="1">
      <c r="A912" s="14"/>
      <c r="B912" s="244"/>
      <c r="C912" s="245"/>
      <c r="D912" s="235" t="s">
        <v>153</v>
      </c>
      <c r="E912" s="246" t="s">
        <v>19</v>
      </c>
      <c r="F912" s="247" t="s">
        <v>1217</v>
      </c>
      <c r="G912" s="245"/>
      <c r="H912" s="248">
        <v>17.370000000000001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153</v>
      </c>
      <c r="AU912" s="254" t="s">
        <v>79</v>
      </c>
      <c r="AV912" s="14" t="s">
        <v>79</v>
      </c>
      <c r="AW912" s="14" t="s">
        <v>31</v>
      </c>
      <c r="AX912" s="14" t="s">
        <v>69</v>
      </c>
      <c r="AY912" s="254" t="s">
        <v>142</v>
      </c>
    </row>
    <row r="913" s="14" customFormat="1">
      <c r="A913" s="14"/>
      <c r="B913" s="244"/>
      <c r="C913" s="245"/>
      <c r="D913" s="235" t="s">
        <v>153</v>
      </c>
      <c r="E913" s="246" t="s">
        <v>19</v>
      </c>
      <c r="F913" s="247" t="s">
        <v>1218</v>
      </c>
      <c r="G913" s="245"/>
      <c r="H913" s="248">
        <v>-1.3200000000000001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153</v>
      </c>
      <c r="AU913" s="254" t="s">
        <v>79</v>
      </c>
      <c r="AV913" s="14" t="s">
        <v>79</v>
      </c>
      <c r="AW913" s="14" t="s">
        <v>31</v>
      </c>
      <c r="AX913" s="14" t="s">
        <v>69</v>
      </c>
      <c r="AY913" s="254" t="s">
        <v>142</v>
      </c>
    </row>
    <row r="914" s="14" customFormat="1">
      <c r="A914" s="14"/>
      <c r="B914" s="244"/>
      <c r="C914" s="245"/>
      <c r="D914" s="235" t="s">
        <v>153</v>
      </c>
      <c r="E914" s="246" t="s">
        <v>19</v>
      </c>
      <c r="F914" s="247" t="s">
        <v>1219</v>
      </c>
      <c r="G914" s="245"/>
      <c r="H914" s="248">
        <v>-0.90000000000000002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153</v>
      </c>
      <c r="AU914" s="254" t="s">
        <v>79</v>
      </c>
      <c r="AV914" s="14" t="s">
        <v>79</v>
      </c>
      <c r="AW914" s="14" t="s">
        <v>31</v>
      </c>
      <c r="AX914" s="14" t="s">
        <v>69</v>
      </c>
      <c r="AY914" s="254" t="s">
        <v>142</v>
      </c>
    </row>
    <row r="915" s="13" customFormat="1">
      <c r="A915" s="13"/>
      <c r="B915" s="233"/>
      <c r="C915" s="234"/>
      <c r="D915" s="235" t="s">
        <v>153</v>
      </c>
      <c r="E915" s="236" t="s">
        <v>19</v>
      </c>
      <c r="F915" s="237" t="s">
        <v>542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153</v>
      </c>
      <c r="AU915" s="243" t="s">
        <v>79</v>
      </c>
      <c r="AV915" s="13" t="s">
        <v>77</v>
      </c>
      <c r="AW915" s="13" t="s">
        <v>31</v>
      </c>
      <c r="AX915" s="13" t="s">
        <v>69</v>
      </c>
      <c r="AY915" s="243" t="s">
        <v>142</v>
      </c>
    </row>
    <row r="916" s="13" customFormat="1">
      <c r="A916" s="13"/>
      <c r="B916" s="233"/>
      <c r="C916" s="234"/>
      <c r="D916" s="235" t="s">
        <v>153</v>
      </c>
      <c r="E916" s="236" t="s">
        <v>19</v>
      </c>
      <c r="F916" s="237" t="s">
        <v>1220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153</v>
      </c>
      <c r="AU916" s="243" t="s">
        <v>79</v>
      </c>
      <c r="AV916" s="13" t="s">
        <v>77</v>
      </c>
      <c r="AW916" s="13" t="s">
        <v>31</v>
      </c>
      <c r="AX916" s="13" t="s">
        <v>69</v>
      </c>
      <c r="AY916" s="243" t="s">
        <v>142</v>
      </c>
    </row>
    <row r="917" s="14" customFormat="1">
      <c r="A917" s="14"/>
      <c r="B917" s="244"/>
      <c r="C917" s="245"/>
      <c r="D917" s="235" t="s">
        <v>153</v>
      </c>
      <c r="E917" s="246" t="s">
        <v>19</v>
      </c>
      <c r="F917" s="247" t="s">
        <v>1221</v>
      </c>
      <c r="G917" s="245"/>
      <c r="H917" s="248">
        <v>3.6000000000000001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153</v>
      </c>
      <c r="AU917" s="254" t="s">
        <v>79</v>
      </c>
      <c r="AV917" s="14" t="s">
        <v>79</v>
      </c>
      <c r="AW917" s="14" t="s">
        <v>31</v>
      </c>
      <c r="AX917" s="14" t="s">
        <v>69</v>
      </c>
      <c r="AY917" s="254" t="s">
        <v>142</v>
      </c>
    </row>
    <row r="918" s="13" customFormat="1">
      <c r="A918" s="13"/>
      <c r="B918" s="233"/>
      <c r="C918" s="234"/>
      <c r="D918" s="235" t="s">
        <v>153</v>
      </c>
      <c r="E918" s="236" t="s">
        <v>19</v>
      </c>
      <c r="F918" s="237" t="s">
        <v>1222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153</v>
      </c>
      <c r="AU918" s="243" t="s">
        <v>79</v>
      </c>
      <c r="AV918" s="13" t="s">
        <v>77</v>
      </c>
      <c r="AW918" s="13" t="s">
        <v>31</v>
      </c>
      <c r="AX918" s="13" t="s">
        <v>69</v>
      </c>
      <c r="AY918" s="243" t="s">
        <v>142</v>
      </c>
    </row>
    <row r="919" s="14" customFormat="1">
      <c r="A919" s="14"/>
      <c r="B919" s="244"/>
      <c r="C919" s="245"/>
      <c r="D919" s="235" t="s">
        <v>153</v>
      </c>
      <c r="E919" s="246" t="s">
        <v>19</v>
      </c>
      <c r="F919" s="247" t="s">
        <v>1223</v>
      </c>
      <c r="G919" s="245"/>
      <c r="H919" s="248">
        <v>9.8249999999999993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153</v>
      </c>
      <c r="AU919" s="254" t="s">
        <v>79</v>
      </c>
      <c r="AV919" s="14" t="s">
        <v>79</v>
      </c>
      <c r="AW919" s="14" t="s">
        <v>31</v>
      </c>
      <c r="AX919" s="14" t="s">
        <v>69</v>
      </c>
      <c r="AY919" s="254" t="s">
        <v>142</v>
      </c>
    </row>
    <row r="920" s="14" customFormat="1">
      <c r="A920" s="14"/>
      <c r="B920" s="244"/>
      <c r="C920" s="245"/>
      <c r="D920" s="235" t="s">
        <v>153</v>
      </c>
      <c r="E920" s="246" t="s">
        <v>19</v>
      </c>
      <c r="F920" s="247" t="s">
        <v>1224</v>
      </c>
      <c r="G920" s="245"/>
      <c r="H920" s="248">
        <v>-1.2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153</v>
      </c>
      <c r="AU920" s="254" t="s">
        <v>79</v>
      </c>
      <c r="AV920" s="14" t="s">
        <v>79</v>
      </c>
      <c r="AW920" s="14" t="s">
        <v>31</v>
      </c>
      <c r="AX920" s="14" t="s">
        <v>69</v>
      </c>
      <c r="AY920" s="254" t="s">
        <v>142</v>
      </c>
    </row>
    <row r="921" s="13" customFormat="1">
      <c r="A921" s="13"/>
      <c r="B921" s="233"/>
      <c r="C921" s="234"/>
      <c r="D921" s="235" t="s">
        <v>153</v>
      </c>
      <c r="E921" s="236" t="s">
        <v>19</v>
      </c>
      <c r="F921" s="237" t="s">
        <v>1225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153</v>
      </c>
      <c r="AU921" s="243" t="s">
        <v>79</v>
      </c>
      <c r="AV921" s="13" t="s">
        <v>77</v>
      </c>
      <c r="AW921" s="13" t="s">
        <v>31</v>
      </c>
      <c r="AX921" s="13" t="s">
        <v>69</v>
      </c>
      <c r="AY921" s="243" t="s">
        <v>142</v>
      </c>
    </row>
    <row r="922" s="14" customFormat="1">
      <c r="A922" s="14"/>
      <c r="B922" s="244"/>
      <c r="C922" s="245"/>
      <c r="D922" s="235" t="s">
        <v>153</v>
      </c>
      <c r="E922" s="246" t="s">
        <v>19</v>
      </c>
      <c r="F922" s="247" t="s">
        <v>1226</v>
      </c>
      <c r="G922" s="245"/>
      <c r="H922" s="248">
        <v>6.9119999999999999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153</v>
      </c>
      <c r="AU922" s="254" t="s">
        <v>79</v>
      </c>
      <c r="AV922" s="14" t="s">
        <v>79</v>
      </c>
      <c r="AW922" s="14" t="s">
        <v>31</v>
      </c>
      <c r="AX922" s="14" t="s">
        <v>69</v>
      </c>
      <c r="AY922" s="254" t="s">
        <v>142</v>
      </c>
    </row>
    <row r="923" s="14" customFormat="1">
      <c r="A923" s="14"/>
      <c r="B923" s="244"/>
      <c r="C923" s="245"/>
      <c r="D923" s="235" t="s">
        <v>153</v>
      </c>
      <c r="E923" s="246" t="s">
        <v>19</v>
      </c>
      <c r="F923" s="247" t="s">
        <v>1206</v>
      </c>
      <c r="G923" s="245"/>
      <c r="H923" s="248">
        <v>-1.05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153</v>
      </c>
      <c r="AU923" s="254" t="s">
        <v>79</v>
      </c>
      <c r="AV923" s="14" t="s">
        <v>79</v>
      </c>
      <c r="AW923" s="14" t="s">
        <v>31</v>
      </c>
      <c r="AX923" s="14" t="s">
        <v>69</v>
      </c>
      <c r="AY923" s="254" t="s">
        <v>142</v>
      </c>
    </row>
    <row r="924" s="13" customFormat="1">
      <c r="A924" s="13"/>
      <c r="B924" s="233"/>
      <c r="C924" s="234"/>
      <c r="D924" s="235" t="s">
        <v>153</v>
      </c>
      <c r="E924" s="236" t="s">
        <v>19</v>
      </c>
      <c r="F924" s="237" t="s">
        <v>620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153</v>
      </c>
      <c r="AU924" s="243" t="s">
        <v>79</v>
      </c>
      <c r="AV924" s="13" t="s">
        <v>77</v>
      </c>
      <c r="AW924" s="13" t="s">
        <v>31</v>
      </c>
      <c r="AX924" s="13" t="s">
        <v>69</v>
      </c>
      <c r="AY924" s="243" t="s">
        <v>142</v>
      </c>
    </row>
    <row r="925" s="14" customFormat="1">
      <c r="A925" s="14"/>
      <c r="B925" s="244"/>
      <c r="C925" s="245"/>
      <c r="D925" s="235" t="s">
        <v>153</v>
      </c>
      <c r="E925" s="246" t="s">
        <v>19</v>
      </c>
      <c r="F925" s="247" t="s">
        <v>1227</v>
      </c>
      <c r="G925" s="245"/>
      <c r="H925" s="248">
        <v>34.799999999999997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153</v>
      </c>
      <c r="AU925" s="254" t="s">
        <v>79</v>
      </c>
      <c r="AV925" s="14" t="s">
        <v>79</v>
      </c>
      <c r="AW925" s="14" t="s">
        <v>31</v>
      </c>
      <c r="AX925" s="14" t="s">
        <v>69</v>
      </c>
      <c r="AY925" s="254" t="s">
        <v>142</v>
      </c>
    </row>
    <row r="926" s="14" customFormat="1">
      <c r="A926" s="14"/>
      <c r="B926" s="244"/>
      <c r="C926" s="245"/>
      <c r="D926" s="235" t="s">
        <v>153</v>
      </c>
      <c r="E926" s="246" t="s">
        <v>19</v>
      </c>
      <c r="F926" s="247" t="s">
        <v>1228</v>
      </c>
      <c r="G926" s="245"/>
      <c r="H926" s="248">
        <v>-5.25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153</v>
      </c>
      <c r="AU926" s="254" t="s">
        <v>79</v>
      </c>
      <c r="AV926" s="14" t="s">
        <v>79</v>
      </c>
      <c r="AW926" s="14" t="s">
        <v>31</v>
      </c>
      <c r="AX926" s="14" t="s">
        <v>69</v>
      </c>
      <c r="AY926" s="254" t="s">
        <v>142</v>
      </c>
    </row>
    <row r="927" s="13" customFormat="1">
      <c r="A927" s="13"/>
      <c r="B927" s="233"/>
      <c r="C927" s="234"/>
      <c r="D927" s="235" t="s">
        <v>153</v>
      </c>
      <c r="E927" s="236" t="s">
        <v>19</v>
      </c>
      <c r="F927" s="237" t="s">
        <v>614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153</v>
      </c>
      <c r="AU927" s="243" t="s">
        <v>79</v>
      </c>
      <c r="AV927" s="13" t="s">
        <v>77</v>
      </c>
      <c r="AW927" s="13" t="s">
        <v>31</v>
      </c>
      <c r="AX927" s="13" t="s">
        <v>69</v>
      </c>
      <c r="AY927" s="243" t="s">
        <v>142</v>
      </c>
    </row>
    <row r="928" s="14" customFormat="1">
      <c r="A928" s="14"/>
      <c r="B928" s="244"/>
      <c r="C928" s="245"/>
      <c r="D928" s="235" t="s">
        <v>153</v>
      </c>
      <c r="E928" s="246" t="s">
        <v>19</v>
      </c>
      <c r="F928" s="247" t="s">
        <v>1229</v>
      </c>
      <c r="G928" s="245"/>
      <c r="H928" s="248">
        <v>22.350000000000001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153</v>
      </c>
      <c r="AU928" s="254" t="s">
        <v>79</v>
      </c>
      <c r="AV928" s="14" t="s">
        <v>79</v>
      </c>
      <c r="AW928" s="14" t="s">
        <v>31</v>
      </c>
      <c r="AX928" s="14" t="s">
        <v>69</v>
      </c>
      <c r="AY928" s="254" t="s">
        <v>142</v>
      </c>
    </row>
    <row r="929" s="14" customFormat="1">
      <c r="A929" s="14"/>
      <c r="B929" s="244"/>
      <c r="C929" s="245"/>
      <c r="D929" s="235" t="s">
        <v>153</v>
      </c>
      <c r="E929" s="246" t="s">
        <v>19</v>
      </c>
      <c r="F929" s="247" t="s">
        <v>1230</v>
      </c>
      <c r="G929" s="245"/>
      <c r="H929" s="248">
        <v>-0.98999999999999999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153</v>
      </c>
      <c r="AU929" s="254" t="s">
        <v>79</v>
      </c>
      <c r="AV929" s="14" t="s">
        <v>79</v>
      </c>
      <c r="AW929" s="14" t="s">
        <v>31</v>
      </c>
      <c r="AX929" s="14" t="s">
        <v>69</v>
      </c>
      <c r="AY929" s="254" t="s">
        <v>142</v>
      </c>
    </row>
    <row r="930" s="14" customFormat="1">
      <c r="A930" s="14"/>
      <c r="B930" s="244"/>
      <c r="C930" s="245"/>
      <c r="D930" s="235" t="s">
        <v>153</v>
      </c>
      <c r="E930" s="246" t="s">
        <v>19</v>
      </c>
      <c r="F930" s="247" t="s">
        <v>1231</v>
      </c>
      <c r="G930" s="245"/>
      <c r="H930" s="248">
        <v>-3.0390000000000001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153</v>
      </c>
      <c r="AU930" s="254" t="s">
        <v>79</v>
      </c>
      <c r="AV930" s="14" t="s">
        <v>79</v>
      </c>
      <c r="AW930" s="14" t="s">
        <v>31</v>
      </c>
      <c r="AX930" s="14" t="s">
        <v>69</v>
      </c>
      <c r="AY930" s="254" t="s">
        <v>142</v>
      </c>
    </row>
    <row r="931" s="14" customFormat="1">
      <c r="A931" s="14"/>
      <c r="B931" s="244"/>
      <c r="C931" s="245"/>
      <c r="D931" s="235" t="s">
        <v>153</v>
      </c>
      <c r="E931" s="246" t="s">
        <v>19</v>
      </c>
      <c r="F931" s="247" t="s">
        <v>1232</v>
      </c>
      <c r="G931" s="245"/>
      <c r="H931" s="248">
        <v>-1.1850000000000001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153</v>
      </c>
      <c r="AU931" s="254" t="s">
        <v>79</v>
      </c>
      <c r="AV931" s="14" t="s">
        <v>79</v>
      </c>
      <c r="AW931" s="14" t="s">
        <v>31</v>
      </c>
      <c r="AX931" s="14" t="s">
        <v>69</v>
      </c>
      <c r="AY931" s="254" t="s">
        <v>142</v>
      </c>
    </row>
    <row r="932" s="14" customFormat="1">
      <c r="A932" s="14"/>
      <c r="B932" s="244"/>
      <c r="C932" s="245"/>
      <c r="D932" s="235" t="s">
        <v>153</v>
      </c>
      <c r="E932" s="246" t="s">
        <v>19</v>
      </c>
      <c r="F932" s="247" t="s">
        <v>1233</v>
      </c>
      <c r="G932" s="245"/>
      <c r="H932" s="248">
        <v>-0.94499999999999995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153</v>
      </c>
      <c r="AU932" s="254" t="s">
        <v>79</v>
      </c>
      <c r="AV932" s="14" t="s">
        <v>79</v>
      </c>
      <c r="AW932" s="14" t="s">
        <v>31</v>
      </c>
      <c r="AX932" s="14" t="s">
        <v>69</v>
      </c>
      <c r="AY932" s="254" t="s">
        <v>142</v>
      </c>
    </row>
    <row r="933" s="14" customFormat="1">
      <c r="A933" s="14"/>
      <c r="B933" s="244"/>
      <c r="C933" s="245"/>
      <c r="D933" s="235" t="s">
        <v>153</v>
      </c>
      <c r="E933" s="246" t="s">
        <v>19</v>
      </c>
      <c r="F933" s="247" t="s">
        <v>1234</v>
      </c>
      <c r="G933" s="245"/>
      <c r="H933" s="248">
        <v>39.177999999999997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153</v>
      </c>
      <c r="AU933" s="254" t="s">
        <v>79</v>
      </c>
      <c r="AV933" s="14" t="s">
        <v>79</v>
      </c>
      <c r="AW933" s="14" t="s">
        <v>31</v>
      </c>
      <c r="AX933" s="14" t="s">
        <v>69</v>
      </c>
      <c r="AY933" s="254" t="s">
        <v>142</v>
      </c>
    </row>
    <row r="934" s="14" customFormat="1">
      <c r="A934" s="14"/>
      <c r="B934" s="244"/>
      <c r="C934" s="245"/>
      <c r="D934" s="235" t="s">
        <v>153</v>
      </c>
      <c r="E934" s="246" t="s">
        <v>19</v>
      </c>
      <c r="F934" s="247" t="s">
        <v>1235</v>
      </c>
      <c r="G934" s="245"/>
      <c r="H934" s="248">
        <v>-1.323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153</v>
      </c>
      <c r="AU934" s="254" t="s">
        <v>79</v>
      </c>
      <c r="AV934" s="14" t="s">
        <v>79</v>
      </c>
      <c r="AW934" s="14" t="s">
        <v>31</v>
      </c>
      <c r="AX934" s="14" t="s">
        <v>69</v>
      </c>
      <c r="AY934" s="254" t="s">
        <v>142</v>
      </c>
    </row>
    <row r="935" s="14" customFormat="1">
      <c r="A935" s="14"/>
      <c r="B935" s="244"/>
      <c r="C935" s="245"/>
      <c r="D935" s="235" t="s">
        <v>153</v>
      </c>
      <c r="E935" s="246" t="s">
        <v>19</v>
      </c>
      <c r="F935" s="247" t="s">
        <v>1236</v>
      </c>
      <c r="G935" s="245"/>
      <c r="H935" s="248">
        <v>-1.659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153</v>
      </c>
      <c r="AU935" s="254" t="s">
        <v>79</v>
      </c>
      <c r="AV935" s="14" t="s">
        <v>79</v>
      </c>
      <c r="AW935" s="14" t="s">
        <v>31</v>
      </c>
      <c r="AX935" s="14" t="s">
        <v>69</v>
      </c>
      <c r="AY935" s="254" t="s">
        <v>142</v>
      </c>
    </row>
    <row r="936" s="14" customFormat="1">
      <c r="A936" s="14"/>
      <c r="B936" s="244"/>
      <c r="C936" s="245"/>
      <c r="D936" s="235" t="s">
        <v>153</v>
      </c>
      <c r="E936" s="246" t="s">
        <v>19</v>
      </c>
      <c r="F936" s="247" t="s">
        <v>1237</v>
      </c>
      <c r="G936" s="245"/>
      <c r="H936" s="248">
        <v>-1.155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153</v>
      </c>
      <c r="AU936" s="254" t="s">
        <v>79</v>
      </c>
      <c r="AV936" s="14" t="s">
        <v>79</v>
      </c>
      <c r="AW936" s="14" t="s">
        <v>31</v>
      </c>
      <c r="AX936" s="14" t="s">
        <v>69</v>
      </c>
      <c r="AY936" s="254" t="s">
        <v>142</v>
      </c>
    </row>
    <row r="937" s="13" customFormat="1">
      <c r="A937" s="13"/>
      <c r="B937" s="233"/>
      <c r="C937" s="234"/>
      <c r="D937" s="235" t="s">
        <v>153</v>
      </c>
      <c r="E937" s="236" t="s">
        <v>19</v>
      </c>
      <c r="F937" s="237" t="s">
        <v>610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153</v>
      </c>
      <c r="AU937" s="243" t="s">
        <v>79</v>
      </c>
      <c r="AV937" s="13" t="s">
        <v>77</v>
      </c>
      <c r="AW937" s="13" t="s">
        <v>31</v>
      </c>
      <c r="AX937" s="13" t="s">
        <v>69</v>
      </c>
      <c r="AY937" s="243" t="s">
        <v>142</v>
      </c>
    </row>
    <row r="938" s="14" customFormat="1">
      <c r="A938" s="14"/>
      <c r="B938" s="244"/>
      <c r="C938" s="245"/>
      <c r="D938" s="235" t="s">
        <v>153</v>
      </c>
      <c r="E938" s="246" t="s">
        <v>19</v>
      </c>
      <c r="F938" s="247" t="s">
        <v>1238</v>
      </c>
      <c r="G938" s="245"/>
      <c r="H938" s="248">
        <v>9.6170000000000009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153</v>
      </c>
      <c r="AU938" s="254" t="s">
        <v>79</v>
      </c>
      <c r="AV938" s="14" t="s">
        <v>79</v>
      </c>
      <c r="AW938" s="14" t="s">
        <v>31</v>
      </c>
      <c r="AX938" s="14" t="s">
        <v>69</v>
      </c>
      <c r="AY938" s="254" t="s">
        <v>142</v>
      </c>
    </row>
    <row r="939" s="13" customFormat="1">
      <c r="A939" s="13"/>
      <c r="B939" s="233"/>
      <c r="C939" s="234"/>
      <c r="D939" s="235" t="s">
        <v>153</v>
      </c>
      <c r="E939" s="236" t="s">
        <v>19</v>
      </c>
      <c r="F939" s="237" t="s">
        <v>606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153</v>
      </c>
      <c r="AU939" s="243" t="s">
        <v>79</v>
      </c>
      <c r="AV939" s="13" t="s">
        <v>77</v>
      </c>
      <c r="AW939" s="13" t="s">
        <v>31</v>
      </c>
      <c r="AX939" s="13" t="s">
        <v>69</v>
      </c>
      <c r="AY939" s="243" t="s">
        <v>142</v>
      </c>
    </row>
    <row r="940" s="14" customFormat="1">
      <c r="A940" s="14"/>
      <c r="B940" s="244"/>
      <c r="C940" s="245"/>
      <c r="D940" s="235" t="s">
        <v>153</v>
      </c>
      <c r="E940" s="246" t="s">
        <v>19</v>
      </c>
      <c r="F940" s="247" t="s">
        <v>1239</v>
      </c>
      <c r="G940" s="245"/>
      <c r="H940" s="248">
        <v>5.4249999999999998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153</v>
      </c>
      <c r="AU940" s="254" t="s">
        <v>79</v>
      </c>
      <c r="AV940" s="14" t="s">
        <v>79</v>
      </c>
      <c r="AW940" s="14" t="s">
        <v>31</v>
      </c>
      <c r="AX940" s="14" t="s">
        <v>69</v>
      </c>
      <c r="AY940" s="254" t="s">
        <v>142</v>
      </c>
    </row>
    <row r="941" s="13" customFormat="1">
      <c r="A941" s="13"/>
      <c r="B941" s="233"/>
      <c r="C941" s="234"/>
      <c r="D941" s="235" t="s">
        <v>153</v>
      </c>
      <c r="E941" s="236" t="s">
        <v>19</v>
      </c>
      <c r="F941" s="237" t="s">
        <v>1240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153</v>
      </c>
      <c r="AU941" s="243" t="s">
        <v>79</v>
      </c>
      <c r="AV941" s="13" t="s">
        <v>77</v>
      </c>
      <c r="AW941" s="13" t="s">
        <v>31</v>
      </c>
      <c r="AX941" s="13" t="s">
        <v>69</v>
      </c>
      <c r="AY941" s="243" t="s">
        <v>142</v>
      </c>
    </row>
    <row r="942" s="14" customFormat="1">
      <c r="A942" s="14"/>
      <c r="B942" s="244"/>
      <c r="C942" s="245"/>
      <c r="D942" s="235" t="s">
        <v>153</v>
      </c>
      <c r="E942" s="246" t="s">
        <v>19</v>
      </c>
      <c r="F942" s="247" t="s">
        <v>1241</v>
      </c>
      <c r="G942" s="245"/>
      <c r="H942" s="248">
        <v>16.59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153</v>
      </c>
      <c r="AU942" s="254" t="s">
        <v>79</v>
      </c>
      <c r="AV942" s="14" t="s">
        <v>79</v>
      </c>
      <c r="AW942" s="14" t="s">
        <v>31</v>
      </c>
      <c r="AX942" s="14" t="s">
        <v>69</v>
      </c>
      <c r="AY942" s="254" t="s">
        <v>142</v>
      </c>
    </row>
    <row r="943" s="14" customFormat="1">
      <c r="A943" s="14"/>
      <c r="B943" s="244"/>
      <c r="C943" s="245"/>
      <c r="D943" s="235" t="s">
        <v>153</v>
      </c>
      <c r="E943" s="246" t="s">
        <v>19</v>
      </c>
      <c r="F943" s="247" t="s">
        <v>1242</v>
      </c>
      <c r="G943" s="245"/>
      <c r="H943" s="248">
        <v>-0.61699999999999999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153</v>
      </c>
      <c r="AU943" s="254" t="s">
        <v>79</v>
      </c>
      <c r="AV943" s="14" t="s">
        <v>79</v>
      </c>
      <c r="AW943" s="14" t="s">
        <v>31</v>
      </c>
      <c r="AX943" s="14" t="s">
        <v>69</v>
      </c>
      <c r="AY943" s="254" t="s">
        <v>142</v>
      </c>
    </row>
    <row r="944" s="14" customFormat="1">
      <c r="A944" s="14"/>
      <c r="B944" s="244"/>
      <c r="C944" s="245"/>
      <c r="D944" s="235" t="s">
        <v>153</v>
      </c>
      <c r="E944" s="246" t="s">
        <v>19</v>
      </c>
      <c r="F944" s="247" t="s">
        <v>1243</v>
      </c>
      <c r="G944" s="245"/>
      <c r="H944" s="248">
        <v>-1.5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153</v>
      </c>
      <c r="AU944" s="254" t="s">
        <v>79</v>
      </c>
      <c r="AV944" s="14" t="s">
        <v>79</v>
      </c>
      <c r="AW944" s="14" t="s">
        <v>31</v>
      </c>
      <c r="AX944" s="14" t="s">
        <v>69</v>
      </c>
      <c r="AY944" s="254" t="s">
        <v>142</v>
      </c>
    </row>
    <row r="945" s="15" customFormat="1">
      <c r="A945" s="15"/>
      <c r="B945" s="255"/>
      <c r="C945" s="256"/>
      <c r="D945" s="235" t="s">
        <v>153</v>
      </c>
      <c r="E945" s="257" t="s">
        <v>19</v>
      </c>
      <c r="F945" s="258" t="s">
        <v>158</v>
      </c>
      <c r="G945" s="256"/>
      <c r="H945" s="259">
        <v>432.95300000000015</v>
      </c>
      <c r="I945" s="260"/>
      <c r="J945" s="256"/>
      <c r="K945" s="256"/>
      <c r="L945" s="261"/>
      <c r="M945" s="291"/>
      <c r="N945" s="292"/>
      <c r="O945" s="292"/>
      <c r="P945" s="292"/>
      <c r="Q945" s="292"/>
      <c r="R945" s="292"/>
      <c r="S945" s="292"/>
      <c r="T945" s="293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153</v>
      </c>
      <c r="AU945" s="265" t="s">
        <v>79</v>
      </c>
      <c r="AV945" s="15" t="s">
        <v>149</v>
      </c>
      <c r="AW945" s="15" t="s">
        <v>31</v>
      </c>
      <c r="AX945" s="15" t="s">
        <v>77</v>
      </c>
      <c r="AY945" s="265" t="s">
        <v>142</v>
      </c>
    </row>
    <row r="946" s="2" customFormat="1" ht="6.96" customHeight="1">
      <c r="A946" s="41"/>
      <c r="B946" s="62"/>
      <c r="C946" s="63"/>
      <c r="D946" s="63"/>
      <c r="E946" s="63"/>
      <c r="F946" s="63"/>
      <c r="G946" s="63"/>
      <c r="H946" s="63"/>
      <c r="I946" s="63"/>
      <c r="J946" s="63"/>
      <c r="K946" s="63"/>
      <c r="L946" s="47"/>
      <c r="M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</row>
  </sheetData>
  <sheetProtection sheet="1" autoFilter="0" formatColumns="0" formatRows="0" objects="1" scenarios="1" spinCount="100000" saltValue="6Z1/W8mOZTxQe8ho8EKDY1Exnnt74oIs3EL7OjKXVxyFFVgbI824SKPNJcKBwdvlhYheGbhMPyFyi0gqX/TNHQ==" hashValue="ormd/TBTj/iGTLDcU/CkG/LE6CnW0fw/G8hQZiOGAPnS63IVhIByMRB0anfU+FYuLK7N8BAOPbojamAr3+sC6Q==" algorithmName="SHA-512" password="CC35"/>
  <autoFilter ref="C104:K9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09" r:id="rId1" display="https://podminky.urs.cz/item/CS_URS_2023_02/139711111"/>
    <hyperlink ref="F118" r:id="rId2" display="https://podminky.urs.cz/item/CS_URS_2023_02/962031132"/>
    <hyperlink ref="F203" r:id="rId3" display="https://podminky.urs.cz/item/CS_URS_2023_02/962031133"/>
    <hyperlink ref="F304" r:id="rId4" display="https://podminky.urs.cz/item/CS_URS_2023_02/962032230"/>
    <hyperlink ref="F315" r:id="rId5" display="https://podminky.urs.cz/item/CS_URS_2023_02/962081131"/>
    <hyperlink ref="F336" r:id="rId6" display="https://podminky.urs.cz/item/CS_URS_2023_02/965042141"/>
    <hyperlink ref="F354" r:id="rId7" display="https://podminky.urs.cz/item/CS_URS_2023_02/965043441"/>
    <hyperlink ref="F371" r:id="rId8" display="https://podminky.urs.cz/item/CS_URS_2023_02/965049112"/>
    <hyperlink ref="F373" r:id="rId9" display="https://podminky.urs.cz/item/CS_URS_2023_02/965081333"/>
    <hyperlink ref="F382" r:id="rId10" display="https://podminky.urs.cz/item/CS_URS_2023_02/965081611"/>
    <hyperlink ref="F386" r:id="rId11" display="https://podminky.urs.cz/item/CS_URS_2023_02/965082923"/>
    <hyperlink ref="F395" r:id="rId12" display="https://podminky.urs.cz/item/CS_URS_2023_02/968062244"/>
    <hyperlink ref="F402" r:id="rId13" display="https://podminky.urs.cz/item/CS_URS_2023_02/968062245"/>
    <hyperlink ref="F418" r:id="rId14" display="https://podminky.urs.cz/item/CS_URS_2023_02/968062246"/>
    <hyperlink ref="F430" r:id="rId15" display="https://podminky.urs.cz/item/CS_URS_2023_02/968062247"/>
    <hyperlink ref="F436" r:id="rId16" display="https://podminky.urs.cz/item/CS_URS_2024_01/968062355"/>
    <hyperlink ref="F438" r:id="rId17" display="https://podminky.urs.cz/item/CS_URS_2024_01/968062356"/>
    <hyperlink ref="F440" r:id="rId18" display="https://podminky.urs.cz/item/CS_URS_2024_01/968062357"/>
    <hyperlink ref="F452" r:id="rId19" display="https://podminky.urs.cz/item/CS_URS_2024_01/968072354"/>
    <hyperlink ref="F464" r:id="rId20" display="https://podminky.urs.cz/item/CS_URS_2023_02/971033631"/>
    <hyperlink ref="F480" r:id="rId21" display="https://podminky.urs.cz/item/CS_URS_2023_02/971033641"/>
    <hyperlink ref="F485" r:id="rId22" display="https://podminky.urs.cz/item/CS_URS_2023_02/971033651"/>
    <hyperlink ref="F497" r:id="rId23" display="https://podminky.urs.cz/item/CS_URS_2023_02/973031335"/>
    <hyperlink ref="F500" r:id="rId24" display="https://podminky.urs.cz/item/CS_URS_2023_02/978011191"/>
    <hyperlink ref="F513" r:id="rId25" display="https://podminky.urs.cz/item/CS_URS_2023_02/978012191"/>
    <hyperlink ref="F528" r:id="rId26" display="https://podminky.urs.cz/item/CS_URS_2023_02/978013191"/>
    <hyperlink ref="F635" r:id="rId27" display="https://podminky.urs.cz/item/CS_URS_2023_02/997006002"/>
    <hyperlink ref="F637" r:id="rId28" display="https://podminky.urs.cz/item/CS_URS_2023_02/997013154"/>
    <hyperlink ref="F639" r:id="rId29" display="https://podminky.urs.cz/item/CS_URS_2023_02/997013501"/>
    <hyperlink ref="F641" r:id="rId30" display="https://podminky.urs.cz/item/CS_URS_2023_02/997013509"/>
    <hyperlink ref="F644" r:id="rId31" display="https://podminky.urs.cz/item/CS_URS_2023_02/997013631"/>
    <hyperlink ref="F649" r:id="rId32" display="https://podminky.urs.cz/item/CS_URS_2023_02/997013645"/>
    <hyperlink ref="F651" r:id="rId33" display="https://podminky.urs.cz/item/CS_URS_2023_02/997013861"/>
    <hyperlink ref="F653" r:id="rId34" display="https://podminky.urs.cz/item/CS_URS_2023_02/997013862"/>
    <hyperlink ref="F655" r:id="rId35" display="https://podminky.urs.cz/item/CS_URS_2023_02/997013863"/>
    <hyperlink ref="F657" r:id="rId36" display="https://podminky.urs.cz/item/CS_URS_2023_02/997013869"/>
    <hyperlink ref="F659" r:id="rId37" display="https://podminky.urs.cz/item/CS_URS_2023_02/997013871"/>
    <hyperlink ref="F667" r:id="rId38" display="https://podminky.urs.cz/item/CS_URS_2023_02/711131811"/>
    <hyperlink ref="F675" r:id="rId39" display="https://podminky.urs.cz/item/CS_URS_2023_02/712431811"/>
    <hyperlink ref="F678" r:id="rId40" display="https://podminky.urs.cz/item/CS_URS_2023_02/721210813"/>
    <hyperlink ref="F690" r:id="rId41" display="https://podminky.urs.cz/item/CS_URS_2023_02/725110814"/>
    <hyperlink ref="F699" r:id="rId42" display="https://podminky.urs.cz/item/CS_URS_2023_02/725210821"/>
    <hyperlink ref="F710" r:id="rId43" display="https://podminky.urs.cz/item/CS_URS_2023_02/725220851"/>
    <hyperlink ref="F715" r:id="rId44" display="https://podminky.urs.cz/item/CS_URS_2023_02/725240811"/>
    <hyperlink ref="F720" r:id="rId45" display="https://podminky.urs.cz/item/CS_URS_2023_02/725240812"/>
    <hyperlink ref="F723" r:id="rId46" display="https://podminky.urs.cz/item/CS_URS_2023_02/725330840"/>
    <hyperlink ref="F732" r:id="rId47" display="https://podminky.urs.cz/item/CS_URS_2023_02/725820801"/>
    <hyperlink ref="F737" r:id="rId48" display="https://podminky.urs.cz/item/CS_URS_2023_02/725840850"/>
    <hyperlink ref="F742" r:id="rId49" display="https://podminky.urs.cz/item/CS_URS_2023_02/731200826"/>
    <hyperlink ref="F749" r:id="rId50" display="https://podminky.urs.cz/item/CS_URS_2023_02/731200832"/>
    <hyperlink ref="F763" r:id="rId51" display="https://podminky.urs.cz/item/CS_URS_2023_02/751377811"/>
    <hyperlink ref="F769" r:id="rId52" display="https://podminky.urs.cz/item/CS_URS_2023_02/762521812"/>
    <hyperlink ref="F774" r:id="rId53" display="https://podminky.urs.cz/item/CS_URS_2023_02/762526811"/>
    <hyperlink ref="F788" r:id="rId54" display="https://podminky.urs.cz/item/CS_URS_2023_02/764001821"/>
    <hyperlink ref="F798" r:id="rId55" display="https://podminky.urs.cz/item/CS_URS_2024_01/764002851"/>
    <hyperlink ref="F800" r:id="rId56" display="https://podminky.urs.cz/item/CS_URS_2024_01/764002861"/>
    <hyperlink ref="F803" r:id="rId57" display="https://podminky.urs.cz/item/CS_URS_2023_02/766221811"/>
    <hyperlink ref="F808" r:id="rId58" display="https://podminky.urs.cz/item/CS_URS_2023_02/766421811"/>
    <hyperlink ref="F821" r:id="rId59" display="https://podminky.urs.cz/item/CS_URS_2023_02/766421822"/>
    <hyperlink ref="F827" r:id="rId60" display="https://podminky.urs.cz/item/CS_URS_2023_02/767661811"/>
    <hyperlink ref="F834" r:id="rId61" display="https://podminky.urs.cz/item/CS_URS_2023_02/771573810"/>
    <hyperlink ref="F847" r:id="rId62" display="https://podminky.urs.cz/item/CS_URS_2023_02/776201812"/>
    <hyperlink ref="F859" r:id="rId63" display="https://podminky.urs.cz/item/CS_URS_2023_02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1244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ROUND(J140,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ROUND((SUM(BE140:BE4720)),  2)</f>
        <v>0</v>
      </c>
      <c r="G35" s="41"/>
      <c r="H35" s="41"/>
      <c r="I35" s="160">
        <v>0.20999999999999999</v>
      </c>
      <c r="J35" s="159">
        <f>ROUND(((SUM(BE140:BE4720))*I35),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ROUND((SUM(BF140:BF4720)),  2)</f>
        <v>0</v>
      </c>
      <c r="G36" s="41"/>
      <c r="H36" s="41"/>
      <c r="I36" s="160">
        <v>0.14999999999999999</v>
      </c>
      <c r="J36" s="159">
        <f>ROUND(((SUM(BF140:BF4720))*I36),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ROUND((SUM(BG140:BG4720)),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ROUND((SUM(BH140:BH4720)),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ROUND((SUM(BI140:BI4720)),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701.1 - Azylový dům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J140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1245</v>
      </c>
      <c r="E64" s="180"/>
      <c r="F64" s="180"/>
      <c r="G64" s="180"/>
      <c r="H64" s="180"/>
      <c r="I64" s="180"/>
      <c r="J64" s="181">
        <f>J141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1246</v>
      </c>
      <c r="E65" s="180"/>
      <c r="F65" s="180"/>
      <c r="G65" s="180"/>
      <c r="H65" s="180"/>
      <c r="I65" s="180"/>
      <c r="J65" s="181">
        <f>J148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1247</v>
      </c>
      <c r="E66" s="180"/>
      <c r="F66" s="180"/>
      <c r="G66" s="180"/>
      <c r="H66" s="180"/>
      <c r="I66" s="180"/>
      <c r="J66" s="181">
        <f>J203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1248</v>
      </c>
      <c r="E67" s="180"/>
      <c r="F67" s="180"/>
      <c r="G67" s="180"/>
      <c r="H67" s="180"/>
      <c r="I67" s="180"/>
      <c r="J67" s="181">
        <f>J263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1249</v>
      </c>
      <c r="E68" s="180"/>
      <c r="F68" s="180"/>
      <c r="G68" s="180"/>
      <c r="H68" s="180"/>
      <c r="I68" s="180"/>
      <c r="J68" s="181">
        <f>J294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1250</v>
      </c>
      <c r="E69" s="180"/>
      <c r="F69" s="180"/>
      <c r="G69" s="180"/>
      <c r="H69" s="180"/>
      <c r="I69" s="180"/>
      <c r="J69" s="181">
        <f>J306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1251</v>
      </c>
      <c r="E70" s="180"/>
      <c r="F70" s="180"/>
      <c r="G70" s="180"/>
      <c r="H70" s="180"/>
      <c r="I70" s="180"/>
      <c r="J70" s="181">
        <f>J313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118</v>
      </c>
      <c r="E71" s="180"/>
      <c r="F71" s="180"/>
      <c r="G71" s="180"/>
      <c r="H71" s="180"/>
      <c r="I71" s="180"/>
      <c r="J71" s="181">
        <f>J317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119</v>
      </c>
      <c r="E72" s="185"/>
      <c r="F72" s="185"/>
      <c r="G72" s="185"/>
      <c r="H72" s="185"/>
      <c r="I72" s="185"/>
      <c r="J72" s="186">
        <f>J318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120</v>
      </c>
      <c r="E73" s="185"/>
      <c r="F73" s="185"/>
      <c r="G73" s="185"/>
      <c r="H73" s="185"/>
      <c r="I73" s="185"/>
      <c r="J73" s="186">
        <f>J337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1252</v>
      </c>
      <c r="E74" s="185"/>
      <c r="F74" s="185"/>
      <c r="G74" s="185"/>
      <c r="H74" s="185"/>
      <c r="I74" s="185"/>
      <c r="J74" s="186">
        <f>J389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121</v>
      </c>
      <c r="E75" s="185"/>
      <c r="F75" s="185"/>
      <c r="G75" s="185"/>
      <c r="H75" s="185"/>
      <c r="I75" s="185"/>
      <c r="J75" s="186">
        <f>J847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1253</v>
      </c>
      <c r="E76" s="185"/>
      <c r="F76" s="185"/>
      <c r="G76" s="185"/>
      <c r="H76" s="185"/>
      <c r="I76" s="185"/>
      <c r="J76" s="186">
        <f>J866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124</v>
      </c>
      <c r="E77" s="185"/>
      <c r="F77" s="185"/>
      <c r="G77" s="185"/>
      <c r="H77" s="185"/>
      <c r="I77" s="185"/>
      <c r="J77" s="186">
        <f>J2243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125</v>
      </c>
      <c r="E78" s="185"/>
      <c r="F78" s="185"/>
      <c r="G78" s="185"/>
      <c r="H78" s="185"/>
      <c r="I78" s="185"/>
      <c r="J78" s="186">
        <f>J2316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J2330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1254</v>
      </c>
      <c r="E80" s="180"/>
      <c r="F80" s="180"/>
      <c r="G80" s="180"/>
      <c r="H80" s="180"/>
      <c r="I80" s="180"/>
      <c r="J80" s="181">
        <f>J2333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1255</v>
      </c>
      <c r="E81" s="180"/>
      <c r="F81" s="180"/>
      <c r="G81" s="180"/>
      <c r="H81" s="180"/>
      <c r="I81" s="180"/>
      <c r="J81" s="181">
        <f>J2355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1256</v>
      </c>
      <c r="E82" s="180"/>
      <c r="F82" s="180"/>
      <c r="G82" s="180"/>
      <c r="H82" s="180"/>
      <c r="I82" s="180"/>
      <c r="J82" s="181">
        <f>J2363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457</v>
      </c>
      <c r="E83" s="180"/>
      <c r="F83" s="180"/>
      <c r="G83" s="180"/>
      <c r="H83" s="180"/>
      <c r="I83" s="180"/>
      <c r="J83" s="181">
        <f>J2392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3"/>
      <c r="C84" s="128"/>
      <c r="D84" s="184" t="s">
        <v>461</v>
      </c>
      <c r="E84" s="185"/>
      <c r="F84" s="185"/>
      <c r="G84" s="185"/>
      <c r="H84" s="185"/>
      <c r="I84" s="185"/>
      <c r="J84" s="186">
        <f>J2393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464</v>
      </c>
      <c r="E85" s="185"/>
      <c r="F85" s="185"/>
      <c r="G85" s="185"/>
      <c r="H85" s="185"/>
      <c r="I85" s="185"/>
      <c r="J85" s="186">
        <f>J2417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1257</v>
      </c>
      <c r="E86" s="185"/>
      <c r="F86" s="185"/>
      <c r="G86" s="185"/>
      <c r="H86" s="185"/>
      <c r="I86" s="185"/>
      <c r="J86" s="186">
        <f>J2647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3"/>
      <c r="C87" s="128"/>
      <c r="D87" s="184" t="s">
        <v>1258</v>
      </c>
      <c r="E87" s="185"/>
      <c r="F87" s="185"/>
      <c r="G87" s="185"/>
      <c r="H87" s="185"/>
      <c r="I87" s="185"/>
      <c r="J87" s="186">
        <f>J2657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3"/>
      <c r="C88" s="128"/>
      <c r="D88" s="184" t="s">
        <v>1259</v>
      </c>
      <c r="E88" s="185"/>
      <c r="F88" s="185"/>
      <c r="G88" s="185"/>
      <c r="H88" s="185"/>
      <c r="I88" s="185"/>
      <c r="J88" s="186">
        <f>J2668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1260</v>
      </c>
      <c r="E89" s="185"/>
      <c r="F89" s="185"/>
      <c r="G89" s="185"/>
      <c r="H89" s="185"/>
      <c r="I89" s="185"/>
      <c r="J89" s="186">
        <f>J2673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1261</v>
      </c>
      <c r="E90" s="185"/>
      <c r="F90" s="185"/>
      <c r="G90" s="185"/>
      <c r="H90" s="185"/>
      <c r="I90" s="185"/>
      <c r="J90" s="186">
        <f>J2682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1262</v>
      </c>
      <c r="E91" s="185"/>
      <c r="F91" s="185"/>
      <c r="G91" s="185"/>
      <c r="H91" s="185"/>
      <c r="I91" s="185"/>
      <c r="J91" s="186">
        <f>J2693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3"/>
      <c r="C92" s="128"/>
      <c r="D92" s="184" t="s">
        <v>1263</v>
      </c>
      <c r="E92" s="185"/>
      <c r="F92" s="185"/>
      <c r="G92" s="185"/>
      <c r="H92" s="185"/>
      <c r="I92" s="185"/>
      <c r="J92" s="186">
        <f>J2704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8"/>
      <c r="D93" s="184" t="s">
        <v>1264</v>
      </c>
      <c r="E93" s="185"/>
      <c r="F93" s="185"/>
      <c r="G93" s="185"/>
      <c r="H93" s="185"/>
      <c r="I93" s="185"/>
      <c r="J93" s="186">
        <f>J2708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8"/>
      <c r="D94" s="184" t="s">
        <v>1265</v>
      </c>
      <c r="E94" s="185"/>
      <c r="F94" s="185"/>
      <c r="G94" s="185"/>
      <c r="H94" s="185"/>
      <c r="I94" s="185"/>
      <c r="J94" s="186">
        <f>J2727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1266</v>
      </c>
      <c r="E95" s="185"/>
      <c r="F95" s="185"/>
      <c r="G95" s="185"/>
      <c r="H95" s="185"/>
      <c r="I95" s="185"/>
      <c r="J95" s="186">
        <f>J2734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3"/>
      <c r="C96" s="128"/>
      <c r="D96" s="184" t="s">
        <v>1267</v>
      </c>
      <c r="E96" s="185"/>
      <c r="F96" s="185"/>
      <c r="G96" s="185"/>
      <c r="H96" s="185"/>
      <c r="I96" s="185"/>
      <c r="J96" s="186">
        <f>J2746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8"/>
      <c r="D97" s="184" t="s">
        <v>1268</v>
      </c>
      <c r="E97" s="185"/>
      <c r="F97" s="185"/>
      <c r="G97" s="185"/>
      <c r="H97" s="185"/>
      <c r="I97" s="185"/>
      <c r="J97" s="186">
        <f>J2757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3"/>
      <c r="C98" s="128"/>
      <c r="D98" s="184" t="s">
        <v>1269</v>
      </c>
      <c r="E98" s="185"/>
      <c r="F98" s="185"/>
      <c r="G98" s="185"/>
      <c r="H98" s="185"/>
      <c r="I98" s="185"/>
      <c r="J98" s="186">
        <f>J2765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458</v>
      </c>
      <c r="E99" s="185"/>
      <c r="F99" s="185"/>
      <c r="G99" s="185"/>
      <c r="H99" s="185"/>
      <c r="I99" s="185"/>
      <c r="J99" s="186">
        <f>J2771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459</v>
      </c>
      <c r="E100" s="185"/>
      <c r="F100" s="185"/>
      <c r="G100" s="185"/>
      <c r="H100" s="185"/>
      <c r="I100" s="185"/>
      <c r="J100" s="186">
        <f>J2840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1270</v>
      </c>
      <c r="E101" s="185"/>
      <c r="F101" s="185"/>
      <c r="G101" s="185"/>
      <c r="H101" s="185"/>
      <c r="I101" s="185"/>
      <c r="J101" s="186">
        <f>J2855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1271</v>
      </c>
      <c r="E102" s="185"/>
      <c r="F102" s="185"/>
      <c r="G102" s="185"/>
      <c r="H102" s="185"/>
      <c r="I102" s="185"/>
      <c r="J102" s="186">
        <f>J2895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466</v>
      </c>
      <c r="E103" s="185"/>
      <c r="F103" s="185"/>
      <c r="G103" s="185"/>
      <c r="H103" s="185"/>
      <c r="I103" s="185"/>
      <c r="J103" s="186">
        <f>J2904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1272</v>
      </c>
      <c r="E104" s="185"/>
      <c r="F104" s="185"/>
      <c r="G104" s="185"/>
      <c r="H104" s="185"/>
      <c r="I104" s="185"/>
      <c r="J104" s="186">
        <f>J2960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28"/>
      <c r="D105" s="184" t="s">
        <v>467</v>
      </c>
      <c r="E105" s="185"/>
      <c r="F105" s="185"/>
      <c r="G105" s="185"/>
      <c r="H105" s="185"/>
      <c r="I105" s="185"/>
      <c r="J105" s="186">
        <f>J3042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28"/>
      <c r="D106" s="184" t="s">
        <v>1273</v>
      </c>
      <c r="E106" s="185"/>
      <c r="F106" s="185"/>
      <c r="G106" s="185"/>
      <c r="H106" s="185"/>
      <c r="I106" s="185"/>
      <c r="J106" s="186">
        <f>J3158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468</v>
      </c>
      <c r="E107" s="185"/>
      <c r="F107" s="185"/>
      <c r="G107" s="185"/>
      <c r="H107" s="185"/>
      <c r="I107" s="185"/>
      <c r="J107" s="186">
        <f>J3173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28"/>
      <c r="D108" s="184" t="s">
        <v>469</v>
      </c>
      <c r="E108" s="185"/>
      <c r="F108" s="185"/>
      <c r="G108" s="185"/>
      <c r="H108" s="185"/>
      <c r="I108" s="185"/>
      <c r="J108" s="186">
        <f>J3580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28"/>
      <c r="D109" s="184" t="s">
        <v>470</v>
      </c>
      <c r="E109" s="185"/>
      <c r="F109" s="185"/>
      <c r="G109" s="185"/>
      <c r="H109" s="185"/>
      <c r="I109" s="185"/>
      <c r="J109" s="186">
        <f>J3662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28"/>
      <c r="D110" s="184" t="s">
        <v>471</v>
      </c>
      <c r="E110" s="185"/>
      <c r="F110" s="185"/>
      <c r="G110" s="185"/>
      <c r="H110" s="185"/>
      <c r="I110" s="185"/>
      <c r="J110" s="186">
        <f>J3753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28"/>
      <c r="D111" s="184" t="s">
        <v>472</v>
      </c>
      <c r="E111" s="185"/>
      <c r="F111" s="185"/>
      <c r="G111" s="185"/>
      <c r="H111" s="185"/>
      <c r="I111" s="185"/>
      <c r="J111" s="186">
        <f>J3940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28"/>
      <c r="D112" s="184" t="s">
        <v>1274</v>
      </c>
      <c r="E112" s="185"/>
      <c r="F112" s="185"/>
      <c r="G112" s="185"/>
      <c r="H112" s="185"/>
      <c r="I112" s="185"/>
      <c r="J112" s="186">
        <f>J4214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28"/>
      <c r="D113" s="184" t="s">
        <v>1275</v>
      </c>
      <c r="E113" s="185"/>
      <c r="F113" s="185"/>
      <c r="G113" s="185"/>
      <c r="H113" s="185"/>
      <c r="I113" s="185"/>
      <c r="J113" s="186">
        <f>J4410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28"/>
      <c r="D114" s="184" t="s">
        <v>1276</v>
      </c>
      <c r="E114" s="185"/>
      <c r="F114" s="185"/>
      <c r="G114" s="185"/>
      <c r="H114" s="185"/>
      <c r="I114" s="185"/>
      <c r="J114" s="186">
        <f>J4633</f>
        <v>0</v>
      </c>
      <c r="K114" s="128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1277</v>
      </c>
      <c r="E115" s="180"/>
      <c r="F115" s="180"/>
      <c r="G115" s="180"/>
      <c r="H115" s="180"/>
      <c r="I115" s="180"/>
      <c r="J115" s="181">
        <f>J4687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3"/>
      <c r="C116" s="128"/>
      <c r="D116" s="184" t="s">
        <v>1278</v>
      </c>
      <c r="E116" s="185"/>
      <c r="F116" s="185"/>
      <c r="G116" s="185"/>
      <c r="H116" s="185"/>
      <c r="I116" s="185"/>
      <c r="J116" s="186">
        <f>J4688</f>
        <v>0</v>
      </c>
      <c r="K116" s="128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28"/>
      <c r="D117" s="184" t="s">
        <v>1279</v>
      </c>
      <c r="E117" s="185"/>
      <c r="F117" s="185"/>
      <c r="G117" s="185"/>
      <c r="H117" s="185"/>
      <c r="I117" s="185"/>
      <c r="J117" s="186">
        <f>J4695</f>
        <v>0</v>
      </c>
      <c r="K117" s="128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7"/>
      <c r="C118" s="178"/>
      <c r="D118" s="179" t="s">
        <v>1280</v>
      </c>
      <c r="E118" s="180"/>
      <c r="F118" s="180"/>
      <c r="G118" s="180"/>
      <c r="H118" s="180"/>
      <c r="I118" s="180"/>
      <c r="J118" s="181">
        <f>J4709</f>
        <v>0</v>
      </c>
      <c r="K118" s="178"/>
      <c r="L118" s="18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6" t="s">
        <v>127</v>
      </c>
      <c r="D125" s="43"/>
      <c r="E125" s="43"/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16</v>
      </c>
      <c r="D127" s="43"/>
      <c r="E127" s="43"/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172" t="str">
        <f>E7</f>
        <v>Děčín ul. Benešovská</v>
      </c>
      <c r="F128" s="35"/>
      <c r="G128" s="35"/>
      <c r="H128" s="35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4"/>
      <c r="C129" s="35" t="s">
        <v>112</v>
      </c>
      <c r="D129" s="25"/>
      <c r="E129" s="25"/>
      <c r="F129" s="25"/>
      <c r="G129" s="25"/>
      <c r="H129" s="25"/>
      <c r="I129" s="25"/>
      <c r="J129" s="25"/>
      <c r="K129" s="25"/>
      <c r="L129" s="23"/>
    </row>
    <row r="130" s="2" customFormat="1" ht="16.5" customHeight="1">
      <c r="A130" s="41"/>
      <c r="B130" s="42"/>
      <c r="C130" s="43"/>
      <c r="D130" s="43"/>
      <c r="E130" s="172" t="s">
        <v>454</v>
      </c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5" t="s">
        <v>455</v>
      </c>
      <c r="D131" s="43"/>
      <c r="E131" s="43"/>
      <c r="F131" s="43"/>
      <c r="G131" s="43"/>
      <c r="H131" s="43"/>
      <c r="I131" s="43"/>
      <c r="J131" s="43"/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2" t="str">
        <f>E11</f>
        <v>SO 701.1 - Azylový dům</v>
      </c>
      <c r="F132" s="43"/>
      <c r="G132" s="43"/>
      <c r="H132" s="43"/>
      <c r="I132" s="43"/>
      <c r="J132" s="43"/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5" t="s">
        <v>21</v>
      </c>
      <c r="D134" s="43"/>
      <c r="E134" s="43"/>
      <c r="F134" s="30" t="str">
        <f>F14</f>
        <v xml:space="preserve"> </v>
      </c>
      <c r="G134" s="43"/>
      <c r="H134" s="43"/>
      <c r="I134" s="35" t="s">
        <v>23</v>
      </c>
      <c r="J134" s="75" t="str">
        <f>IF(J14="","",J14)</f>
        <v>22. 11. 2023</v>
      </c>
      <c r="K134" s="43"/>
      <c r="L134" s="14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14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5" t="s">
        <v>25</v>
      </c>
      <c r="D136" s="43"/>
      <c r="E136" s="43"/>
      <c r="F136" s="30" t="str">
        <f>E17</f>
        <v xml:space="preserve"> </v>
      </c>
      <c r="G136" s="43"/>
      <c r="H136" s="43"/>
      <c r="I136" s="35" t="s">
        <v>30</v>
      </c>
      <c r="J136" s="39" t="str">
        <f>E23</f>
        <v xml:space="preserve"> </v>
      </c>
      <c r="K136" s="43"/>
      <c r="L136" s="14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5" t="s">
        <v>28</v>
      </c>
      <c r="D137" s="43"/>
      <c r="E137" s="43"/>
      <c r="F137" s="30" t="str">
        <f>IF(E20="","",E20)</f>
        <v>Vyplň údaj</v>
      </c>
      <c r="G137" s="43"/>
      <c r="H137" s="43"/>
      <c r="I137" s="35" t="s">
        <v>32</v>
      </c>
      <c r="J137" s="39" t="str">
        <f>E26</f>
        <v xml:space="preserve"> </v>
      </c>
      <c r="K137" s="43"/>
      <c r="L137" s="14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14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188"/>
      <c r="B139" s="189"/>
      <c r="C139" s="190" t="s">
        <v>128</v>
      </c>
      <c r="D139" s="191" t="s">
        <v>54</v>
      </c>
      <c r="E139" s="191" t="s">
        <v>50</v>
      </c>
      <c r="F139" s="191" t="s">
        <v>51</v>
      </c>
      <c r="G139" s="191" t="s">
        <v>129</v>
      </c>
      <c r="H139" s="191" t="s">
        <v>130</v>
      </c>
      <c r="I139" s="191" t="s">
        <v>131</v>
      </c>
      <c r="J139" s="191" t="s">
        <v>116</v>
      </c>
      <c r="K139" s="192" t="s">
        <v>132</v>
      </c>
      <c r="L139" s="193"/>
      <c r="M139" s="95" t="s">
        <v>19</v>
      </c>
      <c r="N139" s="96" t="s">
        <v>39</v>
      </c>
      <c r="O139" s="96" t="s">
        <v>133</v>
      </c>
      <c r="P139" s="96" t="s">
        <v>134</v>
      </c>
      <c r="Q139" s="96" t="s">
        <v>135</v>
      </c>
      <c r="R139" s="96" t="s">
        <v>136</v>
      </c>
      <c r="S139" s="96" t="s">
        <v>137</v>
      </c>
      <c r="T139" s="97" t="s">
        <v>138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41"/>
      <c r="B140" s="42"/>
      <c r="C140" s="102" t="s">
        <v>139</v>
      </c>
      <c r="D140" s="43"/>
      <c r="E140" s="43"/>
      <c r="F140" s="43"/>
      <c r="G140" s="43"/>
      <c r="H140" s="43"/>
      <c r="I140" s="43"/>
      <c r="J140" s="194">
        <f>BK140</f>
        <v>0</v>
      </c>
      <c r="K140" s="43"/>
      <c r="L140" s="47"/>
      <c r="M140" s="98"/>
      <c r="N140" s="195"/>
      <c r="O140" s="99"/>
      <c r="P140" s="196">
        <f>P141+P148+P203+P263+P294+P306+P313+P317+P2333+P2355+P2363+P2392+P4687+P4709</f>
        <v>0</v>
      </c>
      <c r="Q140" s="99"/>
      <c r="R140" s="196">
        <f>R141+R148+R203+R263+R294+R306+R313+R317+R2333+R2355+R2363+R2392+R4687+R4709</f>
        <v>1557.5225075200001</v>
      </c>
      <c r="S140" s="99"/>
      <c r="T140" s="197">
        <f>T141+T148+T203+T263+T294+T306+T313+T317+T2333+T2355+T2363+T2392+T4687+T4709</f>
        <v>22.6584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68</v>
      </c>
      <c r="AU140" s="20" t="s">
        <v>117</v>
      </c>
      <c r="BK140" s="198">
        <f>BK141+BK148+BK203+BK263+BK294+BK306+BK313+BK317+BK2333+BK2355+BK2363+BK2392+BK4687+BK4709</f>
        <v>0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1281</v>
      </c>
      <c r="F141" s="202" t="s">
        <v>1282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0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69</v>
      </c>
      <c r="AY141" s="210" t="s">
        <v>142</v>
      </c>
      <c r="BK141" s="212">
        <f>SUM(BK142:BK147)</f>
        <v>0</v>
      </c>
    </row>
    <row r="142" s="2" customFormat="1" ht="16.5" customHeight="1">
      <c r="A142" s="41"/>
      <c r="B142" s="42"/>
      <c r="C142" s="215" t="s">
        <v>77</v>
      </c>
      <c r="D142" s="215" t="s">
        <v>144</v>
      </c>
      <c r="E142" s="216" t="s">
        <v>349</v>
      </c>
      <c r="F142" s="217" t="s">
        <v>1283</v>
      </c>
      <c r="G142" s="218" t="s">
        <v>1284</v>
      </c>
      <c r="H142" s="219">
        <v>0.59999999999999998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1285</v>
      </c>
    </row>
    <row r="143" s="2" customFormat="1" ht="16.5" customHeight="1">
      <c r="A143" s="41"/>
      <c r="B143" s="42"/>
      <c r="C143" s="215" t="s">
        <v>79</v>
      </c>
      <c r="D143" s="215" t="s">
        <v>144</v>
      </c>
      <c r="E143" s="216" t="s">
        <v>354</v>
      </c>
      <c r="F143" s="217" t="s">
        <v>1286</v>
      </c>
      <c r="G143" s="218" t="s">
        <v>1284</v>
      </c>
      <c r="H143" s="219">
        <v>0.59999999999999998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77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1287</v>
      </c>
    </row>
    <row r="144" s="2" customFormat="1" ht="16.5" customHeight="1">
      <c r="A144" s="41"/>
      <c r="B144" s="42"/>
      <c r="C144" s="215" t="s">
        <v>163</v>
      </c>
      <c r="D144" s="215" t="s">
        <v>144</v>
      </c>
      <c r="E144" s="216" t="s">
        <v>1288</v>
      </c>
      <c r="F144" s="217" t="s">
        <v>1289</v>
      </c>
      <c r="G144" s="218" t="s">
        <v>1284</v>
      </c>
      <c r="H144" s="219">
        <v>0.59999999999999998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1290</v>
      </c>
    </row>
    <row r="145" s="2" customFormat="1" ht="16.5" customHeight="1">
      <c r="A145" s="41"/>
      <c r="B145" s="42"/>
      <c r="C145" s="215" t="s">
        <v>149</v>
      </c>
      <c r="D145" s="215" t="s">
        <v>144</v>
      </c>
      <c r="E145" s="216" t="s">
        <v>1291</v>
      </c>
      <c r="F145" s="217" t="s">
        <v>1292</v>
      </c>
      <c r="G145" s="218" t="s">
        <v>1284</v>
      </c>
      <c r="H145" s="219">
        <v>0.59999999999999998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149</v>
      </c>
      <c r="AT145" s="226" t="s">
        <v>144</v>
      </c>
      <c r="AU145" s="226" t="s">
        <v>77</v>
      </c>
      <c r="AY145" s="20" t="s">
        <v>142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149</v>
      </c>
      <c r="BM145" s="226" t="s">
        <v>1293</v>
      </c>
    </row>
    <row r="146" s="2" customFormat="1" ht="16.5" customHeight="1">
      <c r="A146" s="41"/>
      <c r="B146" s="42"/>
      <c r="C146" s="215" t="s">
        <v>173</v>
      </c>
      <c r="D146" s="215" t="s">
        <v>144</v>
      </c>
      <c r="E146" s="216" t="s">
        <v>1294</v>
      </c>
      <c r="F146" s="217" t="s">
        <v>1295</v>
      </c>
      <c r="G146" s="218" t="s">
        <v>1284</v>
      </c>
      <c r="H146" s="219">
        <v>0.59999999999999998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1296</v>
      </c>
    </row>
    <row r="147" s="2" customFormat="1" ht="16.5" customHeight="1">
      <c r="A147" s="41"/>
      <c r="B147" s="42"/>
      <c r="C147" s="215" t="s">
        <v>179</v>
      </c>
      <c r="D147" s="215" t="s">
        <v>144</v>
      </c>
      <c r="E147" s="216" t="s">
        <v>1297</v>
      </c>
      <c r="F147" s="217" t="s">
        <v>1298</v>
      </c>
      <c r="G147" s="218" t="s">
        <v>1284</v>
      </c>
      <c r="H147" s="219">
        <v>0.59999999999999998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77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1299</v>
      </c>
    </row>
    <row r="148" s="12" customFormat="1" ht="25.92" customHeight="1">
      <c r="A148" s="12"/>
      <c r="B148" s="199"/>
      <c r="C148" s="200"/>
      <c r="D148" s="201" t="s">
        <v>68</v>
      </c>
      <c r="E148" s="202" t="s">
        <v>1300</v>
      </c>
      <c r="F148" s="202" t="s">
        <v>1301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SUM(P149:P202)</f>
        <v>0</v>
      </c>
      <c r="Q148" s="207"/>
      <c r="R148" s="208">
        <f>SUM(R149:R202)</f>
        <v>0</v>
      </c>
      <c r="S148" s="207"/>
      <c r="T148" s="209">
        <f>SUM(T149:T202)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77</v>
      </c>
      <c r="AT148" s="211" t="s">
        <v>68</v>
      </c>
      <c r="AU148" s="211" t="s">
        <v>69</v>
      </c>
      <c r="AY148" s="210" t="s">
        <v>142</v>
      </c>
      <c r="BK148" s="212">
        <f>SUM(BK149:BK202)</f>
        <v>0</v>
      </c>
    </row>
    <row r="149" s="2" customFormat="1" ht="16.5" customHeight="1">
      <c r="A149" s="41"/>
      <c r="B149" s="42"/>
      <c r="C149" s="215" t="s">
        <v>184</v>
      </c>
      <c r="D149" s="215" t="s">
        <v>144</v>
      </c>
      <c r="E149" s="216" t="s">
        <v>1302</v>
      </c>
      <c r="F149" s="217" t="s">
        <v>1303</v>
      </c>
      <c r="G149" s="218" t="s">
        <v>166</v>
      </c>
      <c r="H149" s="219">
        <v>4.7999999999999998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77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1304</v>
      </c>
    </row>
    <row r="150" s="2" customFormat="1" ht="16.5" customHeight="1">
      <c r="A150" s="41"/>
      <c r="B150" s="42"/>
      <c r="C150" s="215" t="s">
        <v>193</v>
      </c>
      <c r="D150" s="215" t="s">
        <v>144</v>
      </c>
      <c r="E150" s="216" t="s">
        <v>1305</v>
      </c>
      <c r="F150" s="217" t="s">
        <v>1306</v>
      </c>
      <c r="G150" s="218" t="s">
        <v>166</v>
      </c>
      <c r="H150" s="219">
        <v>9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1307</v>
      </c>
    </row>
    <row r="151" s="2" customFormat="1" ht="16.5" customHeight="1">
      <c r="A151" s="41"/>
      <c r="B151" s="42"/>
      <c r="C151" s="215" t="s">
        <v>198</v>
      </c>
      <c r="D151" s="215" t="s">
        <v>144</v>
      </c>
      <c r="E151" s="216" t="s">
        <v>1308</v>
      </c>
      <c r="F151" s="217" t="s">
        <v>1309</v>
      </c>
      <c r="G151" s="218" t="s">
        <v>166</v>
      </c>
      <c r="H151" s="219">
        <v>6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77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1310</v>
      </c>
    </row>
    <row r="152" s="2" customFormat="1" ht="16.5" customHeight="1">
      <c r="A152" s="41"/>
      <c r="B152" s="42"/>
      <c r="C152" s="215" t="s">
        <v>206</v>
      </c>
      <c r="D152" s="215" t="s">
        <v>144</v>
      </c>
      <c r="E152" s="216" t="s">
        <v>1311</v>
      </c>
      <c r="F152" s="217" t="s">
        <v>1312</v>
      </c>
      <c r="G152" s="218" t="s">
        <v>166</v>
      </c>
      <c r="H152" s="219">
        <v>3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1313</v>
      </c>
    </row>
    <row r="153" s="2" customFormat="1" ht="16.5" customHeight="1">
      <c r="A153" s="41"/>
      <c r="B153" s="42"/>
      <c r="C153" s="215" t="s">
        <v>217</v>
      </c>
      <c r="D153" s="215" t="s">
        <v>144</v>
      </c>
      <c r="E153" s="216" t="s">
        <v>1314</v>
      </c>
      <c r="F153" s="217" t="s">
        <v>1315</v>
      </c>
      <c r="G153" s="218" t="s">
        <v>166</v>
      </c>
      <c r="H153" s="219">
        <v>6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149</v>
      </c>
      <c r="AT153" s="226" t="s">
        <v>144</v>
      </c>
      <c r="AU153" s="226" t="s">
        <v>77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149</v>
      </c>
      <c r="BM153" s="226" t="s">
        <v>1316</v>
      </c>
    </row>
    <row r="154" s="2" customFormat="1" ht="16.5" customHeight="1">
      <c r="A154" s="41"/>
      <c r="B154" s="42"/>
      <c r="C154" s="215" t="s">
        <v>223</v>
      </c>
      <c r="D154" s="215" t="s">
        <v>144</v>
      </c>
      <c r="E154" s="216" t="s">
        <v>1317</v>
      </c>
      <c r="F154" s="217" t="s">
        <v>1318</v>
      </c>
      <c r="G154" s="218" t="s">
        <v>166</v>
      </c>
      <c r="H154" s="219">
        <v>10.199999999999999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1319</v>
      </c>
    </row>
    <row r="155" s="2" customFormat="1" ht="16.5" customHeight="1">
      <c r="A155" s="41"/>
      <c r="B155" s="42"/>
      <c r="C155" s="215" t="s">
        <v>232</v>
      </c>
      <c r="D155" s="215" t="s">
        <v>144</v>
      </c>
      <c r="E155" s="216" t="s">
        <v>1320</v>
      </c>
      <c r="F155" s="217" t="s">
        <v>1321</v>
      </c>
      <c r="G155" s="218" t="s">
        <v>166</v>
      </c>
      <c r="H155" s="219">
        <v>4.7999999999999998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1322</v>
      </c>
    </row>
    <row r="156" s="2" customFormat="1" ht="16.5" customHeight="1">
      <c r="A156" s="41"/>
      <c r="B156" s="42"/>
      <c r="C156" s="215" t="s">
        <v>237</v>
      </c>
      <c r="D156" s="215" t="s">
        <v>144</v>
      </c>
      <c r="E156" s="216" t="s">
        <v>1323</v>
      </c>
      <c r="F156" s="217" t="s">
        <v>1324</v>
      </c>
      <c r="G156" s="218" t="s">
        <v>166</v>
      </c>
      <c r="H156" s="219">
        <v>3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1325</v>
      </c>
    </row>
    <row r="157" s="2" customFormat="1" ht="16.5" customHeight="1">
      <c r="A157" s="41"/>
      <c r="B157" s="42"/>
      <c r="C157" s="215" t="s">
        <v>8</v>
      </c>
      <c r="D157" s="215" t="s">
        <v>144</v>
      </c>
      <c r="E157" s="216" t="s">
        <v>1326</v>
      </c>
      <c r="F157" s="217" t="s">
        <v>1327</v>
      </c>
      <c r="G157" s="218" t="s">
        <v>166</v>
      </c>
      <c r="H157" s="219">
        <v>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1328</v>
      </c>
    </row>
    <row r="158" s="2" customFormat="1" ht="16.5" customHeight="1">
      <c r="A158" s="41"/>
      <c r="B158" s="42"/>
      <c r="C158" s="215" t="s">
        <v>248</v>
      </c>
      <c r="D158" s="215" t="s">
        <v>144</v>
      </c>
      <c r="E158" s="216" t="s">
        <v>1329</v>
      </c>
      <c r="F158" s="217" t="s">
        <v>1330</v>
      </c>
      <c r="G158" s="218" t="s">
        <v>166</v>
      </c>
      <c r="H158" s="219">
        <v>4.7999999999999998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1331</v>
      </c>
    </row>
    <row r="159" s="2" customFormat="1" ht="16.5" customHeight="1">
      <c r="A159" s="41"/>
      <c r="B159" s="42"/>
      <c r="C159" s="215" t="s">
        <v>253</v>
      </c>
      <c r="D159" s="215" t="s">
        <v>144</v>
      </c>
      <c r="E159" s="216" t="s">
        <v>1332</v>
      </c>
      <c r="F159" s="217" t="s">
        <v>1333</v>
      </c>
      <c r="G159" s="218" t="s">
        <v>166</v>
      </c>
      <c r="H159" s="219">
        <v>1.2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1334</v>
      </c>
    </row>
    <row r="160" s="2" customFormat="1" ht="16.5" customHeight="1">
      <c r="A160" s="41"/>
      <c r="B160" s="42"/>
      <c r="C160" s="215" t="s">
        <v>260</v>
      </c>
      <c r="D160" s="215" t="s">
        <v>144</v>
      </c>
      <c r="E160" s="216" t="s">
        <v>1335</v>
      </c>
      <c r="F160" s="217" t="s">
        <v>1336</v>
      </c>
      <c r="G160" s="218" t="s">
        <v>166</v>
      </c>
      <c r="H160" s="219">
        <v>17.399999999999999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1337</v>
      </c>
    </row>
    <row r="161" s="2" customFormat="1" ht="16.5" customHeight="1">
      <c r="A161" s="41"/>
      <c r="B161" s="42"/>
      <c r="C161" s="215" t="s">
        <v>265</v>
      </c>
      <c r="D161" s="215" t="s">
        <v>144</v>
      </c>
      <c r="E161" s="216" t="s">
        <v>1338</v>
      </c>
      <c r="F161" s="217" t="s">
        <v>1339</v>
      </c>
      <c r="G161" s="218" t="s">
        <v>166</v>
      </c>
      <c r="H161" s="219">
        <v>3.6000000000000001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1340</v>
      </c>
    </row>
    <row r="162" s="2" customFormat="1" ht="16.5" customHeight="1">
      <c r="A162" s="41"/>
      <c r="B162" s="42"/>
      <c r="C162" s="215" t="s">
        <v>274</v>
      </c>
      <c r="D162" s="215" t="s">
        <v>144</v>
      </c>
      <c r="E162" s="216" t="s">
        <v>1341</v>
      </c>
      <c r="F162" s="217" t="s">
        <v>1342</v>
      </c>
      <c r="G162" s="218" t="s">
        <v>166</v>
      </c>
      <c r="H162" s="219">
        <v>1.8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1343</v>
      </c>
    </row>
    <row r="163" s="2" customFormat="1" ht="16.5" customHeight="1">
      <c r="A163" s="41"/>
      <c r="B163" s="42"/>
      <c r="C163" s="215" t="s">
        <v>7</v>
      </c>
      <c r="D163" s="215" t="s">
        <v>144</v>
      </c>
      <c r="E163" s="216" t="s">
        <v>1344</v>
      </c>
      <c r="F163" s="217" t="s">
        <v>1345</v>
      </c>
      <c r="G163" s="218" t="s">
        <v>166</v>
      </c>
      <c r="H163" s="219">
        <v>8.4000000000000004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1346</v>
      </c>
    </row>
    <row r="164" s="2" customFormat="1" ht="16.5" customHeight="1">
      <c r="A164" s="41"/>
      <c r="B164" s="42"/>
      <c r="C164" s="215" t="s">
        <v>287</v>
      </c>
      <c r="D164" s="215" t="s">
        <v>144</v>
      </c>
      <c r="E164" s="216" t="s">
        <v>1347</v>
      </c>
      <c r="F164" s="217" t="s">
        <v>1348</v>
      </c>
      <c r="G164" s="218" t="s">
        <v>166</v>
      </c>
      <c r="H164" s="219">
        <v>7.2000000000000002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1349</v>
      </c>
    </row>
    <row r="165" s="2" customFormat="1" ht="16.5" customHeight="1">
      <c r="A165" s="41"/>
      <c r="B165" s="42"/>
      <c r="C165" s="215" t="s">
        <v>293</v>
      </c>
      <c r="D165" s="215" t="s">
        <v>144</v>
      </c>
      <c r="E165" s="216" t="s">
        <v>1350</v>
      </c>
      <c r="F165" s="217" t="s">
        <v>1351</v>
      </c>
      <c r="G165" s="218" t="s">
        <v>166</v>
      </c>
      <c r="H165" s="219">
        <v>6.5999999999999996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1352</v>
      </c>
    </row>
    <row r="166" s="2" customFormat="1" ht="16.5" customHeight="1">
      <c r="A166" s="41"/>
      <c r="B166" s="42"/>
      <c r="C166" s="215" t="s">
        <v>300</v>
      </c>
      <c r="D166" s="215" t="s">
        <v>144</v>
      </c>
      <c r="E166" s="216" t="s">
        <v>1353</v>
      </c>
      <c r="F166" s="217" t="s">
        <v>1354</v>
      </c>
      <c r="G166" s="218" t="s">
        <v>166</v>
      </c>
      <c r="H166" s="219">
        <v>6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1355</v>
      </c>
    </row>
    <row r="167" s="2" customFormat="1" ht="16.5" customHeight="1">
      <c r="A167" s="41"/>
      <c r="B167" s="42"/>
      <c r="C167" s="215" t="s">
        <v>306</v>
      </c>
      <c r="D167" s="215" t="s">
        <v>144</v>
      </c>
      <c r="E167" s="216" t="s">
        <v>1356</v>
      </c>
      <c r="F167" s="217" t="s">
        <v>1357</v>
      </c>
      <c r="G167" s="218" t="s">
        <v>166</v>
      </c>
      <c r="H167" s="219">
        <v>4.2000000000000002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1358</v>
      </c>
    </row>
    <row r="168" s="2" customFormat="1" ht="16.5" customHeight="1">
      <c r="A168" s="41"/>
      <c r="B168" s="42"/>
      <c r="C168" s="215" t="s">
        <v>315</v>
      </c>
      <c r="D168" s="215" t="s">
        <v>144</v>
      </c>
      <c r="E168" s="216" t="s">
        <v>1359</v>
      </c>
      <c r="F168" s="217" t="s">
        <v>1360</v>
      </c>
      <c r="G168" s="218" t="s">
        <v>166</v>
      </c>
      <c r="H168" s="219">
        <v>1.2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1361</v>
      </c>
    </row>
    <row r="169" s="2" customFormat="1" ht="16.5" customHeight="1">
      <c r="A169" s="41"/>
      <c r="B169" s="42"/>
      <c r="C169" s="215" t="s">
        <v>321</v>
      </c>
      <c r="D169" s="215" t="s">
        <v>144</v>
      </c>
      <c r="E169" s="216" t="s">
        <v>1362</v>
      </c>
      <c r="F169" s="217" t="s">
        <v>1363</v>
      </c>
      <c r="G169" s="218" t="s">
        <v>166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1364</v>
      </c>
    </row>
    <row r="170" s="2" customFormat="1" ht="16.5" customHeight="1">
      <c r="A170" s="41"/>
      <c r="B170" s="42"/>
      <c r="C170" s="215" t="s">
        <v>326</v>
      </c>
      <c r="D170" s="215" t="s">
        <v>144</v>
      </c>
      <c r="E170" s="216" t="s">
        <v>1365</v>
      </c>
      <c r="F170" s="217" t="s">
        <v>1366</v>
      </c>
      <c r="G170" s="218" t="s">
        <v>166</v>
      </c>
      <c r="H170" s="219">
        <v>4.7999999999999998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1367</v>
      </c>
    </row>
    <row r="171" s="2" customFormat="1" ht="16.5" customHeight="1">
      <c r="A171" s="41"/>
      <c r="B171" s="42"/>
      <c r="C171" s="215" t="s">
        <v>332</v>
      </c>
      <c r="D171" s="215" t="s">
        <v>144</v>
      </c>
      <c r="E171" s="216" t="s">
        <v>1368</v>
      </c>
      <c r="F171" s="217" t="s">
        <v>1369</v>
      </c>
      <c r="G171" s="218" t="s">
        <v>166</v>
      </c>
      <c r="H171" s="219">
        <v>3.6000000000000001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1370</v>
      </c>
    </row>
    <row r="172" s="2" customFormat="1" ht="16.5" customHeight="1">
      <c r="A172" s="41"/>
      <c r="B172" s="42"/>
      <c r="C172" s="215" t="s">
        <v>338</v>
      </c>
      <c r="D172" s="215" t="s">
        <v>144</v>
      </c>
      <c r="E172" s="216" t="s">
        <v>1371</v>
      </c>
      <c r="F172" s="217" t="s">
        <v>1372</v>
      </c>
      <c r="G172" s="218" t="s">
        <v>166</v>
      </c>
      <c r="H172" s="219">
        <v>1.2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1373</v>
      </c>
    </row>
    <row r="173" s="2" customFormat="1" ht="16.5" customHeight="1">
      <c r="A173" s="41"/>
      <c r="B173" s="42"/>
      <c r="C173" s="215" t="s">
        <v>343</v>
      </c>
      <c r="D173" s="215" t="s">
        <v>144</v>
      </c>
      <c r="E173" s="216" t="s">
        <v>1374</v>
      </c>
      <c r="F173" s="217" t="s">
        <v>1375</v>
      </c>
      <c r="G173" s="218" t="s">
        <v>166</v>
      </c>
      <c r="H173" s="219">
        <v>5.4000000000000004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1376</v>
      </c>
    </row>
    <row r="174" s="2" customFormat="1" ht="16.5" customHeight="1">
      <c r="A174" s="41"/>
      <c r="B174" s="42"/>
      <c r="C174" s="215" t="s">
        <v>349</v>
      </c>
      <c r="D174" s="215" t="s">
        <v>144</v>
      </c>
      <c r="E174" s="216" t="s">
        <v>1377</v>
      </c>
      <c r="F174" s="217" t="s">
        <v>1378</v>
      </c>
      <c r="G174" s="218" t="s">
        <v>166</v>
      </c>
      <c r="H174" s="219">
        <v>8.4000000000000004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1379</v>
      </c>
    </row>
    <row r="175" s="2" customFormat="1" ht="16.5" customHeight="1">
      <c r="A175" s="41"/>
      <c r="B175" s="42"/>
      <c r="C175" s="215" t="s">
        <v>354</v>
      </c>
      <c r="D175" s="215" t="s">
        <v>144</v>
      </c>
      <c r="E175" s="216" t="s">
        <v>1380</v>
      </c>
      <c r="F175" s="217" t="s">
        <v>1381</v>
      </c>
      <c r="G175" s="218" t="s">
        <v>166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1382</v>
      </c>
    </row>
    <row r="176" s="2" customFormat="1" ht="16.5" customHeight="1">
      <c r="A176" s="41"/>
      <c r="B176" s="42"/>
      <c r="C176" s="215" t="s">
        <v>360</v>
      </c>
      <c r="D176" s="215" t="s">
        <v>144</v>
      </c>
      <c r="E176" s="216" t="s">
        <v>1383</v>
      </c>
      <c r="F176" s="217" t="s">
        <v>1384</v>
      </c>
      <c r="G176" s="218" t="s">
        <v>166</v>
      </c>
      <c r="H176" s="219">
        <v>1.2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1385</v>
      </c>
    </row>
    <row r="177" s="2" customFormat="1" ht="16.5" customHeight="1">
      <c r="A177" s="41"/>
      <c r="B177" s="42"/>
      <c r="C177" s="215" t="s">
        <v>365</v>
      </c>
      <c r="D177" s="215" t="s">
        <v>144</v>
      </c>
      <c r="E177" s="216" t="s">
        <v>1386</v>
      </c>
      <c r="F177" s="217" t="s">
        <v>1387</v>
      </c>
      <c r="G177" s="218" t="s">
        <v>166</v>
      </c>
      <c r="H177" s="219">
        <v>8.4000000000000004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1388</v>
      </c>
    </row>
    <row r="178" s="2" customFormat="1" ht="16.5" customHeight="1">
      <c r="A178" s="41"/>
      <c r="B178" s="42"/>
      <c r="C178" s="215" t="s">
        <v>370</v>
      </c>
      <c r="D178" s="215" t="s">
        <v>144</v>
      </c>
      <c r="E178" s="216" t="s">
        <v>1389</v>
      </c>
      <c r="F178" s="217" t="s">
        <v>1390</v>
      </c>
      <c r="G178" s="218" t="s">
        <v>166</v>
      </c>
      <c r="H178" s="219">
        <v>11.4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1391</v>
      </c>
    </row>
    <row r="179" s="2" customFormat="1" ht="16.5" customHeight="1">
      <c r="A179" s="41"/>
      <c r="B179" s="42"/>
      <c r="C179" s="215" t="s">
        <v>375</v>
      </c>
      <c r="D179" s="215" t="s">
        <v>144</v>
      </c>
      <c r="E179" s="216" t="s">
        <v>1392</v>
      </c>
      <c r="F179" s="217" t="s">
        <v>1393</v>
      </c>
      <c r="G179" s="218" t="s">
        <v>166</v>
      </c>
      <c r="H179" s="219">
        <v>9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1394</v>
      </c>
    </row>
    <row r="180" s="2" customFormat="1" ht="16.5" customHeight="1">
      <c r="A180" s="41"/>
      <c r="B180" s="42"/>
      <c r="C180" s="215" t="s">
        <v>380</v>
      </c>
      <c r="D180" s="215" t="s">
        <v>144</v>
      </c>
      <c r="E180" s="216" t="s">
        <v>1395</v>
      </c>
      <c r="F180" s="217" t="s">
        <v>1396</v>
      </c>
      <c r="G180" s="218" t="s">
        <v>166</v>
      </c>
      <c r="H180" s="219">
        <v>11.4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1397</v>
      </c>
    </row>
    <row r="181" s="2" customFormat="1" ht="16.5" customHeight="1">
      <c r="A181" s="41"/>
      <c r="B181" s="42"/>
      <c r="C181" s="215" t="s">
        <v>1002</v>
      </c>
      <c r="D181" s="215" t="s">
        <v>144</v>
      </c>
      <c r="E181" s="216" t="s">
        <v>1398</v>
      </c>
      <c r="F181" s="217" t="s">
        <v>1399</v>
      </c>
      <c r="G181" s="218" t="s">
        <v>166</v>
      </c>
      <c r="H181" s="219">
        <v>9.5999999999999996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1400</v>
      </c>
    </row>
    <row r="182" s="2" customFormat="1" ht="16.5" customHeight="1">
      <c r="A182" s="41"/>
      <c r="B182" s="42"/>
      <c r="C182" s="215" t="s">
        <v>404</v>
      </c>
      <c r="D182" s="215" t="s">
        <v>144</v>
      </c>
      <c r="E182" s="216" t="s">
        <v>1401</v>
      </c>
      <c r="F182" s="217" t="s">
        <v>1402</v>
      </c>
      <c r="G182" s="218" t="s">
        <v>166</v>
      </c>
      <c r="H182" s="219">
        <v>10.199999999999999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1403</v>
      </c>
    </row>
    <row r="183" s="2" customFormat="1" ht="16.5" customHeight="1">
      <c r="A183" s="41"/>
      <c r="B183" s="42"/>
      <c r="C183" s="215" t="s">
        <v>409</v>
      </c>
      <c r="D183" s="215" t="s">
        <v>144</v>
      </c>
      <c r="E183" s="216" t="s">
        <v>1404</v>
      </c>
      <c r="F183" s="217" t="s">
        <v>1405</v>
      </c>
      <c r="G183" s="218" t="s">
        <v>166</v>
      </c>
      <c r="H183" s="219">
        <v>8.4000000000000004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1406</v>
      </c>
    </row>
    <row r="184" s="2" customFormat="1" ht="16.5" customHeight="1">
      <c r="A184" s="41"/>
      <c r="B184" s="42"/>
      <c r="C184" s="215" t="s">
        <v>414</v>
      </c>
      <c r="D184" s="215" t="s">
        <v>144</v>
      </c>
      <c r="E184" s="216" t="s">
        <v>1407</v>
      </c>
      <c r="F184" s="217" t="s">
        <v>1408</v>
      </c>
      <c r="G184" s="218" t="s">
        <v>166</v>
      </c>
      <c r="H184" s="219">
        <v>2.3999999999999999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1409</v>
      </c>
    </row>
    <row r="185" s="2" customFormat="1" ht="16.5" customHeight="1">
      <c r="A185" s="41"/>
      <c r="B185" s="42"/>
      <c r="C185" s="215" t="s">
        <v>421</v>
      </c>
      <c r="D185" s="215" t="s">
        <v>144</v>
      </c>
      <c r="E185" s="216" t="s">
        <v>1410</v>
      </c>
      <c r="F185" s="217" t="s">
        <v>1411</v>
      </c>
      <c r="G185" s="218" t="s">
        <v>166</v>
      </c>
      <c r="H185" s="219">
        <v>0.59999999999999998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1412</v>
      </c>
    </row>
    <row r="186" s="2" customFormat="1" ht="16.5" customHeight="1">
      <c r="A186" s="41"/>
      <c r="B186" s="42"/>
      <c r="C186" s="215" t="s">
        <v>426</v>
      </c>
      <c r="D186" s="215" t="s">
        <v>144</v>
      </c>
      <c r="E186" s="216" t="s">
        <v>1413</v>
      </c>
      <c r="F186" s="217" t="s">
        <v>1414</v>
      </c>
      <c r="G186" s="218" t="s">
        <v>166</v>
      </c>
      <c r="H186" s="219">
        <v>1.8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1415</v>
      </c>
    </row>
    <row r="187" s="2" customFormat="1" ht="16.5" customHeight="1">
      <c r="A187" s="41"/>
      <c r="B187" s="42"/>
      <c r="C187" s="215" t="s">
        <v>431</v>
      </c>
      <c r="D187" s="215" t="s">
        <v>144</v>
      </c>
      <c r="E187" s="216" t="s">
        <v>1416</v>
      </c>
      <c r="F187" s="217" t="s">
        <v>1417</v>
      </c>
      <c r="G187" s="218" t="s">
        <v>166</v>
      </c>
      <c r="H187" s="219">
        <v>9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1418</v>
      </c>
    </row>
    <row r="188" s="2" customFormat="1" ht="16.5" customHeight="1">
      <c r="A188" s="41"/>
      <c r="B188" s="42"/>
      <c r="C188" s="215" t="s">
        <v>437</v>
      </c>
      <c r="D188" s="215" t="s">
        <v>144</v>
      </c>
      <c r="E188" s="216" t="s">
        <v>1419</v>
      </c>
      <c r="F188" s="217" t="s">
        <v>1420</v>
      </c>
      <c r="G188" s="218" t="s">
        <v>166</v>
      </c>
      <c r="H188" s="219">
        <v>4.7999999999999998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1421</v>
      </c>
    </row>
    <row r="189" s="2" customFormat="1" ht="16.5" customHeight="1">
      <c r="A189" s="41"/>
      <c r="B189" s="42"/>
      <c r="C189" s="215" t="s">
        <v>442</v>
      </c>
      <c r="D189" s="215" t="s">
        <v>144</v>
      </c>
      <c r="E189" s="216" t="s">
        <v>1422</v>
      </c>
      <c r="F189" s="217" t="s">
        <v>1423</v>
      </c>
      <c r="G189" s="218" t="s">
        <v>166</v>
      </c>
      <c r="H189" s="219">
        <v>7.7999999999999998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1424</v>
      </c>
    </row>
    <row r="190" s="2" customFormat="1" ht="16.5" customHeight="1">
      <c r="A190" s="41"/>
      <c r="B190" s="42"/>
      <c r="C190" s="215" t="s">
        <v>449</v>
      </c>
      <c r="D190" s="215" t="s">
        <v>144</v>
      </c>
      <c r="E190" s="216" t="s">
        <v>1425</v>
      </c>
      <c r="F190" s="217" t="s">
        <v>1426</v>
      </c>
      <c r="G190" s="218" t="s">
        <v>166</v>
      </c>
      <c r="H190" s="219">
        <v>7.7999999999999998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1427</v>
      </c>
    </row>
    <row r="191" s="2" customFormat="1" ht="16.5" customHeight="1">
      <c r="A191" s="41"/>
      <c r="B191" s="42"/>
      <c r="C191" s="215" t="s">
        <v>399</v>
      </c>
      <c r="D191" s="215" t="s">
        <v>144</v>
      </c>
      <c r="E191" s="216" t="s">
        <v>1428</v>
      </c>
      <c r="F191" s="217" t="s">
        <v>1429</v>
      </c>
      <c r="G191" s="218" t="s">
        <v>166</v>
      </c>
      <c r="H191" s="219">
        <v>6.5999999999999996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1430</v>
      </c>
    </row>
    <row r="192" s="2" customFormat="1" ht="16.5" customHeight="1">
      <c r="A192" s="41"/>
      <c r="B192" s="42"/>
      <c r="C192" s="215" t="s">
        <v>386</v>
      </c>
      <c r="D192" s="215" t="s">
        <v>144</v>
      </c>
      <c r="E192" s="216" t="s">
        <v>1431</v>
      </c>
      <c r="F192" s="217" t="s">
        <v>1432</v>
      </c>
      <c r="G192" s="218" t="s">
        <v>166</v>
      </c>
      <c r="H192" s="219">
        <v>1.2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1433</v>
      </c>
    </row>
    <row r="193" s="2" customFormat="1" ht="16.5" customHeight="1">
      <c r="A193" s="41"/>
      <c r="B193" s="42"/>
      <c r="C193" s="215" t="s">
        <v>394</v>
      </c>
      <c r="D193" s="215" t="s">
        <v>144</v>
      </c>
      <c r="E193" s="216" t="s">
        <v>1434</v>
      </c>
      <c r="F193" s="217" t="s">
        <v>1435</v>
      </c>
      <c r="G193" s="218" t="s">
        <v>166</v>
      </c>
      <c r="H193" s="219">
        <v>5.4000000000000004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1436</v>
      </c>
    </row>
    <row r="194" s="2" customFormat="1" ht="16.5" customHeight="1">
      <c r="A194" s="41"/>
      <c r="B194" s="42"/>
      <c r="C194" s="215" t="s">
        <v>1074</v>
      </c>
      <c r="D194" s="215" t="s">
        <v>144</v>
      </c>
      <c r="E194" s="216" t="s">
        <v>1437</v>
      </c>
      <c r="F194" s="217" t="s">
        <v>1438</v>
      </c>
      <c r="G194" s="218" t="s">
        <v>166</v>
      </c>
      <c r="H194" s="219">
        <v>4.2000000000000002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1439</v>
      </c>
    </row>
    <row r="195" s="2" customFormat="1" ht="16.5" customHeight="1">
      <c r="A195" s="41"/>
      <c r="B195" s="42"/>
      <c r="C195" s="215" t="s">
        <v>1081</v>
      </c>
      <c r="D195" s="215" t="s">
        <v>144</v>
      </c>
      <c r="E195" s="216" t="s">
        <v>1440</v>
      </c>
      <c r="F195" s="217" t="s">
        <v>1441</v>
      </c>
      <c r="G195" s="218" t="s">
        <v>166</v>
      </c>
      <c r="H195" s="219">
        <v>6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1442</v>
      </c>
    </row>
    <row r="196" s="2" customFormat="1" ht="16.5" customHeight="1">
      <c r="A196" s="41"/>
      <c r="B196" s="42"/>
      <c r="C196" s="215" t="s">
        <v>1087</v>
      </c>
      <c r="D196" s="215" t="s">
        <v>144</v>
      </c>
      <c r="E196" s="216" t="s">
        <v>1443</v>
      </c>
      <c r="F196" s="217" t="s">
        <v>1444</v>
      </c>
      <c r="G196" s="218" t="s">
        <v>166</v>
      </c>
      <c r="H196" s="219">
        <v>4.7999999999999998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1445</v>
      </c>
    </row>
    <row r="197" s="2" customFormat="1" ht="16.5" customHeight="1">
      <c r="A197" s="41"/>
      <c r="B197" s="42"/>
      <c r="C197" s="215" t="s">
        <v>1096</v>
      </c>
      <c r="D197" s="215" t="s">
        <v>144</v>
      </c>
      <c r="E197" s="216" t="s">
        <v>1446</v>
      </c>
      <c r="F197" s="217" t="s">
        <v>1447</v>
      </c>
      <c r="G197" s="218" t="s">
        <v>166</v>
      </c>
      <c r="H197" s="219">
        <v>7.7999999999999998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1448</v>
      </c>
    </row>
    <row r="198" s="2" customFormat="1" ht="16.5" customHeight="1">
      <c r="A198" s="41"/>
      <c r="B198" s="42"/>
      <c r="C198" s="215" t="s">
        <v>1119</v>
      </c>
      <c r="D198" s="215" t="s">
        <v>144</v>
      </c>
      <c r="E198" s="216" t="s">
        <v>1449</v>
      </c>
      <c r="F198" s="217" t="s">
        <v>1450</v>
      </c>
      <c r="G198" s="218" t="s">
        <v>166</v>
      </c>
      <c r="H198" s="219">
        <v>1.8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1451</v>
      </c>
    </row>
    <row r="199" s="2" customFormat="1" ht="16.5" customHeight="1">
      <c r="A199" s="41"/>
      <c r="B199" s="42"/>
      <c r="C199" s="215" t="s">
        <v>1126</v>
      </c>
      <c r="D199" s="215" t="s">
        <v>144</v>
      </c>
      <c r="E199" s="216" t="s">
        <v>1452</v>
      </c>
      <c r="F199" s="217" t="s">
        <v>1453</v>
      </c>
      <c r="G199" s="218" t="s">
        <v>166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1454</v>
      </c>
    </row>
    <row r="200" s="2" customFormat="1" ht="16.5" customHeight="1">
      <c r="A200" s="41"/>
      <c r="B200" s="42"/>
      <c r="C200" s="215" t="s">
        <v>1134</v>
      </c>
      <c r="D200" s="215" t="s">
        <v>144</v>
      </c>
      <c r="E200" s="216" t="s">
        <v>1455</v>
      </c>
      <c r="F200" s="217" t="s">
        <v>1456</v>
      </c>
      <c r="G200" s="218" t="s">
        <v>166</v>
      </c>
      <c r="H200" s="219">
        <v>1.8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1457</v>
      </c>
    </row>
    <row r="201" s="2" customFormat="1" ht="16.5" customHeight="1">
      <c r="A201" s="41"/>
      <c r="B201" s="42"/>
      <c r="C201" s="215" t="s">
        <v>1141</v>
      </c>
      <c r="D201" s="215" t="s">
        <v>144</v>
      </c>
      <c r="E201" s="216" t="s">
        <v>1458</v>
      </c>
      <c r="F201" s="217" t="s">
        <v>1459</v>
      </c>
      <c r="G201" s="218" t="s">
        <v>166</v>
      </c>
      <c r="H201" s="219">
        <v>1.2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1460</v>
      </c>
    </row>
    <row r="202" s="2" customFormat="1" ht="16.5" customHeight="1">
      <c r="A202" s="41"/>
      <c r="B202" s="42"/>
      <c r="C202" s="215" t="s">
        <v>1154</v>
      </c>
      <c r="D202" s="215" t="s">
        <v>144</v>
      </c>
      <c r="E202" s="216" t="s">
        <v>1461</v>
      </c>
      <c r="F202" s="217" t="s">
        <v>1462</v>
      </c>
      <c r="G202" s="218" t="s">
        <v>166</v>
      </c>
      <c r="H202" s="219">
        <v>1.2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1463</v>
      </c>
    </row>
    <row r="203" s="12" customFormat="1" ht="25.92" customHeight="1">
      <c r="A203" s="12"/>
      <c r="B203" s="199"/>
      <c r="C203" s="200"/>
      <c r="D203" s="201" t="s">
        <v>68</v>
      </c>
      <c r="E203" s="202" t="s">
        <v>1464</v>
      </c>
      <c r="F203" s="202" t="s">
        <v>1465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SUM(P204:P262)</f>
        <v>0</v>
      </c>
      <c r="Q203" s="207"/>
      <c r="R203" s="208">
        <f>SUM(R204:R262)</f>
        <v>0</v>
      </c>
      <c r="S203" s="207"/>
      <c r="T203" s="209">
        <f>SUM(T204:T262)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77</v>
      </c>
      <c r="AT203" s="211" t="s">
        <v>68</v>
      </c>
      <c r="AU203" s="211" t="s">
        <v>69</v>
      </c>
      <c r="AY203" s="210" t="s">
        <v>142</v>
      </c>
      <c r="BK203" s="212">
        <f>SUM(BK204:BK262)</f>
        <v>0</v>
      </c>
    </row>
    <row r="204" s="2" customFormat="1" ht="16.5" customHeight="1">
      <c r="A204" s="41"/>
      <c r="B204" s="42"/>
      <c r="C204" s="215" t="s">
        <v>1166</v>
      </c>
      <c r="D204" s="215" t="s">
        <v>144</v>
      </c>
      <c r="E204" s="216" t="s">
        <v>1302</v>
      </c>
      <c r="F204" s="217" t="s">
        <v>1303</v>
      </c>
      <c r="G204" s="218" t="s">
        <v>166</v>
      </c>
      <c r="H204" s="219">
        <v>4.2000000000000002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1466</v>
      </c>
    </row>
    <row r="205" s="2" customFormat="1" ht="16.5" customHeight="1">
      <c r="A205" s="41"/>
      <c r="B205" s="42"/>
      <c r="C205" s="215" t="s">
        <v>1178</v>
      </c>
      <c r="D205" s="215" t="s">
        <v>144</v>
      </c>
      <c r="E205" s="216" t="s">
        <v>1305</v>
      </c>
      <c r="F205" s="217" t="s">
        <v>1306</v>
      </c>
      <c r="G205" s="218" t="s">
        <v>166</v>
      </c>
      <c r="H205" s="219">
        <v>4.7999999999999998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1467</v>
      </c>
    </row>
    <row r="206" s="2" customFormat="1" ht="16.5" customHeight="1">
      <c r="A206" s="41"/>
      <c r="B206" s="42"/>
      <c r="C206" s="215" t="s">
        <v>809</v>
      </c>
      <c r="D206" s="215" t="s">
        <v>144</v>
      </c>
      <c r="E206" s="216" t="s">
        <v>1308</v>
      </c>
      <c r="F206" s="217" t="s">
        <v>1309</v>
      </c>
      <c r="G206" s="218" t="s">
        <v>166</v>
      </c>
      <c r="H206" s="219">
        <v>2.3999999999999999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1468</v>
      </c>
    </row>
    <row r="207" s="2" customFormat="1" ht="16.5" customHeight="1">
      <c r="A207" s="41"/>
      <c r="B207" s="42"/>
      <c r="C207" s="215" t="s">
        <v>1047</v>
      </c>
      <c r="D207" s="215" t="s">
        <v>144</v>
      </c>
      <c r="E207" s="216" t="s">
        <v>1311</v>
      </c>
      <c r="F207" s="217" t="s">
        <v>1312</v>
      </c>
      <c r="G207" s="218" t="s">
        <v>166</v>
      </c>
      <c r="H207" s="219">
        <v>1.2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1469</v>
      </c>
    </row>
    <row r="208" s="2" customFormat="1" ht="16.5" customHeight="1">
      <c r="A208" s="41"/>
      <c r="B208" s="42"/>
      <c r="C208" s="215" t="s">
        <v>773</v>
      </c>
      <c r="D208" s="215" t="s">
        <v>144</v>
      </c>
      <c r="E208" s="216" t="s">
        <v>1314</v>
      </c>
      <c r="F208" s="217" t="s">
        <v>1315</v>
      </c>
      <c r="G208" s="218" t="s">
        <v>166</v>
      </c>
      <c r="H208" s="219">
        <v>4.2000000000000002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1470</v>
      </c>
    </row>
    <row r="209" s="2" customFormat="1" ht="16.5" customHeight="1">
      <c r="A209" s="41"/>
      <c r="B209" s="42"/>
      <c r="C209" s="215" t="s">
        <v>1471</v>
      </c>
      <c r="D209" s="215" t="s">
        <v>144</v>
      </c>
      <c r="E209" s="216" t="s">
        <v>1317</v>
      </c>
      <c r="F209" s="217" t="s">
        <v>1318</v>
      </c>
      <c r="G209" s="218" t="s">
        <v>166</v>
      </c>
      <c r="H209" s="219">
        <v>7.2000000000000002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1472</v>
      </c>
    </row>
    <row r="210" s="2" customFormat="1" ht="16.5" customHeight="1">
      <c r="A210" s="41"/>
      <c r="B210" s="42"/>
      <c r="C210" s="215" t="s">
        <v>1473</v>
      </c>
      <c r="D210" s="215" t="s">
        <v>144</v>
      </c>
      <c r="E210" s="216" t="s">
        <v>1320</v>
      </c>
      <c r="F210" s="217" t="s">
        <v>1321</v>
      </c>
      <c r="G210" s="218" t="s">
        <v>166</v>
      </c>
      <c r="H210" s="219">
        <v>3.6000000000000001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1474</v>
      </c>
    </row>
    <row r="211" s="2" customFormat="1" ht="16.5" customHeight="1">
      <c r="A211" s="41"/>
      <c r="B211" s="42"/>
      <c r="C211" s="215" t="s">
        <v>1475</v>
      </c>
      <c r="D211" s="215" t="s">
        <v>144</v>
      </c>
      <c r="E211" s="216" t="s">
        <v>1323</v>
      </c>
      <c r="F211" s="217" t="s">
        <v>1324</v>
      </c>
      <c r="G211" s="218" t="s">
        <v>166</v>
      </c>
      <c r="H211" s="219">
        <v>6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1476</v>
      </c>
    </row>
    <row r="212" s="2" customFormat="1" ht="16.5" customHeight="1">
      <c r="A212" s="41"/>
      <c r="B212" s="42"/>
      <c r="C212" s="215" t="s">
        <v>754</v>
      </c>
      <c r="D212" s="215" t="s">
        <v>144</v>
      </c>
      <c r="E212" s="216" t="s">
        <v>1329</v>
      </c>
      <c r="F212" s="217" t="s">
        <v>1330</v>
      </c>
      <c r="G212" s="218" t="s">
        <v>166</v>
      </c>
      <c r="H212" s="219">
        <v>2.3999999999999999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1477</v>
      </c>
    </row>
    <row r="213" s="2" customFormat="1" ht="16.5" customHeight="1">
      <c r="A213" s="41"/>
      <c r="B213" s="42"/>
      <c r="C213" s="215" t="s">
        <v>759</v>
      </c>
      <c r="D213" s="215" t="s">
        <v>144</v>
      </c>
      <c r="E213" s="216" t="s">
        <v>1332</v>
      </c>
      <c r="F213" s="217" t="s">
        <v>1333</v>
      </c>
      <c r="G213" s="218" t="s">
        <v>166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1478</v>
      </c>
    </row>
    <row r="214" s="2" customFormat="1" ht="16.5" customHeight="1">
      <c r="A214" s="41"/>
      <c r="B214" s="42"/>
      <c r="C214" s="215" t="s">
        <v>764</v>
      </c>
      <c r="D214" s="215" t="s">
        <v>144</v>
      </c>
      <c r="E214" s="216" t="s">
        <v>1335</v>
      </c>
      <c r="F214" s="217" t="s">
        <v>1336</v>
      </c>
      <c r="G214" s="218" t="s">
        <v>166</v>
      </c>
      <c r="H214" s="219">
        <v>27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1479</v>
      </c>
    </row>
    <row r="215" s="2" customFormat="1" ht="16.5" customHeight="1">
      <c r="A215" s="41"/>
      <c r="B215" s="42"/>
      <c r="C215" s="215" t="s">
        <v>1068</v>
      </c>
      <c r="D215" s="215" t="s">
        <v>144</v>
      </c>
      <c r="E215" s="216" t="s">
        <v>1338</v>
      </c>
      <c r="F215" s="217" t="s">
        <v>1339</v>
      </c>
      <c r="G215" s="218" t="s">
        <v>166</v>
      </c>
      <c r="H215" s="219">
        <v>17.399999999999999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1480</v>
      </c>
    </row>
    <row r="216" s="2" customFormat="1" ht="16.5" customHeight="1">
      <c r="A216" s="41"/>
      <c r="B216" s="42"/>
      <c r="C216" s="215" t="s">
        <v>1148</v>
      </c>
      <c r="D216" s="215" t="s">
        <v>144</v>
      </c>
      <c r="E216" s="216" t="s">
        <v>1341</v>
      </c>
      <c r="F216" s="217" t="s">
        <v>1342</v>
      </c>
      <c r="G216" s="218" t="s">
        <v>166</v>
      </c>
      <c r="H216" s="219">
        <v>12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1481</v>
      </c>
    </row>
    <row r="217" s="2" customFormat="1" ht="16.5" customHeight="1">
      <c r="A217" s="41"/>
      <c r="B217" s="42"/>
      <c r="C217" s="215" t="s">
        <v>1107</v>
      </c>
      <c r="D217" s="215" t="s">
        <v>144</v>
      </c>
      <c r="E217" s="216" t="s">
        <v>1344</v>
      </c>
      <c r="F217" s="217" t="s">
        <v>1345</v>
      </c>
      <c r="G217" s="218" t="s">
        <v>166</v>
      </c>
      <c r="H217" s="219">
        <v>22.800000000000001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1482</v>
      </c>
    </row>
    <row r="218" s="2" customFormat="1" ht="16.5" customHeight="1">
      <c r="A218" s="41"/>
      <c r="B218" s="42"/>
      <c r="C218" s="215" t="s">
        <v>1112</v>
      </c>
      <c r="D218" s="215" t="s">
        <v>144</v>
      </c>
      <c r="E218" s="216" t="s">
        <v>1347</v>
      </c>
      <c r="F218" s="217" t="s">
        <v>1348</v>
      </c>
      <c r="G218" s="218" t="s">
        <v>166</v>
      </c>
      <c r="H218" s="219">
        <v>17.399999999999999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1483</v>
      </c>
    </row>
    <row r="219" s="2" customFormat="1" ht="16.5" customHeight="1">
      <c r="A219" s="41"/>
      <c r="B219" s="42"/>
      <c r="C219" s="215" t="s">
        <v>1484</v>
      </c>
      <c r="D219" s="215" t="s">
        <v>144</v>
      </c>
      <c r="E219" s="216" t="s">
        <v>1350</v>
      </c>
      <c r="F219" s="217" t="s">
        <v>1351</v>
      </c>
      <c r="G219" s="218" t="s">
        <v>166</v>
      </c>
      <c r="H219" s="219">
        <v>13.800000000000001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1485</v>
      </c>
    </row>
    <row r="220" s="2" customFormat="1" ht="16.5" customHeight="1">
      <c r="A220" s="41"/>
      <c r="B220" s="42"/>
      <c r="C220" s="215" t="s">
        <v>1486</v>
      </c>
      <c r="D220" s="215" t="s">
        <v>144</v>
      </c>
      <c r="E220" s="216" t="s">
        <v>1374</v>
      </c>
      <c r="F220" s="217" t="s">
        <v>1375</v>
      </c>
      <c r="G220" s="218" t="s">
        <v>166</v>
      </c>
      <c r="H220" s="219">
        <v>2.3999999999999999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1487</v>
      </c>
    </row>
    <row r="221" s="2" customFormat="1" ht="16.5" customHeight="1">
      <c r="A221" s="41"/>
      <c r="B221" s="42"/>
      <c r="C221" s="215" t="s">
        <v>1488</v>
      </c>
      <c r="D221" s="215" t="s">
        <v>144</v>
      </c>
      <c r="E221" s="216" t="s">
        <v>1377</v>
      </c>
      <c r="F221" s="217" t="s">
        <v>1378</v>
      </c>
      <c r="G221" s="218" t="s">
        <v>166</v>
      </c>
      <c r="H221" s="219">
        <v>0.59999999999999998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1489</v>
      </c>
    </row>
    <row r="222" s="2" customFormat="1" ht="16.5" customHeight="1">
      <c r="A222" s="41"/>
      <c r="B222" s="42"/>
      <c r="C222" s="215" t="s">
        <v>1490</v>
      </c>
      <c r="D222" s="215" t="s">
        <v>144</v>
      </c>
      <c r="E222" s="216" t="s">
        <v>1380</v>
      </c>
      <c r="F222" s="217" t="s">
        <v>1381</v>
      </c>
      <c r="G222" s="218" t="s">
        <v>166</v>
      </c>
      <c r="H222" s="219">
        <v>0.59999999999999998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1491</v>
      </c>
    </row>
    <row r="223" s="2" customFormat="1" ht="16.5" customHeight="1">
      <c r="A223" s="41"/>
      <c r="B223" s="42"/>
      <c r="C223" s="215" t="s">
        <v>1492</v>
      </c>
      <c r="D223" s="215" t="s">
        <v>144</v>
      </c>
      <c r="E223" s="216" t="s">
        <v>1383</v>
      </c>
      <c r="F223" s="217" t="s">
        <v>1384</v>
      </c>
      <c r="G223" s="218" t="s">
        <v>166</v>
      </c>
      <c r="H223" s="219">
        <v>1.8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1493</v>
      </c>
    </row>
    <row r="224" s="2" customFormat="1" ht="16.5" customHeight="1">
      <c r="A224" s="41"/>
      <c r="B224" s="42"/>
      <c r="C224" s="215" t="s">
        <v>1494</v>
      </c>
      <c r="D224" s="215" t="s">
        <v>144</v>
      </c>
      <c r="E224" s="216" t="s">
        <v>1386</v>
      </c>
      <c r="F224" s="217" t="s">
        <v>1387</v>
      </c>
      <c r="G224" s="218" t="s">
        <v>166</v>
      </c>
      <c r="H224" s="219">
        <v>4.7999999999999998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1495</v>
      </c>
    </row>
    <row r="225" s="2" customFormat="1" ht="16.5" customHeight="1">
      <c r="A225" s="41"/>
      <c r="B225" s="42"/>
      <c r="C225" s="215" t="s">
        <v>1496</v>
      </c>
      <c r="D225" s="215" t="s">
        <v>144</v>
      </c>
      <c r="E225" s="216" t="s">
        <v>1389</v>
      </c>
      <c r="F225" s="217" t="s">
        <v>1390</v>
      </c>
      <c r="G225" s="218" t="s">
        <v>166</v>
      </c>
      <c r="H225" s="219">
        <v>10.800000000000001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1497</v>
      </c>
    </row>
    <row r="226" s="2" customFormat="1" ht="16.5" customHeight="1">
      <c r="A226" s="41"/>
      <c r="B226" s="42"/>
      <c r="C226" s="215" t="s">
        <v>1498</v>
      </c>
      <c r="D226" s="215" t="s">
        <v>144</v>
      </c>
      <c r="E226" s="216" t="s">
        <v>1392</v>
      </c>
      <c r="F226" s="217" t="s">
        <v>1393</v>
      </c>
      <c r="G226" s="218" t="s">
        <v>166</v>
      </c>
      <c r="H226" s="219">
        <v>4.7999999999999998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1499</v>
      </c>
    </row>
    <row r="227" s="2" customFormat="1" ht="16.5" customHeight="1">
      <c r="A227" s="41"/>
      <c r="B227" s="42"/>
      <c r="C227" s="215" t="s">
        <v>1500</v>
      </c>
      <c r="D227" s="215" t="s">
        <v>144</v>
      </c>
      <c r="E227" s="216" t="s">
        <v>1395</v>
      </c>
      <c r="F227" s="217" t="s">
        <v>1396</v>
      </c>
      <c r="G227" s="218" t="s">
        <v>166</v>
      </c>
      <c r="H227" s="219">
        <v>10.199999999999999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1501</v>
      </c>
    </row>
    <row r="228" s="2" customFormat="1" ht="16.5" customHeight="1">
      <c r="A228" s="41"/>
      <c r="B228" s="42"/>
      <c r="C228" s="215" t="s">
        <v>1502</v>
      </c>
      <c r="D228" s="215" t="s">
        <v>144</v>
      </c>
      <c r="E228" s="216" t="s">
        <v>1398</v>
      </c>
      <c r="F228" s="217" t="s">
        <v>1399</v>
      </c>
      <c r="G228" s="218" t="s">
        <v>166</v>
      </c>
      <c r="H228" s="219">
        <v>6.5999999999999996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1503</v>
      </c>
    </row>
    <row r="229" s="2" customFormat="1" ht="16.5" customHeight="1">
      <c r="A229" s="41"/>
      <c r="B229" s="42"/>
      <c r="C229" s="215" t="s">
        <v>1504</v>
      </c>
      <c r="D229" s="215" t="s">
        <v>144</v>
      </c>
      <c r="E229" s="216" t="s">
        <v>1401</v>
      </c>
      <c r="F229" s="217" t="s">
        <v>1402</v>
      </c>
      <c r="G229" s="218" t="s">
        <v>166</v>
      </c>
      <c r="H229" s="219">
        <v>7.2000000000000002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1505</v>
      </c>
    </row>
    <row r="230" s="2" customFormat="1" ht="16.5" customHeight="1">
      <c r="A230" s="41"/>
      <c r="B230" s="42"/>
      <c r="C230" s="215" t="s">
        <v>1506</v>
      </c>
      <c r="D230" s="215" t="s">
        <v>144</v>
      </c>
      <c r="E230" s="216" t="s">
        <v>1404</v>
      </c>
      <c r="F230" s="217" t="s">
        <v>1405</v>
      </c>
      <c r="G230" s="218" t="s">
        <v>166</v>
      </c>
      <c r="H230" s="219">
        <v>4.7999999999999998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1507</v>
      </c>
    </row>
    <row r="231" s="2" customFormat="1" ht="16.5" customHeight="1">
      <c r="A231" s="41"/>
      <c r="B231" s="42"/>
      <c r="C231" s="215" t="s">
        <v>1508</v>
      </c>
      <c r="D231" s="215" t="s">
        <v>144</v>
      </c>
      <c r="E231" s="216" t="s">
        <v>1407</v>
      </c>
      <c r="F231" s="217" t="s">
        <v>1408</v>
      </c>
      <c r="G231" s="218" t="s">
        <v>166</v>
      </c>
      <c r="H231" s="219">
        <v>3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1509</v>
      </c>
    </row>
    <row r="232" s="2" customFormat="1" ht="16.5" customHeight="1">
      <c r="A232" s="41"/>
      <c r="B232" s="42"/>
      <c r="C232" s="215" t="s">
        <v>1510</v>
      </c>
      <c r="D232" s="215" t="s">
        <v>144</v>
      </c>
      <c r="E232" s="216" t="s">
        <v>1410</v>
      </c>
      <c r="F232" s="217" t="s">
        <v>1411</v>
      </c>
      <c r="G232" s="218" t="s">
        <v>166</v>
      </c>
      <c r="H232" s="219">
        <v>1.8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1511</v>
      </c>
    </row>
    <row r="233" s="2" customFormat="1" ht="16.5" customHeight="1">
      <c r="A233" s="41"/>
      <c r="B233" s="42"/>
      <c r="C233" s="215" t="s">
        <v>1512</v>
      </c>
      <c r="D233" s="215" t="s">
        <v>144</v>
      </c>
      <c r="E233" s="216" t="s">
        <v>1416</v>
      </c>
      <c r="F233" s="217" t="s">
        <v>1417</v>
      </c>
      <c r="G233" s="218" t="s">
        <v>166</v>
      </c>
      <c r="H233" s="219">
        <v>1.8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1513</v>
      </c>
    </row>
    <row r="234" s="2" customFormat="1" ht="16.5" customHeight="1">
      <c r="A234" s="41"/>
      <c r="B234" s="42"/>
      <c r="C234" s="215" t="s">
        <v>1514</v>
      </c>
      <c r="D234" s="215" t="s">
        <v>144</v>
      </c>
      <c r="E234" s="216" t="s">
        <v>1419</v>
      </c>
      <c r="F234" s="217" t="s">
        <v>1420</v>
      </c>
      <c r="G234" s="218" t="s">
        <v>166</v>
      </c>
      <c r="H234" s="219">
        <v>0.59999999999999998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1515</v>
      </c>
    </row>
    <row r="235" s="2" customFormat="1" ht="16.5" customHeight="1">
      <c r="A235" s="41"/>
      <c r="B235" s="42"/>
      <c r="C235" s="215" t="s">
        <v>1516</v>
      </c>
      <c r="D235" s="215" t="s">
        <v>144</v>
      </c>
      <c r="E235" s="216" t="s">
        <v>1422</v>
      </c>
      <c r="F235" s="217" t="s">
        <v>1423</v>
      </c>
      <c r="G235" s="218" t="s">
        <v>166</v>
      </c>
      <c r="H235" s="219">
        <v>1.8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1517</v>
      </c>
    </row>
    <row r="236" s="2" customFormat="1" ht="16.5" customHeight="1">
      <c r="A236" s="41"/>
      <c r="B236" s="42"/>
      <c r="C236" s="215" t="s">
        <v>1518</v>
      </c>
      <c r="D236" s="215" t="s">
        <v>144</v>
      </c>
      <c r="E236" s="216" t="s">
        <v>1425</v>
      </c>
      <c r="F236" s="217" t="s">
        <v>1426</v>
      </c>
      <c r="G236" s="218" t="s">
        <v>166</v>
      </c>
      <c r="H236" s="219">
        <v>3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1519</v>
      </c>
    </row>
    <row r="237" s="2" customFormat="1" ht="16.5" customHeight="1">
      <c r="A237" s="41"/>
      <c r="B237" s="42"/>
      <c r="C237" s="215" t="s">
        <v>1520</v>
      </c>
      <c r="D237" s="215" t="s">
        <v>144</v>
      </c>
      <c r="E237" s="216" t="s">
        <v>1428</v>
      </c>
      <c r="F237" s="217" t="s">
        <v>1429</v>
      </c>
      <c r="G237" s="218" t="s">
        <v>166</v>
      </c>
      <c r="H237" s="219">
        <v>0.59999999999999998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1521</v>
      </c>
    </row>
    <row r="238" s="2" customFormat="1" ht="16.5" customHeight="1">
      <c r="A238" s="41"/>
      <c r="B238" s="42"/>
      <c r="C238" s="215" t="s">
        <v>1522</v>
      </c>
      <c r="D238" s="215" t="s">
        <v>144</v>
      </c>
      <c r="E238" s="216" t="s">
        <v>1434</v>
      </c>
      <c r="F238" s="217" t="s">
        <v>1435</v>
      </c>
      <c r="G238" s="218" t="s">
        <v>166</v>
      </c>
      <c r="H238" s="219">
        <v>5.4000000000000004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1523</v>
      </c>
    </row>
    <row r="239" s="2" customFormat="1" ht="16.5" customHeight="1">
      <c r="A239" s="41"/>
      <c r="B239" s="42"/>
      <c r="C239" s="215" t="s">
        <v>1524</v>
      </c>
      <c r="D239" s="215" t="s">
        <v>144</v>
      </c>
      <c r="E239" s="216" t="s">
        <v>1437</v>
      </c>
      <c r="F239" s="217" t="s">
        <v>1438</v>
      </c>
      <c r="G239" s="218" t="s">
        <v>166</v>
      </c>
      <c r="H239" s="219">
        <v>4.2000000000000002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1525</v>
      </c>
    </row>
    <row r="240" s="2" customFormat="1" ht="16.5" customHeight="1">
      <c r="A240" s="41"/>
      <c r="B240" s="42"/>
      <c r="C240" s="215" t="s">
        <v>1526</v>
      </c>
      <c r="D240" s="215" t="s">
        <v>144</v>
      </c>
      <c r="E240" s="216" t="s">
        <v>1440</v>
      </c>
      <c r="F240" s="217" t="s">
        <v>1441</v>
      </c>
      <c r="G240" s="218" t="s">
        <v>166</v>
      </c>
      <c r="H240" s="219">
        <v>3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1527</v>
      </c>
    </row>
    <row r="241" s="2" customFormat="1" ht="16.5" customHeight="1">
      <c r="A241" s="41"/>
      <c r="B241" s="42"/>
      <c r="C241" s="215" t="s">
        <v>1528</v>
      </c>
      <c r="D241" s="215" t="s">
        <v>144</v>
      </c>
      <c r="E241" s="216" t="s">
        <v>1443</v>
      </c>
      <c r="F241" s="217" t="s">
        <v>1444</v>
      </c>
      <c r="G241" s="218" t="s">
        <v>166</v>
      </c>
      <c r="H241" s="219">
        <v>1.8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1529</v>
      </c>
    </row>
    <row r="242" s="2" customFormat="1" ht="16.5" customHeight="1">
      <c r="A242" s="41"/>
      <c r="B242" s="42"/>
      <c r="C242" s="215" t="s">
        <v>1530</v>
      </c>
      <c r="D242" s="215" t="s">
        <v>144</v>
      </c>
      <c r="E242" s="216" t="s">
        <v>1446</v>
      </c>
      <c r="F242" s="217" t="s">
        <v>1447</v>
      </c>
      <c r="G242" s="218" t="s">
        <v>166</v>
      </c>
      <c r="H242" s="219">
        <v>1.2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1531</v>
      </c>
    </row>
    <row r="243" s="2" customFormat="1" ht="16.5" customHeight="1">
      <c r="A243" s="41"/>
      <c r="B243" s="42"/>
      <c r="C243" s="215" t="s">
        <v>1532</v>
      </c>
      <c r="D243" s="215" t="s">
        <v>144</v>
      </c>
      <c r="E243" s="216" t="s">
        <v>1449</v>
      </c>
      <c r="F243" s="217" t="s">
        <v>1450</v>
      </c>
      <c r="G243" s="218" t="s">
        <v>166</v>
      </c>
      <c r="H243" s="219">
        <v>2.3999999999999999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1533</v>
      </c>
    </row>
    <row r="244" s="2" customFormat="1" ht="16.5" customHeight="1">
      <c r="A244" s="41"/>
      <c r="B244" s="42"/>
      <c r="C244" s="215" t="s">
        <v>1534</v>
      </c>
      <c r="D244" s="215" t="s">
        <v>144</v>
      </c>
      <c r="E244" s="216" t="s">
        <v>1452</v>
      </c>
      <c r="F244" s="217" t="s">
        <v>1453</v>
      </c>
      <c r="G244" s="218" t="s">
        <v>166</v>
      </c>
      <c r="H244" s="219">
        <v>2.3999999999999999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1535</v>
      </c>
    </row>
    <row r="245" s="2" customFormat="1" ht="16.5" customHeight="1">
      <c r="A245" s="41"/>
      <c r="B245" s="42"/>
      <c r="C245" s="215" t="s">
        <v>1536</v>
      </c>
      <c r="D245" s="215" t="s">
        <v>144</v>
      </c>
      <c r="E245" s="216" t="s">
        <v>1455</v>
      </c>
      <c r="F245" s="217" t="s">
        <v>1456</v>
      </c>
      <c r="G245" s="218" t="s">
        <v>166</v>
      </c>
      <c r="H245" s="219">
        <v>4.2000000000000002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1537</v>
      </c>
    </row>
    <row r="246" s="2" customFormat="1" ht="16.5" customHeight="1">
      <c r="A246" s="41"/>
      <c r="B246" s="42"/>
      <c r="C246" s="215" t="s">
        <v>1538</v>
      </c>
      <c r="D246" s="215" t="s">
        <v>144</v>
      </c>
      <c r="E246" s="216" t="s">
        <v>1461</v>
      </c>
      <c r="F246" s="217" t="s">
        <v>1462</v>
      </c>
      <c r="G246" s="218" t="s">
        <v>166</v>
      </c>
      <c r="H246" s="219">
        <v>3.6000000000000001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1539</v>
      </c>
    </row>
    <row r="247" s="2" customFormat="1" ht="16.5" customHeight="1">
      <c r="A247" s="41"/>
      <c r="B247" s="42"/>
      <c r="C247" s="215" t="s">
        <v>1540</v>
      </c>
      <c r="D247" s="215" t="s">
        <v>144</v>
      </c>
      <c r="E247" s="216" t="s">
        <v>1541</v>
      </c>
      <c r="F247" s="217" t="s">
        <v>1542</v>
      </c>
      <c r="G247" s="218" t="s">
        <v>166</v>
      </c>
      <c r="H247" s="219">
        <v>9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1543</v>
      </c>
    </row>
    <row r="248" s="2" customFormat="1" ht="16.5" customHeight="1">
      <c r="A248" s="41"/>
      <c r="B248" s="42"/>
      <c r="C248" s="215" t="s">
        <v>1544</v>
      </c>
      <c r="D248" s="215" t="s">
        <v>144</v>
      </c>
      <c r="E248" s="216" t="s">
        <v>1545</v>
      </c>
      <c r="F248" s="217" t="s">
        <v>1546</v>
      </c>
      <c r="G248" s="218" t="s">
        <v>166</v>
      </c>
      <c r="H248" s="219">
        <v>3.6000000000000001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1547</v>
      </c>
    </row>
    <row r="249" s="2" customFormat="1" ht="16.5" customHeight="1">
      <c r="A249" s="41"/>
      <c r="B249" s="42"/>
      <c r="C249" s="215" t="s">
        <v>1548</v>
      </c>
      <c r="D249" s="215" t="s">
        <v>144</v>
      </c>
      <c r="E249" s="216" t="s">
        <v>1549</v>
      </c>
      <c r="F249" s="217" t="s">
        <v>1550</v>
      </c>
      <c r="G249" s="218" t="s">
        <v>166</v>
      </c>
      <c r="H249" s="219">
        <v>1.2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1551</v>
      </c>
    </row>
    <row r="250" s="2" customFormat="1" ht="16.5" customHeight="1">
      <c r="A250" s="41"/>
      <c r="B250" s="42"/>
      <c r="C250" s="215" t="s">
        <v>1552</v>
      </c>
      <c r="D250" s="215" t="s">
        <v>144</v>
      </c>
      <c r="E250" s="216" t="s">
        <v>1553</v>
      </c>
      <c r="F250" s="217" t="s">
        <v>1554</v>
      </c>
      <c r="G250" s="218" t="s">
        <v>166</v>
      </c>
      <c r="H250" s="219">
        <v>7.2000000000000002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1555</v>
      </c>
    </row>
    <row r="251" s="2" customFormat="1" ht="16.5" customHeight="1">
      <c r="A251" s="41"/>
      <c r="B251" s="42"/>
      <c r="C251" s="215" t="s">
        <v>1556</v>
      </c>
      <c r="D251" s="215" t="s">
        <v>144</v>
      </c>
      <c r="E251" s="216" t="s">
        <v>1557</v>
      </c>
      <c r="F251" s="217" t="s">
        <v>1558</v>
      </c>
      <c r="G251" s="218" t="s">
        <v>166</v>
      </c>
      <c r="H251" s="219">
        <v>2.3999999999999999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1559</v>
      </c>
    </row>
    <row r="252" s="2" customFormat="1" ht="16.5" customHeight="1">
      <c r="A252" s="41"/>
      <c r="B252" s="42"/>
      <c r="C252" s="215" t="s">
        <v>1560</v>
      </c>
      <c r="D252" s="215" t="s">
        <v>144</v>
      </c>
      <c r="E252" s="216" t="s">
        <v>1561</v>
      </c>
      <c r="F252" s="217" t="s">
        <v>1562</v>
      </c>
      <c r="G252" s="218" t="s">
        <v>166</v>
      </c>
      <c r="H252" s="219">
        <v>4.2000000000000002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1563</v>
      </c>
    </row>
    <row r="253" s="2" customFormat="1" ht="16.5" customHeight="1">
      <c r="A253" s="41"/>
      <c r="B253" s="42"/>
      <c r="C253" s="215" t="s">
        <v>1564</v>
      </c>
      <c r="D253" s="215" t="s">
        <v>144</v>
      </c>
      <c r="E253" s="216" t="s">
        <v>1565</v>
      </c>
      <c r="F253" s="217" t="s">
        <v>1354</v>
      </c>
      <c r="G253" s="218" t="s">
        <v>166</v>
      </c>
      <c r="H253" s="219">
        <v>6.5999999999999996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1566</v>
      </c>
    </row>
    <row r="254" s="2" customFormat="1" ht="16.5" customHeight="1">
      <c r="A254" s="41"/>
      <c r="B254" s="42"/>
      <c r="C254" s="215" t="s">
        <v>1567</v>
      </c>
      <c r="D254" s="215" t="s">
        <v>144</v>
      </c>
      <c r="E254" s="216" t="s">
        <v>1568</v>
      </c>
      <c r="F254" s="217" t="s">
        <v>1360</v>
      </c>
      <c r="G254" s="218" t="s">
        <v>166</v>
      </c>
      <c r="H254" s="219">
        <v>11.4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1569</v>
      </c>
    </row>
    <row r="255" s="2" customFormat="1" ht="16.5" customHeight="1">
      <c r="A255" s="41"/>
      <c r="B255" s="42"/>
      <c r="C255" s="215" t="s">
        <v>1570</v>
      </c>
      <c r="D255" s="215" t="s">
        <v>144</v>
      </c>
      <c r="E255" s="216" t="s">
        <v>1571</v>
      </c>
      <c r="F255" s="217" t="s">
        <v>1357</v>
      </c>
      <c r="G255" s="218" t="s">
        <v>166</v>
      </c>
      <c r="H255" s="219">
        <v>6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1572</v>
      </c>
    </row>
    <row r="256" s="2" customFormat="1" ht="16.5" customHeight="1">
      <c r="A256" s="41"/>
      <c r="B256" s="42"/>
      <c r="C256" s="215" t="s">
        <v>1573</v>
      </c>
      <c r="D256" s="215" t="s">
        <v>144</v>
      </c>
      <c r="E256" s="216" t="s">
        <v>1574</v>
      </c>
      <c r="F256" s="217" t="s">
        <v>1575</v>
      </c>
      <c r="G256" s="218" t="s">
        <v>166</v>
      </c>
      <c r="H256" s="219">
        <v>4.2000000000000002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1576</v>
      </c>
    </row>
    <row r="257" s="2" customFormat="1" ht="16.5" customHeight="1">
      <c r="A257" s="41"/>
      <c r="B257" s="42"/>
      <c r="C257" s="215" t="s">
        <v>1577</v>
      </c>
      <c r="D257" s="215" t="s">
        <v>144</v>
      </c>
      <c r="E257" s="216" t="s">
        <v>1578</v>
      </c>
      <c r="F257" s="217" t="s">
        <v>1366</v>
      </c>
      <c r="G257" s="218" t="s">
        <v>166</v>
      </c>
      <c r="H257" s="219">
        <v>1.2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1579</v>
      </c>
    </row>
    <row r="258" s="2" customFormat="1" ht="16.5" customHeight="1">
      <c r="A258" s="41"/>
      <c r="B258" s="42"/>
      <c r="C258" s="215" t="s">
        <v>1580</v>
      </c>
      <c r="D258" s="215" t="s">
        <v>144</v>
      </c>
      <c r="E258" s="216" t="s">
        <v>1581</v>
      </c>
      <c r="F258" s="217" t="s">
        <v>1369</v>
      </c>
      <c r="G258" s="218" t="s">
        <v>166</v>
      </c>
      <c r="H258" s="219">
        <v>1.8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1582</v>
      </c>
    </row>
    <row r="259" s="2" customFormat="1" ht="16.5" customHeight="1">
      <c r="A259" s="41"/>
      <c r="B259" s="42"/>
      <c r="C259" s="215" t="s">
        <v>1583</v>
      </c>
      <c r="D259" s="215" t="s">
        <v>144</v>
      </c>
      <c r="E259" s="216" t="s">
        <v>1584</v>
      </c>
      <c r="F259" s="217" t="s">
        <v>1585</v>
      </c>
      <c r="G259" s="218" t="s">
        <v>166</v>
      </c>
      <c r="H259" s="219">
        <v>4.7999999999999998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1586</v>
      </c>
    </row>
    <row r="260" s="2" customFormat="1" ht="21.75" customHeight="1">
      <c r="A260" s="41"/>
      <c r="B260" s="42"/>
      <c r="C260" s="215" t="s">
        <v>1587</v>
      </c>
      <c r="D260" s="215" t="s">
        <v>144</v>
      </c>
      <c r="E260" s="216" t="s">
        <v>1588</v>
      </c>
      <c r="F260" s="217" t="s">
        <v>1589</v>
      </c>
      <c r="G260" s="218" t="s">
        <v>166</v>
      </c>
      <c r="H260" s="219">
        <v>1.2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1590</v>
      </c>
    </row>
    <row r="261" s="2" customFormat="1" ht="16.5" customHeight="1">
      <c r="A261" s="41"/>
      <c r="B261" s="42"/>
      <c r="C261" s="215" t="s">
        <v>1591</v>
      </c>
      <c r="D261" s="215" t="s">
        <v>144</v>
      </c>
      <c r="E261" s="216" t="s">
        <v>1592</v>
      </c>
      <c r="F261" s="217" t="s">
        <v>1593</v>
      </c>
      <c r="G261" s="218" t="s">
        <v>166</v>
      </c>
      <c r="H261" s="219">
        <v>0.59999999999999998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1594</v>
      </c>
    </row>
    <row r="262" s="2" customFormat="1" ht="16.5" customHeight="1">
      <c r="A262" s="41"/>
      <c r="B262" s="42"/>
      <c r="C262" s="215" t="s">
        <v>1595</v>
      </c>
      <c r="D262" s="215" t="s">
        <v>144</v>
      </c>
      <c r="E262" s="216" t="s">
        <v>1596</v>
      </c>
      <c r="F262" s="217" t="s">
        <v>1597</v>
      </c>
      <c r="G262" s="218" t="s">
        <v>1598</v>
      </c>
      <c r="H262" s="219">
        <v>4.7999999999999998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1599</v>
      </c>
    </row>
    <row r="263" s="12" customFormat="1" ht="25.92" customHeight="1">
      <c r="A263" s="12"/>
      <c r="B263" s="199"/>
      <c r="C263" s="200"/>
      <c r="D263" s="201" t="s">
        <v>68</v>
      </c>
      <c r="E263" s="202" t="s">
        <v>1600</v>
      </c>
      <c r="F263" s="202" t="s">
        <v>1601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SUM(P264:P293)</f>
        <v>0</v>
      </c>
      <c r="Q263" s="207"/>
      <c r="R263" s="208">
        <f>SUM(R264:R293)</f>
        <v>0</v>
      </c>
      <c r="S263" s="207"/>
      <c r="T263" s="209">
        <f>SUM(T264:T293)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77</v>
      </c>
      <c r="AT263" s="211" t="s">
        <v>68</v>
      </c>
      <c r="AU263" s="211" t="s">
        <v>69</v>
      </c>
      <c r="AY263" s="210" t="s">
        <v>142</v>
      </c>
      <c r="BK263" s="212">
        <f>SUM(BK264:BK293)</f>
        <v>0</v>
      </c>
    </row>
    <row r="264" s="2" customFormat="1" ht="16.5" customHeight="1">
      <c r="A264" s="41"/>
      <c r="B264" s="42"/>
      <c r="C264" s="215" t="s">
        <v>1602</v>
      </c>
      <c r="D264" s="215" t="s">
        <v>144</v>
      </c>
      <c r="E264" s="216" t="s">
        <v>1603</v>
      </c>
      <c r="F264" s="217" t="s">
        <v>1604</v>
      </c>
      <c r="G264" s="218" t="s">
        <v>1598</v>
      </c>
      <c r="H264" s="219">
        <v>21.600000000000001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1605</v>
      </c>
    </row>
    <row r="265" s="2" customFormat="1" ht="16.5" customHeight="1">
      <c r="A265" s="41"/>
      <c r="B265" s="42"/>
      <c r="C265" s="215" t="s">
        <v>1606</v>
      </c>
      <c r="D265" s="215" t="s">
        <v>144</v>
      </c>
      <c r="E265" s="216" t="s">
        <v>1607</v>
      </c>
      <c r="F265" s="217" t="s">
        <v>1608</v>
      </c>
      <c r="G265" s="218" t="s">
        <v>1598</v>
      </c>
      <c r="H265" s="219">
        <v>6.5999999999999996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1609</v>
      </c>
    </row>
    <row r="266" s="2" customFormat="1" ht="16.5" customHeight="1">
      <c r="A266" s="41"/>
      <c r="B266" s="42"/>
      <c r="C266" s="215" t="s">
        <v>1610</v>
      </c>
      <c r="D266" s="215" t="s">
        <v>144</v>
      </c>
      <c r="E266" s="216" t="s">
        <v>1611</v>
      </c>
      <c r="F266" s="217" t="s">
        <v>1612</v>
      </c>
      <c r="G266" s="218" t="s">
        <v>1598</v>
      </c>
      <c r="H266" s="219">
        <v>40.799999999999997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1613</v>
      </c>
    </row>
    <row r="267" s="2" customFormat="1" ht="16.5" customHeight="1">
      <c r="A267" s="41"/>
      <c r="B267" s="42"/>
      <c r="C267" s="215" t="s">
        <v>1614</v>
      </c>
      <c r="D267" s="215" t="s">
        <v>144</v>
      </c>
      <c r="E267" s="216" t="s">
        <v>1615</v>
      </c>
      <c r="F267" s="217" t="s">
        <v>1616</v>
      </c>
      <c r="G267" s="218" t="s">
        <v>1598</v>
      </c>
      <c r="H267" s="219">
        <v>94.799999999999997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1617</v>
      </c>
    </row>
    <row r="268" s="2" customFormat="1" ht="16.5" customHeight="1">
      <c r="A268" s="41"/>
      <c r="B268" s="42"/>
      <c r="C268" s="215" t="s">
        <v>1618</v>
      </c>
      <c r="D268" s="215" t="s">
        <v>144</v>
      </c>
      <c r="E268" s="216" t="s">
        <v>1619</v>
      </c>
      <c r="F268" s="217" t="s">
        <v>1620</v>
      </c>
      <c r="G268" s="218" t="s">
        <v>1598</v>
      </c>
      <c r="H268" s="219">
        <v>66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1621</v>
      </c>
    </row>
    <row r="269" s="2" customFormat="1" ht="16.5" customHeight="1">
      <c r="A269" s="41"/>
      <c r="B269" s="42"/>
      <c r="C269" s="215" t="s">
        <v>1622</v>
      </c>
      <c r="D269" s="215" t="s">
        <v>144</v>
      </c>
      <c r="E269" s="216" t="s">
        <v>1623</v>
      </c>
      <c r="F269" s="217" t="s">
        <v>1624</v>
      </c>
      <c r="G269" s="218" t="s">
        <v>1598</v>
      </c>
      <c r="H269" s="219">
        <v>112.8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1625</v>
      </c>
    </row>
    <row r="270" s="2" customFormat="1" ht="16.5" customHeight="1">
      <c r="A270" s="41"/>
      <c r="B270" s="42"/>
      <c r="C270" s="215" t="s">
        <v>1626</v>
      </c>
      <c r="D270" s="215" t="s">
        <v>144</v>
      </c>
      <c r="E270" s="216" t="s">
        <v>1627</v>
      </c>
      <c r="F270" s="217" t="s">
        <v>1628</v>
      </c>
      <c r="G270" s="218" t="s">
        <v>1598</v>
      </c>
      <c r="H270" s="219">
        <v>97.200000000000003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1629</v>
      </c>
    </row>
    <row r="271" s="2" customFormat="1" ht="16.5" customHeight="1">
      <c r="A271" s="41"/>
      <c r="B271" s="42"/>
      <c r="C271" s="215" t="s">
        <v>1630</v>
      </c>
      <c r="D271" s="215" t="s">
        <v>144</v>
      </c>
      <c r="E271" s="216" t="s">
        <v>1631</v>
      </c>
      <c r="F271" s="217" t="s">
        <v>1632</v>
      </c>
      <c r="G271" s="218" t="s">
        <v>1598</v>
      </c>
      <c r="H271" s="219">
        <v>21.600000000000001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1633</v>
      </c>
    </row>
    <row r="272" s="2" customFormat="1" ht="16.5" customHeight="1">
      <c r="A272" s="41"/>
      <c r="B272" s="42"/>
      <c r="C272" s="215" t="s">
        <v>1634</v>
      </c>
      <c r="D272" s="215" t="s">
        <v>144</v>
      </c>
      <c r="E272" s="216" t="s">
        <v>1635</v>
      </c>
      <c r="F272" s="217" t="s">
        <v>1636</v>
      </c>
      <c r="G272" s="218" t="s">
        <v>1598</v>
      </c>
      <c r="H272" s="219">
        <v>6.5999999999999996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1637</v>
      </c>
    </row>
    <row r="273" s="2" customFormat="1" ht="16.5" customHeight="1">
      <c r="A273" s="41"/>
      <c r="B273" s="42"/>
      <c r="C273" s="215" t="s">
        <v>1638</v>
      </c>
      <c r="D273" s="215" t="s">
        <v>144</v>
      </c>
      <c r="E273" s="216" t="s">
        <v>1639</v>
      </c>
      <c r="F273" s="217" t="s">
        <v>1640</v>
      </c>
      <c r="G273" s="218" t="s">
        <v>1598</v>
      </c>
      <c r="H273" s="219">
        <v>40.799999999999997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1641</v>
      </c>
    </row>
    <row r="274" s="2" customFormat="1" ht="16.5" customHeight="1">
      <c r="A274" s="41"/>
      <c r="B274" s="42"/>
      <c r="C274" s="215" t="s">
        <v>1642</v>
      </c>
      <c r="D274" s="215" t="s">
        <v>144</v>
      </c>
      <c r="E274" s="216" t="s">
        <v>1643</v>
      </c>
      <c r="F274" s="217" t="s">
        <v>1644</v>
      </c>
      <c r="G274" s="218" t="s">
        <v>1598</v>
      </c>
      <c r="H274" s="219">
        <v>94.799999999999997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1645</v>
      </c>
    </row>
    <row r="275" s="2" customFormat="1" ht="16.5" customHeight="1">
      <c r="A275" s="41"/>
      <c r="B275" s="42"/>
      <c r="C275" s="215" t="s">
        <v>1646</v>
      </c>
      <c r="D275" s="215" t="s">
        <v>144</v>
      </c>
      <c r="E275" s="216" t="s">
        <v>1647</v>
      </c>
      <c r="F275" s="217" t="s">
        <v>1648</v>
      </c>
      <c r="G275" s="218" t="s">
        <v>1598</v>
      </c>
      <c r="H275" s="219">
        <v>112.8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1649</v>
      </c>
    </row>
    <row r="276" s="2" customFormat="1" ht="16.5" customHeight="1">
      <c r="A276" s="41"/>
      <c r="B276" s="42"/>
      <c r="C276" s="215" t="s">
        <v>1650</v>
      </c>
      <c r="D276" s="215" t="s">
        <v>144</v>
      </c>
      <c r="E276" s="216" t="s">
        <v>1651</v>
      </c>
      <c r="F276" s="217" t="s">
        <v>1652</v>
      </c>
      <c r="G276" s="218" t="s">
        <v>771</v>
      </c>
      <c r="H276" s="219">
        <v>57.600000000000001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1653</v>
      </c>
    </row>
    <row r="277" s="2" customFormat="1" ht="16.5" customHeight="1">
      <c r="A277" s="41"/>
      <c r="B277" s="42"/>
      <c r="C277" s="215" t="s">
        <v>1654</v>
      </c>
      <c r="D277" s="215" t="s">
        <v>144</v>
      </c>
      <c r="E277" s="216" t="s">
        <v>1655</v>
      </c>
      <c r="F277" s="217" t="s">
        <v>1656</v>
      </c>
      <c r="G277" s="218" t="s">
        <v>771</v>
      </c>
      <c r="H277" s="219">
        <v>1.2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1657</v>
      </c>
    </row>
    <row r="278" s="2" customFormat="1" ht="16.5" customHeight="1">
      <c r="A278" s="41"/>
      <c r="B278" s="42"/>
      <c r="C278" s="215" t="s">
        <v>1658</v>
      </c>
      <c r="D278" s="215" t="s">
        <v>144</v>
      </c>
      <c r="E278" s="216" t="s">
        <v>1659</v>
      </c>
      <c r="F278" s="217" t="s">
        <v>1660</v>
      </c>
      <c r="G278" s="218" t="s">
        <v>771</v>
      </c>
      <c r="H278" s="219">
        <v>8.4000000000000004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1661</v>
      </c>
    </row>
    <row r="279" s="2" customFormat="1" ht="16.5" customHeight="1">
      <c r="A279" s="41"/>
      <c r="B279" s="42"/>
      <c r="C279" s="215" t="s">
        <v>1662</v>
      </c>
      <c r="D279" s="215" t="s">
        <v>144</v>
      </c>
      <c r="E279" s="216" t="s">
        <v>1663</v>
      </c>
      <c r="F279" s="217" t="s">
        <v>1664</v>
      </c>
      <c r="G279" s="218" t="s">
        <v>771</v>
      </c>
      <c r="H279" s="219">
        <v>1.2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1665</v>
      </c>
    </row>
    <row r="280" s="2" customFormat="1" ht="16.5" customHeight="1">
      <c r="A280" s="41"/>
      <c r="B280" s="42"/>
      <c r="C280" s="215" t="s">
        <v>1666</v>
      </c>
      <c r="D280" s="215" t="s">
        <v>144</v>
      </c>
      <c r="E280" s="216" t="s">
        <v>1667</v>
      </c>
      <c r="F280" s="217" t="s">
        <v>1668</v>
      </c>
      <c r="G280" s="218" t="s">
        <v>771</v>
      </c>
      <c r="H280" s="219">
        <v>7.2000000000000002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1669</v>
      </c>
    </row>
    <row r="281" s="2" customFormat="1" ht="16.5" customHeight="1">
      <c r="A281" s="41"/>
      <c r="B281" s="42"/>
      <c r="C281" s="215" t="s">
        <v>1670</v>
      </c>
      <c r="D281" s="215" t="s">
        <v>144</v>
      </c>
      <c r="E281" s="216" t="s">
        <v>1671</v>
      </c>
      <c r="F281" s="217" t="s">
        <v>1672</v>
      </c>
      <c r="G281" s="218" t="s">
        <v>771</v>
      </c>
      <c r="H281" s="219">
        <v>7.2000000000000002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1673</v>
      </c>
    </row>
    <row r="282" s="2" customFormat="1" ht="16.5" customHeight="1">
      <c r="A282" s="41"/>
      <c r="B282" s="42"/>
      <c r="C282" s="215" t="s">
        <v>1674</v>
      </c>
      <c r="D282" s="215" t="s">
        <v>144</v>
      </c>
      <c r="E282" s="216" t="s">
        <v>1675</v>
      </c>
      <c r="F282" s="217" t="s">
        <v>1676</v>
      </c>
      <c r="G282" s="218" t="s">
        <v>771</v>
      </c>
      <c r="H282" s="219">
        <v>7.2000000000000002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1677</v>
      </c>
    </row>
    <row r="283" s="2" customFormat="1" ht="16.5" customHeight="1">
      <c r="A283" s="41"/>
      <c r="B283" s="42"/>
      <c r="C283" s="215" t="s">
        <v>1678</v>
      </c>
      <c r="D283" s="215" t="s">
        <v>144</v>
      </c>
      <c r="E283" s="216" t="s">
        <v>1679</v>
      </c>
      <c r="F283" s="217" t="s">
        <v>1680</v>
      </c>
      <c r="G283" s="218" t="s">
        <v>771</v>
      </c>
      <c r="H283" s="219">
        <v>14.4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77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1681</v>
      </c>
    </row>
    <row r="284" s="2" customFormat="1" ht="16.5" customHeight="1">
      <c r="A284" s="41"/>
      <c r="B284" s="42"/>
      <c r="C284" s="215" t="s">
        <v>1682</v>
      </c>
      <c r="D284" s="215" t="s">
        <v>144</v>
      </c>
      <c r="E284" s="216" t="s">
        <v>1683</v>
      </c>
      <c r="F284" s="217" t="s">
        <v>1684</v>
      </c>
      <c r="G284" s="218" t="s">
        <v>771</v>
      </c>
      <c r="H284" s="219">
        <v>7.2000000000000002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1685</v>
      </c>
    </row>
    <row r="285" s="2" customFormat="1" ht="16.5" customHeight="1">
      <c r="A285" s="41"/>
      <c r="B285" s="42"/>
      <c r="C285" s="215" t="s">
        <v>1686</v>
      </c>
      <c r="D285" s="215" t="s">
        <v>144</v>
      </c>
      <c r="E285" s="216" t="s">
        <v>1687</v>
      </c>
      <c r="F285" s="217" t="s">
        <v>1688</v>
      </c>
      <c r="G285" s="218" t="s">
        <v>771</v>
      </c>
      <c r="H285" s="219">
        <v>5.4000000000000004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77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1689</v>
      </c>
    </row>
    <row r="286" s="2" customFormat="1" ht="16.5" customHeight="1">
      <c r="A286" s="41"/>
      <c r="B286" s="42"/>
      <c r="C286" s="215" t="s">
        <v>1690</v>
      </c>
      <c r="D286" s="215" t="s">
        <v>144</v>
      </c>
      <c r="E286" s="216" t="s">
        <v>1691</v>
      </c>
      <c r="F286" s="217" t="s">
        <v>1692</v>
      </c>
      <c r="G286" s="218" t="s">
        <v>771</v>
      </c>
      <c r="H286" s="219">
        <v>7.2000000000000002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1693</v>
      </c>
    </row>
    <row r="287" s="2" customFormat="1" ht="16.5" customHeight="1">
      <c r="A287" s="41"/>
      <c r="B287" s="42"/>
      <c r="C287" s="215" t="s">
        <v>1694</v>
      </c>
      <c r="D287" s="215" t="s">
        <v>144</v>
      </c>
      <c r="E287" s="216" t="s">
        <v>1695</v>
      </c>
      <c r="F287" s="217" t="s">
        <v>1696</v>
      </c>
      <c r="G287" s="218" t="s">
        <v>771</v>
      </c>
      <c r="H287" s="219">
        <v>7.2000000000000002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77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1697</v>
      </c>
    </row>
    <row r="288" s="2" customFormat="1" ht="16.5" customHeight="1">
      <c r="A288" s="41"/>
      <c r="B288" s="42"/>
      <c r="C288" s="215" t="s">
        <v>1698</v>
      </c>
      <c r="D288" s="215" t="s">
        <v>144</v>
      </c>
      <c r="E288" s="216" t="s">
        <v>1699</v>
      </c>
      <c r="F288" s="217" t="s">
        <v>1700</v>
      </c>
      <c r="G288" s="218" t="s">
        <v>771</v>
      </c>
      <c r="H288" s="219">
        <v>14.4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1701</v>
      </c>
    </row>
    <row r="289" s="2" customFormat="1" ht="16.5" customHeight="1">
      <c r="A289" s="41"/>
      <c r="B289" s="42"/>
      <c r="C289" s="215" t="s">
        <v>1702</v>
      </c>
      <c r="D289" s="215" t="s">
        <v>144</v>
      </c>
      <c r="E289" s="216" t="s">
        <v>1703</v>
      </c>
      <c r="F289" s="217" t="s">
        <v>1704</v>
      </c>
      <c r="G289" s="218" t="s">
        <v>771</v>
      </c>
      <c r="H289" s="219">
        <v>0.59999999999999998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77</v>
      </c>
      <c r="AY289" s="20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149</v>
      </c>
      <c r="BM289" s="226" t="s">
        <v>1705</v>
      </c>
    </row>
    <row r="290" s="2" customFormat="1" ht="16.5" customHeight="1">
      <c r="A290" s="41"/>
      <c r="B290" s="42"/>
      <c r="C290" s="215" t="s">
        <v>1706</v>
      </c>
      <c r="D290" s="215" t="s">
        <v>144</v>
      </c>
      <c r="E290" s="216" t="s">
        <v>1707</v>
      </c>
      <c r="F290" s="217" t="s">
        <v>1708</v>
      </c>
      <c r="G290" s="218" t="s">
        <v>771</v>
      </c>
      <c r="H290" s="219">
        <v>1.2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1709</v>
      </c>
    </row>
    <row r="291" s="2" customFormat="1" ht="16.5" customHeight="1">
      <c r="A291" s="41"/>
      <c r="B291" s="42"/>
      <c r="C291" s="215" t="s">
        <v>1710</v>
      </c>
      <c r="D291" s="215" t="s">
        <v>144</v>
      </c>
      <c r="E291" s="216" t="s">
        <v>1711</v>
      </c>
      <c r="F291" s="217" t="s">
        <v>1712</v>
      </c>
      <c r="G291" s="218" t="s">
        <v>771</v>
      </c>
      <c r="H291" s="219">
        <v>0.59999999999999998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77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1713</v>
      </c>
    </row>
    <row r="292" s="2" customFormat="1" ht="16.5" customHeight="1">
      <c r="A292" s="41"/>
      <c r="B292" s="42"/>
      <c r="C292" s="215" t="s">
        <v>1714</v>
      </c>
      <c r="D292" s="215" t="s">
        <v>144</v>
      </c>
      <c r="E292" s="216" t="s">
        <v>1715</v>
      </c>
      <c r="F292" s="217" t="s">
        <v>1716</v>
      </c>
      <c r="G292" s="218" t="s">
        <v>1598</v>
      </c>
      <c r="H292" s="219">
        <v>97.200000000000003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1717</v>
      </c>
    </row>
    <row r="293" s="2" customFormat="1" ht="16.5" customHeight="1">
      <c r="A293" s="41"/>
      <c r="B293" s="42"/>
      <c r="C293" s="215" t="s">
        <v>1718</v>
      </c>
      <c r="D293" s="215" t="s">
        <v>144</v>
      </c>
      <c r="E293" s="216" t="s">
        <v>1719</v>
      </c>
      <c r="F293" s="217" t="s">
        <v>1720</v>
      </c>
      <c r="G293" s="218" t="s">
        <v>1598</v>
      </c>
      <c r="H293" s="219">
        <v>66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149</v>
      </c>
      <c r="AT293" s="226" t="s">
        <v>144</v>
      </c>
      <c r="AU293" s="226" t="s">
        <v>77</v>
      </c>
      <c r="AY293" s="20" t="s">
        <v>142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77</v>
      </c>
      <c r="BK293" s="227">
        <f>ROUND(I293*H293,2)</f>
        <v>0</v>
      </c>
      <c r="BL293" s="20" t="s">
        <v>149</v>
      </c>
      <c r="BM293" s="226" t="s">
        <v>1721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1722</v>
      </c>
      <c r="F294" s="202" t="s">
        <v>1723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SUM(P295:P305)</f>
        <v>0</v>
      </c>
      <c r="Q294" s="207"/>
      <c r="R294" s="208">
        <f>SUM(R295:R305)</f>
        <v>0</v>
      </c>
      <c r="S294" s="207"/>
      <c r="T294" s="209">
        <f>SUM(T295:T305)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77</v>
      </c>
      <c r="AT294" s="211" t="s">
        <v>68</v>
      </c>
      <c r="AU294" s="211" t="s">
        <v>69</v>
      </c>
      <c r="AY294" s="210" t="s">
        <v>142</v>
      </c>
      <c r="BK294" s="212">
        <f>SUM(BK295:BK305)</f>
        <v>0</v>
      </c>
    </row>
    <row r="295" s="2" customFormat="1" ht="16.5" customHeight="1">
      <c r="A295" s="41"/>
      <c r="B295" s="42"/>
      <c r="C295" s="215" t="s">
        <v>1724</v>
      </c>
      <c r="D295" s="215" t="s">
        <v>144</v>
      </c>
      <c r="E295" s="216" t="s">
        <v>1607</v>
      </c>
      <c r="F295" s="217" t="s">
        <v>1608</v>
      </c>
      <c r="G295" s="218" t="s">
        <v>1598</v>
      </c>
      <c r="H295" s="219">
        <v>16.800000000000001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149</v>
      </c>
      <c r="AT295" s="226" t="s">
        <v>144</v>
      </c>
      <c r="AU295" s="226" t="s">
        <v>77</v>
      </c>
      <c r="AY295" s="20" t="s">
        <v>142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149</v>
      </c>
      <c r="BM295" s="226" t="s">
        <v>1725</v>
      </c>
    </row>
    <row r="296" s="2" customFormat="1" ht="16.5" customHeight="1">
      <c r="A296" s="41"/>
      <c r="B296" s="42"/>
      <c r="C296" s="215" t="s">
        <v>1726</v>
      </c>
      <c r="D296" s="215" t="s">
        <v>144</v>
      </c>
      <c r="E296" s="216" t="s">
        <v>1611</v>
      </c>
      <c r="F296" s="217" t="s">
        <v>1612</v>
      </c>
      <c r="G296" s="218" t="s">
        <v>1598</v>
      </c>
      <c r="H296" s="219">
        <v>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1727</v>
      </c>
    </row>
    <row r="297" s="2" customFormat="1" ht="16.5" customHeight="1">
      <c r="A297" s="41"/>
      <c r="B297" s="42"/>
      <c r="C297" s="215" t="s">
        <v>1728</v>
      </c>
      <c r="D297" s="215" t="s">
        <v>144</v>
      </c>
      <c r="E297" s="216" t="s">
        <v>1615</v>
      </c>
      <c r="F297" s="217" t="s">
        <v>1616</v>
      </c>
      <c r="G297" s="218" t="s">
        <v>1598</v>
      </c>
      <c r="H297" s="219">
        <v>75.599999999999994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77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1729</v>
      </c>
    </row>
    <row r="298" s="2" customFormat="1" ht="16.5" customHeight="1">
      <c r="A298" s="41"/>
      <c r="B298" s="42"/>
      <c r="C298" s="215" t="s">
        <v>1730</v>
      </c>
      <c r="D298" s="215" t="s">
        <v>144</v>
      </c>
      <c r="E298" s="216" t="s">
        <v>1635</v>
      </c>
      <c r="F298" s="217" t="s">
        <v>1636</v>
      </c>
      <c r="G298" s="218" t="s">
        <v>1598</v>
      </c>
      <c r="H298" s="219">
        <v>16.800000000000001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1731</v>
      </c>
    </row>
    <row r="299" s="2" customFormat="1" ht="16.5" customHeight="1">
      <c r="A299" s="41"/>
      <c r="B299" s="42"/>
      <c r="C299" s="215" t="s">
        <v>1732</v>
      </c>
      <c r="D299" s="215" t="s">
        <v>144</v>
      </c>
      <c r="E299" s="216" t="s">
        <v>1643</v>
      </c>
      <c r="F299" s="217" t="s">
        <v>1644</v>
      </c>
      <c r="G299" s="218" t="s">
        <v>1598</v>
      </c>
      <c r="H299" s="219">
        <v>75.599999999999994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149</v>
      </c>
      <c r="AT299" s="226" t="s">
        <v>144</v>
      </c>
      <c r="AU299" s="226" t="s">
        <v>77</v>
      </c>
      <c r="AY299" s="20" t="s">
        <v>142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149</v>
      </c>
      <c r="BM299" s="226" t="s">
        <v>1733</v>
      </c>
    </row>
    <row r="300" s="2" customFormat="1" ht="16.5" customHeight="1">
      <c r="A300" s="41"/>
      <c r="B300" s="42"/>
      <c r="C300" s="215" t="s">
        <v>1734</v>
      </c>
      <c r="D300" s="215" t="s">
        <v>144</v>
      </c>
      <c r="E300" s="216" t="s">
        <v>1655</v>
      </c>
      <c r="F300" s="217" t="s">
        <v>1656</v>
      </c>
      <c r="G300" s="218" t="s">
        <v>771</v>
      </c>
      <c r="H300" s="219">
        <v>9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1735</v>
      </c>
    </row>
    <row r="301" s="2" customFormat="1" ht="16.5" customHeight="1">
      <c r="A301" s="41"/>
      <c r="B301" s="42"/>
      <c r="C301" s="215" t="s">
        <v>1736</v>
      </c>
      <c r="D301" s="215" t="s">
        <v>144</v>
      </c>
      <c r="E301" s="216" t="s">
        <v>1699</v>
      </c>
      <c r="F301" s="217" t="s">
        <v>1700</v>
      </c>
      <c r="G301" s="218" t="s">
        <v>771</v>
      </c>
      <c r="H301" s="219">
        <v>0.59999999999999998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77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1737</v>
      </c>
    </row>
    <row r="302" s="2" customFormat="1" ht="16.5" customHeight="1">
      <c r="A302" s="41"/>
      <c r="B302" s="42"/>
      <c r="C302" s="215" t="s">
        <v>1738</v>
      </c>
      <c r="D302" s="215" t="s">
        <v>144</v>
      </c>
      <c r="E302" s="216" t="s">
        <v>1739</v>
      </c>
      <c r="F302" s="217" t="s">
        <v>1640</v>
      </c>
      <c r="G302" s="218" t="s">
        <v>1598</v>
      </c>
      <c r="H302" s="219">
        <v>9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1740</v>
      </c>
    </row>
    <row r="303" s="2" customFormat="1" ht="16.5" customHeight="1">
      <c r="A303" s="41"/>
      <c r="B303" s="42"/>
      <c r="C303" s="215" t="s">
        <v>1741</v>
      </c>
      <c r="D303" s="215" t="s">
        <v>144</v>
      </c>
      <c r="E303" s="216" t="s">
        <v>1742</v>
      </c>
      <c r="F303" s="217" t="s">
        <v>1743</v>
      </c>
      <c r="G303" s="218" t="s">
        <v>771</v>
      </c>
      <c r="H303" s="219">
        <v>0.59999999999999998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77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1744</v>
      </c>
    </row>
    <row r="304" s="2" customFormat="1" ht="16.5" customHeight="1">
      <c r="A304" s="41"/>
      <c r="B304" s="42"/>
      <c r="C304" s="215" t="s">
        <v>1745</v>
      </c>
      <c r="D304" s="215" t="s">
        <v>144</v>
      </c>
      <c r="E304" s="216" t="s">
        <v>1746</v>
      </c>
      <c r="F304" s="217" t="s">
        <v>1747</v>
      </c>
      <c r="G304" s="218" t="s">
        <v>771</v>
      </c>
      <c r="H304" s="219">
        <v>0.59999999999999998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1748</v>
      </c>
    </row>
    <row r="305" s="2" customFormat="1" ht="16.5" customHeight="1">
      <c r="A305" s="41"/>
      <c r="B305" s="42"/>
      <c r="C305" s="215" t="s">
        <v>1749</v>
      </c>
      <c r="D305" s="215" t="s">
        <v>144</v>
      </c>
      <c r="E305" s="216" t="s">
        <v>1750</v>
      </c>
      <c r="F305" s="217" t="s">
        <v>1751</v>
      </c>
      <c r="G305" s="218" t="s">
        <v>771</v>
      </c>
      <c r="H305" s="219">
        <v>1.2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77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1752</v>
      </c>
    </row>
    <row r="306" s="12" customFormat="1" ht="25.92" customHeight="1">
      <c r="A306" s="12"/>
      <c r="B306" s="199"/>
      <c r="C306" s="200"/>
      <c r="D306" s="201" t="s">
        <v>68</v>
      </c>
      <c r="E306" s="202" t="s">
        <v>1753</v>
      </c>
      <c r="F306" s="202" t="s">
        <v>1754</v>
      </c>
      <c r="G306" s="200"/>
      <c r="H306" s="200"/>
      <c r="I306" s="203"/>
      <c r="J306" s="204">
        <f>BK306</f>
        <v>0</v>
      </c>
      <c r="K306" s="200"/>
      <c r="L306" s="205"/>
      <c r="M306" s="206"/>
      <c r="N306" s="207"/>
      <c r="O306" s="207"/>
      <c r="P306" s="208">
        <f>SUM(P307:P312)</f>
        <v>0</v>
      </c>
      <c r="Q306" s="207"/>
      <c r="R306" s="208">
        <f>SUM(R307:R312)</f>
        <v>0</v>
      </c>
      <c r="S306" s="207"/>
      <c r="T306" s="209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77</v>
      </c>
      <c r="AT306" s="211" t="s">
        <v>68</v>
      </c>
      <c r="AU306" s="211" t="s">
        <v>69</v>
      </c>
      <c r="AY306" s="210" t="s">
        <v>142</v>
      </c>
      <c r="BK306" s="212">
        <f>SUM(BK307:BK312)</f>
        <v>0</v>
      </c>
    </row>
    <row r="307" s="2" customFormat="1" ht="16.5" customHeight="1">
      <c r="A307" s="41"/>
      <c r="B307" s="42"/>
      <c r="C307" s="215" t="s">
        <v>1755</v>
      </c>
      <c r="D307" s="215" t="s">
        <v>144</v>
      </c>
      <c r="E307" s="216" t="s">
        <v>1756</v>
      </c>
      <c r="F307" s="217" t="s">
        <v>1757</v>
      </c>
      <c r="G307" s="218" t="s">
        <v>1598</v>
      </c>
      <c r="H307" s="219">
        <v>26.399999999999999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77</v>
      </c>
      <c r="AY307" s="20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149</v>
      </c>
      <c r="BM307" s="226" t="s">
        <v>1758</v>
      </c>
    </row>
    <row r="308" s="2" customFormat="1" ht="16.5" customHeight="1">
      <c r="A308" s="41"/>
      <c r="B308" s="42"/>
      <c r="C308" s="215" t="s">
        <v>1759</v>
      </c>
      <c r="D308" s="215" t="s">
        <v>144</v>
      </c>
      <c r="E308" s="216" t="s">
        <v>1760</v>
      </c>
      <c r="F308" s="217" t="s">
        <v>1761</v>
      </c>
      <c r="G308" s="218" t="s">
        <v>1598</v>
      </c>
      <c r="H308" s="219">
        <v>9.5999999999999996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1762</v>
      </c>
    </row>
    <row r="309" s="2" customFormat="1" ht="16.5" customHeight="1">
      <c r="A309" s="41"/>
      <c r="B309" s="42"/>
      <c r="C309" s="215" t="s">
        <v>1763</v>
      </c>
      <c r="D309" s="215" t="s">
        <v>144</v>
      </c>
      <c r="E309" s="216" t="s">
        <v>1764</v>
      </c>
      <c r="F309" s="217" t="s">
        <v>1765</v>
      </c>
      <c r="G309" s="218" t="s">
        <v>771</v>
      </c>
      <c r="H309" s="219">
        <v>1.2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77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1766</v>
      </c>
    </row>
    <row r="310" s="2" customFormat="1" ht="16.5" customHeight="1">
      <c r="A310" s="41"/>
      <c r="B310" s="42"/>
      <c r="C310" s="215" t="s">
        <v>1767</v>
      </c>
      <c r="D310" s="215" t="s">
        <v>144</v>
      </c>
      <c r="E310" s="216" t="s">
        <v>1768</v>
      </c>
      <c r="F310" s="217" t="s">
        <v>1769</v>
      </c>
      <c r="G310" s="218" t="s">
        <v>1598</v>
      </c>
      <c r="H310" s="219">
        <v>9.5999999999999996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1770</v>
      </c>
    </row>
    <row r="311" s="2" customFormat="1" ht="16.5" customHeight="1">
      <c r="A311" s="41"/>
      <c r="B311" s="42"/>
      <c r="C311" s="215" t="s">
        <v>1771</v>
      </c>
      <c r="D311" s="215" t="s">
        <v>144</v>
      </c>
      <c r="E311" s="216" t="s">
        <v>1772</v>
      </c>
      <c r="F311" s="217" t="s">
        <v>1773</v>
      </c>
      <c r="G311" s="218" t="s">
        <v>1598</v>
      </c>
      <c r="H311" s="219">
        <v>26.399999999999999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149</v>
      </c>
      <c r="AT311" s="226" t="s">
        <v>144</v>
      </c>
      <c r="AU311" s="226" t="s">
        <v>77</v>
      </c>
      <c r="AY311" s="20" t="s">
        <v>142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149</v>
      </c>
      <c r="BM311" s="226" t="s">
        <v>1774</v>
      </c>
    </row>
    <row r="312" s="2" customFormat="1" ht="16.5" customHeight="1">
      <c r="A312" s="41"/>
      <c r="B312" s="42"/>
      <c r="C312" s="215" t="s">
        <v>1775</v>
      </c>
      <c r="D312" s="215" t="s">
        <v>144</v>
      </c>
      <c r="E312" s="216" t="s">
        <v>1776</v>
      </c>
      <c r="F312" s="217" t="s">
        <v>1777</v>
      </c>
      <c r="G312" s="218" t="s">
        <v>771</v>
      </c>
      <c r="H312" s="219">
        <v>0.59999999999999998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1778</v>
      </c>
    </row>
    <row r="313" s="12" customFormat="1" ht="25.92" customHeight="1">
      <c r="A313" s="12"/>
      <c r="B313" s="199"/>
      <c r="C313" s="200"/>
      <c r="D313" s="201" t="s">
        <v>68</v>
      </c>
      <c r="E313" s="202" t="s">
        <v>1779</v>
      </c>
      <c r="F313" s="202" t="s">
        <v>1282</v>
      </c>
      <c r="G313" s="200"/>
      <c r="H313" s="200"/>
      <c r="I313" s="203"/>
      <c r="J313" s="204">
        <f>BK313</f>
        <v>0</v>
      </c>
      <c r="K313" s="200"/>
      <c r="L313" s="205"/>
      <c r="M313" s="206"/>
      <c r="N313" s="207"/>
      <c r="O313" s="207"/>
      <c r="P313" s="208">
        <f>SUM(P314:P316)</f>
        <v>0</v>
      </c>
      <c r="Q313" s="207"/>
      <c r="R313" s="208">
        <f>SUM(R314:R316)</f>
        <v>0</v>
      </c>
      <c r="S313" s="207"/>
      <c r="T313" s="209">
        <f>SUM(T314:T316)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0" t="s">
        <v>77</v>
      </c>
      <c r="AT313" s="211" t="s">
        <v>68</v>
      </c>
      <c r="AU313" s="211" t="s">
        <v>69</v>
      </c>
      <c r="AY313" s="210" t="s">
        <v>142</v>
      </c>
      <c r="BK313" s="212">
        <f>SUM(BK314:BK316)</f>
        <v>0</v>
      </c>
    </row>
    <row r="314" s="2" customFormat="1" ht="16.5" customHeight="1">
      <c r="A314" s="41"/>
      <c r="B314" s="42"/>
      <c r="C314" s="215" t="s">
        <v>1780</v>
      </c>
      <c r="D314" s="215" t="s">
        <v>144</v>
      </c>
      <c r="E314" s="216" t="s">
        <v>1781</v>
      </c>
      <c r="F314" s="217" t="s">
        <v>1782</v>
      </c>
      <c r="G314" s="218" t="s">
        <v>1284</v>
      </c>
      <c r="H314" s="219">
        <v>0.59999999999999998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1783</v>
      </c>
    </row>
    <row r="315" s="2" customFormat="1" ht="16.5" customHeight="1">
      <c r="A315" s="41"/>
      <c r="B315" s="42"/>
      <c r="C315" s="215" t="s">
        <v>1784</v>
      </c>
      <c r="D315" s="215" t="s">
        <v>144</v>
      </c>
      <c r="E315" s="216" t="s">
        <v>1785</v>
      </c>
      <c r="F315" s="217" t="s">
        <v>1786</v>
      </c>
      <c r="G315" s="218" t="s">
        <v>1284</v>
      </c>
      <c r="H315" s="219">
        <v>0.59999999999999998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77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1787</v>
      </c>
    </row>
    <row r="316" s="2" customFormat="1" ht="16.5" customHeight="1">
      <c r="A316" s="41"/>
      <c r="B316" s="42"/>
      <c r="C316" s="215" t="s">
        <v>1788</v>
      </c>
      <c r="D316" s="215" t="s">
        <v>144</v>
      </c>
      <c r="E316" s="216" t="s">
        <v>1789</v>
      </c>
      <c r="F316" s="217" t="s">
        <v>1790</v>
      </c>
      <c r="G316" s="218" t="s">
        <v>1284</v>
      </c>
      <c r="H316" s="219">
        <v>0.59999999999999998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1791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140</v>
      </c>
      <c r="F317" s="202" t="s">
        <v>141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P318+P337+P389+P847+P866+P2243+P2316+P2330</f>
        <v>0</v>
      </c>
      <c r="Q317" s="207"/>
      <c r="R317" s="208">
        <f>R318+R337+R389+R847+R866+R2243+R2316+R2330</f>
        <v>1456.3301759800002</v>
      </c>
      <c r="S317" s="207"/>
      <c r="T317" s="209">
        <f>T318+T337+T389+T847+T866+T2243+T2316+T2330</f>
        <v>10.800940000000001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77</v>
      </c>
      <c r="AT317" s="211" t="s">
        <v>68</v>
      </c>
      <c r="AU317" s="211" t="s">
        <v>69</v>
      </c>
      <c r="AY317" s="210" t="s">
        <v>142</v>
      </c>
      <c r="BK317" s="212">
        <f>BK318+BK337+BK389+BK847+BK866+BK2243+BK2316+BK2330</f>
        <v>0</v>
      </c>
    </row>
    <row r="318" s="12" customFormat="1" ht="22.8" customHeight="1">
      <c r="A318" s="12"/>
      <c r="B318" s="199"/>
      <c r="C318" s="200"/>
      <c r="D318" s="201" t="s">
        <v>68</v>
      </c>
      <c r="E318" s="213" t="s">
        <v>77</v>
      </c>
      <c r="F318" s="213" t="s">
        <v>143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SUM(P319:P336)</f>
        <v>0</v>
      </c>
      <c r="Q318" s="207"/>
      <c r="R318" s="208">
        <f>SUM(R319:R336)</f>
        <v>0</v>
      </c>
      <c r="S318" s="207"/>
      <c r="T318" s="209">
        <f>SUM(T319:T336)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77</v>
      </c>
      <c r="AT318" s="211" t="s">
        <v>68</v>
      </c>
      <c r="AU318" s="211" t="s">
        <v>77</v>
      </c>
      <c r="AY318" s="210" t="s">
        <v>142</v>
      </c>
      <c r="BK318" s="212">
        <f>SUM(BK319:BK336)</f>
        <v>0</v>
      </c>
    </row>
    <row r="319" s="2" customFormat="1" ht="24.15" customHeight="1">
      <c r="A319" s="41"/>
      <c r="B319" s="42"/>
      <c r="C319" s="215" t="s">
        <v>1792</v>
      </c>
      <c r="D319" s="215" t="s">
        <v>144</v>
      </c>
      <c r="E319" s="216" t="s">
        <v>1793</v>
      </c>
      <c r="F319" s="217" t="s">
        <v>1794</v>
      </c>
      <c r="G319" s="218" t="s">
        <v>201</v>
      </c>
      <c r="H319" s="219">
        <v>45.616</v>
      </c>
      <c r="I319" s="220"/>
      <c r="J319" s="221">
        <f>ROUND(I319*H319,2)</f>
        <v>0</v>
      </c>
      <c r="K319" s="217" t="s">
        <v>148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79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1795</v>
      </c>
    </row>
    <row r="320" s="2" customFormat="1">
      <c r="A320" s="41"/>
      <c r="B320" s="42"/>
      <c r="C320" s="43"/>
      <c r="D320" s="228" t="s">
        <v>151</v>
      </c>
      <c r="E320" s="43"/>
      <c r="F320" s="229" t="s">
        <v>1796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151</v>
      </c>
      <c r="AU320" s="20" t="s">
        <v>79</v>
      </c>
    </row>
    <row r="321" s="14" customFormat="1">
      <c r="A321" s="14"/>
      <c r="B321" s="244"/>
      <c r="C321" s="245"/>
      <c r="D321" s="235" t="s">
        <v>153</v>
      </c>
      <c r="E321" s="246" t="s">
        <v>19</v>
      </c>
      <c r="F321" s="247" t="s">
        <v>1797</v>
      </c>
      <c r="G321" s="245"/>
      <c r="H321" s="248">
        <v>4.6790000000000003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153</v>
      </c>
      <c r="AU321" s="254" t="s">
        <v>79</v>
      </c>
      <c r="AV321" s="14" t="s">
        <v>79</v>
      </c>
      <c r="AW321" s="14" t="s">
        <v>31</v>
      </c>
      <c r="AX321" s="14" t="s">
        <v>69</v>
      </c>
      <c r="AY321" s="254" t="s">
        <v>142</v>
      </c>
    </row>
    <row r="322" s="14" customFormat="1">
      <c r="A322" s="14"/>
      <c r="B322" s="244"/>
      <c r="C322" s="245"/>
      <c r="D322" s="235" t="s">
        <v>153</v>
      </c>
      <c r="E322" s="246" t="s">
        <v>19</v>
      </c>
      <c r="F322" s="247" t="s">
        <v>1798</v>
      </c>
      <c r="G322" s="245"/>
      <c r="H322" s="248">
        <v>40.936999999999998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153</v>
      </c>
      <c r="AU322" s="254" t="s">
        <v>79</v>
      </c>
      <c r="AV322" s="14" t="s">
        <v>79</v>
      </c>
      <c r="AW322" s="14" t="s">
        <v>31</v>
      </c>
      <c r="AX322" s="14" t="s">
        <v>69</v>
      </c>
      <c r="AY322" s="254" t="s">
        <v>142</v>
      </c>
    </row>
    <row r="323" s="15" customFormat="1">
      <c r="A323" s="15"/>
      <c r="B323" s="255"/>
      <c r="C323" s="256"/>
      <c r="D323" s="235" t="s">
        <v>153</v>
      </c>
      <c r="E323" s="257" t="s">
        <v>19</v>
      </c>
      <c r="F323" s="258" t="s">
        <v>158</v>
      </c>
      <c r="G323" s="256"/>
      <c r="H323" s="259">
        <v>45.616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153</v>
      </c>
      <c r="AU323" s="265" t="s">
        <v>79</v>
      </c>
      <c r="AV323" s="15" t="s">
        <v>149</v>
      </c>
      <c r="AW323" s="15" t="s">
        <v>31</v>
      </c>
      <c r="AX323" s="15" t="s">
        <v>77</v>
      </c>
      <c r="AY323" s="265" t="s">
        <v>142</v>
      </c>
    </row>
    <row r="324" s="2" customFormat="1" ht="24.15" customHeight="1">
      <c r="A324" s="41"/>
      <c r="B324" s="42"/>
      <c r="C324" s="215" t="s">
        <v>1799</v>
      </c>
      <c r="D324" s="215" t="s">
        <v>144</v>
      </c>
      <c r="E324" s="216" t="s">
        <v>1800</v>
      </c>
      <c r="F324" s="217" t="s">
        <v>1801</v>
      </c>
      <c r="G324" s="218" t="s">
        <v>201</v>
      </c>
      <c r="H324" s="219">
        <v>340.17599999999999</v>
      </c>
      <c r="I324" s="220"/>
      <c r="J324" s="221">
        <f>ROUND(I324*H324,2)</f>
        <v>0</v>
      </c>
      <c r="K324" s="217" t="s">
        <v>148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79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1802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1803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79</v>
      </c>
    </row>
    <row r="326" s="14" customFormat="1">
      <c r="A326" s="14"/>
      <c r="B326" s="244"/>
      <c r="C326" s="245"/>
      <c r="D326" s="235" t="s">
        <v>153</v>
      </c>
      <c r="E326" s="246" t="s">
        <v>19</v>
      </c>
      <c r="F326" s="247" t="s">
        <v>1804</v>
      </c>
      <c r="G326" s="245"/>
      <c r="H326" s="248">
        <v>14.300000000000001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153</v>
      </c>
      <c r="AU326" s="254" t="s">
        <v>79</v>
      </c>
      <c r="AV326" s="14" t="s">
        <v>79</v>
      </c>
      <c r="AW326" s="14" t="s">
        <v>31</v>
      </c>
      <c r="AX326" s="14" t="s">
        <v>69</v>
      </c>
      <c r="AY326" s="254" t="s">
        <v>142</v>
      </c>
    </row>
    <row r="327" s="14" customFormat="1">
      <c r="A327" s="14"/>
      <c r="B327" s="244"/>
      <c r="C327" s="245"/>
      <c r="D327" s="235" t="s">
        <v>153</v>
      </c>
      <c r="E327" s="246" t="s">
        <v>19</v>
      </c>
      <c r="F327" s="247" t="s">
        <v>1805</v>
      </c>
      <c r="G327" s="245"/>
      <c r="H327" s="248">
        <v>325.87599999999998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153</v>
      </c>
      <c r="AU327" s="254" t="s">
        <v>79</v>
      </c>
      <c r="AV327" s="14" t="s">
        <v>79</v>
      </c>
      <c r="AW327" s="14" t="s">
        <v>31</v>
      </c>
      <c r="AX327" s="14" t="s">
        <v>69</v>
      </c>
      <c r="AY327" s="254" t="s">
        <v>142</v>
      </c>
    </row>
    <row r="328" s="15" customFormat="1">
      <c r="A328" s="15"/>
      <c r="B328" s="255"/>
      <c r="C328" s="256"/>
      <c r="D328" s="235" t="s">
        <v>153</v>
      </c>
      <c r="E328" s="257" t="s">
        <v>19</v>
      </c>
      <c r="F328" s="258" t="s">
        <v>158</v>
      </c>
      <c r="G328" s="256"/>
      <c r="H328" s="259">
        <v>340.17599999999999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153</v>
      </c>
      <c r="AU328" s="265" t="s">
        <v>79</v>
      </c>
      <c r="AV328" s="15" t="s">
        <v>149</v>
      </c>
      <c r="AW328" s="15" t="s">
        <v>31</v>
      </c>
      <c r="AX328" s="15" t="s">
        <v>77</v>
      </c>
      <c r="AY328" s="265" t="s">
        <v>142</v>
      </c>
    </row>
    <row r="329" s="2" customFormat="1" ht="24.15" customHeight="1">
      <c r="A329" s="41"/>
      <c r="B329" s="42"/>
      <c r="C329" s="215" t="s">
        <v>1806</v>
      </c>
      <c r="D329" s="215" t="s">
        <v>144</v>
      </c>
      <c r="E329" s="216" t="s">
        <v>1807</v>
      </c>
      <c r="F329" s="217" t="s">
        <v>1808</v>
      </c>
      <c r="G329" s="218" t="s">
        <v>201</v>
      </c>
      <c r="H329" s="219">
        <v>346.73000000000002</v>
      </c>
      <c r="I329" s="220"/>
      <c r="J329" s="221">
        <f>ROUND(I329*H329,2)</f>
        <v>0</v>
      </c>
      <c r="K329" s="217" t="s">
        <v>148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79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1809</v>
      </c>
    </row>
    <row r="330" s="2" customFormat="1">
      <c r="A330" s="41"/>
      <c r="B330" s="42"/>
      <c r="C330" s="43"/>
      <c r="D330" s="228" t="s">
        <v>151</v>
      </c>
      <c r="E330" s="43"/>
      <c r="F330" s="229" t="s">
        <v>1810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151</v>
      </c>
      <c r="AU330" s="20" t="s">
        <v>79</v>
      </c>
    </row>
    <row r="331" s="14" customFormat="1">
      <c r="A331" s="14"/>
      <c r="B331" s="244"/>
      <c r="C331" s="245"/>
      <c r="D331" s="235" t="s">
        <v>153</v>
      </c>
      <c r="E331" s="246" t="s">
        <v>19</v>
      </c>
      <c r="F331" s="247" t="s">
        <v>1811</v>
      </c>
      <c r="G331" s="245"/>
      <c r="H331" s="248">
        <v>385.79199999999997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153</v>
      </c>
      <c r="AU331" s="254" t="s">
        <v>79</v>
      </c>
      <c r="AV331" s="14" t="s">
        <v>79</v>
      </c>
      <c r="AW331" s="14" t="s">
        <v>31</v>
      </c>
      <c r="AX331" s="14" t="s">
        <v>69</v>
      </c>
      <c r="AY331" s="254" t="s">
        <v>142</v>
      </c>
    </row>
    <row r="332" s="14" customFormat="1">
      <c r="A332" s="14"/>
      <c r="B332" s="244"/>
      <c r="C332" s="245"/>
      <c r="D332" s="235" t="s">
        <v>153</v>
      </c>
      <c r="E332" s="246" t="s">
        <v>19</v>
      </c>
      <c r="F332" s="247" t="s">
        <v>1812</v>
      </c>
      <c r="G332" s="245"/>
      <c r="H332" s="248">
        <v>-1.7190000000000001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153</v>
      </c>
      <c r="AU332" s="254" t="s">
        <v>79</v>
      </c>
      <c r="AV332" s="14" t="s">
        <v>79</v>
      </c>
      <c r="AW332" s="14" t="s">
        <v>31</v>
      </c>
      <c r="AX332" s="14" t="s">
        <v>69</v>
      </c>
      <c r="AY332" s="254" t="s">
        <v>142</v>
      </c>
    </row>
    <row r="333" s="14" customFormat="1">
      <c r="A333" s="14"/>
      <c r="B333" s="244"/>
      <c r="C333" s="245"/>
      <c r="D333" s="235" t="s">
        <v>153</v>
      </c>
      <c r="E333" s="246" t="s">
        <v>19</v>
      </c>
      <c r="F333" s="247" t="s">
        <v>1813</v>
      </c>
      <c r="G333" s="245"/>
      <c r="H333" s="248">
        <v>-29.475000000000001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153</v>
      </c>
      <c r="AU333" s="254" t="s">
        <v>79</v>
      </c>
      <c r="AV333" s="14" t="s">
        <v>79</v>
      </c>
      <c r="AW333" s="14" t="s">
        <v>31</v>
      </c>
      <c r="AX333" s="14" t="s">
        <v>69</v>
      </c>
      <c r="AY333" s="254" t="s">
        <v>142</v>
      </c>
    </row>
    <row r="334" s="14" customFormat="1">
      <c r="A334" s="14"/>
      <c r="B334" s="244"/>
      <c r="C334" s="245"/>
      <c r="D334" s="235" t="s">
        <v>153</v>
      </c>
      <c r="E334" s="246" t="s">
        <v>19</v>
      </c>
      <c r="F334" s="247" t="s">
        <v>1814</v>
      </c>
      <c r="G334" s="245"/>
      <c r="H334" s="248">
        <v>-1.472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153</v>
      </c>
      <c r="AU334" s="254" t="s">
        <v>79</v>
      </c>
      <c r="AV334" s="14" t="s">
        <v>79</v>
      </c>
      <c r="AW334" s="14" t="s">
        <v>31</v>
      </c>
      <c r="AX334" s="14" t="s">
        <v>69</v>
      </c>
      <c r="AY334" s="254" t="s">
        <v>142</v>
      </c>
    </row>
    <row r="335" s="14" customFormat="1">
      <c r="A335" s="14"/>
      <c r="B335" s="244"/>
      <c r="C335" s="245"/>
      <c r="D335" s="235" t="s">
        <v>153</v>
      </c>
      <c r="E335" s="246" t="s">
        <v>19</v>
      </c>
      <c r="F335" s="247" t="s">
        <v>1815</v>
      </c>
      <c r="G335" s="245"/>
      <c r="H335" s="248">
        <v>-6.3959999999999999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153</v>
      </c>
      <c r="AU335" s="254" t="s">
        <v>79</v>
      </c>
      <c r="AV335" s="14" t="s">
        <v>79</v>
      </c>
      <c r="AW335" s="14" t="s">
        <v>31</v>
      </c>
      <c r="AX335" s="14" t="s">
        <v>69</v>
      </c>
      <c r="AY335" s="254" t="s">
        <v>142</v>
      </c>
    </row>
    <row r="336" s="15" customFormat="1">
      <c r="A336" s="15"/>
      <c r="B336" s="255"/>
      <c r="C336" s="256"/>
      <c r="D336" s="235" t="s">
        <v>153</v>
      </c>
      <c r="E336" s="257" t="s">
        <v>19</v>
      </c>
      <c r="F336" s="258" t="s">
        <v>158</v>
      </c>
      <c r="G336" s="256"/>
      <c r="H336" s="259">
        <v>346.72999999999996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5" t="s">
        <v>153</v>
      </c>
      <c r="AU336" s="265" t="s">
        <v>79</v>
      </c>
      <c r="AV336" s="15" t="s">
        <v>149</v>
      </c>
      <c r="AW336" s="15" t="s">
        <v>31</v>
      </c>
      <c r="AX336" s="15" t="s">
        <v>77</v>
      </c>
      <c r="AY336" s="265" t="s">
        <v>142</v>
      </c>
    </row>
    <row r="337" s="12" customFormat="1" ht="22.8" customHeight="1">
      <c r="A337" s="12"/>
      <c r="B337" s="199"/>
      <c r="C337" s="200"/>
      <c r="D337" s="201" t="s">
        <v>68</v>
      </c>
      <c r="E337" s="213" t="s">
        <v>79</v>
      </c>
      <c r="F337" s="213" t="s">
        <v>292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SUM(P338:P388)</f>
        <v>0</v>
      </c>
      <c r="Q337" s="207"/>
      <c r="R337" s="208">
        <f>SUM(R338:R388)</f>
        <v>329.72376186999998</v>
      </c>
      <c r="S337" s="207"/>
      <c r="T337" s="209">
        <f>SUM(T338:T388)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77</v>
      </c>
      <c r="AT337" s="211" t="s">
        <v>68</v>
      </c>
      <c r="AU337" s="211" t="s">
        <v>77</v>
      </c>
      <c r="AY337" s="210" t="s">
        <v>142</v>
      </c>
      <c r="BK337" s="212">
        <f>SUM(BK338:BK388)</f>
        <v>0</v>
      </c>
    </row>
    <row r="338" s="2" customFormat="1" ht="16.5" customHeight="1">
      <c r="A338" s="41"/>
      <c r="B338" s="42"/>
      <c r="C338" s="215" t="s">
        <v>1816</v>
      </c>
      <c r="D338" s="215" t="s">
        <v>144</v>
      </c>
      <c r="E338" s="216" t="s">
        <v>1817</v>
      </c>
      <c r="F338" s="217" t="s">
        <v>1818</v>
      </c>
      <c r="G338" s="218" t="s">
        <v>176</v>
      </c>
      <c r="H338" s="219">
        <v>112.685</v>
      </c>
      <c r="I338" s="220"/>
      <c r="J338" s="221">
        <f>ROUND(I338*H338,2)</f>
        <v>0</v>
      </c>
      <c r="K338" s="217" t="s">
        <v>148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0.00048999999999999998</v>
      </c>
      <c r="R338" s="224">
        <f>Q338*H338</f>
        <v>0.055215649999999998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79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1819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1820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79</v>
      </c>
    </row>
    <row r="340" s="14" customFormat="1">
      <c r="A340" s="14"/>
      <c r="B340" s="244"/>
      <c r="C340" s="245"/>
      <c r="D340" s="235" t="s">
        <v>153</v>
      </c>
      <c r="E340" s="246" t="s">
        <v>19</v>
      </c>
      <c r="F340" s="247" t="s">
        <v>1821</v>
      </c>
      <c r="G340" s="245"/>
      <c r="H340" s="248">
        <v>116.685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153</v>
      </c>
      <c r="AU340" s="254" t="s">
        <v>79</v>
      </c>
      <c r="AV340" s="14" t="s">
        <v>79</v>
      </c>
      <c r="AW340" s="14" t="s">
        <v>31</v>
      </c>
      <c r="AX340" s="14" t="s">
        <v>69</v>
      </c>
      <c r="AY340" s="254" t="s">
        <v>142</v>
      </c>
    </row>
    <row r="341" s="14" customFormat="1">
      <c r="A341" s="14"/>
      <c r="B341" s="244"/>
      <c r="C341" s="245"/>
      <c r="D341" s="235" t="s">
        <v>153</v>
      </c>
      <c r="E341" s="246" t="s">
        <v>19</v>
      </c>
      <c r="F341" s="247" t="s">
        <v>1822</v>
      </c>
      <c r="G341" s="245"/>
      <c r="H341" s="248">
        <v>-4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153</v>
      </c>
      <c r="AU341" s="254" t="s">
        <v>79</v>
      </c>
      <c r="AV341" s="14" t="s">
        <v>79</v>
      </c>
      <c r="AW341" s="14" t="s">
        <v>31</v>
      </c>
      <c r="AX341" s="14" t="s">
        <v>69</v>
      </c>
      <c r="AY341" s="254" t="s">
        <v>142</v>
      </c>
    </row>
    <row r="342" s="15" customFormat="1">
      <c r="A342" s="15"/>
      <c r="B342" s="255"/>
      <c r="C342" s="256"/>
      <c r="D342" s="235" t="s">
        <v>153</v>
      </c>
      <c r="E342" s="257" t="s">
        <v>19</v>
      </c>
      <c r="F342" s="258" t="s">
        <v>158</v>
      </c>
      <c r="G342" s="256"/>
      <c r="H342" s="259">
        <v>112.685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153</v>
      </c>
      <c r="AU342" s="265" t="s">
        <v>79</v>
      </c>
      <c r="AV342" s="15" t="s">
        <v>149</v>
      </c>
      <c r="AW342" s="15" t="s">
        <v>31</v>
      </c>
      <c r="AX342" s="15" t="s">
        <v>77</v>
      </c>
      <c r="AY342" s="265" t="s">
        <v>142</v>
      </c>
    </row>
    <row r="343" s="2" customFormat="1" ht="21.75" customHeight="1">
      <c r="A343" s="41"/>
      <c r="B343" s="42"/>
      <c r="C343" s="215" t="s">
        <v>1823</v>
      </c>
      <c r="D343" s="215" t="s">
        <v>144</v>
      </c>
      <c r="E343" s="216" t="s">
        <v>1824</v>
      </c>
      <c r="F343" s="217" t="s">
        <v>1825</v>
      </c>
      <c r="G343" s="218" t="s">
        <v>201</v>
      </c>
      <c r="H343" s="219">
        <v>41.414000000000001</v>
      </c>
      <c r="I343" s="220"/>
      <c r="J343" s="221">
        <f>ROUND(I343*H343,2)</f>
        <v>0</v>
      </c>
      <c r="K343" s="217" t="s">
        <v>148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2.1600000000000001</v>
      </c>
      <c r="R343" s="224">
        <f>Q343*H343</f>
        <v>89.454240000000013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149</v>
      </c>
      <c r="AT343" s="226" t="s">
        <v>144</v>
      </c>
      <c r="AU343" s="226" t="s">
        <v>79</v>
      </c>
      <c r="AY343" s="20" t="s">
        <v>142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77</v>
      </c>
      <c r="BK343" s="227">
        <f>ROUND(I343*H343,2)</f>
        <v>0</v>
      </c>
      <c r="BL343" s="20" t="s">
        <v>149</v>
      </c>
      <c r="BM343" s="226" t="s">
        <v>1826</v>
      </c>
    </row>
    <row r="344" s="2" customFormat="1">
      <c r="A344" s="41"/>
      <c r="B344" s="42"/>
      <c r="C344" s="43"/>
      <c r="D344" s="228" t="s">
        <v>151</v>
      </c>
      <c r="E344" s="43"/>
      <c r="F344" s="229" t="s">
        <v>1827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151</v>
      </c>
      <c r="AU344" s="20" t="s">
        <v>79</v>
      </c>
    </row>
    <row r="345" s="14" customFormat="1">
      <c r="A345" s="14"/>
      <c r="B345" s="244"/>
      <c r="C345" s="245"/>
      <c r="D345" s="235" t="s">
        <v>153</v>
      </c>
      <c r="E345" s="246" t="s">
        <v>19</v>
      </c>
      <c r="F345" s="247" t="s">
        <v>1828</v>
      </c>
      <c r="G345" s="245"/>
      <c r="H345" s="248">
        <v>2.3519999999999999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153</v>
      </c>
      <c r="AU345" s="254" t="s">
        <v>79</v>
      </c>
      <c r="AV345" s="14" t="s">
        <v>79</v>
      </c>
      <c r="AW345" s="14" t="s">
        <v>31</v>
      </c>
      <c r="AX345" s="14" t="s">
        <v>69</v>
      </c>
      <c r="AY345" s="254" t="s">
        <v>142</v>
      </c>
    </row>
    <row r="346" s="14" customFormat="1">
      <c r="A346" s="14"/>
      <c r="B346" s="244"/>
      <c r="C346" s="245"/>
      <c r="D346" s="235" t="s">
        <v>153</v>
      </c>
      <c r="E346" s="246" t="s">
        <v>19</v>
      </c>
      <c r="F346" s="247" t="s">
        <v>1829</v>
      </c>
      <c r="G346" s="245"/>
      <c r="H346" s="248">
        <v>1.7190000000000001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153</v>
      </c>
      <c r="AU346" s="254" t="s">
        <v>79</v>
      </c>
      <c r="AV346" s="14" t="s">
        <v>79</v>
      </c>
      <c r="AW346" s="14" t="s">
        <v>31</v>
      </c>
      <c r="AX346" s="14" t="s">
        <v>69</v>
      </c>
      <c r="AY346" s="254" t="s">
        <v>142</v>
      </c>
    </row>
    <row r="347" s="14" customFormat="1">
      <c r="A347" s="14"/>
      <c r="B347" s="244"/>
      <c r="C347" s="245"/>
      <c r="D347" s="235" t="s">
        <v>153</v>
      </c>
      <c r="E347" s="246" t="s">
        <v>19</v>
      </c>
      <c r="F347" s="247" t="s">
        <v>1830</v>
      </c>
      <c r="G347" s="245"/>
      <c r="H347" s="248">
        <v>29.475000000000001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153</v>
      </c>
      <c r="AU347" s="254" t="s">
        <v>79</v>
      </c>
      <c r="AV347" s="14" t="s">
        <v>79</v>
      </c>
      <c r="AW347" s="14" t="s">
        <v>31</v>
      </c>
      <c r="AX347" s="14" t="s">
        <v>69</v>
      </c>
      <c r="AY347" s="254" t="s">
        <v>142</v>
      </c>
    </row>
    <row r="348" s="14" customFormat="1">
      <c r="A348" s="14"/>
      <c r="B348" s="244"/>
      <c r="C348" s="245"/>
      <c r="D348" s="235" t="s">
        <v>153</v>
      </c>
      <c r="E348" s="246" t="s">
        <v>19</v>
      </c>
      <c r="F348" s="247" t="s">
        <v>1831</v>
      </c>
      <c r="G348" s="245"/>
      <c r="H348" s="248">
        <v>1.472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153</v>
      </c>
      <c r="AU348" s="254" t="s">
        <v>79</v>
      </c>
      <c r="AV348" s="14" t="s">
        <v>79</v>
      </c>
      <c r="AW348" s="14" t="s">
        <v>31</v>
      </c>
      <c r="AX348" s="14" t="s">
        <v>69</v>
      </c>
      <c r="AY348" s="254" t="s">
        <v>142</v>
      </c>
    </row>
    <row r="349" s="14" customFormat="1">
      <c r="A349" s="14"/>
      <c r="B349" s="244"/>
      <c r="C349" s="245"/>
      <c r="D349" s="235" t="s">
        <v>153</v>
      </c>
      <c r="E349" s="246" t="s">
        <v>19</v>
      </c>
      <c r="F349" s="247" t="s">
        <v>1832</v>
      </c>
      <c r="G349" s="245"/>
      <c r="H349" s="248">
        <v>6.3959999999999999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153</v>
      </c>
      <c r="AU349" s="254" t="s">
        <v>79</v>
      </c>
      <c r="AV349" s="14" t="s">
        <v>79</v>
      </c>
      <c r="AW349" s="14" t="s">
        <v>31</v>
      </c>
      <c r="AX349" s="14" t="s">
        <v>69</v>
      </c>
      <c r="AY349" s="254" t="s">
        <v>142</v>
      </c>
    </row>
    <row r="350" s="15" customFormat="1">
      <c r="A350" s="15"/>
      <c r="B350" s="255"/>
      <c r="C350" s="256"/>
      <c r="D350" s="235" t="s">
        <v>153</v>
      </c>
      <c r="E350" s="257" t="s">
        <v>19</v>
      </c>
      <c r="F350" s="258" t="s">
        <v>158</v>
      </c>
      <c r="G350" s="256"/>
      <c r="H350" s="259">
        <v>41.414000000000001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153</v>
      </c>
      <c r="AU350" s="265" t="s">
        <v>79</v>
      </c>
      <c r="AV350" s="15" t="s">
        <v>149</v>
      </c>
      <c r="AW350" s="15" t="s">
        <v>31</v>
      </c>
      <c r="AX350" s="15" t="s">
        <v>77</v>
      </c>
      <c r="AY350" s="265" t="s">
        <v>142</v>
      </c>
    </row>
    <row r="351" s="2" customFormat="1" ht="21.75" customHeight="1">
      <c r="A351" s="41"/>
      <c r="B351" s="42"/>
      <c r="C351" s="215" t="s">
        <v>1833</v>
      </c>
      <c r="D351" s="215" t="s">
        <v>144</v>
      </c>
      <c r="E351" s="216" t="s">
        <v>1834</v>
      </c>
      <c r="F351" s="217" t="s">
        <v>1835</v>
      </c>
      <c r="G351" s="218" t="s">
        <v>201</v>
      </c>
      <c r="H351" s="219">
        <v>60.380000000000003</v>
      </c>
      <c r="I351" s="220"/>
      <c r="J351" s="221">
        <f>ROUND(I351*H351,2)</f>
        <v>0</v>
      </c>
      <c r="K351" s="217" t="s">
        <v>148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1.98</v>
      </c>
      <c r="R351" s="224">
        <f>Q351*H351</f>
        <v>119.55240000000001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79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1836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1837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79</v>
      </c>
    </row>
    <row r="353" s="13" customFormat="1">
      <c r="A353" s="13"/>
      <c r="B353" s="233"/>
      <c r="C353" s="234"/>
      <c r="D353" s="235" t="s">
        <v>153</v>
      </c>
      <c r="E353" s="236" t="s">
        <v>19</v>
      </c>
      <c r="F353" s="237" t="s">
        <v>1838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153</v>
      </c>
      <c r="AU353" s="243" t="s">
        <v>79</v>
      </c>
      <c r="AV353" s="13" t="s">
        <v>77</v>
      </c>
      <c r="AW353" s="13" t="s">
        <v>31</v>
      </c>
      <c r="AX353" s="13" t="s">
        <v>69</v>
      </c>
      <c r="AY353" s="243" t="s">
        <v>142</v>
      </c>
    </row>
    <row r="354" s="14" customFormat="1">
      <c r="A354" s="14"/>
      <c r="B354" s="244"/>
      <c r="C354" s="245"/>
      <c r="D354" s="235" t="s">
        <v>153</v>
      </c>
      <c r="E354" s="246" t="s">
        <v>19</v>
      </c>
      <c r="F354" s="247" t="s">
        <v>1839</v>
      </c>
      <c r="G354" s="245"/>
      <c r="H354" s="248">
        <v>25.079999999999998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153</v>
      </c>
      <c r="AU354" s="254" t="s">
        <v>79</v>
      </c>
      <c r="AV354" s="14" t="s">
        <v>79</v>
      </c>
      <c r="AW354" s="14" t="s">
        <v>31</v>
      </c>
      <c r="AX354" s="14" t="s">
        <v>69</v>
      </c>
      <c r="AY354" s="254" t="s">
        <v>142</v>
      </c>
    </row>
    <row r="355" s="14" customFormat="1">
      <c r="A355" s="14"/>
      <c r="B355" s="244"/>
      <c r="C355" s="245"/>
      <c r="D355" s="235" t="s">
        <v>153</v>
      </c>
      <c r="E355" s="246" t="s">
        <v>19</v>
      </c>
      <c r="F355" s="247" t="s">
        <v>1840</v>
      </c>
      <c r="G355" s="245"/>
      <c r="H355" s="248">
        <v>8.3599999999999994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153</v>
      </c>
      <c r="AU355" s="254" t="s">
        <v>79</v>
      </c>
      <c r="AV355" s="14" t="s">
        <v>79</v>
      </c>
      <c r="AW355" s="14" t="s">
        <v>31</v>
      </c>
      <c r="AX355" s="14" t="s">
        <v>69</v>
      </c>
      <c r="AY355" s="254" t="s">
        <v>142</v>
      </c>
    </row>
    <row r="356" s="13" customFormat="1">
      <c r="A356" s="13"/>
      <c r="B356" s="233"/>
      <c r="C356" s="234"/>
      <c r="D356" s="235" t="s">
        <v>153</v>
      </c>
      <c r="E356" s="236" t="s">
        <v>19</v>
      </c>
      <c r="F356" s="237" t="s">
        <v>1841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153</v>
      </c>
      <c r="AU356" s="243" t="s">
        <v>79</v>
      </c>
      <c r="AV356" s="13" t="s">
        <v>77</v>
      </c>
      <c r="AW356" s="13" t="s">
        <v>31</v>
      </c>
      <c r="AX356" s="13" t="s">
        <v>69</v>
      </c>
      <c r="AY356" s="243" t="s">
        <v>142</v>
      </c>
    </row>
    <row r="357" s="14" customFormat="1">
      <c r="A357" s="14"/>
      <c r="B357" s="244"/>
      <c r="C357" s="245"/>
      <c r="D357" s="235" t="s">
        <v>153</v>
      </c>
      <c r="E357" s="246" t="s">
        <v>19</v>
      </c>
      <c r="F357" s="247" t="s">
        <v>1842</v>
      </c>
      <c r="G357" s="245"/>
      <c r="H357" s="248">
        <v>19.379999999999999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153</v>
      </c>
      <c r="AU357" s="254" t="s">
        <v>79</v>
      </c>
      <c r="AV357" s="14" t="s">
        <v>79</v>
      </c>
      <c r="AW357" s="14" t="s">
        <v>31</v>
      </c>
      <c r="AX357" s="14" t="s">
        <v>69</v>
      </c>
      <c r="AY357" s="254" t="s">
        <v>142</v>
      </c>
    </row>
    <row r="358" s="14" customFormat="1">
      <c r="A358" s="14"/>
      <c r="B358" s="244"/>
      <c r="C358" s="245"/>
      <c r="D358" s="235" t="s">
        <v>153</v>
      </c>
      <c r="E358" s="246" t="s">
        <v>19</v>
      </c>
      <c r="F358" s="247" t="s">
        <v>1843</v>
      </c>
      <c r="G358" s="245"/>
      <c r="H358" s="248">
        <v>6.46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153</v>
      </c>
      <c r="AU358" s="254" t="s">
        <v>79</v>
      </c>
      <c r="AV358" s="14" t="s">
        <v>79</v>
      </c>
      <c r="AW358" s="14" t="s">
        <v>31</v>
      </c>
      <c r="AX358" s="14" t="s">
        <v>69</v>
      </c>
      <c r="AY358" s="254" t="s">
        <v>142</v>
      </c>
    </row>
    <row r="359" s="13" customFormat="1">
      <c r="A359" s="13"/>
      <c r="B359" s="233"/>
      <c r="C359" s="234"/>
      <c r="D359" s="235" t="s">
        <v>153</v>
      </c>
      <c r="E359" s="236" t="s">
        <v>19</v>
      </c>
      <c r="F359" s="237" t="s">
        <v>1844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153</v>
      </c>
      <c r="AU359" s="243" t="s">
        <v>79</v>
      </c>
      <c r="AV359" s="13" t="s">
        <v>77</v>
      </c>
      <c r="AW359" s="13" t="s">
        <v>31</v>
      </c>
      <c r="AX359" s="13" t="s">
        <v>69</v>
      </c>
      <c r="AY359" s="243" t="s">
        <v>142</v>
      </c>
    </row>
    <row r="360" s="14" customFormat="1">
      <c r="A360" s="14"/>
      <c r="B360" s="244"/>
      <c r="C360" s="245"/>
      <c r="D360" s="235" t="s">
        <v>153</v>
      </c>
      <c r="E360" s="246" t="s">
        <v>19</v>
      </c>
      <c r="F360" s="247" t="s">
        <v>1845</v>
      </c>
      <c r="G360" s="245"/>
      <c r="H360" s="248">
        <v>0.82499999999999996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153</v>
      </c>
      <c r="AU360" s="254" t="s">
        <v>79</v>
      </c>
      <c r="AV360" s="14" t="s">
        <v>79</v>
      </c>
      <c r="AW360" s="14" t="s">
        <v>31</v>
      </c>
      <c r="AX360" s="14" t="s">
        <v>69</v>
      </c>
      <c r="AY360" s="254" t="s">
        <v>142</v>
      </c>
    </row>
    <row r="361" s="14" customFormat="1">
      <c r="A361" s="14"/>
      <c r="B361" s="244"/>
      <c r="C361" s="245"/>
      <c r="D361" s="235" t="s">
        <v>153</v>
      </c>
      <c r="E361" s="246" t="s">
        <v>19</v>
      </c>
      <c r="F361" s="247" t="s">
        <v>1846</v>
      </c>
      <c r="G361" s="245"/>
      <c r="H361" s="248">
        <v>0.27500000000000002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153</v>
      </c>
      <c r="AU361" s="254" t="s">
        <v>79</v>
      </c>
      <c r="AV361" s="14" t="s">
        <v>79</v>
      </c>
      <c r="AW361" s="14" t="s">
        <v>31</v>
      </c>
      <c r="AX361" s="14" t="s">
        <v>69</v>
      </c>
      <c r="AY361" s="254" t="s">
        <v>142</v>
      </c>
    </row>
    <row r="362" s="15" customFormat="1">
      <c r="A362" s="15"/>
      <c r="B362" s="255"/>
      <c r="C362" s="256"/>
      <c r="D362" s="235" t="s">
        <v>153</v>
      </c>
      <c r="E362" s="257" t="s">
        <v>19</v>
      </c>
      <c r="F362" s="258" t="s">
        <v>158</v>
      </c>
      <c r="G362" s="256"/>
      <c r="H362" s="259">
        <v>60.379999999999995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153</v>
      </c>
      <c r="AU362" s="265" t="s">
        <v>79</v>
      </c>
      <c r="AV362" s="15" t="s">
        <v>149</v>
      </c>
      <c r="AW362" s="15" t="s">
        <v>31</v>
      </c>
      <c r="AX362" s="15" t="s">
        <v>77</v>
      </c>
      <c r="AY362" s="265" t="s">
        <v>142</v>
      </c>
    </row>
    <row r="363" s="2" customFormat="1" ht="16.5" customHeight="1">
      <c r="A363" s="41"/>
      <c r="B363" s="42"/>
      <c r="C363" s="215" t="s">
        <v>1847</v>
      </c>
      <c r="D363" s="215" t="s">
        <v>144</v>
      </c>
      <c r="E363" s="216" t="s">
        <v>1848</v>
      </c>
      <c r="F363" s="217" t="s">
        <v>1849</v>
      </c>
      <c r="G363" s="218" t="s">
        <v>201</v>
      </c>
      <c r="H363" s="219">
        <v>0.61199999999999999</v>
      </c>
      <c r="I363" s="220"/>
      <c r="J363" s="221">
        <f>ROUND(I363*H363,2)</f>
        <v>0</v>
      </c>
      <c r="K363" s="217" t="s">
        <v>148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2.47214</v>
      </c>
      <c r="R363" s="224">
        <f>Q363*H363</f>
        <v>1.51294968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149</v>
      </c>
      <c r="AT363" s="226" t="s">
        <v>144</v>
      </c>
      <c r="AU363" s="226" t="s">
        <v>79</v>
      </c>
      <c r="AY363" s="20" t="s">
        <v>142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149</v>
      </c>
      <c r="BM363" s="226" t="s">
        <v>1850</v>
      </c>
    </row>
    <row r="364" s="2" customFormat="1">
      <c r="A364" s="41"/>
      <c r="B364" s="42"/>
      <c r="C364" s="43"/>
      <c r="D364" s="228" t="s">
        <v>151</v>
      </c>
      <c r="E364" s="43"/>
      <c r="F364" s="229" t="s">
        <v>1851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151</v>
      </c>
      <c r="AU364" s="20" t="s">
        <v>79</v>
      </c>
    </row>
    <row r="365" s="14" customFormat="1">
      <c r="A365" s="14"/>
      <c r="B365" s="244"/>
      <c r="C365" s="245"/>
      <c r="D365" s="235" t="s">
        <v>153</v>
      </c>
      <c r="E365" s="246" t="s">
        <v>19</v>
      </c>
      <c r="F365" s="247" t="s">
        <v>1852</v>
      </c>
      <c r="G365" s="245"/>
      <c r="H365" s="248">
        <v>0.61199999999999999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153</v>
      </c>
      <c r="AU365" s="254" t="s">
        <v>79</v>
      </c>
      <c r="AV365" s="14" t="s">
        <v>79</v>
      </c>
      <c r="AW365" s="14" t="s">
        <v>31</v>
      </c>
      <c r="AX365" s="14" t="s">
        <v>77</v>
      </c>
      <c r="AY365" s="254" t="s">
        <v>142</v>
      </c>
    </row>
    <row r="366" s="2" customFormat="1" ht="21.75" customHeight="1">
      <c r="A366" s="41"/>
      <c r="B366" s="42"/>
      <c r="C366" s="215" t="s">
        <v>1853</v>
      </c>
      <c r="D366" s="215" t="s">
        <v>144</v>
      </c>
      <c r="E366" s="216" t="s">
        <v>1854</v>
      </c>
      <c r="F366" s="217" t="s">
        <v>1855</v>
      </c>
      <c r="G366" s="218" t="s">
        <v>201</v>
      </c>
      <c r="H366" s="219">
        <v>1.8360000000000001</v>
      </c>
      <c r="I366" s="220"/>
      <c r="J366" s="221">
        <f>ROUND(I366*H366,2)</f>
        <v>0</v>
      </c>
      <c r="K366" s="217" t="s">
        <v>148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2.3010199999999998</v>
      </c>
      <c r="R366" s="224">
        <f>Q366*H366</f>
        <v>4.22467272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79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1856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1857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79</v>
      </c>
    </row>
    <row r="368" s="14" customFormat="1">
      <c r="A368" s="14"/>
      <c r="B368" s="244"/>
      <c r="C368" s="245"/>
      <c r="D368" s="235" t="s">
        <v>153</v>
      </c>
      <c r="E368" s="246" t="s">
        <v>19</v>
      </c>
      <c r="F368" s="247" t="s">
        <v>1858</v>
      </c>
      <c r="G368" s="245"/>
      <c r="H368" s="248">
        <v>1.8360000000000001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153</v>
      </c>
      <c r="AU368" s="254" t="s">
        <v>79</v>
      </c>
      <c r="AV368" s="14" t="s">
        <v>79</v>
      </c>
      <c r="AW368" s="14" t="s">
        <v>31</v>
      </c>
      <c r="AX368" s="14" t="s">
        <v>77</v>
      </c>
      <c r="AY368" s="254" t="s">
        <v>142</v>
      </c>
    </row>
    <row r="369" s="2" customFormat="1" ht="21.75" customHeight="1">
      <c r="A369" s="41"/>
      <c r="B369" s="42"/>
      <c r="C369" s="215" t="s">
        <v>1859</v>
      </c>
      <c r="D369" s="215" t="s">
        <v>144</v>
      </c>
      <c r="E369" s="216" t="s">
        <v>1860</v>
      </c>
      <c r="F369" s="217" t="s">
        <v>1861</v>
      </c>
      <c r="G369" s="218" t="s">
        <v>201</v>
      </c>
      <c r="H369" s="219">
        <v>45.284999999999997</v>
      </c>
      <c r="I369" s="220"/>
      <c r="J369" s="221">
        <f>ROUND(I369*H369,2)</f>
        <v>0</v>
      </c>
      <c r="K369" s="217" t="s">
        <v>148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2.5018699999999998</v>
      </c>
      <c r="R369" s="224">
        <f>Q369*H369</f>
        <v>113.29718294999998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79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1862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1863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79</v>
      </c>
    </row>
    <row r="371" s="13" customFormat="1">
      <c r="A371" s="13"/>
      <c r="B371" s="233"/>
      <c r="C371" s="234"/>
      <c r="D371" s="235" t="s">
        <v>153</v>
      </c>
      <c r="E371" s="236" t="s">
        <v>19</v>
      </c>
      <c r="F371" s="237" t="s">
        <v>1838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153</v>
      </c>
      <c r="AU371" s="243" t="s">
        <v>79</v>
      </c>
      <c r="AV371" s="13" t="s">
        <v>77</v>
      </c>
      <c r="AW371" s="13" t="s">
        <v>31</v>
      </c>
      <c r="AX371" s="13" t="s">
        <v>69</v>
      </c>
      <c r="AY371" s="243" t="s">
        <v>142</v>
      </c>
    </row>
    <row r="372" s="14" customFormat="1">
      <c r="A372" s="14"/>
      <c r="B372" s="244"/>
      <c r="C372" s="245"/>
      <c r="D372" s="235" t="s">
        <v>153</v>
      </c>
      <c r="E372" s="246" t="s">
        <v>19</v>
      </c>
      <c r="F372" s="247" t="s">
        <v>1839</v>
      </c>
      <c r="G372" s="245"/>
      <c r="H372" s="248">
        <v>25.079999999999998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153</v>
      </c>
      <c r="AU372" s="254" t="s">
        <v>79</v>
      </c>
      <c r="AV372" s="14" t="s">
        <v>79</v>
      </c>
      <c r="AW372" s="14" t="s">
        <v>31</v>
      </c>
      <c r="AX372" s="14" t="s">
        <v>69</v>
      </c>
      <c r="AY372" s="254" t="s">
        <v>142</v>
      </c>
    </row>
    <row r="373" s="13" customFormat="1">
      <c r="A373" s="13"/>
      <c r="B373" s="233"/>
      <c r="C373" s="234"/>
      <c r="D373" s="235" t="s">
        <v>153</v>
      </c>
      <c r="E373" s="236" t="s">
        <v>19</v>
      </c>
      <c r="F373" s="237" t="s">
        <v>1841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153</v>
      </c>
      <c r="AU373" s="243" t="s">
        <v>79</v>
      </c>
      <c r="AV373" s="13" t="s">
        <v>77</v>
      </c>
      <c r="AW373" s="13" t="s">
        <v>31</v>
      </c>
      <c r="AX373" s="13" t="s">
        <v>69</v>
      </c>
      <c r="AY373" s="243" t="s">
        <v>142</v>
      </c>
    </row>
    <row r="374" s="14" customFormat="1">
      <c r="A374" s="14"/>
      <c r="B374" s="244"/>
      <c r="C374" s="245"/>
      <c r="D374" s="235" t="s">
        <v>153</v>
      </c>
      <c r="E374" s="246" t="s">
        <v>19</v>
      </c>
      <c r="F374" s="247" t="s">
        <v>1842</v>
      </c>
      <c r="G374" s="245"/>
      <c r="H374" s="248">
        <v>19.379999999999999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153</v>
      </c>
      <c r="AU374" s="254" t="s">
        <v>79</v>
      </c>
      <c r="AV374" s="14" t="s">
        <v>79</v>
      </c>
      <c r="AW374" s="14" t="s">
        <v>31</v>
      </c>
      <c r="AX374" s="14" t="s">
        <v>69</v>
      </c>
      <c r="AY374" s="254" t="s">
        <v>142</v>
      </c>
    </row>
    <row r="375" s="13" customFormat="1">
      <c r="A375" s="13"/>
      <c r="B375" s="233"/>
      <c r="C375" s="234"/>
      <c r="D375" s="235" t="s">
        <v>153</v>
      </c>
      <c r="E375" s="236" t="s">
        <v>19</v>
      </c>
      <c r="F375" s="237" t="s">
        <v>1844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153</v>
      </c>
      <c r="AU375" s="243" t="s">
        <v>79</v>
      </c>
      <c r="AV375" s="13" t="s">
        <v>77</v>
      </c>
      <c r="AW375" s="13" t="s">
        <v>31</v>
      </c>
      <c r="AX375" s="13" t="s">
        <v>69</v>
      </c>
      <c r="AY375" s="243" t="s">
        <v>142</v>
      </c>
    </row>
    <row r="376" s="14" customFormat="1">
      <c r="A376" s="14"/>
      <c r="B376" s="244"/>
      <c r="C376" s="245"/>
      <c r="D376" s="235" t="s">
        <v>153</v>
      </c>
      <c r="E376" s="246" t="s">
        <v>19</v>
      </c>
      <c r="F376" s="247" t="s">
        <v>1845</v>
      </c>
      <c r="G376" s="245"/>
      <c r="H376" s="248">
        <v>0.82499999999999996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153</v>
      </c>
      <c r="AU376" s="254" t="s">
        <v>79</v>
      </c>
      <c r="AV376" s="14" t="s">
        <v>79</v>
      </c>
      <c r="AW376" s="14" t="s">
        <v>31</v>
      </c>
      <c r="AX376" s="14" t="s">
        <v>69</v>
      </c>
      <c r="AY376" s="254" t="s">
        <v>142</v>
      </c>
    </row>
    <row r="377" s="15" customFormat="1">
      <c r="A377" s="15"/>
      <c r="B377" s="255"/>
      <c r="C377" s="256"/>
      <c r="D377" s="235" t="s">
        <v>153</v>
      </c>
      <c r="E377" s="257" t="s">
        <v>19</v>
      </c>
      <c r="F377" s="258" t="s">
        <v>158</v>
      </c>
      <c r="G377" s="256"/>
      <c r="H377" s="259">
        <v>45.284999999999997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153</v>
      </c>
      <c r="AU377" s="265" t="s">
        <v>79</v>
      </c>
      <c r="AV377" s="15" t="s">
        <v>149</v>
      </c>
      <c r="AW377" s="15" t="s">
        <v>31</v>
      </c>
      <c r="AX377" s="15" t="s">
        <v>77</v>
      </c>
      <c r="AY377" s="265" t="s">
        <v>142</v>
      </c>
    </row>
    <row r="378" s="2" customFormat="1" ht="16.5" customHeight="1">
      <c r="A378" s="41"/>
      <c r="B378" s="42"/>
      <c r="C378" s="215" t="s">
        <v>1864</v>
      </c>
      <c r="D378" s="215" t="s">
        <v>144</v>
      </c>
      <c r="E378" s="216" t="s">
        <v>1865</v>
      </c>
      <c r="F378" s="217" t="s">
        <v>1866</v>
      </c>
      <c r="G378" s="218" t="s">
        <v>256</v>
      </c>
      <c r="H378" s="219">
        <v>1.5309999999999999</v>
      </c>
      <c r="I378" s="220"/>
      <c r="J378" s="221">
        <f>ROUND(I378*H378,2)</f>
        <v>0</v>
      </c>
      <c r="K378" s="217" t="s">
        <v>148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1.06277</v>
      </c>
      <c r="R378" s="224">
        <f>Q378*H378</f>
        <v>1.6271008699999998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79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1867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1868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79</v>
      </c>
    </row>
    <row r="380" s="13" customFormat="1">
      <c r="A380" s="13"/>
      <c r="B380" s="233"/>
      <c r="C380" s="234"/>
      <c r="D380" s="235" t="s">
        <v>153</v>
      </c>
      <c r="E380" s="236" t="s">
        <v>19</v>
      </c>
      <c r="F380" s="237" t="s">
        <v>1838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153</v>
      </c>
      <c r="AU380" s="243" t="s">
        <v>79</v>
      </c>
      <c r="AV380" s="13" t="s">
        <v>77</v>
      </c>
      <c r="AW380" s="13" t="s">
        <v>31</v>
      </c>
      <c r="AX380" s="13" t="s">
        <v>69</v>
      </c>
      <c r="AY380" s="243" t="s">
        <v>142</v>
      </c>
    </row>
    <row r="381" s="14" customFormat="1">
      <c r="A381" s="14"/>
      <c r="B381" s="244"/>
      <c r="C381" s="245"/>
      <c r="D381" s="235" t="s">
        <v>153</v>
      </c>
      <c r="E381" s="246" t="s">
        <v>19</v>
      </c>
      <c r="F381" s="247" t="s">
        <v>1869</v>
      </c>
      <c r="G381" s="245"/>
      <c r="H381" s="248">
        <v>0.81699999999999995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153</v>
      </c>
      <c r="AU381" s="254" t="s">
        <v>79</v>
      </c>
      <c r="AV381" s="14" t="s">
        <v>79</v>
      </c>
      <c r="AW381" s="14" t="s">
        <v>31</v>
      </c>
      <c r="AX381" s="14" t="s">
        <v>69</v>
      </c>
      <c r="AY381" s="254" t="s">
        <v>142</v>
      </c>
    </row>
    <row r="382" s="13" customFormat="1">
      <c r="A382" s="13"/>
      <c r="B382" s="233"/>
      <c r="C382" s="234"/>
      <c r="D382" s="235" t="s">
        <v>153</v>
      </c>
      <c r="E382" s="236" t="s">
        <v>19</v>
      </c>
      <c r="F382" s="237" t="s">
        <v>1841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153</v>
      </c>
      <c r="AU382" s="243" t="s">
        <v>79</v>
      </c>
      <c r="AV382" s="13" t="s">
        <v>77</v>
      </c>
      <c r="AW382" s="13" t="s">
        <v>31</v>
      </c>
      <c r="AX382" s="13" t="s">
        <v>69</v>
      </c>
      <c r="AY382" s="243" t="s">
        <v>142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1870</v>
      </c>
      <c r="G383" s="245"/>
      <c r="H383" s="248">
        <v>0.63100000000000001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3" customFormat="1">
      <c r="A384" s="13"/>
      <c r="B384" s="233"/>
      <c r="C384" s="234"/>
      <c r="D384" s="235" t="s">
        <v>153</v>
      </c>
      <c r="E384" s="236" t="s">
        <v>19</v>
      </c>
      <c r="F384" s="237" t="s">
        <v>1844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153</v>
      </c>
      <c r="AU384" s="243" t="s">
        <v>79</v>
      </c>
      <c r="AV384" s="13" t="s">
        <v>77</v>
      </c>
      <c r="AW384" s="13" t="s">
        <v>31</v>
      </c>
      <c r="AX384" s="13" t="s">
        <v>69</v>
      </c>
      <c r="AY384" s="243" t="s">
        <v>142</v>
      </c>
    </row>
    <row r="385" s="14" customFormat="1">
      <c r="A385" s="14"/>
      <c r="B385" s="244"/>
      <c r="C385" s="245"/>
      <c r="D385" s="235" t="s">
        <v>153</v>
      </c>
      <c r="E385" s="246" t="s">
        <v>19</v>
      </c>
      <c r="F385" s="247" t="s">
        <v>1871</v>
      </c>
      <c r="G385" s="245"/>
      <c r="H385" s="248">
        <v>0.027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153</v>
      </c>
      <c r="AU385" s="254" t="s">
        <v>79</v>
      </c>
      <c r="AV385" s="14" t="s">
        <v>79</v>
      </c>
      <c r="AW385" s="14" t="s">
        <v>31</v>
      </c>
      <c r="AX385" s="14" t="s">
        <v>69</v>
      </c>
      <c r="AY385" s="254" t="s">
        <v>142</v>
      </c>
    </row>
    <row r="386" s="16" customFormat="1">
      <c r="A386" s="16"/>
      <c r="B386" s="266"/>
      <c r="C386" s="267"/>
      <c r="D386" s="235" t="s">
        <v>153</v>
      </c>
      <c r="E386" s="268" t="s">
        <v>19</v>
      </c>
      <c r="F386" s="269" t="s">
        <v>214</v>
      </c>
      <c r="G386" s="267"/>
      <c r="H386" s="270">
        <v>1.4749999999999999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6" t="s">
        <v>153</v>
      </c>
      <c r="AU386" s="276" t="s">
        <v>79</v>
      </c>
      <c r="AV386" s="16" t="s">
        <v>163</v>
      </c>
      <c r="AW386" s="16" t="s">
        <v>31</v>
      </c>
      <c r="AX386" s="16" t="s">
        <v>69</v>
      </c>
      <c r="AY386" s="276" t="s">
        <v>142</v>
      </c>
    </row>
    <row r="387" s="14" customFormat="1">
      <c r="A387" s="14"/>
      <c r="B387" s="244"/>
      <c r="C387" s="245"/>
      <c r="D387" s="235" t="s">
        <v>153</v>
      </c>
      <c r="E387" s="246" t="s">
        <v>19</v>
      </c>
      <c r="F387" s="247" t="s">
        <v>1872</v>
      </c>
      <c r="G387" s="245"/>
      <c r="H387" s="248">
        <v>0.056000000000000001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153</v>
      </c>
      <c r="AU387" s="254" t="s">
        <v>79</v>
      </c>
      <c r="AV387" s="14" t="s">
        <v>79</v>
      </c>
      <c r="AW387" s="14" t="s">
        <v>31</v>
      </c>
      <c r="AX387" s="14" t="s">
        <v>69</v>
      </c>
      <c r="AY387" s="254" t="s">
        <v>142</v>
      </c>
    </row>
    <row r="388" s="15" customFormat="1">
      <c r="A388" s="15"/>
      <c r="B388" s="255"/>
      <c r="C388" s="256"/>
      <c r="D388" s="235" t="s">
        <v>153</v>
      </c>
      <c r="E388" s="257" t="s">
        <v>19</v>
      </c>
      <c r="F388" s="258" t="s">
        <v>158</v>
      </c>
      <c r="G388" s="256"/>
      <c r="H388" s="259">
        <v>1.5309999999999999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153</v>
      </c>
      <c r="AU388" s="265" t="s">
        <v>79</v>
      </c>
      <c r="AV388" s="15" t="s">
        <v>149</v>
      </c>
      <c r="AW388" s="15" t="s">
        <v>31</v>
      </c>
      <c r="AX388" s="15" t="s">
        <v>77</v>
      </c>
      <c r="AY388" s="265" t="s">
        <v>142</v>
      </c>
    </row>
    <row r="389" s="12" customFormat="1" ht="22.8" customHeight="1">
      <c r="A389" s="12"/>
      <c r="B389" s="199"/>
      <c r="C389" s="200"/>
      <c r="D389" s="201" t="s">
        <v>68</v>
      </c>
      <c r="E389" s="213" t="s">
        <v>163</v>
      </c>
      <c r="F389" s="213" t="s">
        <v>1873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SUM(P390:P846)</f>
        <v>0</v>
      </c>
      <c r="Q389" s="207"/>
      <c r="R389" s="208">
        <f>SUM(R390:R846)</f>
        <v>275.95390881999998</v>
      </c>
      <c r="S389" s="207"/>
      <c r="T389" s="209">
        <f>SUM(T390:T846)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77</v>
      </c>
      <c r="AT389" s="211" t="s">
        <v>68</v>
      </c>
      <c r="AU389" s="211" t="s">
        <v>77</v>
      </c>
      <c r="AY389" s="210" t="s">
        <v>142</v>
      </c>
      <c r="BK389" s="212">
        <f>SUM(BK390:BK846)</f>
        <v>0</v>
      </c>
    </row>
    <row r="390" s="2" customFormat="1" ht="24.15" customHeight="1">
      <c r="A390" s="41"/>
      <c r="B390" s="42"/>
      <c r="C390" s="215" t="s">
        <v>1874</v>
      </c>
      <c r="D390" s="215" t="s">
        <v>144</v>
      </c>
      <c r="E390" s="216" t="s">
        <v>1875</v>
      </c>
      <c r="F390" s="217" t="s">
        <v>1876</v>
      </c>
      <c r="G390" s="218" t="s">
        <v>201</v>
      </c>
      <c r="H390" s="219">
        <v>15.484</v>
      </c>
      <c r="I390" s="220"/>
      <c r="J390" s="221">
        <f>ROUND(I390*H390,2)</f>
        <v>0</v>
      </c>
      <c r="K390" s="217" t="s">
        <v>148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1.8775</v>
      </c>
      <c r="R390" s="224">
        <f>Q390*H390</f>
        <v>29.071210000000001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149</v>
      </c>
      <c r="AT390" s="226" t="s">
        <v>144</v>
      </c>
      <c r="AU390" s="226" t="s">
        <v>79</v>
      </c>
      <c r="AY390" s="20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77</v>
      </c>
      <c r="BK390" s="227">
        <f>ROUND(I390*H390,2)</f>
        <v>0</v>
      </c>
      <c r="BL390" s="20" t="s">
        <v>149</v>
      </c>
      <c r="BM390" s="226" t="s">
        <v>1877</v>
      </c>
    </row>
    <row r="391" s="2" customFormat="1">
      <c r="A391" s="41"/>
      <c r="B391" s="42"/>
      <c r="C391" s="43"/>
      <c r="D391" s="228" t="s">
        <v>151</v>
      </c>
      <c r="E391" s="43"/>
      <c r="F391" s="229" t="s">
        <v>1878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151</v>
      </c>
      <c r="AU391" s="20" t="s">
        <v>79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1879</v>
      </c>
      <c r="G392" s="245"/>
      <c r="H392" s="248">
        <v>1.1699999999999999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4" customFormat="1">
      <c r="A393" s="14"/>
      <c r="B393" s="244"/>
      <c r="C393" s="245"/>
      <c r="D393" s="235" t="s">
        <v>153</v>
      </c>
      <c r="E393" s="246" t="s">
        <v>19</v>
      </c>
      <c r="F393" s="247" t="s">
        <v>1880</v>
      </c>
      <c r="G393" s="245"/>
      <c r="H393" s="248">
        <v>-0.58499999999999996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153</v>
      </c>
      <c r="AU393" s="254" t="s">
        <v>79</v>
      </c>
      <c r="AV393" s="14" t="s">
        <v>79</v>
      </c>
      <c r="AW393" s="14" t="s">
        <v>31</v>
      </c>
      <c r="AX393" s="14" t="s">
        <v>69</v>
      </c>
      <c r="AY393" s="254" t="s">
        <v>142</v>
      </c>
    </row>
    <row r="394" s="14" customFormat="1">
      <c r="A394" s="14"/>
      <c r="B394" s="244"/>
      <c r="C394" s="245"/>
      <c r="D394" s="235" t="s">
        <v>153</v>
      </c>
      <c r="E394" s="246" t="s">
        <v>19</v>
      </c>
      <c r="F394" s="247" t="s">
        <v>1881</v>
      </c>
      <c r="G394" s="245"/>
      <c r="H394" s="248">
        <v>1.6799999999999999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153</v>
      </c>
      <c r="AU394" s="254" t="s">
        <v>79</v>
      </c>
      <c r="AV394" s="14" t="s">
        <v>79</v>
      </c>
      <c r="AW394" s="14" t="s">
        <v>31</v>
      </c>
      <c r="AX394" s="14" t="s">
        <v>69</v>
      </c>
      <c r="AY394" s="254" t="s">
        <v>142</v>
      </c>
    </row>
    <row r="395" s="14" customFormat="1">
      <c r="A395" s="14"/>
      <c r="B395" s="244"/>
      <c r="C395" s="245"/>
      <c r="D395" s="235" t="s">
        <v>153</v>
      </c>
      <c r="E395" s="246" t="s">
        <v>19</v>
      </c>
      <c r="F395" s="247" t="s">
        <v>1882</v>
      </c>
      <c r="G395" s="245"/>
      <c r="H395" s="248">
        <v>1.827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153</v>
      </c>
      <c r="AU395" s="254" t="s">
        <v>79</v>
      </c>
      <c r="AV395" s="14" t="s">
        <v>79</v>
      </c>
      <c r="AW395" s="14" t="s">
        <v>31</v>
      </c>
      <c r="AX395" s="14" t="s">
        <v>69</v>
      </c>
      <c r="AY395" s="254" t="s">
        <v>142</v>
      </c>
    </row>
    <row r="396" s="14" customFormat="1">
      <c r="A396" s="14"/>
      <c r="B396" s="244"/>
      <c r="C396" s="245"/>
      <c r="D396" s="235" t="s">
        <v>153</v>
      </c>
      <c r="E396" s="246" t="s">
        <v>19</v>
      </c>
      <c r="F396" s="247" t="s">
        <v>1883</v>
      </c>
      <c r="G396" s="245"/>
      <c r="H396" s="248">
        <v>0.217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153</v>
      </c>
      <c r="AU396" s="254" t="s">
        <v>79</v>
      </c>
      <c r="AV396" s="14" t="s">
        <v>79</v>
      </c>
      <c r="AW396" s="14" t="s">
        <v>31</v>
      </c>
      <c r="AX396" s="14" t="s">
        <v>69</v>
      </c>
      <c r="AY396" s="254" t="s">
        <v>142</v>
      </c>
    </row>
    <row r="397" s="14" customFormat="1">
      <c r="A397" s="14"/>
      <c r="B397" s="244"/>
      <c r="C397" s="245"/>
      <c r="D397" s="235" t="s">
        <v>153</v>
      </c>
      <c r="E397" s="246" t="s">
        <v>19</v>
      </c>
      <c r="F397" s="247" t="s">
        <v>1884</v>
      </c>
      <c r="G397" s="245"/>
      <c r="H397" s="248">
        <v>0.86199999999999999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153</v>
      </c>
      <c r="AU397" s="254" t="s">
        <v>79</v>
      </c>
      <c r="AV397" s="14" t="s">
        <v>79</v>
      </c>
      <c r="AW397" s="14" t="s">
        <v>31</v>
      </c>
      <c r="AX397" s="14" t="s">
        <v>69</v>
      </c>
      <c r="AY397" s="254" t="s">
        <v>142</v>
      </c>
    </row>
    <row r="398" s="14" customFormat="1">
      <c r="A398" s="14"/>
      <c r="B398" s="244"/>
      <c r="C398" s="245"/>
      <c r="D398" s="235" t="s">
        <v>153</v>
      </c>
      <c r="E398" s="246" t="s">
        <v>19</v>
      </c>
      <c r="F398" s="247" t="s">
        <v>1885</v>
      </c>
      <c r="G398" s="245"/>
      <c r="H398" s="248">
        <v>0.158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153</v>
      </c>
      <c r="AU398" s="254" t="s">
        <v>79</v>
      </c>
      <c r="AV398" s="14" t="s">
        <v>79</v>
      </c>
      <c r="AW398" s="14" t="s">
        <v>31</v>
      </c>
      <c r="AX398" s="14" t="s">
        <v>69</v>
      </c>
      <c r="AY398" s="254" t="s">
        <v>142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1886</v>
      </c>
      <c r="G399" s="245"/>
      <c r="H399" s="248">
        <v>0.69799999999999995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4" customFormat="1">
      <c r="A400" s="14"/>
      <c r="B400" s="244"/>
      <c r="C400" s="245"/>
      <c r="D400" s="235" t="s">
        <v>153</v>
      </c>
      <c r="E400" s="246" t="s">
        <v>19</v>
      </c>
      <c r="F400" s="247" t="s">
        <v>1887</v>
      </c>
      <c r="G400" s="245"/>
      <c r="H400" s="248">
        <v>0.108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153</v>
      </c>
      <c r="AU400" s="254" t="s">
        <v>79</v>
      </c>
      <c r="AV400" s="14" t="s">
        <v>79</v>
      </c>
      <c r="AW400" s="14" t="s">
        <v>31</v>
      </c>
      <c r="AX400" s="14" t="s">
        <v>69</v>
      </c>
      <c r="AY400" s="254" t="s">
        <v>142</v>
      </c>
    </row>
    <row r="401" s="14" customFormat="1">
      <c r="A401" s="14"/>
      <c r="B401" s="244"/>
      <c r="C401" s="245"/>
      <c r="D401" s="235" t="s">
        <v>153</v>
      </c>
      <c r="E401" s="246" t="s">
        <v>19</v>
      </c>
      <c r="F401" s="247" t="s">
        <v>1888</v>
      </c>
      <c r="G401" s="245"/>
      <c r="H401" s="248">
        <v>0.64700000000000002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153</v>
      </c>
      <c r="AU401" s="254" t="s">
        <v>79</v>
      </c>
      <c r="AV401" s="14" t="s">
        <v>79</v>
      </c>
      <c r="AW401" s="14" t="s">
        <v>31</v>
      </c>
      <c r="AX401" s="14" t="s">
        <v>69</v>
      </c>
      <c r="AY401" s="254" t="s">
        <v>142</v>
      </c>
    </row>
    <row r="402" s="14" customFormat="1">
      <c r="A402" s="14"/>
      <c r="B402" s="244"/>
      <c r="C402" s="245"/>
      <c r="D402" s="235" t="s">
        <v>153</v>
      </c>
      <c r="E402" s="246" t="s">
        <v>19</v>
      </c>
      <c r="F402" s="247" t="s">
        <v>1889</v>
      </c>
      <c r="G402" s="245"/>
      <c r="H402" s="248">
        <v>0.28399999999999997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153</v>
      </c>
      <c r="AU402" s="254" t="s">
        <v>79</v>
      </c>
      <c r="AV402" s="14" t="s">
        <v>79</v>
      </c>
      <c r="AW402" s="14" t="s">
        <v>31</v>
      </c>
      <c r="AX402" s="14" t="s">
        <v>69</v>
      </c>
      <c r="AY402" s="254" t="s">
        <v>142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1890</v>
      </c>
      <c r="G403" s="245"/>
      <c r="H403" s="248">
        <v>1.2290000000000001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4" customFormat="1">
      <c r="A404" s="14"/>
      <c r="B404" s="244"/>
      <c r="C404" s="245"/>
      <c r="D404" s="235" t="s">
        <v>153</v>
      </c>
      <c r="E404" s="246" t="s">
        <v>19</v>
      </c>
      <c r="F404" s="247" t="s">
        <v>1891</v>
      </c>
      <c r="G404" s="245"/>
      <c r="H404" s="248">
        <v>0.498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153</v>
      </c>
      <c r="AU404" s="254" t="s">
        <v>79</v>
      </c>
      <c r="AV404" s="14" t="s">
        <v>79</v>
      </c>
      <c r="AW404" s="14" t="s">
        <v>31</v>
      </c>
      <c r="AX404" s="14" t="s">
        <v>69</v>
      </c>
      <c r="AY404" s="254" t="s">
        <v>142</v>
      </c>
    </row>
    <row r="405" s="14" customFormat="1">
      <c r="A405" s="14"/>
      <c r="B405" s="244"/>
      <c r="C405" s="245"/>
      <c r="D405" s="235" t="s">
        <v>153</v>
      </c>
      <c r="E405" s="246" t="s">
        <v>19</v>
      </c>
      <c r="F405" s="247" t="s">
        <v>1892</v>
      </c>
      <c r="G405" s="245"/>
      <c r="H405" s="248">
        <v>-0.23599999999999999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153</v>
      </c>
      <c r="AU405" s="254" t="s">
        <v>79</v>
      </c>
      <c r="AV405" s="14" t="s">
        <v>79</v>
      </c>
      <c r="AW405" s="14" t="s">
        <v>31</v>
      </c>
      <c r="AX405" s="14" t="s">
        <v>69</v>
      </c>
      <c r="AY405" s="254" t="s">
        <v>142</v>
      </c>
    </row>
    <row r="406" s="14" customFormat="1">
      <c r="A406" s="14"/>
      <c r="B406" s="244"/>
      <c r="C406" s="245"/>
      <c r="D406" s="235" t="s">
        <v>153</v>
      </c>
      <c r="E406" s="246" t="s">
        <v>19</v>
      </c>
      <c r="F406" s="247" t="s">
        <v>1893</v>
      </c>
      <c r="G406" s="245"/>
      <c r="H406" s="248">
        <v>0.85099999999999998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153</v>
      </c>
      <c r="AU406" s="254" t="s">
        <v>79</v>
      </c>
      <c r="AV406" s="14" t="s">
        <v>79</v>
      </c>
      <c r="AW406" s="14" t="s">
        <v>31</v>
      </c>
      <c r="AX406" s="14" t="s">
        <v>69</v>
      </c>
      <c r="AY406" s="254" t="s">
        <v>142</v>
      </c>
    </row>
    <row r="407" s="14" customFormat="1">
      <c r="A407" s="14"/>
      <c r="B407" s="244"/>
      <c r="C407" s="245"/>
      <c r="D407" s="235" t="s">
        <v>153</v>
      </c>
      <c r="E407" s="246" t="s">
        <v>19</v>
      </c>
      <c r="F407" s="247" t="s">
        <v>1894</v>
      </c>
      <c r="G407" s="245"/>
      <c r="H407" s="248">
        <v>0.29399999999999998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153</v>
      </c>
      <c r="AU407" s="254" t="s">
        <v>79</v>
      </c>
      <c r="AV407" s="14" t="s">
        <v>79</v>
      </c>
      <c r="AW407" s="14" t="s">
        <v>31</v>
      </c>
      <c r="AX407" s="14" t="s">
        <v>69</v>
      </c>
      <c r="AY407" s="254" t="s">
        <v>142</v>
      </c>
    </row>
    <row r="408" s="14" customFormat="1">
      <c r="A408" s="14"/>
      <c r="B408" s="244"/>
      <c r="C408" s="245"/>
      <c r="D408" s="235" t="s">
        <v>153</v>
      </c>
      <c r="E408" s="246" t="s">
        <v>19</v>
      </c>
      <c r="F408" s="247" t="s">
        <v>1895</v>
      </c>
      <c r="G408" s="245"/>
      <c r="H408" s="248">
        <v>0.32400000000000001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153</v>
      </c>
      <c r="AU408" s="254" t="s">
        <v>79</v>
      </c>
      <c r="AV408" s="14" t="s">
        <v>79</v>
      </c>
      <c r="AW408" s="14" t="s">
        <v>31</v>
      </c>
      <c r="AX408" s="14" t="s">
        <v>69</v>
      </c>
      <c r="AY408" s="254" t="s">
        <v>142</v>
      </c>
    </row>
    <row r="409" s="14" customFormat="1">
      <c r="A409" s="14"/>
      <c r="B409" s="244"/>
      <c r="C409" s="245"/>
      <c r="D409" s="235" t="s">
        <v>153</v>
      </c>
      <c r="E409" s="246" t="s">
        <v>19</v>
      </c>
      <c r="F409" s="247" t="s">
        <v>1896</v>
      </c>
      <c r="G409" s="245"/>
      <c r="H409" s="248">
        <v>0.81000000000000005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153</v>
      </c>
      <c r="AU409" s="254" t="s">
        <v>79</v>
      </c>
      <c r="AV409" s="14" t="s">
        <v>79</v>
      </c>
      <c r="AW409" s="14" t="s">
        <v>31</v>
      </c>
      <c r="AX409" s="14" t="s">
        <v>69</v>
      </c>
      <c r="AY409" s="254" t="s">
        <v>142</v>
      </c>
    </row>
    <row r="410" s="14" customFormat="1">
      <c r="A410" s="14"/>
      <c r="B410" s="244"/>
      <c r="C410" s="245"/>
      <c r="D410" s="235" t="s">
        <v>153</v>
      </c>
      <c r="E410" s="246" t="s">
        <v>19</v>
      </c>
      <c r="F410" s="247" t="s">
        <v>1897</v>
      </c>
      <c r="G410" s="245"/>
      <c r="H410" s="248">
        <v>-0.71599999999999997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153</v>
      </c>
      <c r="AU410" s="254" t="s">
        <v>79</v>
      </c>
      <c r="AV410" s="14" t="s">
        <v>79</v>
      </c>
      <c r="AW410" s="14" t="s">
        <v>31</v>
      </c>
      <c r="AX410" s="14" t="s">
        <v>69</v>
      </c>
      <c r="AY410" s="254" t="s">
        <v>142</v>
      </c>
    </row>
    <row r="411" s="14" customFormat="1">
      <c r="A411" s="14"/>
      <c r="B411" s="244"/>
      <c r="C411" s="245"/>
      <c r="D411" s="235" t="s">
        <v>153</v>
      </c>
      <c r="E411" s="246" t="s">
        <v>19</v>
      </c>
      <c r="F411" s="247" t="s">
        <v>1898</v>
      </c>
      <c r="G411" s="245"/>
      <c r="H411" s="248">
        <v>0.61399999999999999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153</v>
      </c>
      <c r="AU411" s="254" t="s">
        <v>79</v>
      </c>
      <c r="AV411" s="14" t="s">
        <v>79</v>
      </c>
      <c r="AW411" s="14" t="s">
        <v>31</v>
      </c>
      <c r="AX411" s="14" t="s">
        <v>69</v>
      </c>
      <c r="AY411" s="254" t="s">
        <v>142</v>
      </c>
    </row>
    <row r="412" s="14" customFormat="1">
      <c r="A412" s="14"/>
      <c r="B412" s="244"/>
      <c r="C412" s="245"/>
      <c r="D412" s="235" t="s">
        <v>153</v>
      </c>
      <c r="E412" s="246" t="s">
        <v>19</v>
      </c>
      <c r="F412" s="247" t="s">
        <v>1899</v>
      </c>
      <c r="G412" s="245"/>
      <c r="H412" s="248">
        <v>4.75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153</v>
      </c>
      <c r="AU412" s="254" t="s">
        <v>79</v>
      </c>
      <c r="AV412" s="14" t="s">
        <v>79</v>
      </c>
      <c r="AW412" s="14" t="s">
        <v>31</v>
      </c>
      <c r="AX412" s="14" t="s">
        <v>69</v>
      </c>
      <c r="AY412" s="254" t="s">
        <v>142</v>
      </c>
    </row>
    <row r="413" s="15" customFormat="1">
      <c r="A413" s="15"/>
      <c r="B413" s="255"/>
      <c r="C413" s="256"/>
      <c r="D413" s="235" t="s">
        <v>153</v>
      </c>
      <c r="E413" s="257" t="s">
        <v>19</v>
      </c>
      <c r="F413" s="258" t="s">
        <v>158</v>
      </c>
      <c r="G413" s="256"/>
      <c r="H413" s="259">
        <v>15.484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153</v>
      </c>
      <c r="AU413" s="265" t="s">
        <v>79</v>
      </c>
      <c r="AV413" s="15" t="s">
        <v>149</v>
      </c>
      <c r="AW413" s="15" t="s">
        <v>31</v>
      </c>
      <c r="AX413" s="15" t="s">
        <v>77</v>
      </c>
      <c r="AY413" s="265" t="s">
        <v>142</v>
      </c>
    </row>
    <row r="414" s="2" customFormat="1" ht="24.15" customHeight="1">
      <c r="A414" s="41"/>
      <c r="B414" s="42"/>
      <c r="C414" s="215" t="s">
        <v>1900</v>
      </c>
      <c r="D414" s="215" t="s">
        <v>144</v>
      </c>
      <c r="E414" s="216" t="s">
        <v>1901</v>
      </c>
      <c r="F414" s="217" t="s">
        <v>1902</v>
      </c>
      <c r="G414" s="218" t="s">
        <v>147</v>
      </c>
      <c r="H414" s="219">
        <v>246.089</v>
      </c>
      <c r="I414" s="220"/>
      <c r="J414" s="221">
        <f>ROUND(I414*H414,2)</f>
        <v>0</v>
      </c>
      <c r="K414" s="217" t="s">
        <v>148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0.24865000000000001</v>
      </c>
      <c r="R414" s="224">
        <f>Q414*H414</f>
        <v>61.190029850000002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149</v>
      </c>
      <c r="AT414" s="226" t="s">
        <v>144</v>
      </c>
      <c r="AU414" s="226" t="s">
        <v>79</v>
      </c>
      <c r="AY414" s="20" t="s">
        <v>142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77</v>
      </c>
      <c r="BK414" s="227">
        <f>ROUND(I414*H414,2)</f>
        <v>0</v>
      </c>
      <c r="BL414" s="20" t="s">
        <v>149</v>
      </c>
      <c r="BM414" s="226" t="s">
        <v>1903</v>
      </c>
    </row>
    <row r="415" s="2" customFormat="1">
      <c r="A415" s="41"/>
      <c r="B415" s="42"/>
      <c r="C415" s="43"/>
      <c r="D415" s="228" t="s">
        <v>151</v>
      </c>
      <c r="E415" s="43"/>
      <c r="F415" s="229" t="s">
        <v>1904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151</v>
      </c>
      <c r="AU415" s="20" t="s">
        <v>79</v>
      </c>
    </row>
    <row r="416" s="13" customFormat="1">
      <c r="A416" s="13"/>
      <c r="B416" s="233"/>
      <c r="C416" s="234"/>
      <c r="D416" s="235" t="s">
        <v>153</v>
      </c>
      <c r="E416" s="236" t="s">
        <v>19</v>
      </c>
      <c r="F416" s="237" t="s">
        <v>1905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153</v>
      </c>
      <c r="AU416" s="243" t="s">
        <v>79</v>
      </c>
      <c r="AV416" s="13" t="s">
        <v>77</v>
      </c>
      <c r="AW416" s="13" t="s">
        <v>31</v>
      </c>
      <c r="AX416" s="13" t="s">
        <v>69</v>
      </c>
      <c r="AY416" s="243" t="s">
        <v>142</v>
      </c>
    </row>
    <row r="417" s="14" customFormat="1">
      <c r="A417" s="14"/>
      <c r="B417" s="244"/>
      <c r="C417" s="245"/>
      <c r="D417" s="235" t="s">
        <v>153</v>
      </c>
      <c r="E417" s="246" t="s">
        <v>19</v>
      </c>
      <c r="F417" s="247" t="s">
        <v>1906</v>
      </c>
      <c r="G417" s="245"/>
      <c r="H417" s="248">
        <v>1.448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153</v>
      </c>
      <c r="AU417" s="254" t="s">
        <v>79</v>
      </c>
      <c r="AV417" s="14" t="s">
        <v>79</v>
      </c>
      <c r="AW417" s="14" t="s">
        <v>31</v>
      </c>
      <c r="AX417" s="14" t="s">
        <v>69</v>
      </c>
      <c r="AY417" s="254" t="s">
        <v>142</v>
      </c>
    </row>
    <row r="418" s="13" customFormat="1">
      <c r="A418" s="13"/>
      <c r="B418" s="233"/>
      <c r="C418" s="234"/>
      <c r="D418" s="235" t="s">
        <v>153</v>
      </c>
      <c r="E418" s="236" t="s">
        <v>19</v>
      </c>
      <c r="F418" s="237" t="s">
        <v>520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153</v>
      </c>
      <c r="AU418" s="243" t="s">
        <v>79</v>
      </c>
      <c r="AV418" s="13" t="s">
        <v>77</v>
      </c>
      <c r="AW418" s="13" t="s">
        <v>31</v>
      </c>
      <c r="AX418" s="13" t="s">
        <v>69</v>
      </c>
      <c r="AY418" s="243" t="s">
        <v>142</v>
      </c>
    </row>
    <row r="419" s="14" customFormat="1">
      <c r="A419" s="14"/>
      <c r="B419" s="244"/>
      <c r="C419" s="245"/>
      <c r="D419" s="235" t="s">
        <v>153</v>
      </c>
      <c r="E419" s="246" t="s">
        <v>19</v>
      </c>
      <c r="F419" s="247" t="s">
        <v>1907</v>
      </c>
      <c r="G419" s="245"/>
      <c r="H419" s="248">
        <v>11.92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153</v>
      </c>
      <c r="AU419" s="254" t="s">
        <v>79</v>
      </c>
      <c r="AV419" s="14" t="s">
        <v>79</v>
      </c>
      <c r="AW419" s="14" t="s">
        <v>31</v>
      </c>
      <c r="AX419" s="14" t="s">
        <v>69</v>
      </c>
      <c r="AY419" s="254" t="s">
        <v>142</v>
      </c>
    </row>
    <row r="420" s="14" customFormat="1">
      <c r="A420" s="14"/>
      <c r="B420" s="244"/>
      <c r="C420" s="245"/>
      <c r="D420" s="235" t="s">
        <v>153</v>
      </c>
      <c r="E420" s="246" t="s">
        <v>19</v>
      </c>
      <c r="F420" s="247" t="s">
        <v>1908</v>
      </c>
      <c r="G420" s="245"/>
      <c r="H420" s="248">
        <v>18.992000000000001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153</v>
      </c>
      <c r="AU420" s="254" t="s">
        <v>79</v>
      </c>
      <c r="AV420" s="14" t="s">
        <v>79</v>
      </c>
      <c r="AW420" s="14" t="s">
        <v>31</v>
      </c>
      <c r="AX420" s="14" t="s">
        <v>69</v>
      </c>
      <c r="AY420" s="254" t="s">
        <v>142</v>
      </c>
    </row>
    <row r="421" s="13" customFormat="1">
      <c r="A421" s="13"/>
      <c r="B421" s="233"/>
      <c r="C421" s="234"/>
      <c r="D421" s="235" t="s">
        <v>153</v>
      </c>
      <c r="E421" s="236" t="s">
        <v>19</v>
      </c>
      <c r="F421" s="237" t="s">
        <v>1909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153</v>
      </c>
      <c r="AU421" s="243" t="s">
        <v>79</v>
      </c>
      <c r="AV421" s="13" t="s">
        <v>77</v>
      </c>
      <c r="AW421" s="13" t="s">
        <v>31</v>
      </c>
      <c r="AX421" s="13" t="s">
        <v>69</v>
      </c>
      <c r="AY421" s="243" t="s">
        <v>142</v>
      </c>
    </row>
    <row r="422" s="14" customFormat="1">
      <c r="A422" s="14"/>
      <c r="B422" s="244"/>
      <c r="C422" s="245"/>
      <c r="D422" s="235" t="s">
        <v>153</v>
      </c>
      <c r="E422" s="246" t="s">
        <v>19</v>
      </c>
      <c r="F422" s="247" t="s">
        <v>1910</v>
      </c>
      <c r="G422" s="245"/>
      <c r="H422" s="248">
        <v>112.20399999999999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153</v>
      </c>
      <c r="AU422" s="254" t="s">
        <v>79</v>
      </c>
      <c r="AV422" s="14" t="s">
        <v>79</v>
      </c>
      <c r="AW422" s="14" t="s">
        <v>31</v>
      </c>
      <c r="AX422" s="14" t="s">
        <v>69</v>
      </c>
      <c r="AY422" s="254" t="s">
        <v>142</v>
      </c>
    </row>
    <row r="423" s="14" customFormat="1">
      <c r="A423" s="14"/>
      <c r="B423" s="244"/>
      <c r="C423" s="245"/>
      <c r="D423" s="235" t="s">
        <v>153</v>
      </c>
      <c r="E423" s="246" t="s">
        <v>19</v>
      </c>
      <c r="F423" s="247" t="s">
        <v>1911</v>
      </c>
      <c r="G423" s="245"/>
      <c r="H423" s="248">
        <v>-3.5459999999999998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153</v>
      </c>
      <c r="AU423" s="254" t="s">
        <v>79</v>
      </c>
      <c r="AV423" s="14" t="s">
        <v>79</v>
      </c>
      <c r="AW423" s="14" t="s">
        <v>31</v>
      </c>
      <c r="AX423" s="14" t="s">
        <v>69</v>
      </c>
      <c r="AY423" s="254" t="s">
        <v>142</v>
      </c>
    </row>
    <row r="424" s="14" customFormat="1">
      <c r="A424" s="14"/>
      <c r="B424" s="244"/>
      <c r="C424" s="245"/>
      <c r="D424" s="235" t="s">
        <v>153</v>
      </c>
      <c r="E424" s="246" t="s">
        <v>19</v>
      </c>
      <c r="F424" s="247" t="s">
        <v>599</v>
      </c>
      <c r="G424" s="245"/>
      <c r="H424" s="248">
        <v>-4.7279999999999998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153</v>
      </c>
      <c r="AU424" s="254" t="s">
        <v>79</v>
      </c>
      <c r="AV424" s="14" t="s">
        <v>79</v>
      </c>
      <c r="AW424" s="14" t="s">
        <v>31</v>
      </c>
      <c r="AX424" s="14" t="s">
        <v>69</v>
      </c>
      <c r="AY424" s="254" t="s">
        <v>142</v>
      </c>
    </row>
    <row r="425" s="14" customFormat="1">
      <c r="A425" s="14"/>
      <c r="B425" s="244"/>
      <c r="C425" s="245"/>
      <c r="D425" s="235" t="s">
        <v>153</v>
      </c>
      <c r="E425" s="246" t="s">
        <v>19</v>
      </c>
      <c r="F425" s="247" t="s">
        <v>1912</v>
      </c>
      <c r="G425" s="245"/>
      <c r="H425" s="248">
        <v>17.812000000000001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153</v>
      </c>
      <c r="AU425" s="254" t="s">
        <v>79</v>
      </c>
      <c r="AV425" s="14" t="s">
        <v>79</v>
      </c>
      <c r="AW425" s="14" t="s">
        <v>31</v>
      </c>
      <c r="AX425" s="14" t="s">
        <v>69</v>
      </c>
      <c r="AY425" s="254" t="s">
        <v>142</v>
      </c>
    </row>
    <row r="426" s="13" customFormat="1">
      <c r="A426" s="13"/>
      <c r="B426" s="233"/>
      <c r="C426" s="234"/>
      <c r="D426" s="235" t="s">
        <v>153</v>
      </c>
      <c r="E426" s="236" t="s">
        <v>19</v>
      </c>
      <c r="F426" s="237" t="s">
        <v>542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153</v>
      </c>
      <c r="AU426" s="243" t="s">
        <v>79</v>
      </c>
      <c r="AV426" s="13" t="s">
        <v>77</v>
      </c>
      <c r="AW426" s="13" t="s">
        <v>31</v>
      </c>
      <c r="AX426" s="13" t="s">
        <v>69</v>
      </c>
      <c r="AY426" s="243" t="s">
        <v>142</v>
      </c>
    </row>
    <row r="427" s="14" customFormat="1">
      <c r="A427" s="14"/>
      <c r="B427" s="244"/>
      <c r="C427" s="245"/>
      <c r="D427" s="235" t="s">
        <v>153</v>
      </c>
      <c r="E427" s="246" t="s">
        <v>19</v>
      </c>
      <c r="F427" s="247" t="s">
        <v>1913</v>
      </c>
      <c r="G427" s="245"/>
      <c r="H427" s="248">
        <v>12.183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153</v>
      </c>
      <c r="AU427" s="254" t="s">
        <v>79</v>
      </c>
      <c r="AV427" s="14" t="s">
        <v>79</v>
      </c>
      <c r="AW427" s="14" t="s">
        <v>31</v>
      </c>
      <c r="AX427" s="14" t="s">
        <v>69</v>
      </c>
      <c r="AY427" s="254" t="s">
        <v>142</v>
      </c>
    </row>
    <row r="428" s="14" customFormat="1">
      <c r="A428" s="14"/>
      <c r="B428" s="244"/>
      <c r="C428" s="245"/>
      <c r="D428" s="235" t="s">
        <v>153</v>
      </c>
      <c r="E428" s="246" t="s">
        <v>19</v>
      </c>
      <c r="F428" s="247" t="s">
        <v>1914</v>
      </c>
      <c r="G428" s="245"/>
      <c r="H428" s="248">
        <v>5.2359999999999998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153</v>
      </c>
      <c r="AU428" s="254" t="s">
        <v>79</v>
      </c>
      <c r="AV428" s="14" t="s">
        <v>79</v>
      </c>
      <c r="AW428" s="14" t="s">
        <v>31</v>
      </c>
      <c r="AX428" s="14" t="s">
        <v>69</v>
      </c>
      <c r="AY428" s="254" t="s">
        <v>142</v>
      </c>
    </row>
    <row r="429" s="14" customFormat="1">
      <c r="A429" s="14"/>
      <c r="B429" s="244"/>
      <c r="C429" s="245"/>
      <c r="D429" s="235" t="s">
        <v>153</v>
      </c>
      <c r="E429" s="246" t="s">
        <v>19</v>
      </c>
      <c r="F429" s="247" t="s">
        <v>496</v>
      </c>
      <c r="G429" s="245"/>
      <c r="H429" s="248">
        <v>-1.5760000000000001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153</v>
      </c>
      <c r="AU429" s="254" t="s">
        <v>79</v>
      </c>
      <c r="AV429" s="14" t="s">
        <v>79</v>
      </c>
      <c r="AW429" s="14" t="s">
        <v>31</v>
      </c>
      <c r="AX429" s="14" t="s">
        <v>69</v>
      </c>
      <c r="AY429" s="254" t="s">
        <v>142</v>
      </c>
    </row>
    <row r="430" s="13" customFormat="1">
      <c r="A430" s="13"/>
      <c r="B430" s="233"/>
      <c r="C430" s="234"/>
      <c r="D430" s="235" t="s">
        <v>153</v>
      </c>
      <c r="E430" s="236" t="s">
        <v>19</v>
      </c>
      <c r="F430" s="237" t="s">
        <v>1915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153</v>
      </c>
      <c r="AU430" s="243" t="s">
        <v>79</v>
      </c>
      <c r="AV430" s="13" t="s">
        <v>77</v>
      </c>
      <c r="AW430" s="13" t="s">
        <v>31</v>
      </c>
      <c r="AX430" s="13" t="s">
        <v>69</v>
      </c>
      <c r="AY430" s="243" t="s">
        <v>142</v>
      </c>
    </row>
    <row r="431" s="14" customFormat="1">
      <c r="A431" s="14"/>
      <c r="B431" s="244"/>
      <c r="C431" s="245"/>
      <c r="D431" s="235" t="s">
        <v>153</v>
      </c>
      <c r="E431" s="246" t="s">
        <v>19</v>
      </c>
      <c r="F431" s="247" t="s">
        <v>1916</v>
      </c>
      <c r="G431" s="245"/>
      <c r="H431" s="248">
        <v>39.722000000000001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153</v>
      </c>
      <c r="AU431" s="254" t="s">
        <v>79</v>
      </c>
      <c r="AV431" s="14" t="s">
        <v>79</v>
      </c>
      <c r="AW431" s="14" t="s">
        <v>31</v>
      </c>
      <c r="AX431" s="14" t="s">
        <v>69</v>
      </c>
      <c r="AY431" s="254" t="s">
        <v>142</v>
      </c>
    </row>
    <row r="432" s="14" customFormat="1">
      <c r="A432" s="14"/>
      <c r="B432" s="244"/>
      <c r="C432" s="245"/>
      <c r="D432" s="235" t="s">
        <v>153</v>
      </c>
      <c r="E432" s="246" t="s">
        <v>19</v>
      </c>
      <c r="F432" s="247" t="s">
        <v>541</v>
      </c>
      <c r="G432" s="245"/>
      <c r="H432" s="248">
        <v>-6.3040000000000003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153</v>
      </c>
      <c r="AU432" s="254" t="s">
        <v>79</v>
      </c>
      <c r="AV432" s="14" t="s">
        <v>79</v>
      </c>
      <c r="AW432" s="14" t="s">
        <v>31</v>
      </c>
      <c r="AX432" s="14" t="s">
        <v>69</v>
      </c>
      <c r="AY432" s="254" t="s">
        <v>142</v>
      </c>
    </row>
    <row r="433" s="14" customFormat="1">
      <c r="A433" s="14"/>
      <c r="B433" s="244"/>
      <c r="C433" s="245"/>
      <c r="D433" s="235" t="s">
        <v>153</v>
      </c>
      <c r="E433" s="246" t="s">
        <v>19</v>
      </c>
      <c r="F433" s="247" t="s">
        <v>1917</v>
      </c>
      <c r="G433" s="245"/>
      <c r="H433" s="248">
        <v>36.161999999999999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153</v>
      </c>
      <c r="AU433" s="254" t="s">
        <v>79</v>
      </c>
      <c r="AV433" s="14" t="s">
        <v>79</v>
      </c>
      <c r="AW433" s="14" t="s">
        <v>31</v>
      </c>
      <c r="AX433" s="14" t="s">
        <v>69</v>
      </c>
      <c r="AY433" s="254" t="s">
        <v>142</v>
      </c>
    </row>
    <row r="434" s="13" customFormat="1">
      <c r="A434" s="13"/>
      <c r="B434" s="233"/>
      <c r="C434" s="234"/>
      <c r="D434" s="235" t="s">
        <v>153</v>
      </c>
      <c r="E434" s="236" t="s">
        <v>19</v>
      </c>
      <c r="F434" s="237" t="s">
        <v>606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153</v>
      </c>
      <c r="AU434" s="243" t="s">
        <v>79</v>
      </c>
      <c r="AV434" s="13" t="s">
        <v>77</v>
      </c>
      <c r="AW434" s="13" t="s">
        <v>31</v>
      </c>
      <c r="AX434" s="13" t="s">
        <v>69</v>
      </c>
      <c r="AY434" s="243" t="s">
        <v>142</v>
      </c>
    </row>
    <row r="435" s="14" customFormat="1">
      <c r="A435" s="14"/>
      <c r="B435" s="244"/>
      <c r="C435" s="245"/>
      <c r="D435" s="235" t="s">
        <v>153</v>
      </c>
      <c r="E435" s="246" t="s">
        <v>19</v>
      </c>
      <c r="F435" s="247" t="s">
        <v>1918</v>
      </c>
      <c r="G435" s="245"/>
      <c r="H435" s="248">
        <v>6.5640000000000001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153</v>
      </c>
      <c r="AU435" s="254" t="s">
        <v>79</v>
      </c>
      <c r="AV435" s="14" t="s">
        <v>79</v>
      </c>
      <c r="AW435" s="14" t="s">
        <v>31</v>
      </c>
      <c r="AX435" s="14" t="s">
        <v>69</v>
      </c>
      <c r="AY435" s="254" t="s">
        <v>142</v>
      </c>
    </row>
    <row r="436" s="15" customFormat="1">
      <c r="A436" s="15"/>
      <c r="B436" s="255"/>
      <c r="C436" s="256"/>
      <c r="D436" s="235" t="s">
        <v>153</v>
      </c>
      <c r="E436" s="257" t="s">
        <v>19</v>
      </c>
      <c r="F436" s="258" t="s">
        <v>158</v>
      </c>
      <c r="G436" s="256"/>
      <c r="H436" s="259">
        <v>246.089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153</v>
      </c>
      <c r="AU436" s="265" t="s">
        <v>79</v>
      </c>
      <c r="AV436" s="15" t="s">
        <v>149</v>
      </c>
      <c r="AW436" s="15" t="s">
        <v>31</v>
      </c>
      <c r="AX436" s="15" t="s">
        <v>77</v>
      </c>
      <c r="AY436" s="265" t="s">
        <v>142</v>
      </c>
    </row>
    <row r="437" s="2" customFormat="1" ht="16.5" customHeight="1">
      <c r="A437" s="41"/>
      <c r="B437" s="42"/>
      <c r="C437" s="215" t="s">
        <v>1919</v>
      </c>
      <c r="D437" s="215" t="s">
        <v>144</v>
      </c>
      <c r="E437" s="216" t="s">
        <v>1920</v>
      </c>
      <c r="F437" s="217" t="s">
        <v>1921</v>
      </c>
      <c r="G437" s="218" t="s">
        <v>201</v>
      </c>
      <c r="H437" s="219">
        <v>0.14000000000000001</v>
      </c>
      <c r="I437" s="220"/>
      <c r="J437" s="221">
        <f>ROUND(I437*H437,2)</f>
        <v>0</v>
      </c>
      <c r="K437" s="217" t="s">
        <v>148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2.3010199999999998</v>
      </c>
      <c r="R437" s="224">
        <f>Q437*H437</f>
        <v>0.32214280000000001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79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1922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1923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79</v>
      </c>
    </row>
    <row r="439" s="14" customFormat="1">
      <c r="A439" s="14"/>
      <c r="B439" s="244"/>
      <c r="C439" s="245"/>
      <c r="D439" s="235" t="s">
        <v>153</v>
      </c>
      <c r="E439" s="246" t="s">
        <v>19</v>
      </c>
      <c r="F439" s="247" t="s">
        <v>1924</v>
      </c>
      <c r="G439" s="245"/>
      <c r="H439" s="248">
        <v>0.14000000000000001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153</v>
      </c>
      <c r="AU439" s="254" t="s">
        <v>79</v>
      </c>
      <c r="AV439" s="14" t="s">
        <v>79</v>
      </c>
      <c r="AW439" s="14" t="s">
        <v>31</v>
      </c>
      <c r="AX439" s="14" t="s">
        <v>69</v>
      </c>
      <c r="AY439" s="254" t="s">
        <v>142</v>
      </c>
    </row>
    <row r="440" s="15" customFormat="1">
      <c r="A440" s="15"/>
      <c r="B440" s="255"/>
      <c r="C440" s="256"/>
      <c r="D440" s="235" t="s">
        <v>153</v>
      </c>
      <c r="E440" s="257" t="s">
        <v>19</v>
      </c>
      <c r="F440" s="258" t="s">
        <v>158</v>
      </c>
      <c r="G440" s="256"/>
      <c r="H440" s="259">
        <v>0.14000000000000001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153</v>
      </c>
      <c r="AU440" s="265" t="s">
        <v>79</v>
      </c>
      <c r="AV440" s="15" t="s">
        <v>149</v>
      </c>
      <c r="AW440" s="15" t="s">
        <v>31</v>
      </c>
      <c r="AX440" s="15" t="s">
        <v>77</v>
      </c>
      <c r="AY440" s="265" t="s">
        <v>142</v>
      </c>
    </row>
    <row r="441" s="2" customFormat="1" ht="24.15" customHeight="1">
      <c r="A441" s="41"/>
      <c r="B441" s="42"/>
      <c r="C441" s="215" t="s">
        <v>1925</v>
      </c>
      <c r="D441" s="215" t="s">
        <v>144</v>
      </c>
      <c r="E441" s="216" t="s">
        <v>1926</v>
      </c>
      <c r="F441" s="217" t="s">
        <v>1927</v>
      </c>
      <c r="G441" s="218" t="s">
        <v>201</v>
      </c>
      <c r="H441" s="219">
        <v>33.439</v>
      </c>
      <c r="I441" s="220"/>
      <c r="J441" s="221">
        <f>ROUND(I441*H441,2)</f>
        <v>0</v>
      </c>
      <c r="K441" s="217" t="s">
        <v>148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2.5018699999999998</v>
      </c>
      <c r="R441" s="224">
        <f>Q441*H441</f>
        <v>83.660030929999991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79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1928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1929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79</v>
      </c>
    </row>
    <row r="443" s="14" customFormat="1">
      <c r="A443" s="14"/>
      <c r="B443" s="244"/>
      <c r="C443" s="245"/>
      <c r="D443" s="235" t="s">
        <v>153</v>
      </c>
      <c r="E443" s="246" t="s">
        <v>19</v>
      </c>
      <c r="F443" s="247" t="s">
        <v>1930</v>
      </c>
      <c r="G443" s="245"/>
      <c r="H443" s="248">
        <v>36.433999999999998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153</v>
      </c>
      <c r="AU443" s="254" t="s">
        <v>79</v>
      </c>
      <c r="AV443" s="14" t="s">
        <v>79</v>
      </c>
      <c r="AW443" s="14" t="s">
        <v>31</v>
      </c>
      <c r="AX443" s="14" t="s">
        <v>69</v>
      </c>
      <c r="AY443" s="254" t="s">
        <v>142</v>
      </c>
    </row>
    <row r="444" s="14" customFormat="1">
      <c r="A444" s="14"/>
      <c r="B444" s="244"/>
      <c r="C444" s="245"/>
      <c r="D444" s="235" t="s">
        <v>153</v>
      </c>
      <c r="E444" s="246" t="s">
        <v>19</v>
      </c>
      <c r="F444" s="247" t="s">
        <v>1931</v>
      </c>
      <c r="G444" s="245"/>
      <c r="H444" s="248">
        <v>-2.9950000000000001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153</v>
      </c>
      <c r="AU444" s="254" t="s">
        <v>79</v>
      </c>
      <c r="AV444" s="14" t="s">
        <v>79</v>
      </c>
      <c r="AW444" s="14" t="s">
        <v>31</v>
      </c>
      <c r="AX444" s="14" t="s">
        <v>69</v>
      </c>
      <c r="AY444" s="254" t="s">
        <v>142</v>
      </c>
    </row>
    <row r="445" s="15" customFormat="1">
      <c r="A445" s="15"/>
      <c r="B445" s="255"/>
      <c r="C445" s="256"/>
      <c r="D445" s="235" t="s">
        <v>153</v>
      </c>
      <c r="E445" s="257" t="s">
        <v>19</v>
      </c>
      <c r="F445" s="258" t="s">
        <v>158</v>
      </c>
      <c r="G445" s="256"/>
      <c r="H445" s="259">
        <v>33.439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153</v>
      </c>
      <c r="AU445" s="265" t="s">
        <v>79</v>
      </c>
      <c r="AV445" s="15" t="s">
        <v>149</v>
      </c>
      <c r="AW445" s="15" t="s">
        <v>31</v>
      </c>
      <c r="AX445" s="15" t="s">
        <v>77</v>
      </c>
      <c r="AY445" s="265" t="s">
        <v>142</v>
      </c>
    </row>
    <row r="446" s="2" customFormat="1" ht="16.5" customHeight="1">
      <c r="A446" s="41"/>
      <c r="B446" s="42"/>
      <c r="C446" s="215" t="s">
        <v>1932</v>
      </c>
      <c r="D446" s="215" t="s">
        <v>144</v>
      </c>
      <c r="E446" s="216" t="s">
        <v>1933</v>
      </c>
      <c r="F446" s="217" t="s">
        <v>1934</v>
      </c>
      <c r="G446" s="218" t="s">
        <v>147</v>
      </c>
      <c r="H446" s="219">
        <v>113.7</v>
      </c>
      <c r="I446" s="220"/>
      <c r="J446" s="221">
        <f>ROUND(I446*H446,2)</f>
        <v>0</v>
      </c>
      <c r="K446" s="217" t="s">
        <v>148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0.0027499999999999998</v>
      </c>
      <c r="R446" s="224">
        <f>Q446*H446</f>
        <v>0.31267499999999998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79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1935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1936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79</v>
      </c>
    </row>
    <row r="448" s="14" customFormat="1">
      <c r="A448" s="14"/>
      <c r="B448" s="244"/>
      <c r="C448" s="245"/>
      <c r="D448" s="235" t="s">
        <v>153</v>
      </c>
      <c r="E448" s="246" t="s">
        <v>19</v>
      </c>
      <c r="F448" s="247" t="s">
        <v>1937</v>
      </c>
      <c r="G448" s="245"/>
      <c r="H448" s="248">
        <v>121.446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153</v>
      </c>
      <c r="AU448" s="254" t="s">
        <v>79</v>
      </c>
      <c r="AV448" s="14" t="s">
        <v>79</v>
      </c>
      <c r="AW448" s="14" t="s">
        <v>31</v>
      </c>
      <c r="AX448" s="14" t="s">
        <v>69</v>
      </c>
      <c r="AY448" s="254" t="s">
        <v>142</v>
      </c>
    </row>
    <row r="449" s="14" customFormat="1">
      <c r="A449" s="14"/>
      <c r="B449" s="244"/>
      <c r="C449" s="245"/>
      <c r="D449" s="235" t="s">
        <v>153</v>
      </c>
      <c r="E449" s="246" t="s">
        <v>19</v>
      </c>
      <c r="F449" s="247" t="s">
        <v>1938</v>
      </c>
      <c r="G449" s="245"/>
      <c r="H449" s="248">
        <v>-9.984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153</v>
      </c>
      <c r="AU449" s="254" t="s">
        <v>79</v>
      </c>
      <c r="AV449" s="14" t="s">
        <v>79</v>
      </c>
      <c r="AW449" s="14" t="s">
        <v>31</v>
      </c>
      <c r="AX449" s="14" t="s">
        <v>69</v>
      </c>
      <c r="AY449" s="254" t="s">
        <v>142</v>
      </c>
    </row>
    <row r="450" s="16" customFormat="1">
      <c r="A450" s="16"/>
      <c r="B450" s="266"/>
      <c r="C450" s="267"/>
      <c r="D450" s="235" t="s">
        <v>153</v>
      </c>
      <c r="E450" s="268" t="s">
        <v>19</v>
      </c>
      <c r="F450" s="269" t="s">
        <v>214</v>
      </c>
      <c r="G450" s="267"/>
      <c r="H450" s="270">
        <v>111.462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6" t="s">
        <v>153</v>
      </c>
      <c r="AU450" s="276" t="s">
        <v>79</v>
      </c>
      <c r="AV450" s="16" t="s">
        <v>163</v>
      </c>
      <c r="AW450" s="16" t="s">
        <v>31</v>
      </c>
      <c r="AX450" s="16" t="s">
        <v>69</v>
      </c>
      <c r="AY450" s="276" t="s">
        <v>142</v>
      </c>
    </row>
    <row r="451" s="14" customFormat="1">
      <c r="A451" s="14"/>
      <c r="B451" s="244"/>
      <c r="C451" s="245"/>
      <c r="D451" s="235" t="s">
        <v>153</v>
      </c>
      <c r="E451" s="246" t="s">
        <v>19</v>
      </c>
      <c r="F451" s="247" t="s">
        <v>1939</v>
      </c>
      <c r="G451" s="245"/>
      <c r="H451" s="248">
        <v>2.238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153</v>
      </c>
      <c r="AU451" s="254" t="s">
        <v>79</v>
      </c>
      <c r="AV451" s="14" t="s">
        <v>79</v>
      </c>
      <c r="AW451" s="14" t="s">
        <v>31</v>
      </c>
      <c r="AX451" s="14" t="s">
        <v>69</v>
      </c>
      <c r="AY451" s="254" t="s">
        <v>142</v>
      </c>
    </row>
    <row r="452" s="15" customFormat="1">
      <c r="A452" s="15"/>
      <c r="B452" s="255"/>
      <c r="C452" s="256"/>
      <c r="D452" s="235" t="s">
        <v>153</v>
      </c>
      <c r="E452" s="257" t="s">
        <v>19</v>
      </c>
      <c r="F452" s="258" t="s">
        <v>158</v>
      </c>
      <c r="G452" s="256"/>
      <c r="H452" s="259">
        <v>113.7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5" t="s">
        <v>153</v>
      </c>
      <c r="AU452" s="265" t="s">
        <v>79</v>
      </c>
      <c r="AV452" s="15" t="s">
        <v>149</v>
      </c>
      <c r="AW452" s="15" t="s">
        <v>31</v>
      </c>
      <c r="AX452" s="15" t="s">
        <v>77</v>
      </c>
      <c r="AY452" s="265" t="s">
        <v>142</v>
      </c>
    </row>
    <row r="453" s="2" customFormat="1" ht="16.5" customHeight="1">
      <c r="A453" s="41"/>
      <c r="B453" s="42"/>
      <c r="C453" s="215" t="s">
        <v>1940</v>
      </c>
      <c r="D453" s="215" t="s">
        <v>144</v>
      </c>
      <c r="E453" s="216" t="s">
        <v>1941</v>
      </c>
      <c r="F453" s="217" t="s">
        <v>1942</v>
      </c>
      <c r="G453" s="218" t="s">
        <v>147</v>
      </c>
      <c r="H453" s="219">
        <v>113.7</v>
      </c>
      <c r="I453" s="220"/>
      <c r="J453" s="221">
        <f>ROUND(I453*H453,2)</f>
        <v>0</v>
      </c>
      <c r="K453" s="217" t="s">
        <v>148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149</v>
      </c>
      <c r="AT453" s="226" t="s">
        <v>144</v>
      </c>
      <c r="AU453" s="226" t="s">
        <v>79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149</v>
      </c>
      <c r="BM453" s="226" t="s">
        <v>1943</v>
      </c>
    </row>
    <row r="454" s="2" customFormat="1">
      <c r="A454" s="41"/>
      <c r="B454" s="42"/>
      <c r="C454" s="43"/>
      <c r="D454" s="228" t="s">
        <v>151</v>
      </c>
      <c r="E454" s="43"/>
      <c r="F454" s="229" t="s">
        <v>1944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151</v>
      </c>
      <c r="AU454" s="20" t="s">
        <v>79</v>
      </c>
    </row>
    <row r="455" s="2" customFormat="1" ht="16.5" customHeight="1">
      <c r="A455" s="41"/>
      <c r="B455" s="42"/>
      <c r="C455" s="215" t="s">
        <v>1945</v>
      </c>
      <c r="D455" s="215" t="s">
        <v>144</v>
      </c>
      <c r="E455" s="216" t="s">
        <v>1946</v>
      </c>
      <c r="F455" s="217" t="s">
        <v>1947</v>
      </c>
      <c r="G455" s="218" t="s">
        <v>147</v>
      </c>
      <c r="H455" s="219">
        <v>111.462</v>
      </c>
      <c r="I455" s="220"/>
      <c r="J455" s="221">
        <f>ROUND(I455*H455,2)</f>
        <v>0</v>
      </c>
      <c r="K455" s="217" t="s">
        <v>148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0.0025000000000000001</v>
      </c>
      <c r="R455" s="224">
        <f>Q455*H455</f>
        <v>0.27865500000000004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149</v>
      </c>
      <c r="AT455" s="226" t="s">
        <v>144</v>
      </c>
      <c r="AU455" s="226" t="s">
        <v>79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149</v>
      </c>
      <c r="BM455" s="226" t="s">
        <v>1948</v>
      </c>
    </row>
    <row r="456" s="2" customFormat="1">
      <c r="A456" s="41"/>
      <c r="B456" s="42"/>
      <c r="C456" s="43"/>
      <c r="D456" s="228" t="s">
        <v>151</v>
      </c>
      <c r="E456" s="43"/>
      <c r="F456" s="229" t="s">
        <v>1949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151</v>
      </c>
      <c r="AU456" s="20" t="s">
        <v>79</v>
      </c>
    </row>
    <row r="457" s="2" customFormat="1" ht="24.15" customHeight="1">
      <c r="A457" s="41"/>
      <c r="B457" s="42"/>
      <c r="C457" s="215" t="s">
        <v>1950</v>
      </c>
      <c r="D457" s="215" t="s">
        <v>144</v>
      </c>
      <c r="E457" s="216" t="s">
        <v>1951</v>
      </c>
      <c r="F457" s="217" t="s">
        <v>1952</v>
      </c>
      <c r="G457" s="218" t="s">
        <v>256</v>
      </c>
      <c r="H457" s="219">
        <v>0.056000000000000001</v>
      </c>
      <c r="I457" s="220"/>
      <c r="J457" s="221">
        <f>ROUND(I457*H457,2)</f>
        <v>0</v>
      </c>
      <c r="K457" s="217" t="s">
        <v>148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1.04922</v>
      </c>
      <c r="R457" s="224">
        <f>Q457*H457</f>
        <v>0.058756320000000001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79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1953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1954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79</v>
      </c>
    </row>
    <row r="459" s="2" customFormat="1" ht="24.15" customHeight="1">
      <c r="A459" s="41"/>
      <c r="B459" s="42"/>
      <c r="C459" s="215" t="s">
        <v>1955</v>
      </c>
      <c r="D459" s="215" t="s">
        <v>144</v>
      </c>
      <c r="E459" s="216" t="s">
        <v>1956</v>
      </c>
      <c r="F459" s="217" t="s">
        <v>1957</v>
      </c>
      <c r="G459" s="218" t="s">
        <v>256</v>
      </c>
      <c r="H459" s="219">
        <v>3.238</v>
      </c>
      <c r="I459" s="220"/>
      <c r="J459" s="221">
        <f>ROUND(I459*H459,2)</f>
        <v>0</v>
      </c>
      <c r="K459" s="217" t="s">
        <v>148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1.06277</v>
      </c>
      <c r="R459" s="224">
        <f>Q459*H459</f>
        <v>3.4412492599999998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79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1958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1959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79</v>
      </c>
    </row>
    <row r="461" s="2" customFormat="1" ht="21.75" customHeight="1">
      <c r="A461" s="41"/>
      <c r="B461" s="42"/>
      <c r="C461" s="215" t="s">
        <v>1960</v>
      </c>
      <c r="D461" s="215" t="s">
        <v>144</v>
      </c>
      <c r="E461" s="216" t="s">
        <v>1961</v>
      </c>
      <c r="F461" s="217" t="s">
        <v>1962</v>
      </c>
      <c r="G461" s="218" t="s">
        <v>166</v>
      </c>
      <c r="H461" s="219">
        <v>2</v>
      </c>
      <c r="I461" s="220"/>
      <c r="J461" s="221">
        <f>ROUND(I461*H461,2)</f>
        <v>0</v>
      </c>
      <c r="K461" s="217" t="s">
        <v>148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0.017940000000000001</v>
      </c>
      <c r="R461" s="224">
        <f>Q461*H461</f>
        <v>0.035880000000000002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149</v>
      </c>
      <c r="AT461" s="226" t="s">
        <v>144</v>
      </c>
      <c r="AU461" s="226" t="s">
        <v>79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149</v>
      </c>
      <c r="BM461" s="226" t="s">
        <v>1963</v>
      </c>
    </row>
    <row r="462" s="2" customFormat="1">
      <c r="A462" s="41"/>
      <c r="B462" s="42"/>
      <c r="C462" s="43"/>
      <c r="D462" s="228" t="s">
        <v>151</v>
      </c>
      <c r="E462" s="43"/>
      <c r="F462" s="229" t="s">
        <v>1964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151</v>
      </c>
      <c r="AU462" s="20" t="s">
        <v>79</v>
      </c>
    </row>
    <row r="463" s="2" customFormat="1" ht="21.75" customHeight="1">
      <c r="A463" s="41"/>
      <c r="B463" s="42"/>
      <c r="C463" s="215" t="s">
        <v>1965</v>
      </c>
      <c r="D463" s="215" t="s">
        <v>144</v>
      </c>
      <c r="E463" s="216" t="s">
        <v>1966</v>
      </c>
      <c r="F463" s="217" t="s">
        <v>1967</v>
      </c>
      <c r="G463" s="218" t="s">
        <v>166</v>
      </c>
      <c r="H463" s="219">
        <v>44</v>
      </c>
      <c r="I463" s="220"/>
      <c r="J463" s="221">
        <f>ROUND(I463*H463,2)</f>
        <v>0</v>
      </c>
      <c r="K463" s="217" t="s">
        <v>148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0.022780000000000002</v>
      </c>
      <c r="R463" s="224">
        <f>Q463*H463</f>
        <v>1.0023200000000001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149</v>
      </c>
      <c r="AT463" s="226" t="s">
        <v>144</v>
      </c>
      <c r="AU463" s="226" t="s">
        <v>79</v>
      </c>
      <c r="AY463" s="20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77</v>
      </c>
      <c r="BK463" s="227">
        <f>ROUND(I463*H463,2)</f>
        <v>0</v>
      </c>
      <c r="BL463" s="20" t="s">
        <v>149</v>
      </c>
      <c r="BM463" s="226" t="s">
        <v>1968</v>
      </c>
    </row>
    <row r="464" s="2" customFormat="1">
      <c r="A464" s="41"/>
      <c r="B464" s="42"/>
      <c r="C464" s="43"/>
      <c r="D464" s="228" t="s">
        <v>151</v>
      </c>
      <c r="E464" s="43"/>
      <c r="F464" s="229" t="s">
        <v>1969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151</v>
      </c>
      <c r="AU464" s="20" t="s">
        <v>79</v>
      </c>
    </row>
    <row r="465" s="14" customFormat="1">
      <c r="A465" s="14"/>
      <c r="B465" s="244"/>
      <c r="C465" s="245"/>
      <c r="D465" s="235" t="s">
        <v>153</v>
      </c>
      <c r="E465" s="246" t="s">
        <v>19</v>
      </c>
      <c r="F465" s="247" t="s">
        <v>163</v>
      </c>
      <c r="G465" s="245"/>
      <c r="H465" s="248">
        <v>3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153</v>
      </c>
      <c r="AU465" s="254" t="s">
        <v>79</v>
      </c>
      <c r="AV465" s="14" t="s">
        <v>79</v>
      </c>
      <c r="AW465" s="14" t="s">
        <v>31</v>
      </c>
      <c r="AX465" s="14" t="s">
        <v>69</v>
      </c>
      <c r="AY465" s="254" t="s">
        <v>142</v>
      </c>
    </row>
    <row r="466" s="14" customFormat="1">
      <c r="A466" s="14"/>
      <c r="B466" s="244"/>
      <c r="C466" s="245"/>
      <c r="D466" s="235" t="s">
        <v>153</v>
      </c>
      <c r="E466" s="246" t="s">
        <v>19</v>
      </c>
      <c r="F466" s="247" t="s">
        <v>184</v>
      </c>
      <c r="G466" s="245"/>
      <c r="H466" s="248">
        <v>7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153</v>
      </c>
      <c r="AU466" s="254" t="s">
        <v>79</v>
      </c>
      <c r="AV466" s="14" t="s">
        <v>79</v>
      </c>
      <c r="AW466" s="14" t="s">
        <v>31</v>
      </c>
      <c r="AX466" s="14" t="s">
        <v>69</v>
      </c>
      <c r="AY466" s="254" t="s">
        <v>142</v>
      </c>
    </row>
    <row r="467" s="14" customFormat="1">
      <c r="A467" s="14"/>
      <c r="B467" s="244"/>
      <c r="C467" s="245"/>
      <c r="D467" s="235" t="s">
        <v>153</v>
      </c>
      <c r="E467" s="246" t="s">
        <v>19</v>
      </c>
      <c r="F467" s="247" t="s">
        <v>253</v>
      </c>
      <c r="G467" s="245"/>
      <c r="H467" s="248">
        <v>17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153</v>
      </c>
      <c r="AU467" s="254" t="s">
        <v>79</v>
      </c>
      <c r="AV467" s="14" t="s">
        <v>79</v>
      </c>
      <c r="AW467" s="14" t="s">
        <v>31</v>
      </c>
      <c r="AX467" s="14" t="s">
        <v>69</v>
      </c>
      <c r="AY467" s="254" t="s">
        <v>142</v>
      </c>
    </row>
    <row r="468" s="14" customFormat="1">
      <c r="A468" s="14"/>
      <c r="B468" s="244"/>
      <c r="C468" s="245"/>
      <c r="D468" s="235" t="s">
        <v>153</v>
      </c>
      <c r="E468" s="246" t="s">
        <v>19</v>
      </c>
      <c r="F468" s="247" t="s">
        <v>253</v>
      </c>
      <c r="G468" s="245"/>
      <c r="H468" s="248">
        <v>17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153</v>
      </c>
      <c r="AU468" s="254" t="s">
        <v>79</v>
      </c>
      <c r="AV468" s="14" t="s">
        <v>79</v>
      </c>
      <c r="AW468" s="14" t="s">
        <v>31</v>
      </c>
      <c r="AX468" s="14" t="s">
        <v>69</v>
      </c>
      <c r="AY468" s="254" t="s">
        <v>142</v>
      </c>
    </row>
    <row r="469" s="15" customFormat="1">
      <c r="A469" s="15"/>
      <c r="B469" s="255"/>
      <c r="C469" s="256"/>
      <c r="D469" s="235" t="s">
        <v>153</v>
      </c>
      <c r="E469" s="257" t="s">
        <v>19</v>
      </c>
      <c r="F469" s="258" t="s">
        <v>158</v>
      </c>
      <c r="G469" s="256"/>
      <c r="H469" s="259">
        <v>44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5" t="s">
        <v>153</v>
      </c>
      <c r="AU469" s="265" t="s">
        <v>79</v>
      </c>
      <c r="AV469" s="15" t="s">
        <v>149</v>
      </c>
      <c r="AW469" s="15" t="s">
        <v>31</v>
      </c>
      <c r="AX469" s="15" t="s">
        <v>77</v>
      </c>
      <c r="AY469" s="265" t="s">
        <v>142</v>
      </c>
    </row>
    <row r="470" s="2" customFormat="1" ht="21.75" customHeight="1">
      <c r="A470" s="41"/>
      <c r="B470" s="42"/>
      <c r="C470" s="215" t="s">
        <v>1970</v>
      </c>
      <c r="D470" s="215" t="s">
        <v>144</v>
      </c>
      <c r="E470" s="216" t="s">
        <v>1971</v>
      </c>
      <c r="F470" s="217" t="s">
        <v>1972</v>
      </c>
      <c r="G470" s="218" t="s">
        <v>166</v>
      </c>
      <c r="H470" s="219">
        <v>1</v>
      </c>
      <c r="I470" s="220"/>
      <c r="J470" s="221">
        <f>ROUND(I470*H470,2)</f>
        <v>0</v>
      </c>
      <c r="K470" s="217" t="s">
        <v>148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0.027109999999999999</v>
      </c>
      <c r="R470" s="224">
        <f>Q470*H470</f>
        <v>0.027109999999999999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79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1973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1974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79</v>
      </c>
    </row>
    <row r="472" s="2" customFormat="1" ht="21.75" customHeight="1">
      <c r="A472" s="41"/>
      <c r="B472" s="42"/>
      <c r="C472" s="215" t="s">
        <v>1975</v>
      </c>
      <c r="D472" s="215" t="s">
        <v>144</v>
      </c>
      <c r="E472" s="216" t="s">
        <v>1976</v>
      </c>
      <c r="F472" s="217" t="s">
        <v>1977</v>
      </c>
      <c r="G472" s="218" t="s">
        <v>166</v>
      </c>
      <c r="H472" s="219">
        <v>1</v>
      </c>
      <c r="I472" s="220"/>
      <c r="J472" s="221">
        <f>ROUND(I472*H472,2)</f>
        <v>0</v>
      </c>
      <c r="K472" s="217" t="s">
        <v>148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0.031320000000000001</v>
      </c>
      <c r="R472" s="224">
        <f>Q472*H472</f>
        <v>0.031320000000000001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79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1978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1979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79</v>
      </c>
    </row>
    <row r="474" s="2" customFormat="1" ht="21.75" customHeight="1">
      <c r="A474" s="41"/>
      <c r="B474" s="42"/>
      <c r="C474" s="215" t="s">
        <v>1980</v>
      </c>
      <c r="D474" s="215" t="s">
        <v>144</v>
      </c>
      <c r="E474" s="216" t="s">
        <v>1981</v>
      </c>
      <c r="F474" s="217" t="s">
        <v>1982</v>
      </c>
      <c r="G474" s="218" t="s">
        <v>166</v>
      </c>
      <c r="H474" s="219">
        <v>1</v>
      </c>
      <c r="I474" s="220"/>
      <c r="J474" s="221">
        <f>ROUND(I474*H474,2)</f>
        <v>0</v>
      </c>
      <c r="K474" s="217" t="s">
        <v>148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0.035639999999999998</v>
      </c>
      <c r="R474" s="224">
        <f>Q474*H474</f>
        <v>0.035639999999999998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79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1983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1984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79</v>
      </c>
    </row>
    <row r="476" s="2" customFormat="1" ht="21.75" customHeight="1">
      <c r="A476" s="41"/>
      <c r="B476" s="42"/>
      <c r="C476" s="215" t="s">
        <v>1985</v>
      </c>
      <c r="D476" s="215" t="s">
        <v>144</v>
      </c>
      <c r="E476" s="216" t="s">
        <v>1986</v>
      </c>
      <c r="F476" s="217" t="s">
        <v>1987</v>
      </c>
      <c r="G476" s="218" t="s">
        <v>166</v>
      </c>
      <c r="H476" s="219">
        <v>1</v>
      </c>
      <c r="I476" s="220"/>
      <c r="J476" s="221">
        <f>ROUND(I476*H476,2)</f>
        <v>0</v>
      </c>
      <c r="K476" s="217" t="s">
        <v>148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0.040550000000000003</v>
      </c>
      <c r="R476" s="224">
        <f>Q476*H476</f>
        <v>0.040550000000000003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79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1988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1989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79</v>
      </c>
    </row>
    <row r="478" s="2" customFormat="1" ht="21.75" customHeight="1">
      <c r="A478" s="41"/>
      <c r="B478" s="42"/>
      <c r="C478" s="215" t="s">
        <v>1990</v>
      </c>
      <c r="D478" s="215" t="s">
        <v>144</v>
      </c>
      <c r="E478" s="216" t="s">
        <v>1991</v>
      </c>
      <c r="F478" s="217" t="s">
        <v>1992</v>
      </c>
      <c r="G478" s="218" t="s">
        <v>166</v>
      </c>
      <c r="H478" s="219">
        <v>17</v>
      </c>
      <c r="I478" s="220"/>
      <c r="J478" s="221">
        <f>ROUND(I478*H478,2)</f>
        <v>0</v>
      </c>
      <c r="K478" s="217" t="s">
        <v>148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0.032250000000000001</v>
      </c>
      <c r="R478" s="224">
        <f>Q478*H478</f>
        <v>0.54825000000000002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79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1993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1994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79</v>
      </c>
    </row>
    <row r="480" s="14" customFormat="1">
      <c r="A480" s="14"/>
      <c r="B480" s="244"/>
      <c r="C480" s="245"/>
      <c r="D480" s="235" t="s">
        <v>153</v>
      </c>
      <c r="E480" s="246" t="s">
        <v>19</v>
      </c>
      <c r="F480" s="247" t="s">
        <v>184</v>
      </c>
      <c r="G480" s="245"/>
      <c r="H480" s="248">
        <v>7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153</v>
      </c>
      <c r="AU480" s="254" t="s">
        <v>79</v>
      </c>
      <c r="AV480" s="14" t="s">
        <v>79</v>
      </c>
      <c r="AW480" s="14" t="s">
        <v>31</v>
      </c>
      <c r="AX480" s="14" t="s">
        <v>69</v>
      </c>
      <c r="AY480" s="254" t="s">
        <v>142</v>
      </c>
    </row>
    <row r="481" s="14" customFormat="1">
      <c r="A481" s="14"/>
      <c r="B481" s="244"/>
      <c r="C481" s="245"/>
      <c r="D481" s="235" t="s">
        <v>153</v>
      </c>
      <c r="E481" s="246" t="s">
        <v>19</v>
      </c>
      <c r="F481" s="247" t="s">
        <v>173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153</v>
      </c>
      <c r="AU481" s="254" t="s">
        <v>79</v>
      </c>
      <c r="AV481" s="14" t="s">
        <v>79</v>
      </c>
      <c r="AW481" s="14" t="s">
        <v>31</v>
      </c>
      <c r="AX481" s="14" t="s">
        <v>69</v>
      </c>
      <c r="AY481" s="254" t="s">
        <v>142</v>
      </c>
    </row>
    <row r="482" s="14" customFormat="1">
      <c r="A482" s="14"/>
      <c r="B482" s="244"/>
      <c r="C482" s="245"/>
      <c r="D482" s="235" t="s">
        <v>153</v>
      </c>
      <c r="E482" s="246" t="s">
        <v>19</v>
      </c>
      <c r="F482" s="247" t="s">
        <v>173</v>
      </c>
      <c r="G482" s="245"/>
      <c r="H482" s="248">
        <v>5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153</v>
      </c>
      <c r="AU482" s="254" t="s">
        <v>79</v>
      </c>
      <c r="AV482" s="14" t="s">
        <v>79</v>
      </c>
      <c r="AW482" s="14" t="s">
        <v>31</v>
      </c>
      <c r="AX482" s="14" t="s">
        <v>69</v>
      </c>
      <c r="AY482" s="254" t="s">
        <v>142</v>
      </c>
    </row>
    <row r="483" s="15" customFormat="1">
      <c r="A483" s="15"/>
      <c r="B483" s="255"/>
      <c r="C483" s="256"/>
      <c r="D483" s="235" t="s">
        <v>153</v>
      </c>
      <c r="E483" s="257" t="s">
        <v>19</v>
      </c>
      <c r="F483" s="258" t="s">
        <v>158</v>
      </c>
      <c r="G483" s="256"/>
      <c r="H483" s="259">
        <v>17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5" t="s">
        <v>153</v>
      </c>
      <c r="AU483" s="265" t="s">
        <v>79</v>
      </c>
      <c r="AV483" s="15" t="s">
        <v>149</v>
      </c>
      <c r="AW483" s="15" t="s">
        <v>31</v>
      </c>
      <c r="AX483" s="15" t="s">
        <v>77</v>
      </c>
      <c r="AY483" s="265" t="s">
        <v>142</v>
      </c>
    </row>
    <row r="484" s="2" customFormat="1" ht="16.5" customHeight="1">
      <c r="A484" s="41"/>
      <c r="B484" s="42"/>
      <c r="C484" s="215" t="s">
        <v>1995</v>
      </c>
      <c r="D484" s="215" t="s">
        <v>144</v>
      </c>
      <c r="E484" s="216" t="s">
        <v>1996</v>
      </c>
      <c r="F484" s="217" t="s">
        <v>1997</v>
      </c>
      <c r="G484" s="218" t="s">
        <v>256</v>
      </c>
      <c r="H484" s="219">
        <v>0.66500000000000004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1.0900000000000001</v>
      </c>
      <c r="R484" s="224">
        <f>Q484*H484</f>
        <v>0.72485000000000011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1998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1999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13" customFormat="1">
      <c r="A486" s="13"/>
      <c r="B486" s="233"/>
      <c r="C486" s="234"/>
      <c r="D486" s="235" t="s">
        <v>153</v>
      </c>
      <c r="E486" s="236" t="s">
        <v>19</v>
      </c>
      <c r="F486" s="237" t="s">
        <v>2000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153</v>
      </c>
      <c r="AU486" s="243" t="s">
        <v>79</v>
      </c>
      <c r="AV486" s="13" t="s">
        <v>77</v>
      </c>
      <c r="AW486" s="13" t="s">
        <v>31</v>
      </c>
      <c r="AX486" s="13" t="s">
        <v>69</v>
      </c>
      <c r="AY486" s="243" t="s">
        <v>142</v>
      </c>
    </row>
    <row r="487" s="14" customFormat="1">
      <c r="A487" s="14"/>
      <c r="B487" s="244"/>
      <c r="C487" s="245"/>
      <c r="D487" s="235" t="s">
        <v>153</v>
      </c>
      <c r="E487" s="246" t="s">
        <v>19</v>
      </c>
      <c r="F487" s="247" t="s">
        <v>2001</v>
      </c>
      <c r="G487" s="245"/>
      <c r="H487" s="248">
        <v>0.47199999999999998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153</v>
      </c>
      <c r="AU487" s="254" t="s">
        <v>79</v>
      </c>
      <c r="AV487" s="14" t="s">
        <v>79</v>
      </c>
      <c r="AW487" s="14" t="s">
        <v>31</v>
      </c>
      <c r="AX487" s="14" t="s">
        <v>69</v>
      </c>
      <c r="AY487" s="254" t="s">
        <v>142</v>
      </c>
    </row>
    <row r="488" s="14" customFormat="1">
      <c r="A488" s="14"/>
      <c r="B488" s="244"/>
      <c r="C488" s="245"/>
      <c r="D488" s="235" t="s">
        <v>153</v>
      </c>
      <c r="E488" s="246" t="s">
        <v>19</v>
      </c>
      <c r="F488" s="247" t="s">
        <v>2002</v>
      </c>
      <c r="G488" s="245"/>
      <c r="H488" s="248">
        <v>-0.34999999999999998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153</v>
      </c>
      <c r="AU488" s="254" t="s">
        <v>79</v>
      </c>
      <c r="AV488" s="14" t="s">
        <v>79</v>
      </c>
      <c r="AW488" s="14" t="s">
        <v>31</v>
      </c>
      <c r="AX488" s="14" t="s">
        <v>69</v>
      </c>
      <c r="AY488" s="254" t="s">
        <v>142</v>
      </c>
    </row>
    <row r="489" s="14" customFormat="1">
      <c r="A489" s="14"/>
      <c r="B489" s="244"/>
      <c r="C489" s="245"/>
      <c r="D489" s="235" t="s">
        <v>153</v>
      </c>
      <c r="E489" s="246" t="s">
        <v>19</v>
      </c>
      <c r="F489" s="247" t="s">
        <v>2003</v>
      </c>
      <c r="G489" s="245"/>
      <c r="H489" s="248">
        <v>-0.01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153</v>
      </c>
      <c r="AU489" s="254" t="s">
        <v>79</v>
      </c>
      <c r="AV489" s="14" t="s">
        <v>79</v>
      </c>
      <c r="AW489" s="14" t="s">
        <v>31</v>
      </c>
      <c r="AX489" s="14" t="s">
        <v>69</v>
      </c>
      <c r="AY489" s="254" t="s">
        <v>142</v>
      </c>
    </row>
    <row r="490" s="13" customFormat="1">
      <c r="A490" s="13"/>
      <c r="B490" s="233"/>
      <c r="C490" s="234"/>
      <c r="D490" s="235" t="s">
        <v>153</v>
      </c>
      <c r="E490" s="236" t="s">
        <v>19</v>
      </c>
      <c r="F490" s="237" t="s">
        <v>2004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153</v>
      </c>
      <c r="AU490" s="243" t="s">
        <v>79</v>
      </c>
      <c r="AV490" s="13" t="s">
        <v>77</v>
      </c>
      <c r="AW490" s="13" t="s">
        <v>31</v>
      </c>
      <c r="AX490" s="13" t="s">
        <v>69</v>
      </c>
      <c r="AY490" s="243" t="s">
        <v>142</v>
      </c>
    </row>
    <row r="491" s="14" customFormat="1">
      <c r="A491" s="14"/>
      <c r="B491" s="244"/>
      <c r="C491" s="245"/>
      <c r="D491" s="235" t="s">
        <v>153</v>
      </c>
      <c r="E491" s="246" t="s">
        <v>19</v>
      </c>
      <c r="F491" s="247" t="s">
        <v>2005</v>
      </c>
      <c r="G491" s="245"/>
      <c r="H491" s="248">
        <v>0.68300000000000005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153</v>
      </c>
      <c r="AU491" s="254" t="s">
        <v>79</v>
      </c>
      <c r="AV491" s="14" t="s">
        <v>79</v>
      </c>
      <c r="AW491" s="14" t="s">
        <v>31</v>
      </c>
      <c r="AX491" s="14" t="s">
        <v>69</v>
      </c>
      <c r="AY491" s="254" t="s">
        <v>142</v>
      </c>
    </row>
    <row r="492" s="14" customFormat="1">
      <c r="A492" s="14"/>
      <c r="B492" s="244"/>
      <c r="C492" s="245"/>
      <c r="D492" s="235" t="s">
        <v>153</v>
      </c>
      <c r="E492" s="246" t="s">
        <v>19</v>
      </c>
      <c r="F492" s="247" t="s">
        <v>2006</v>
      </c>
      <c r="G492" s="245"/>
      <c r="H492" s="248">
        <v>-0.080000000000000002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153</v>
      </c>
      <c r="AU492" s="254" t="s">
        <v>79</v>
      </c>
      <c r="AV492" s="14" t="s">
        <v>79</v>
      </c>
      <c r="AW492" s="14" t="s">
        <v>31</v>
      </c>
      <c r="AX492" s="14" t="s">
        <v>69</v>
      </c>
      <c r="AY492" s="254" t="s">
        <v>142</v>
      </c>
    </row>
    <row r="493" s="14" customFormat="1">
      <c r="A493" s="14"/>
      <c r="B493" s="244"/>
      <c r="C493" s="245"/>
      <c r="D493" s="235" t="s">
        <v>153</v>
      </c>
      <c r="E493" s="246" t="s">
        <v>19</v>
      </c>
      <c r="F493" s="247" t="s">
        <v>2007</v>
      </c>
      <c r="G493" s="245"/>
      <c r="H493" s="248">
        <v>-0.050000000000000003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153</v>
      </c>
      <c r="AU493" s="254" t="s">
        <v>79</v>
      </c>
      <c r="AV493" s="14" t="s">
        <v>79</v>
      </c>
      <c r="AW493" s="14" t="s">
        <v>31</v>
      </c>
      <c r="AX493" s="14" t="s">
        <v>69</v>
      </c>
      <c r="AY493" s="254" t="s">
        <v>142</v>
      </c>
    </row>
    <row r="494" s="15" customFormat="1">
      <c r="A494" s="15"/>
      <c r="B494" s="255"/>
      <c r="C494" s="256"/>
      <c r="D494" s="235" t="s">
        <v>153</v>
      </c>
      <c r="E494" s="257" t="s">
        <v>19</v>
      </c>
      <c r="F494" s="258" t="s">
        <v>158</v>
      </c>
      <c r="G494" s="256"/>
      <c r="H494" s="259">
        <v>0.66500000000000004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153</v>
      </c>
      <c r="AU494" s="265" t="s">
        <v>79</v>
      </c>
      <c r="AV494" s="15" t="s">
        <v>149</v>
      </c>
      <c r="AW494" s="15" t="s">
        <v>31</v>
      </c>
      <c r="AX494" s="15" t="s">
        <v>77</v>
      </c>
      <c r="AY494" s="265" t="s">
        <v>142</v>
      </c>
    </row>
    <row r="495" s="2" customFormat="1" ht="16.5" customHeight="1">
      <c r="A495" s="41"/>
      <c r="B495" s="42"/>
      <c r="C495" s="215" t="s">
        <v>2008</v>
      </c>
      <c r="D495" s="215" t="s">
        <v>144</v>
      </c>
      <c r="E495" s="216" t="s">
        <v>2009</v>
      </c>
      <c r="F495" s="217" t="s">
        <v>2010</v>
      </c>
      <c r="G495" s="218" t="s">
        <v>256</v>
      </c>
      <c r="H495" s="219">
        <v>6.835</v>
      </c>
      <c r="I495" s="220"/>
      <c r="J495" s="221">
        <f>ROUND(I495*H495,2)</f>
        <v>0</v>
      </c>
      <c r="K495" s="217" t="s">
        <v>148</v>
      </c>
      <c r="L495" s="47"/>
      <c r="M495" s="222" t="s">
        <v>19</v>
      </c>
      <c r="N495" s="223" t="s">
        <v>40</v>
      </c>
      <c r="O495" s="87"/>
      <c r="P495" s="224">
        <f>O495*H495</f>
        <v>0</v>
      </c>
      <c r="Q495" s="224">
        <v>1.0900000000000001</v>
      </c>
      <c r="R495" s="224">
        <f>Q495*H495</f>
        <v>7.4501500000000007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149</v>
      </c>
      <c r="AT495" s="226" t="s">
        <v>144</v>
      </c>
      <c r="AU495" s="226" t="s">
        <v>79</v>
      </c>
      <c r="AY495" s="20" t="s">
        <v>142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77</v>
      </c>
      <c r="BK495" s="227">
        <f>ROUND(I495*H495,2)</f>
        <v>0</v>
      </c>
      <c r="BL495" s="20" t="s">
        <v>149</v>
      </c>
      <c r="BM495" s="226" t="s">
        <v>2011</v>
      </c>
    </row>
    <row r="496" s="2" customFormat="1">
      <c r="A496" s="41"/>
      <c r="B496" s="42"/>
      <c r="C496" s="43"/>
      <c r="D496" s="228" t="s">
        <v>151</v>
      </c>
      <c r="E496" s="43"/>
      <c r="F496" s="229" t="s">
        <v>2012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151</v>
      </c>
      <c r="AU496" s="20" t="s">
        <v>79</v>
      </c>
    </row>
    <row r="497" s="13" customFormat="1">
      <c r="A497" s="13"/>
      <c r="B497" s="233"/>
      <c r="C497" s="234"/>
      <c r="D497" s="235" t="s">
        <v>153</v>
      </c>
      <c r="E497" s="236" t="s">
        <v>19</v>
      </c>
      <c r="F497" s="237" t="s">
        <v>2013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153</v>
      </c>
      <c r="AU497" s="243" t="s">
        <v>79</v>
      </c>
      <c r="AV497" s="13" t="s">
        <v>77</v>
      </c>
      <c r="AW497" s="13" t="s">
        <v>31</v>
      </c>
      <c r="AX497" s="13" t="s">
        <v>69</v>
      </c>
      <c r="AY497" s="243" t="s">
        <v>142</v>
      </c>
    </row>
    <row r="498" s="14" customFormat="1">
      <c r="A498" s="14"/>
      <c r="B498" s="244"/>
      <c r="C498" s="245"/>
      <c r="D498" s="235" t="s">
        <v>153</v>
      </c>
      <c r="E498" s="246" t="s">
        <v>19</v>
      </c>
      <c r="F498" s="247" t="s">
        <v>2014</v>
      </c>
      <c r="G498" s="245"/>
      <c r="H498" s="248">
        <v>0.53300000000000003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153</v>
      </c>
      <c r="AU498" s="254" t="s">
        <v>79</v>
      </c>
      <c r="AV498" s="14" t="s">
        <v>79</v>
      </c>
      <c r="AW498" s="14" t="s">
        <v>31</v>
      </c>
      <c r="AX498" s="14" t="s">
        <v>69</v>
      </c>
      <c r="AY498" s="254" t="s">
        <v>142</v>
      </c>
    </row>
    <row r="499" s="14" customFormat="1">
      <c r="A499" s="14"/>
      <c r="B499" s="244"/>
      <c r="C499" s="245"/>
      <c r="D499" s="235" t="s">
        <v>153</v>
      </c>
      <c r="E499" s="246" t="s">
        <v>19</v>
      </c>
      <c r="F499" s="247" t="s">
        <v>2015</v>
      </c>
      <c r="G499" s="245"/>
      <c r="H499" s="248">
        <v>-0.079000000000000001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153</v>
      </c>
      <c r="AU499" s="254" t="s">
        <v>79</v>
      </c>
      <c r="AV499" s="14" t="s">
        <v>79</v>
      </c>
      <c r="AW499" s="14" t="s">
        <v>31</v>
      </c>
      <c r="AX499" s="14" t="s">
        <v>69</v>
      </c>
      <c r="AY499" s="254" t="s">
        <v>142</v>
      </c>
    </row>
    <row r="500" s="13" customFormat="1">
      <c r="A500" s="13"/>
      <c r="B500" s="233"/>
      <c r="C500" s="234"/>
      <c r="D500" s="235" t="s">
        <v>153</v>
      </c>
      <c r="E500" s="236" t="s">
        <v>19</v>
      </c>
      <c r="F500" s="237" t="s">
        <v>2016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153</v>
      </c>
      <c r="AU500" s="243" t="s">
        <v>79</v>
      </c>
      <c r="AV500" s="13" t="s">
        <v>77</v>
      </c>
      <c r="AW500" s="13" t="s">
        <v>31</v>
      </c>
      <c r="AX500" s="13" t="s">
        <v>69</v>
      </c>
      <c r="AY500" s="243" t="s">
        <v>142</v>
      </c>
    </row>
    <row r="501" s="14" customFormat="1">
      <c r="A501" s="14"/>
      <c r="B501" s="244"/>
      <c r="C501" s="245"/>
      <c r="D501" s="235" t="s">
        <v>153</v>
      </c>
      <c r="E501" s="246" t="s">
        <v>19</v>
      </c>
      <c r="F501" s="247" t="s">
        <v>2017</v>
      </c>
      <c r="G501" s="245"/>
      <c r="H501" s="248">
        <v>0.65700000000000003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153</v>
      </c>
      <c r="AU501" s="254" t="s">
        <v>79</v>
      </c>
      <c r="AV501" s="14" t="s">
        <v>79</v>
      </c>
      <c r="AW501" s="14" t="s">
        <v>31</v>
      </c>
      <c r="AX501" s="14" t="s">
        <v>69</v>
      </c>
      <c r="AY501" s="254" t="s">
        <v>142</v>
      </c>
    </row>
    <row r="502" s="13" customFormat="1">
      <c r="A502" s="13"/>
      <c r="B502" s="233"/>
      <c r="C502" s="234"/>
      <c r="D502" s="235" t="s">
        <v>153</v>
      </c>
      <c r="E502" s="236" t="s">
        <v>19</v>
      </c>
      <c r="F502" s="237" t="s">
        <v>2018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153</v>
      </c>
      <c r="AU502" s="243" t="s">
        <v>79</v>
      </c>
      <c r="AV502" s="13" t="s">
        <v>77</v>
      </c>
      <c r="AW502" s="13" t="s">
        <v>31</v>
      </c>
      <c r="AX502" s="13" t="s">
        <v>69</v>
      </c>
      <c r="AY502" s="243" t="s">
        <v>142</v>
      </c>
    </row>
    <row r="503" s="14" customFormat="1">
      <c r="A503" s="14"/>
      <c r="B503" s="244"/>
      <c r="C503" s="245"/>
      <c r="D503" s="235" t="s">
        <v>153</v>
      </c>
      <c r="E503" s="246" t="s">
        <v>19</v>
      </c>
      <c r="F503" s="247" t="s">
        <v>2019</v>
      </c>
      <c r="G503" s="245"/>
      <c r="H503" s="248">
        <v>0.10000000000000001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153</v>
      </c>
      <c r="AU503" s="254" t="s">
        <v>79</v>
      </c>
      <c r="AV503" s="14" t="s">
        <v>79</v>
      </c>
      <c r="AW503" s="14" t="s">
        <v>31</v>
      </c>
      <c r="AX503" s="14" t="s">
        <v>69</v>
      </c>
      <c r="AY503" s="254" t="s">
        <v>142</v>
      </c>
    </row>
    <row r="504" s="14" customFormat="1">
      <c r="A504" s="14"/>
      <c r="B504" s="244"/>
      <c r="C504" s="245"/>
      <c r="D504" s="235" t="s">
        <v>153</v>
      </c>
      <c r="E504" s="246" t="s">
        <v>19</v>
      </c>
      <c r="F504" s="247" t="s">
        <v>2020</v>
      </c>
      <c r="G504" s="245"/>
      <c r="H504" s="248">
        <v>-0.10000000000000001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153</v>
      </c>
      <c r="AU504" s="254" t="s">
        <v>79</v>
      </c>
      <c r="AV504" s="14" t="s">
        <v>79</v>
      </c>
      <c r="AW504" s="14" t="s">
        <v>31</v>
      </c>
      <c r="AX504" s="14" t="s">
        <v>69</v>
      </c>
      <c r="AY504" s="254" t="s">
        <v>142</v>
      </c>
    </row>
    <row r="505" s="13" customFormat="1">
      <c r="A505" s="13"/>
      <c r="B505" s="233"/>
      <c r="C505" s="234"/>
      <c r="D505" s="235" t="s">
        <v>153</v>
      </c>
      <c r="E505" s="236" t="s">
        <v>19</v>
      </c>
      <c r="F505" s="237" t="s">
        <v>2021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153</v>
      </c>
      <c r="AU505" s="243" t="s">
        <v>79</v>
      </c>
      <c r="AV505" s="13" t="s">
        <v>77</v>
      </c>
      <c r="AW505" s="13" t="s">
        <v>31</v>
      </c>
      <c r="AX505" s="13" t="s">
        <v>69</v>
      </c>
      <c r="AY505" s="243" t="s">
        <v>142</v>
      </c>
    </row>
    <row r="506" s="14" customFormat="1">
      <c r="A506" s="14"/>
      <c r="B506" s="244"/>
      <c r="C506" s="245"/>
      <c r="D506" s="235" t="s">
        <v>153</v>
      </c>
      <c r="E506" s="246" t="s">
        <v>19</v>
      </c>
      <c r="F506" s="247" t="s">
        <v>2022</v>
      </c>
      <c r="G506" s="245"/>
      <c r="H506" s="248">
        <v>6.0339999999999998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153</v>
      </c>
      <c r="AU506" s="254" t="s">
        <v>79</v>
      </c>
      <c r="AV506" s="14" t="s">
        <v>79</v>
      </c>
      <c r="AW506" s="14" t="s">
        <v>31</v>
      </c>
      <c r="AX506" s="14" t="s">
        <v>69</v>
      </c>
      <c r="AY506" s="254" t="s">
        <v>142</v>
      </c>
    </row>
    <row r="507" s="14" customFormat="1">
      <c r="A507" s="14"/>
      <c r="B507" s="244"/>
      <c r="C507" s="245"/>
      <c r="D507" s="235" t="s">
        <v>153</v>
      </c>
      <c r="E507" s="246" t="s">
        <v>19</v>
      </c>
      <c r="F507" s="247" t="s">
        <v>2023</v>
      </c>
      <c r="G507" s="245"/>
      <c r="H507" s="248">
        <v>-0.21099999999999999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153</v>
      </c>
      <c r="AU507" s="254" t="s">
        <v>79</v>
      </c>
      <c r="AV507" s="14" t="s">
        <v>79</v>
      </c>
      <c r="AW507" s="14" t="s">
        <v>31</v>
      </c>
      <c r="AX507" s="14" t="s">
        <v>69</v>
      </c>
      <c r="AY507" s="254" t="s">
        <v>142</v>
      </c>
    </row>
    <row r="508" s="14" customFormat="1">
      <c r="A508" s="14"/>
      <c r="B508" s="244"/>
      <c r="C508" s="245"/>
      <c r="D508" s="235" t="s">
        <v>153</v>
      </c>
      <c r="E508" s="246" t="s">
        <v>19</v>
      </c>
      <c r="F508" s="247" t="s">
        <v>2024</v>
      </c>
      <c r="G508" s="245"/>
      <c r="H508" s="248">
        <v>-0.13100000000000001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153</v>
      </c>
      <c r="AU508" s="254" t="s">
        <v>79</v>
      </c>
      <c r="AV508" s="14" t="s">
        <v>79</v>
      </c>
      <c r="AW508" s="14" t="s">
        <v>31</v>
      </c>
      <c r="AX508" s="14" t="s">
        <v>69</v>
      </c>
      <c r="AY508" s="254" t="s">
        <v>142</v>
      </c>
    </row>
    <row r="509" s="13" customFormat="1">
      <c r="A509" s="13"/>
      <c r="B509" s="233"/>
      <c r="C509" s="234"/>
      <c r="D509" s="235" t="s">
        <v>153</v>
      </c>
      <c r="E509" s="236" t="s">
        <v>19</v>
      </c>
      <c r="F509" s="237" t="s">
        <v>2025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153</v>
      </c>
      <c r="AU509" s="243" t="s">
        <v>79</v>
      </c>
      <c r="AV509" s="13" t="s">
        <v>77</v>
      </c>
      <c r="AW509" s="13" t="s">
        <v>31</v>
      </c>
      <c r="AX509" s="13" t="s">
        <v>69</v>
      </c>
      <c r="AY509" s="243" t="s">
        <v>142</v>
      </c>
    </row>
    <row r="510" s="14" customFormat="1">
      <c r="A510" s="14"/>
      <c r="B510" s="244"/>
      <c r="C510" s="245"/>
      <c r="D510" s="235" t="s">
        <v>153</v>
      </c>
      <c r="E510" s="246" t="s">
        <v>19</v>
      </c>
      <c r="F510" s="247" t="s">
        <v>2026</v>
      </c>
      <c r="G510" s="245"/>
      <c r="H510" s="248">
        <v>0.032000000000000001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153</v>
      </c>
      <c r="AU510" s="254" t="s">
        <v>79</v>
      </c>
      <c r="AV510" s="14" t="s">
        <v>79</v>
      </c>
      <c r="AW510" s="14" t="s">
        <v>31</v>
      </c>
      <c r="AX510" s="14" t="s">
        <v>69</v>
      </c>
      <c r="AY510" s="254" t="s">
        <v>142</v>
      </c>
    </row>
    <row r="511" s="15" customFormat="1">
      <c r="A511" s="15"/>
      <c r="B511" s="255"/>
      <c r="C511" s="256"/>
      <c r="D511" s="235" t="s">
        <v>153</v>
      </c>
      <c r="E511" s="257" t="s">
        <v>19</v>
      </c>
      <c r="F511" s="258" t="s">
        <v>158</v>
      </c>
      <c r="G511" s="256"/>
      <c r="H511" s="259">
        <v>6.8349999999999991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153</v>
      </c>
      <c r="AU511" s="265" t="s">
        <v>79</v>
      </c>
      <c r="AV511" s="15" t="s">
        <v>149</v>
      </c>
      <c r="AW511" s="15" t="s">
        <v>31</v>
      </c>
      <c r="AX511" s="15" t="s">
        <v>77</v>
      </c>
      <c r="AY511" s="265" t="s">
        <v>142</v>
      </c>
    </row>
    <row r="512" s="2" customFormat="1" ht="16.5" customHeight="1">
      <c r="A512" s="41"/>
      <c r="B512" s="42"/>
      <c r="C512" s="215" t="s">
        <v>2027</v>
      </c>
      <c r="D512" s="215" t="s">
        <v>144</v>
      </c>
      <c r="E512" s="216" t="s">
        <v>2028</v>
      </c>
      <c r="F512" s="217" t="s">
        <v>2029</v>
      </c>
      <c r="G512" s="218" t="s">
        <v>256</v>
      </c>
      <c r="H512" s="219">
        <v>2.8929999999999998</v>
      </c>
      <c r="I512" s="220"/>
      <c r="J512" s="221">
        <f>ROUND(I512*H512,2)</f>
        <v>0</v>
      </c>
      <c r="K512" s="217" t="s">
        <v>148</v>
      </c>
      <c r="L512" s="47"/>
      <c r="M512" s="222" t="s">
        <v>19</v>
      </c>
      <c r="N512" s="223" t="s">
        <v>40</v>
      </c>
      <c r="O512" s="87"/>
      <c r="P512" s="224">
        <f>O512*H512</f>
        <v>0</v>
      </c>
      <c r="Q512" s="224">
        <v>1.0900000000000001</v>
      </c>
      <c r="R512" s="224">
        <f>Q512*H512</f>
        <v>3.1533700000000002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149</v>
      </c>
      <c r="AT512" s="226" t="s">
        <v>144</v>
      </c>
      <c r="AU512" s="226" t="s">
        <v>79</v>
      </c>
      <c r="AY512" s="20" t="s">
        <v>142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77</v>
      </c>
      <c r="BK512" s="227">
        <f>ROUND(I512*H512,2)</f>
        <v>0</v>
      </c>
      <c r="BL512" s="20" t="s">
        <v>149</v>
      </c>
      <c r="BM512" s="226" t="s">
        <v>2030</v>
      </c>
    </row>
    <row r="513" s="2" customFormat="1">
      <c r="A513" s="41"/>
      <c r="B513" s="42"/>
      <c r="C513" s="43"/>
      <c r="D513" s="228" t="s">
        <v>151</v>
      </c>
      <c r="E513" s="43"/>
      <c r="F513" s="229" t="s">
        <v>2031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79</v>
      </c>
    </row>
    <row r="514" s="13" customFormat="1">
      <c r="A514" s="13"/>
      <c r="B514" s="233"/>
      <c r="C514" s="234"/>
      <c r="D514" s="235" t="s">
        <v>153</v>
      </c>
      <c r="E514" s="236" t="s">
        <v>19</v>
      </c>
      <c r="F514" s="237" t="s">
        <v>2032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153</v>
      </c>
      <c r="AU514" s="243" t="s">
        <v>79</v>
      </c>
      <c r="AV514" s="13" t="s">
        <v>77</v>
      </c>
      <c r="AW514" s="13" t="s">
        <v>31</v>
      </c>
      <c r="AX514" s="13" t="s">
        <v>69</v>
      </c>
      <c r="AY514" s="243" t="s">
        <v>142</v>
      </c>
    </row>
    <row r="515" s="14" customFormat="1">
      <c r="A515" s="14"/>
      <c r="B515" s="244"/>
      <c r="C515" s="245"/>
      <c r="D515" s="235" t="s">
        <v>153</v>
      </c>
      <c r="E515" s="246" t="s">
        <v>19</v>
      </c>
      <c r="F515" s="247" t="s">
        <v>2033</v>
      </c>
      <c r="G515" s="245"/>
      <c r="H515" s="248">
        <v>2.8929999999999998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153</v>
      </c>
      <c r="AU515" s="254" t="s">
        <v>79</v>
      </c>
      <c r="AV515" s="14" t="s">
        <v>79</v>
      </c>
      <c r="AW515" s="14" t="s">
        <v>31</v>
      </c>
      <c r="AX515" s="14" t="s">
        <v>69</v>
      </c>
      <c r="AY515" s="254" t="s">
        <v>142</v>
      </c>
    </row>
    <row r="516" s="15" customFormat="1">
      <c r="A516" s="15"/>
      <c r="B516" s="255"/>
      <c r="C516" s="256"/>
      <c r="D516" s="235" t="s">
        <v>153</v>
      </c>
      <c r="E516" s="257" t="s">
        <v>19</v>
      </c>
      <c r="F516" s="258" t="s">
        <v>158</v>
      </c>
      <c r="G516" s="256"/>
      <c r="H516" s="259">
        <v>2.8929999999999998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153</v>
      </c>
      <c r="AU516" s="265" t="s">
        <v>79</v>
      </c>
      <c r="AV516" s="15" t="s">
        <v>149</v>
      </c>
      <c r="AW516" s="15" t="s">
        <v>31</v>
      </c>
      <c r="AX516" s="15" t="s">
        <v>77</v>
      </c>
      <c r="AY516" s="265" t="s">
        <v>142</v>
      </c>
    </row>
    <row r="517" s="2" customFormat="1" ht="16.5" customHeight="1">
      <c r="A517" s="41"/>
      <c r="B517" s="42"/>
      <c r="C517" s="215" t="s">
        <v>2034</v>
      </c>
      <c r="D517" s="215" t="s">
        <v>144</v>
      </c>
      <c r="E517" s="216" t="s">
        <v>2035</v>
      </c>
      <c r="F517" s="217" t="s">
        <v>2036</v>
      </c>
      <c r="G517" s="218" t="s">
        <v>176</v>
      </c>
      <c r="H517" s="219">
        <v>68.599999999999994</v>
      </c>
      <c r="I517" s="220"/>
      <c r="J517" s="221">
        <f>ROUND(I517*H517,2)</f>
        <v>0</v>
      </c>
      <c r="K517" s="217" t="s">
        <v>148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0.00011</v>
      </c>
      <c r="R517" s="224">
        <f>Q517*H517</f>
        <v>0.0075459999999999998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149</v>
      </c>
      <c r="AT517" s="226" t="s">
        <v>144</v>
      </c>
      <c r="AU517" s="226" t="s">
        <v>79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149</v>
      </c>
      <c r="BM517" s="226" t="s">
        <v>2037</v>
      </c>
    </row>
    <row r="518" s="2" customFormat="1">
      <c r="A518" s="41"/>
      <c r="B518" s="42"/>
      <c r="C518" s="43"/>
      <c r="D518" s="228" t="s">
        <v>151</v>
      </c>
      <c r="E518" s="43"/>
      <c r="F518" s="229" t="s">
        <v>2038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151</v>
      </c>
      <c r="AU518" s="20" t="s">
        <v>79</v>
      </c>
    </row>
    <row r="519" s="14" customFormat="1">
      <c r="A519" s="14"/>
      <c r="B519" s="244"/>
      <c r="C519" s="245"/>
      <c r="D519" s="235" t="s">
        <v>153</v>
      </c>
      <c r="E519" s="246" t="s">
        <v>19</v>
      </c>
      <c r="F519" s="247" t="s">
        <v>2039</v>
      </c>
      <c r="G519" s="245"/>
      <c r="H519" s="248">
        <v>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153</v>
      </c>
      <c r="AU519" s="254" t="s">
        <v>79</v>
      </c>
      <c r="AV519" s="14" t="s">
        <v>79</v>
      </c>
      <c r="AW519" s="14" t="s">
        <v>31</v>
      </c>
      <c r="AX519" s="14" t="s">
        <v>69</v>
      </c>
      <c r="AY519" s="254" t="s">
        <v>142</v>
      </c>
    </row>
    <row r="520" s="14" customFormat="1">
      <c r="A520" s="14"/>
      <c r="B520" s="244"/>
      <c r="C520" s="245"/>
      <c r="D520" s="235" t="s">
        <v>153</v>
      </c>
      <c r="E520" s="246" t="s">
        <v>19</v>
      </c>
      <c r="F520" s="247" t="s">
        <v>2040</v>
      </c>
      <c r="G520" s="245"/>
      <c r="H520" s="248">
        <v>6.2000000000000002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153</v>
      </c>
      <c r="AU520" s="254" t="s">
        <v>79</v>
      </c>
      <c r="AV520" s="14" t="s">
        <v>79</v>
      </c>
      <c r="AW520" s="14" t="s">
        <v>31</v>
      </c>
      <c r="AX520" s="14" t="s">
        <v>69</v>
      </c>
      <c r="AY520" s="254" t="s">
        <v>142</v>
      </c>
    </row>
    <row r="521" s="14" customFormat="1">
      <c r="A521" s="14"/>
      <c r="B521" s="244"/>
      <c r="C521" s="245"/>
      <c r="D521" s="235" t="s">
        <v>153</v>
      </c>
      <c r="E521" s="246" t="s">
        <v>19</v>
      </c>
      <c r="F521" s="247" t="s">
        <v>79</v>
      </c>
      <c r="G521" s="245"/>
      <c r="H521" s="248">
        <v>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153</v>
      </c>
      <c r="AU521" s="254" t="s">
        <v>79</v>
      </c>
      <c r="AV521" s="14" t="s">
        <v>79</v>
      </c>
      <c r="AW521" s="14" t="s">
        <v>31</v>
      </c>
      <c r="AX521" s="14" t="s">
        <v>69</v>
      </c>
      <c r="AY521" s="254" t="s">
        <v>142</v>
      </c>
    </row>
    <row r="522" s="14" customFormat="1">
      <c r="A522" s="14"/>
      <c r="B522" s="244"/>
      <c r="C522" s="245"/>
      <c r="D522" s="235" t="s">
        <v>153</v>
      </c>
      <c r="E522" s="246" t="s">
        <v>19</v>
      </c>
      <c r="F522" s="247" t="s">
        <v>2041</v>
      </c>
      <c r="G522" s="245"/>
      <c r="H522" s="248">
        <v>2.7000000000000002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153</v>
      </c>
      <c r="AU522" s="254" t="s">
        <v>79</v>
      </c>
      <c r="AV522" s="14" t="s">
        <v>79</v>
      </c>
      <c r="AW522" s="14" t="s">
        <v>31</v>
      </c>
      <c r="AX522" s="14" t="s">
        <v>69</v>
      </c>
      <c r="AY522" s="254" t="s">
        <v>142</v>
      </c>
    </row>
    <row r="523" s="14" customFormat="1">
      <c r="A523" s="14"/>
      <c r="B523" s="244"/>
      <c r="C523" s="245"/>
      <c r="D523" s="235" t="s">
        <v>153</v>
      </c>
      <c r="E523" s="246" t="s">
        <v>19</v>
      </c>
      <c r="F523" s="247" t="s">
        <v>2042</v>
      </c>
      <c r="G523" s="245"/>
      <c r="H523" s="248">
        <v>3.25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153</v>
      </c>
      <c r="AU523" s="254" t="s">
        <v>79</v>
      </c>
      <c r="AV523" s="14" t="s">
        <v>79</v>
      </c>
      <c r="AW523" s="14" t="s">
        <v>31</v>
      </c>
      <c r="AX523" s="14" t="s">
        <v>69</v>
      </c>
      <c r="AY523" s="254" t="s">
        <v>142</v>
      </c>
    </row>
    <row r="524" s="14" customFormat="1">
      <c r="A524" s="14"/>
      <c r="B524" s="244"/>
      <c r="C524" s="245"/>
      <c r="D524" s="235" t="s">
        <v>153</v>
      </c>
      <c r="E524" s="246" t="s">
        <v>19</v>
      </c>
      <c r="F524" s="247" t="s">
        <v>2043</v>
      </c>
      <c r="G524" s="245"/>
      <c r="H524" s="248">
        <v>4.9500000000000002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153</v>
      </c>
      <c r="AU524" s="254" t="s">
        <v>79</v>
      </c>
      <c r="AV524" s="14" t="s">
        <v>79</v>
      </c>
      <c r="AW524" s="14" t="s">
        <v>31</v>
      </c>
      <c r="AX524" s="14" t="s">
        <v>69</v>
      </c>
      <c r="AY524" s="254" t="s">
        <v>142</v>
      </c>
    </row>
    <row r="525" s="14" customFormat="1">
      <c r="A525" s="14"/>
      <c r="B525" s="244"/>
      <c r="C525" s="245"/>
      <c r="D525" s="235" t="s">
        <v>153</v>
      </c>
      <c r="E525" s="246" t="s">
        <v>19</v>
      </c>
      <c r="F525" s="247" t="s">
        <v>2040</v>
      </c>
      <c r="G525" s="245"/>
      <c r="H525" s="248">
        <v>6.2000000000000002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153</v>
      </c>
      <c r="AU525" s="254" t="s">
        <v>79</v>
      </c>
      <c r="AV525" s="14" t="s">
        <v>79</v>
      </c>
      <c r="AW525" s="14" t="s">
        <v>31</v>
      </c>
      <c r="AX525" s="14" t="s">
        <v>69</v>
      </c>
      <c r="AY525" s="254" t="s">
        <v>142</v>
      </c>
    </row>
    <row r="526" s="14" customFormat="1">
      <c r="A526" s="14"/>
      <c r="B526" s="244"/>
      <c r="C526" s="245"/>
      <c r="D526" s="235" t="s">
        <v>153</v>
      </c>
      <c r="E526" s="246" t="s">
        <v>19</v>
      </c>
      <c r="F526" s="247" t="s">
        <v>2044</v>
      </c>
      <c r="G526" s="245"/>
      <c r="H526" s="248">
        <v>3.2999999999999998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153</v>
      </c>
      <c r="AU526" s="254" t="s">
        <v>79</v>
      </c>
      <c r="AV526" s="14" t="s">
        <v>79</v>
      </c>
      <c r="AW526" s="14" t="s">
        <v>31</v>
      </c>
      <c r="AX526" s="14" t="s">
        <v>69</v>
      </c>
      <c r="AY526" s="254" t="s">
        <v>142</v>
      </c>
    </row>
    <row r="527" s="14" customFormat="1">
      <c r="A527" s="14"/>
      <c r="B527" s="244"/>
      <c r="C527" s="245"/>
      <c r="D527" s="235" t="s">
        <v>153</v>
      </c>
      <c r="E527" s="246" t="s">
        <v>19</v>
      </c>
      <c r="F527" s="247" t="s">
        <v>2045</v>
      </c>
      <c r="G527" s="245"/>
      <c r="H527" s="248">
        <v>30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153</v>
      </c>
      <c r="AU527" s="254" t="s">
        <v>79</v>
      </c>
      <c r="AV527" s="14" t="s">
        <v>79</v>
      </c>
      <c r="AW527" s="14" t="s">
        <v>31</v>
      </c>
      <c r="AX527" s="14" t="s">
        <v>69</v>
      </c>
      <c r="AY527" s="254" t="s">
        <v>142</v>
      </c>
    </row>
    <row r="528" s="14" customFormat="1">
      <c r="A528" s="14"/>
      <c r="B528" s="244"/>
      <c r="C528" s="245"/>
      <c r="D528" s="235" t="s">
        <v>153</v>
      </c>
      <c r="E528" s="246" t="s">
        <v>19</v>
      </c>
      <c r="F528" s="247" t="s">
        <v>79</v>
      </c>
      <c r="G528" s="245"/>
      <c r="H528" s="248">
        <v>2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153</v>
      </c>
      <c r="AU528" s="254" t="s">
        <v>79</v>
      </c>
      <c r="AV528" s="14" t="s">
        <v>79</v>
      </c>
      <c r="AW528" s="14" t="s">
        <v>31</v>
      </c>
      <c r="AX528" s="14" t="s">
        <v>69</v>
      </c>
      <c r="AY528" s="254" t="s">
        <v>142</v>
      </c>
    </row>
    <row r="529" s="15" customFormat="1">
      <c r="A529" s="15"/>
      <c r="B529" s="255"/>
      <c r="C529" s="256"/>
      <c r="D529" s="235" t="s">
        <v>153</v>
      </c>
      <c r="E529" s="257" t="s">
        <v>19</v>
      </c>
      <c r="F529" s="258" t="s">
        <v>158</v>
      </c>
      <c r="G529" s="256"/>
      <c r="H529" s="259">
        <v>68.599999999999994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153</v>
      </c>
      <c r="AU529" s="265" t="s">
        <v>79</v>
      </c>
      <c r="AV529" s="15" t="s">
        <v>149</v>
      </c>
      <c r="AW529" s="15" t="s">
        <v>31</v>
      </c>
      <c r="AX529" s="15" t="s">
        <v>77</v>
      </c>
      <c r="AY529" s="265" t="s">
        <v>142</v>
      </c>
    </row>
    <row r="530" s="2" customFormat="1" ht="24.15" customHeight="1">
      <c r="A530" s="41"/>
      <c r="B530" s="42"/>
      <c r="C530" s="215" t="s">
        <v>2046</v>
      </c>
      <c r="D530" s="215" t="s">
        <v>144</v>
      </c>
      <c r="E530" s="216" t="s">
        <v>2047</v>
      </c>
      <c r="F530" s="217" t="s">
        <v>2048</v>
      </c>
      <c r="G530" s="218" t="s">
        <v>147</v>
      </c>
      <c r="H530" s="219">
        <v>155.98500000000001</v>
      </c>
      <c r="I530" s="220"/>
      <c r="J530" s="221">
        <f>ROUND(I530*H530,2)</f>
        <v>0</v>
      </c>
      <c r="K530" s="217" t="s">
        <v>148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0.12021</v>
      </c>
      <c r="R530" s="224">
        <f>Q530*H530</f>
        <v>18.750956850000001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149</v>
      </c>
      <c r="AT530" s="226" t="s">
        <v>144</v>
      </c>
      <c r="AU530" s="226" t="s">
        <v>79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149</v>
      </c>
      <c r="BM530" s="226" t="s">
        <v>2049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2050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79</v>
      </c>
    </row>
    <row r="532" s="13" customFormat="1">
      <c r="A532" s="13"/>
      <c r="B532" s="233"/>
      <c r="C532" s="234"/>
      <c r="D532" s="235" t="s">
        <v>153</v>
      </c>
      <c r="E532" s="236" t="s">
        <v>19</v>
      </c>
      <c r="F532" s="237" t="s">
        <v>2051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153</v>
      </c>
      <c r="AU532" s="243" t="s">
        <v>79</v>
      </c>
      <c r="AV532" s="13" t="s">
        <v>77</v>
      </c>
      <c r="AW532" s="13" t="s">
        <v>31</v>
      </c>
      <c r="AX532" s="13" t="s">
        <v>69</v>
      </c>
      <c r="AY532" s="243" t="s">
        <v>142</v>
      </c>
    </row>
    <row r="533" s="13" customFormat="1">
      <c r="A533" s="13"/>
      <c r="B533" s="233"/>
      <c r="C533" s="234"/>
      <c r="D533" s="235" t="s">
        <v>153</v>
      </c>
      <c r="E533" s="236" t="s">
        <v>19</v>
      </c>
      <c r="F533" s="237" t="s">
        <v>873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153</v>
      </c>
      <c r="AU533" s="243" t="s">
        <v>79</v>
      </c>
      <c r="AV533" s="13" t="s">
        <v>77</v>
      </c>
      <c r="AW533" s="13" t="s">
        <v>31</v>
      </c>
      <c r="AX533" s="13" t="s">
        <v>69</v>
      </c>
      <c r="AY533" s="243" t="s">
        <v>142</v>
      </c>
    </row>
    <row r="534" s="14" customFormat="1">
      <c r="A534" s="14"/>
      <c r="B534" s="244"/>
      <c r="C534" s="245"/>
      <c r="D534" s="235" t="s">
        <v>153</v>
      </c>
      <c r="E534" s="246" t="s">
        <v>19</v>
      </c>
      <c r="F534" s="247" t="s">
        <v>2052</v>
      </c>
      <c r="G534" s="245"/>
      <c r="H534" s="248">
        <v>12.971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153</v>
      </c>
      <c r="AU534" s="254" t="s">
        <v>79</v>
      </c>
      <c r="AV534" s="14" t="s">
        <v>79</v>
      </c>
      <c r="AW534" s="14" t="s">
        <v>31</v>
      </c>
      <c r="AX534" s="14" t="s">
        <v>69</v>
      </c>
      <c r="AY534" s="254" t="s">
        <v>142</v>
      </c>
    </row>
    <row r="535" s="14" customFormat="1">
      <c r="A535" s="14"/>
      <c r="B535" s="244"/>
      <c r="C535" s="245"/>
      <c r="D535" s="235" t="s">
        <v>153</v>
      </c>
      <c r="E535" s="246" t="s">
        <v>19</v>
      </c>
      <c r="F535" s="247" t="s">
        <v>496</v>
      </c>
      <c r="G535" s="245"/>
      <c r="H535" s="248">
        <v>-1.5760000000000001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153</v>
      </c>
      <c r="AU535" s="254" t="s">
        <v>79</v>
      </c>
      <c r="AV535" s="14" t="s">
        <v>79</v>
      </c>
      <c r="AW535" s="14" t="s">
        <v>31</v>
      </c>
      <c r="AX535" s="14" t="s">
        <v>69</v>
      </c>
      <c r="AY535" s="254" t="s">
        <v>142</v>
      </c>
    </row>
    <row r="536" s="13" customFormat="1">
      <c r="A536" s="13"/>
      <c r="B536" s="233"/>
      <c r="C536" s="234"/>
      <c r="D536" s="235" t="s">
        <v>153</v>
      </c>
      <c r="E536" s="236" t="s">
        <v>19</v>
      </c>
      <c r="F536" s="237" t="s">
        <v>2053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153</v>
      </c>
      <c r="AU536" s="243" t="s">
        <v>79</v>
      </c>
      <c r="AV536" s="13" t="s">
        <v>77</v>
      </c>
      <c r="AW536" s="13" t="s">
        <v>31</v>
      </c>
      <c r="AX536" s="13" t="s">
        <v>69</v>
      </c>
      <c r="AY536" s="243" t="s">
        <v>142</v>
      </c>
    </row>
    <row r="537" s="14" customFormat="1">
      <c r="A537" s="14"/>
      <c r="B537" s="244"/>
      <c r="C537" s="245"/>
      <c r="D537" s="235" t="s">
        <v>153</v>
      </c>
      <c r="E537" s="246" t="s">
        <v>19</v>
      </c>
      <c r="F537" s="247" t="s">
        <v>2054</v>
      </c>
      <c r="G537" s="245"/>
      <c r="H537" s="248">
        <v>16.555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153</v>
      </c>
      <c r="AU537" s="254" t="s">
        <v>79</v>
      </c>
      <c r="AV537" s="14" t="s">
        <v>79</v>
      </c>
      <c r="AW537" s="14" t="s">
        <v>31</v>
      </c>
      <c r="AX537" s="14" t="s">
        <v>69</v>
      </c>
      <c r="AY537" s="254" t="s">
        <v>142</v>
      </c>
    </row>
    <row r="538" s="14" customFormat="1">
      <c r="A538" s="14"/>
      <c r="B538" s="244"/>
      <c r="C538" s="245"/>
      <c r="D538" s="235" t="s">
        <v>153</v>
      </c>
      <c r="E538" s="246" t="s">
        <v>19</v>
      </c>
      <c r="F538" s="247" t="s">
        <v>2055</v>
      </c>
      <c r="G538" s="245"/>
      <c r="H538" s="248">
        <v>-2.3639999999999999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153</v>
      </c>
      <c r="AU538" s="254" t="s">
        <v>79</v>
      </c>
      <c r="AV538" s="14" t="s">
        <v>79</v>
      </c>
      <c r="AW538" s="14" t="s">
        <v>31</v>
      </c>
      <c r="AX538" s="14" t="s">
        <v>69</v>
      </c>
      <c r="AY538" s="254" t="s">
        <v>142</v>
      </c>
    </row>
    <row r="539" s="14" customFormat="1">
      <c r="A539" s="14"/>
      <c r="B539" s="244"/>
      <c r="C539" s="245"/>
      <c r="D539" s="235" t="s">
        <v>153</v>
      </c>
      <c r="E539" s="246" t="s">
        <v>19</v>
      </c>
      <c r="F539" s="247" t="s">
        <v>2056</v>
      </c>
      <c r="G539" s="245"/>
      <c r="H539" s="248">
        <v>1.4290000000000001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153</v>
      </c>
      <c r="AU539" s="254" t="s">
        <v>79</v>
      </c>
      <c r="AV539" s="14" t="s">
        <v>79</v>
      </c>
      <c r="AW539" s="14" t="s">
        <v>31</v>
      </c>
      <c r="AX539" s="14" t="s">
        <v>69</v>
      </c>
      <c r="AY539" s="254" t="s">
        <v>142</v>
      </c>
    </row>
    <row r="540" s="13" customFormat="1">
      <c r="A540" s="13"/>
      <c r="B540" s="233"/>
      <c r="C540" s="234"/>
      <c r="D540" s="235" t="s">
        <v>153</v>
      </c>
      <c r="E540" s="236" t="s">
        <v>19</v>
      </c>
      <c r="F540" s="237" t="s">
        <v>2057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153</v>
      </c>
      <c r="AU540" s="243" t="s">
        <v>79</v>
      </c>
      <c r="AV540" s="13" t="s">
        <v>77</v>
      </c>
      <c r="AW540" s="13" t="s">
        <v>31</v>
      </c>
      <c r="AX540" s="13" t="s">
        <v>69</v>
      </c>
      <c r="AY540" s="243" t="s">
        <v>142</v>
      </c>
    </row>
    <row r="541" s="14" customFormat="1">
      <c r="A541" s="14"/>
      <c r="B541" s="244"/>
      <c r="C541" s="245"/>
      <c r="D541" s="235" t="s">
        <v>153</v>
      </c>
      <c r="E541" s="246" t="s">
        <v>19</v>
      </c>
      <c r="F541" s="247" t="s">
        <v>2058</v>
      </c>
      <c r="G541" s="245"/>
      <c r="H541" s="248">
        <v>5.5039999999999996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153</v>
      </c>
      <c r="AU541" s="254" t="s">
        <v>79</v>
      </c>
      <c r="AV541" s="14" t="s">
        <v>79</v>
      </c>
      <c r="AW541" s="14" t="s">
        <v>31</v>
      </c>
      <c r="AX541" s="14" t="s">
        <v>69</v>
      </c>
      <c r="AY541" s="254" t="s">
        <v>142</v>
      </c>
    </row>
    <row r="542" s="14" customFormat="1">
      <c r="A542" s="14"/>
      <c r="B542" s="244"/>
      <c r="C542" s="245"/>
      <c r="D542" s="235" t="s">
        <v>153</v>
      </c>
      <c r="E542" s="246" t="s">
        <v>19</v>
      </c>
      <c r="F542" s="247" t="s">
        <v>496</v>
      </c>
      <c r="G542" s="245"/>
      <c r="H542" s="248">
        <v>-1.5760000000000001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153</v>
      </c>
      <c r="AU542" s="254" t="s">
        <v>79</v>
      </c>
      <c r="AV542" s="14" t="s">
        <v>79</v>
      </c>
      <c r="AW542" s="14" t="s">
        <v>31</v>
      </c>
      <c r="AX542" s="14" t="s">
        <v>69</v>
      </c>
      <c r="AY542" s="254" t="s">
        <v>142</v>
      </c>
    </row>
    <row r="543" s="14" customFormat="1">
      <c r="A543" s="14"/>
      <c r="B543" s="244"/>
      <c r="C543" s="245"/>
      <c r="D543" s="235" t="s">
        <v>153</v>
      </c>
      <c r="E543" s="246" t="s">
        <v>19</v>
      </c>
      <c r="F543" s="247" t="s">
        <v>489</v>
      </c>
      <c r="G543" s="245"/>
      <c r="H543" s="248">
        <v>-1.7729999999999999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153</v>
      </c>
      <c r="AU543" s="254" t="s">
        <v>79</v>
      </c>
      <c r="AV543" s="14" t="s">
        <v>79</v>
      </c>
      <c r="AW543" s="14" t="s">
        <v>31</v>
      </c>
      <c r="AX543" s="14" t="s">
        <v>69</v>
      </c>
      <c r="AY543" s="254" t="s">
        <v>142</v>
      </c>
    </row>
    <row r="544" s="13" customFormat="1">
      <c r="A544" s="13"/>
      <c r="B544" s="233"/>
      <c r="C544" s="234"/>
      <c r="D544" s="235" t="s">
        <v>153</v>
      </c>
      <c r="E544" s="236" t="s">
        <v>19</v>
      </c>
      <c r="F544" s="237" t="s">
        <v>2059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153</v>
      </c>
      <c r="AU544" s="243" t="s">
        <v>79</v>
      </c>
      <c r="AV544" s="13" t="s">
        <v>77</v>
      </c>
      <c r="AW544" s="13" t="s">
        <v>31</v>
      </c>
      <c r="AX544" s="13" t="s">
        <v>69</v>
      </c>
      <c r="AY544" s="243" t="s">
        <v>142</v>
      </c>
    </row>
    <row r="545" s="14" customFormat="1">
      <c r="A545" s="14"/>
      <c r="B545" s="244"/>
      <c r="C545" s="245"/>
      <c r="D545" s="235" t="s">
        <v>153</v>
      </c>
      <c r="E545" s="246" t="s">
        <v>19</v>
      </c>
      <c r="F545" s="247" t="s">
        <v>2060</v>
      </c>
      <c r="G545" s="245"/>
      <c r="H545" s="248">
        <v>0.16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153</v>
      </c>
      <c r="AU545" s="254" t="s">
        <v>79</v>
      </c>
      <c r="AV545" s="14" t="s">
        <v>79</v>
      </c>
      <c r="AW545" s="14" t="s">
        <v>31</v>
      </c>
      <c r="AX545" s="14" t="s">
        <v>69</v>
      </c>
      <c r="AY545" s="254" t="s">
        <v>142</v>
      </c>
    </row>
    <row r="546" s="16" customFormat="1">
      <c r="A546" s="16"/>
      <c r="B546" s="266"/>
      <c r="C546" s="267"/>
      <c r="D546" s="235" t="s">
        <v>153</v>
      </c>
      <c r="E546" s="268" t="s">
        <v>19</v>
      </c>
      <c r="F546" s="269" t="s">
        <v>214</v>
      </c>
      <c r="G546" s="267"/>
      <c r="H546" s="270">
        <v>29.329999999999998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76" t="s">
        <v>153</v>
      </c>
      <c r="AU546" s="276" t="s">
        <v>79</v>
      </c>
      <c r="AV546" s="16" t="s">
        <v>163</v>
      </c>
      <c r="AW546" s="16" t="s">
        <v>31</v>
      </c>
      <c r="AX546" s="16" t="s">
        <v>69</v>
      </c>
      <c r="AY546" s="276" t="s">
        <v>142</v>
      </c>
    </row>
    <row r="547" s="13" customFormat="1">
      <c r="A547" s="13"/>
      <c r="B547" s="233"/>
      <c r="C547" s="234"/>
      <c r="D547" s="235" t="s">
        <v>153</v>
      </c>
      <c r="E547" s="236" t="s">
        <v>19</v>
      </c>
      <c r="F547" s="237" t="s">
        <v>497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153</v>
      </c>
      <c r="AU547" s="243" t="s">
        <v>79</v>
      </c>
      <c r="AV547" s="13" t="s">
        <v>77</v>
      </c>
      <c r="AW547" s="13" t="s">
        <v>31</v>
      </c>
      <c r="AX547" s="13" t="s">
        <v>69</v>
      </c>
      <c r="AY547" s="243" t="s">
        <v>142</v>
      </c>
    </row>
    <row r="548" s="13" customFormat="1">
      <c r="A548" s="13"/>
      <c r="B548" s="233"/>
      <c r="C548" s="234"/>
      <c r="D548" s="235" t="s">
        <v>153</v>
      </c>
      <c r="E548" s="236" t="s">
        <v>19</v>
      </c>
      <c r="F548" s="237" t="s">
        <v>901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153</v>
      </c>
      <c r="AU548" s="243" t="s">
        <v>79</v>
      </c>
      <c r="AV548" s="13" t="s">
        <v>77</v>
      </c>
      <c r="AW548" s="13" t="s">
        <v>31</v>
      </c>
      <c r="AX548" s="13" t="s">
        <v>69</v>
      </c>
      <c r="AY548" s="243" t="s">
        <v>142</v>
      </c>
    </row>
    <row r="549" s="14" customFormat="1">
      <c r="A549" s="14"/>
      <c r="B549" s="244"/>
      <c r="C549" s="245"/>
      <c r="D549" s="235" t="s">
        <v>153</v>
      </c>
      <c r="E549" s="246" t="s">
        <v>19</v>
      </c>
      <c r="F549" s="247" t="s">
        <v>2061</v>
      </c>
      <c r="G549" s="245"/>
      <c r="H549" s="248">
        <v>5.1219999999999999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153</v>
      </c>
      <c r="AU549" s="254" t="s">
        <v>79</v>
      </c>
      <c r="AV549" s="14" t="s">
        <v>79</v>
      </c>
      <c r="AW549" s="14" t="s">
        <v>31</v>
      </c>
      <c r="AX549" s="14" t="s">
        <v>69</v>
      </c>
      <c r="AY549" s="254" t="s">
        <v>142</v>
      </c>
    </row>
    <row r="550" s="14" customFormat="1">
      <c r="A550" s="14"/>
      <c r="B550" s="244"/>
      <c r="C550" s="245"/>
      <c r="D550" s="235" t="s">
        <v>153</v>
      </c>
      <c r="E550" s="246" t="s">
        <v>19</v>
      </c>
      <c r="F550" s="247" t="s">
        <v>2062</v>
      </c>
      <c r="G550" s="245"/>
      <c r="H550" s="248">
        <v>3.3029999999999999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153</v>
      </c>
      <c r="AU550" s="254" t="s">
        <v>79</v>
      </c>
      <c r="AV550" s="14" t="s">
        <v>79</v>
      </c>
      <c r="AW550" s="14" t="s">
        <v>31</v>
      </c>
      <c r="AX550" s="14" t="s">
        <v>69</v>
      </c>
      <c r="AY550" s="254" t="s">
        <v>142</v>
      </c>
    </row>
    <row r="551" s="14" customFormat="1">
      <c r="A551" s="14"/>
      <c r="B551" s="244"/>
      <c r="C551" s="245"/>
      <c r="D551" s="235" t="s">
        <v>153</v>
      </c>
      <c r="E551" s="246" t="s">
        <v>19</v>
      </c>
      <c r="F551" s="247" t="s">
        <v>2063</v>
      </c>
      <c r="G551" s="245"/>
      <c r="H551" s="248">
        <v>3.9929999999999999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153</v>
      </c>
      <c r="AU551" s="254" t="s">
        <v>79</v>
      </c>
      <c r="AV551" s="14" t="s">
        <v>79</v>
      </c>
      <c r="AW551" s="14" t="s">
        <v>31</v>
      </c>
      <c r="AX551" s="14" t="s">
        <v>69</v>
      </c>
      <c r="AY551" s="254" t="s">
        <v>142</v>
      </c>
    </row>
    <row r="552" s="14" customFormat="1">
      <c r="A552" s="14"/>
      <c r="B552" s="244"/>
      <c r="C552" s="245"/>
      <c r="D552" s="235" t="s">
        <v>153</v>
      </c>
      <c r="E552" s="246" t="s">
        <v>19</v>
      </c>
      <c r="F552" s="247" t="s">
        <v>537</v>
      </c>
      <c r="G552" s="245"/>
      <c r="H552" s="248">
        <v>-1.379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153</v>
      </c>
      <c r="AU552" s="254" t="s">
        <v>79</v>
      </c>
      <c r="AV552" s="14" t="s">
        <v>79</v>
      </c>
      <c r="AW552" s="14" t="s">
        <v>31</v>
      </c>
      <c r="AX552" s="14" t="s">
        <v>69</v>
      </c>
      <c r="AY552" s="254" t="s">
        <v>142</v>
      </c>
    </row>
    <row r="553" s="13" customFormat="1">
      <c r="A553" s="13"/>
      <c r="B553" s="233"/>
      <c r="C553" s="234"/>
      <c r="D553" s="235" t="s">
        <v>153</v>
      </c>
      <c r="E553" s="236" t="s">
        <v>19</v>
      </c>
      <c r="F553" s="237" t="s">
        <v>520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153</v>
      </c>
      <c r="AU553" s="243" t="s">
        <v>79</v>
      </c>
      <c r="AV553" s="13" t="s">
        <v>77</v>
      </c>
      <c r="AW553" s="13" t="s">
        <v>31</v>
      </c>
      <c r="AX553" s="13" t="s">
        <v>69</v>
      </c>
      <c r="AY553" s="243" t="s">
        <v>142</v>
      </c>
    </row>
    <row r="554" s="13" customFormat="1">
      <c r="A554" s="13"/>
      <c r="B554" s="233"/>
      <c r="C554" s="234"/>
      <c r="D554" s="235" t="s">
        <v>153</v>
      </c>
      <c r="E554" s="236" t="s">
        <v>19</v>
      </c>
      <c r="F554" s="237" t="s">
        <v>2064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153</v>
      </c>
      <c r="AU554" s="243" t="s">
        <v>79</v>
      </c>
      <c r="AV554" s="13" t="s">
        <v>77</v>
      </c>
      <c r="AW554" s="13" t="s">
        <v>31</v>
      </c>
      <c r="AX554" s="13" t="s">
        <v>69</v>
      </c>
      <c r="AY554" s="243" t="s">
        <v>142</v>
      </c>
    </row>
    <row r="555" s="14" customFormat="1">
      <c r="A555" s="14"/>
      <c r="B555" s="244"/>
      <c r="C555" s="245"/>
      <c r="D555" s="235" t="s">
        <v>153</v>
      </c>
      <c r="E555" s="246" t="s">
        <v>19</v>
      </c>
      <c r="F555" s="247" t="s">
        <v>2065</v>
      </c>
      <c r="G555" s="245"/>
      <c r="H555" s="248">
        <v>3.0270000000000001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153</v>
      </c>
      <c r="AU555" s="254" t="s">
        <v>79</v>
      </c>
      <c r="AV555" s="14" t="s">
        <v>79</v>
      </c>
      <c r="AW555" s="14" t="s">
        <v>31</v>
      </c>
      <c r="AX555" s="14" t="s">
        <v>69</v>
      </c>
      <c r="AY555" s="254" t="s">
        <v>142</v>
      </c>
    </row>
    <row r="556" s="13" customFormat="1">
      <c r="A556" s="13"/>
      <c r="B556" s="233"/>
      <c r="C556" s="234"/>
      <c r="D556" s="235" t="s">
        <v>153</v>
      </c>
      <c r="E556" s="236" t="s">
        <v>19</v>
      </c>
      <c r="F556" s="237" t="s">
        <v>585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153</v>
      </c>
      <c r="AU556" s="243" t="s">
        <v>79</v>
      </c>
      <c r="AV556" s="13" t="s">
        <v>77</v>
      </c>
      <c r="AW556" s="13" t="s">
        <v>31</v>
      </c>
      <c r="AX556" s="13" t="s">
        <v>69</v>
      </c>
      <c r="AY556" s="243" t="s">
        <v>142</v>
      </c>
    </row>
    <row r="557" s="14" customFormat="1">
      <c r="A557" s="14"/>
      <c r="B557" s="244"/>
      <c r="C557" s="245"/>
      <c r="D557" s="235" t="s">
        <v>153</v>
      </c>
      <c r="E557" s="246" t="s">
        <v>19</v>
      </c>
      <c r="F557" s="247" t="s">
        <v>2066</v>
      </c>
      <c r="G557" s="245"/>
      <c r="H557" s="248">
        <v>6.6219999999999999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153</v>
      </c>
      <c r="AU557" s="254" t="s">
        <v>79</v>
      </c>
      <c r="AV557" s="14" t="s">
        <v>79</v>
      </c>
      <c r="AW557" s="14" t="s">
        <v>31</v>
      </c>
      <c r="AX557" s="14" t="s">
        <v>69</v>
      </c>
      <c r="AY557" s="254" t="s">
        <v>142</v>
      </c>
    </row>
    <row r="558" s="14" customFormat="1">
      <c r="A558" s="14"/>
      <c r="B558" s="244"/>
      <c r="C558" s="245"/>
      <c r="D558" s="235" t="s">
        <v>153</v>
      </c>
      <c r="E558" s="246" t="s">
        <v>19</v>
      </c>
      <c r="F558" s="247" t="s">
        <v>537</v>
      </c>
      <c r="G558" s="245"/>
      <c r="H558" s="248">
        <v>-1.379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153</v>
      </c>
      <c r="AU558" s="254" t="s">
        <v>79</v>
      </c>
      <c r="AV558" s="14" t="s">
        <v>79</v>
      </c>
      <c r="AW558" s="14" t="s">
        <v>31</v>
      </c>
      <c r="AX558" s="14" t="s">
        <v>69</v>
      </c>
      <c r="AY558" s="254" t="s">
        <v>142</v>
      </c>
    </row>
    <row r="559" s="13" customFormat="1">
      <c r="A559" s="13"/>
      <c r="B559" s="233"/>
      <c r="C559" s="234"/>
      <c r="D559" s="235" t="s">
        <v>153</v>
      </c>
      <c r="E559" s="236" t="s">
        <v>19</v>
      </c>
      <c r="F559" s="237" t="s">
        <v>2067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153</v>
      </c>
      <c r="AU559" s="243" t="s">
        <v>79</v>
      </c>
      <c r="AV559" s="13" t="s">
        <v>77</v>
      </c>
      <c r="AW559" s="13" t="s">
        <v>31</v>
      </c>
      <c r="AX559" s="13" t="s">
        <v>69</v>
      </c>
      <c r="AY559" s="243" t="s">
        <v>142</v>
      </c>
    </row>
    <row r="560" s="14" customFormat="1">
      <c r="A560" s="14"/>
      <c r="B560" s="244"/>
      <c r="C560" s="245"/>
      <c r="D560" s="235" t="s">
        <v>153</v>
      </c>
      <c r="E560" s="246" t="s">
        <v>19</v>
      </c>
      <c r="F560" s="247" t="s">
        <v>2068</v>
      </c>
      <c r="G560" s="245"/>
      <c r="H560" s="248">
        <v>4.9189999999999996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153</v>
      </c>
      <c r="AU560" s="254" t="s">
        <v>79</v>
      </c>
      <c r="AV560" s="14" t="s">
        <v>79</v>
      </c>
      <c r="AW560" s="14" t="s">
        <v>31</v>
      </c>
      <c r="AX560" s="14" t="s">
        <v>69</v>
      </c>
      <c r="AY560" s="254" t="s">
        <v>142</v>
      </c>
    </row>
    <row r="561" s="13" customFormat="1">
      <c r="A561" s="13"/>
      <c r="B561" s="233"/>
      <c r="C561" s="234"/>
      <c r="D561" s="235" t="s">
        <v>153</v>
      </c>
      <c r="E561" s="236" t="s">
        <v>19</v>
      </c>
      <c r="F561" s="237" t="s">
        <v>2069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153</v>
      </c>
      <c r="AU561" s="243" t="s">
        <v>79</v>
      </c>
      <c r="AV561" s="13" t="s">
        <v>77</v>
      </c>
      <c r="AW561" s="13" t="s">
        <v>31</v>
      </c>
      <c r="AX561" s="13" t="s">
        <v>69</v>
      </c>
      <c r="AY561" s="243" t="s">
        <v>142</v>
      </c>
    </row>
    <row r="562" s="14" customFormat="1">
      <c r="A562" s="14"/>
      <c r="B562" s="244"/>
      <c r="C562" s="245"/>
      <c r="D562" s="235" t="s">
        <v>153</v>
      </c>
      <c r="E562" s="246" t="s">
        <v>19</v>
      </c>
      <c r="F562" s="247" t="s">
        <v>2070</v>
      </c>
      <c r="G562" s="245"/>
      <c r="H562" s="248">
        <v>3.0270000000000001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153</v>
      </c>
      <c r="AU562" s="254" t="s">
        <v>79</v>
      </c>
      <c r="AV562" s="14" t="s">
        <v>79</v>
      </c>
      <c r="AW562" s="14" t="s">
        <v>31</v>
      </c>
      <c r="AX562" s="14" t="s">
        <v>69</v>
      </c>
      <c r="AY562" s="254" t="s">
        <v>142</v>
      </c>
    </row>
    <row r="563" s="13" customFormat="1">
      <c r="A563" s="13"/>
      <c r="B563" s="233"/>
      <c r="C563" s="234"/>
      <c r="D563" s="235" t="s">
        <v>153</v>
      </c>
      <c r="E563" s="236" t="s">
        <v>19</v>
      </c>
      <c r="F563" s="237" t="s">
        <v>542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153</v>
      </c>
      <c r="AU563" s="243" t="s">
        <v>79</v>
      </c>
      <c r="AV563" s="13" t="s">
        <v>77</v>
      </c>
      <c r="AW563" s="13" t="s">
        <v>31</v>
      </c>
      <c r="AX563" s="13" t="s">
        <v>69</v>
      </c>
      <c r="AY563" s="243" t="s">
        <v>142</v>
      </c>
    </row>
    <row r="564" s="14" customFormat="1">
      <c r="A564" s="14"/>
      <c r="B564" s="244"/>
      <c r="C564" s="245"/>
      <c r="D564" s="235" t="s">
        <v>153</v>
      </c>
      <c r="E564" s="246" t="s">
        <v>19</v>
      </c>
      <c r="F564" s="247" t="s">
        <v>2071</v>
      </c>
      <c r="G564" s="245"/>
      <c r="H564" s="248">
        <v>33.045999999999999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153</v>
      </c>
      <c r="AU564" s="254" t="s">
        <v>79</v>
      </c>
      <c r="AV564" s="14" t="s">
        <v>79</v>
      </c>
      <c r="AW564" s="14" t="s">
        <v>31</v>
      </c>
      <c r="AX564" s="14" t="s">
        <v>69</v>
      </c>
      <c r="AY564" s="254" t="s">
        <v>142</v>
      </c>
    </row>
    <row r="565" s="14" customFormat="1">
      <c r="A565" s="14"/>
      <c r="B565" s="244"/>
      <c r="C565" s="245"/>
      <c r="D565" s="235" t="s">
        <v>153</v>
      </c>
      <c r="E565" s="246" t="s">
        <v>19</v>
      </c>
      <c r="F565" s="247" t="s">
        <v>509</v>
      </c>
      <c r="G565" s="245"/>
      <c r="H565" s="248">
        <v>-3.1520000000000001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153</v>
      </c>
      <c r="AU565" s="254" t="s">
        <v>79</v>
      </c>
      <c r="AV565" s="14" t="s">
        <v>79</v>
      </c>
      <c r="AW565" s="14" t="s">
        <v>31</v>
      </c>
      <c r="AX565" s="14" t="s">
        <v>69</v>
      </c>
      <c r="AY565" s="254" t="s">
        <v>142</v>
      </c>
    </row>
    <row r="566" s="14" customFormat="1">
      <c r="A566" s="14"/>
      <c r="B566" s="244"/>
      <c r="C566" s="245"/>
      <c r="D566" s="235" t="s">
        <v>153</v>
      </c>
      <c r="E566" s="246" t="s">
        <v>19</v>
      </c>
      <c r="F566" s="247" t="s">
        <v>2072</v>
      </c>
      <c r="G566" s="245"/>
      <c r="H566" s="248">
        <v>-2.758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153</v>
      </c>
      <c r="AU566" s="254" t="s">
        <v>79</v>
      </c>
      <c r="AV566" s="14" t="s">
        <v>79</v>
      </c>
      <c r="AW566" s="14" t="s">
        <v>31</v>
      </c>
      <c r="AX566" s="14" t="s">
        <v>69</v>
      </c>
      <c r="AY566" s="254" t="s">
        <v>142</v>
      </c>
    </row>
    <row r="567" s="13" customFormat="1">
      <c r="A567" s="13"/>
      <c r="B567" s="233"/>
      <c r="C567" s="234"/>
      <c r="D567" s="235" t="s">
        <v>153</v>
      </c>
      <c r="E567" s="236" t="s">
        <v>19</v>
      </c>
      <c r="F567" s="237" t="s">
        <v>2073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153</v>
      </c>
      <c r="AU567" s="243" t="s">
        <v>79</v>
      </c>
      <c r="AV567" s="13" t="s">
        <v>77</v>
      </c>
      <c r="AW567" s="13" t="s">
        <v>31</v>
      </c>
      <c r="AX567" s="13" t="s">
        <v>69</v>
      </c>
      <c r="AY567" s="243" t="s">
        <v>142</v>
      </c>
    </row>
    <row r="568" s="14" customFormat="1">
      <c r="A568" s="14"/>
      <c r="B568" s="244"/>
      <c r="C568" s="245"/>
      <c r="D568" s="235" t="s">
        <v>153</v>
      </c>
      <c r="E568" s="246" t="s">
        <v>19</v>
      </c>
      <c r="F568" s="247" t="s">
        <v>2074</v>
      </c>
      <c r="G568" s="245"/>
      <c r="H568" s="248">
        <v>4.4400000000000004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153</v>
      </c>
      <c r="AU568" s="254" t="s">
        <v>79</v>
      </c>
      <c r="AV568" s="14" t="s">
        <v>79</v>
      </c>
      <c r="AW568" s="14" t="s">
        <v>31</v>
      </c>
      <c r="AX568" s="14" t="s">
        <v>69</v>
      </c>
      <c r="AY568" s="254" t="s">
        <v>142</v>
      </c>
    </row>
    <row r="569" s="13" customFormat="1">
      <c r="A569" s="13"/>
      <c r="B569" s="233"/>
      <c r="C569" s="234"/>
      <c r="D569" s="235" t="s">
        <v>153</v>
      </c>
      <c r="E569" s="236" t="s">
        <v>19</v>
      </c>
      <c r="F569" s="237" t="s">
        <v>1222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153</v>
      </c>
      <c r="AU569" s="243" t="s">
        <v>79</v>
      </c>
      <c r="AV569" s="13" t="s">
        <v>77</v>
      </c>
      <c r="AW569" s="13" t="s">
        <v>31</v>
      </c>
      <c r="AX569" s="13" t="s">
        <v>69</v>
      </c>
      <c r="AY569" s="243" t="s">
        <v>142</v>
      </c>
    </row>
    <row r="570" s="14" customFormat="1">
      <c r="A570" s="14"/>
      <c r="B570" s="244"/>
      <c r="C570" s="245"/>
      <c r="D570" s="235" t="s">
        <v>153</v>
      </c>
      <c r="E570" s="246" t="s">
        <v>19</v>
      </c>
      <c r="F570" s="247" t="s">
        <v>2075</v>
      </c>
      <c r="G570" s="245"/>
      <c r="H570" s="248">
        <v>8.9700000000000006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153</v>
      </c>
      <c r="AU570" s="254" t="s">
        <v>79</v>
      </c>
      <c r="AV570" s="14" t="s">
        <v>79</v>
      </c>
      <c r="AW570" s="14" t="s">
        <v>31</v>
      </c>
      <c r="AX570" s="14" t="s">
        <v>69</v>
      </c>
      <c r="AY570" s="254" t="s">
        <v>142</v>
      </c>
    </row>
    <row r="571" s="14" customFormat="1">
      <c r="A571" s="14"/>
      <c r="B571" s="244"/>
      <c r="C571" s="245"/>
      <c r="D571" s="235" t="s">
        <v>153</v>
      </c>
      <c r="E571" s="246" t="s">
        <v>19</v>
      </c>
      <c r="F571" s="247" t="s">
        <v>2072</v>
      </c>
      <c r="G571" s="245"/>
      <c r="H571" s="248">
        <v>-2.758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153</v>
      </c>
      <c r="AU571" s="254" t="s">
        <v>79</v>
      </c>
      <c r="AV571" s="14" t="s">
        <v>79</v>
      </c>
      <c r="AW571" s="14" t="s">
        <v>31</v>
      </c>
      <c r="AX571" s="14" t="s">
        <v>69</v>
      </c>
      <c r="AY571" s="254" t="s">
        <v>142</v>
      </c>
    </row>
    <row r="572" s="13" customFormat="1">
      <c r="A572" s="13"/>
      <c r="B572" s="233"/>
      <c r="C572" s="234"/>
      <c r="D572" s="235" t="s">
        <v>153</v>
      </c>
      <c r="E572" s="236" t="s">
        <v>19</v>
      </c>
      <c r="F572" s="237" t="s">
        <v>1225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153</v>
      </c>
      <c r="AU572" s="243" t="s">
        <v>79</v>
      </c>
      <c r="AV572" s="13" t="s">
        <v>77</v>
      </c>
      <c r="AW572" s="13" t="s">
        <v>31</v>
      </c>
      <c r="AX572" s="13" t="s">
        <v>69</v>
      </c>
      <c r="AY572" s="243" t="s">
        <v>142</v>
      </c>
    </row>
    <row r="573" s="14" customFormat="1">
      <c r="A573" s="14"/>
      <c r="B573" s="244"/>
      <c r="C573" s="245"/>
      <c r="D573" s="235" t="s">
        <v>153</v>
      </c>
      <c r="E573" s="246" t="s">
        <v>19</v>
      </c>
      <c r="F573" s="247" t="s">
        <v>2076</v>
      </c>
      <c r="G573" s="245"/>
      <c r="H573" s="248">
        <v>10.974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153</v>
      </c>
      <c r="AU573" s="254" t="s">
        <v>79</v>
      </c>
      <c r="AV573" s="14" t="s">
        <v>79</v>
      </c>
      <c r="AW573" s="14" t="s">
        <v>31</v>
      </c>
      <c r="AX573" s="14" t="s">
        <v>69</v>
      </c>
      <c r="AY573" s="254" t="s">
        <v>142</v>
      </c>
    </row>
    <row r="574" s="14" customFormat="1">
      <c r="A574" s="14"/>
      <c r="B574" s="244"/>
      <c r="C574" s="245"/>
      <c r="D574" s="235" t="s">
        <v>153</v>
      </c>
      <c r="E574" s="246" t="s">
        <v>19</v>
      </c>
      <c r="F574" s="247" t="s">
        <v>2072</v>
      </c>
      <c r="G574" s="245"/>
      <c r="H574" s="248">
        <v>-2.758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153</v>
      </c>
      <c r="AU574" s="254" t="s">
        <v>79</v>
      </c>
      <c r="AV574" s="14" t="s">
        <v>79</v>
      </c>
      <c r="AW574" s="14" t="s">
        <v>31</v>
      </c>
      <c r="AX574" s="14" t="s">
        <v>69</v>
      </c>
      <c r="AY574" s="254" t="s">
        <v>142</v>
      </c>
    </row>
    <row r="575" s="14" customFormat="1">
      <c r="A575" s="14"/>
      <c r="B575" s="244"/>
      <c r="C575" s="245"/>
      <c r="D575" s="235" t="s">
        <v>153</v>
      </c>
      <c r="E575" s="246" t="s">
        <v>19</v>
      </c>
      <c r="F575" s="247" t="s">
        <v>2077</v>
      </c>
      <c r="G575" s="245"/>
      <c r="H575" s="248">
        <v>3.3809999999999998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153</v>
      </c>
      <c r="AU575" s="254" t="s">
        <v>79</v>
      </c>
      <c r="AV575" s="14" t="s">
        <v>79</v>
      </c>
      <c r="AW575" s="14" t="s">
        <v>31</v>
      </c>
      <c r="AX575" s="14" t="s">
        <v>69</v>
      </c>
      <c r="AY575" s="254" t="s">
        <v>142</v>
      </c>
    </row>
    <row r="576" s="13" customFormat="1">
      <c r="A576" s="13"/>
      <c r="B576" s="233"/>
      <c r="C576" s="234"/>
      <c r="D576" s="235" t="s">
        <v>153</v>
      </c>
      <c r="E576" s="236" t="s">
        <v>19</v>
      </c>
      <c r="F576" s="237" t="s">
        <v>1222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153</v>
      </c>
      <c r="AU576" s="243" t="s">
        <v>79</v>
      </c>
      <c r="AV576" s="13" t="s">
        <v>77</v>
      </c>
      <c r="AW576" s="13" t="s">
        <v>31</v>
      </c>
      <c r="AX576" s="13" t="s">
        <v>69</v>
      </c>
      <c r="AY576" s="243" t="s">
        <v>142</v>
      </c>
    </row>
    <row r="577" s="14" customFormat="1">
      <c r="A577" s="14"/>
      <c r="B577" s="244"/>
      <c r="C577" s="245"/>
      <c r="D577" s="235" t="s">
        <v>153</v>
      </c>
      <c r="E577" s="246" t="s">
        <v>19</v>
      </c>
      <c r="F577" s="247" t="s">
        <v>2078</v>
      </c>
      <c r="G577" s="245"/>
      <c r="H577" s="248">
        <v>57.500999999999998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153</v>
      </c>
      <c r="AU577" s="254" t="s">
        <v>79</v>
      </c>
      <c r="AV577" s="14" t="s">
        <v>79</v>
      </c>
      <c r="AW577" s="14" t="s">
        <v>31</v>
      </c>
      <c r="AX577" s="14" t="s">
        <v>69</v>
      </c>
      <c r="AY577" s="254" t="s">
        <v>142</v>
      </c>
    </row>
    <row r="578" s="14" customFormat="1">
      <c r="A578" s="14"/>
      <c r="B578" s="244"/>
      <c r="C578" s="245"/>
      <c r="D578" s="235" t="s">
        <v>153</v>
      </c>
      <c r="E578" s="246" t="s">
        <v>19</v>
      </c>
      <c r="F578" s="247" t="s">
        <v>2072</v>
      </c>
      <c r="G578" s="245"/>
      <c r="H578" s="248">
        <v>-2.758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153</v>
      </c>
      <c r="AU578" s="254" t="s">
        <v>79</v>
      </c>
      <c r="AV578" s="14" t="s">
        <v>79</v>
      </c>
      <c r="AW578" s="14" t="s">
        <v>31</v>
      </c>
      <c r="AX578" s="14" t="s">
        <v>69</v>
      </c>
      <c r="AY578" s="254" t="s">
        <v>142</v>
      </c>
    </row>
    <row r="579" s="14" customFormat="1">
      <c r="A579" s="14"/>
      <c r="B579" s="244"/>
      <c r="C579" s="245"/>
      <c r="D579" s="235" t="s">
        <v>153</v>
      </c>
      <c r="E579" s="246" t="s">
        <v>19</v>
      </c>
      <c r="F579" s="247" t="s">
        <v>599</v>
      </c>
      <c r="G579" s="245"/>
      <c r="H579" s="248">
        <v>-4.7279999999999998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153</v>
      </c>
      <c r="AU579" s="254" t="s">
        <v>79</v>
      </c>
      <c r="AV579" s="14" t="s">
        <v>79</v>
      </c>
      <c r="AW579" s="14" t="s">
        <v>31</v>
      </c>
      <c r="AX579" s="14" t="s">
        <v>69</v>
      </c>
      <c r="AY579" s="254" t="s">
        <v>142</v>
      </c>
    </row>
    <row r="580" s="15" customFormat="1">
      <c r="A580" s="15"/>
      <c r="B580" s="255"/>
      <c r="C580" s="256"/>
      <c r="D580" s="235" t="s">
        <v>153</v>
      </c>
      <c r="E580" s="257" t="s">
        <v>19</v>
      </c>
      <c r="F580" s="258" t="s">
        <v>158</v>
      </c>
      <c r="G580" s="256"/>
      <c r="H580" s="259">
        <v>155.98499999999999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153</v>
      </c>
      <c r="AU580" s="265" t="s">
        <v>79</v>
      </c>
      <c r="AV580" s="15" t="s">
        <v>149</v>
      </c>
      <c r="AW580" s="15" t="s">
        <v>31</v>
      </c>
      <c r="AX580" s="15" t="s">
        <v>77</v>
      </c>
      <c r="AY580" s="265" t="s">
        <v>142</v>
      </c>
    </row>
    <row r="581" s="2" customFormat="1" ht="24.15" customHeight="1">
      <c r="A581" s="41"/>
      <c r="B581" s="42"/>
      <c r="C581" s="215" t="s">
        <v>2079</v>
      </c>
      <c r="D581" s="215" t="s">
        <v>144</v>
      </c>
      <c r="E581" s="216" t="s">
        <v>2080</v>
      </c>
      <c r="F581" s="217" t="s">
        <v>2081</v>
      </c>
      <c r="G581" s="218" t="s">
        <v>147</v>
      </c>
      <c r="H581" s="219">
        <v>408.37900000000002</v>
      </c>
      <c r="I581" s="220"/>
      <c r="J581" s="221">
        <f>ROUND(I581*H581,2)</f>
        <v>0</v>
      </c>
      <c r="K581" s="217" t="s">
        <v>148</v>
      </c>
      <c r="L581" s="47"/>
      <c r="M581" s="222" t="s">
        <v>19</v>
      </c>
      <c r="N581" s="223" t="s">
        <v>40</v>
      </c>
      <c r="O581" s="87"/>
      <c r="P581" s="224">
        <f>O581*H581</f>
        <v>0</v>
      </c>
      <c r="Q581" s="224">
        <v>0.14605000000000001</v>
      </c>
      <c r="R581" s="224">
        <f>Q581*H581</f>
        <v>59.643752950000007</v>
      </c>
      <c r="S581" s="224">
        <v>0</v>
      </c>
      <c r="T581" s="22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149</v>
      </c>
      <c r="AT581" s="226" t="s">
        <v>144</v>
      </c>
      <c r="AU581" s="226" t="s">
        <v>79</v>
      </c>
      <c r="AY581" s="20" t="s">
        <v>142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77</v>
      </c>
      <c r="BK581" s="227">
        <f>ROUND(I581*H581,2)</f>
        <v>0</v>
      </c>
      <c r="BL581" s="20" t="s">
        <v>149</v>
      </c>
      <c r="BM581" s="226" t="s">
        <v>2082</v>
      </c>
    </row>
    <row r="582" s="2" customFormat="1">
      <c r="A582" s="41"/>
      <c r="B582" s="42"/>
      <c r="C582" s="43"/>
      <c r="D582" s="228" t="s">
        <v>151</v>
      </c>
      <c r="E582" s="43"/>
      <c r="F582" s="229" t="s">
        <v>2083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151</v>
      </c>
      <c r="AU582" s="20" t="s">
        <v>79</v>
      </c>
    </row>
    <row r="583" s="13" customFormat="1">
      <c r="A583" s="13"/>
      <c r="B583" s="233"/>
      <c r="C583" s="234"/>
      <c r="D583" s="235" t="s">
        <v>153</v>
      </c>
      <c r="E583" s="236" t="s">
        <v>19</v>
      </c>
      <c r="F583" s="237" t="s">
        <v>486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153</v>
      </c>
      <c r="AU583" s="243" t="s">
        <v>79</v>
      </c>
      <c r="AV583" s="13" t="s">
        <v>77</v>
      </c>
      <c r="AW583" s="13" t="s">
        <v>31</v>
      </c>
      <c r="AX583" s="13" t="s">
        <v>69</v>
      </c>
      <c r="AY583" s="243" t="s">
        <v>142</v>
      </c>
    </row>
    <row r="584" s="13" customFormat="1">
      <c r="A584" s="13"/>
      <c r="B584" s="233"/>
      <c r="C584" s="234"/>
      <c r="D584" s="235" t="s">
        <v>153</v>
      </c>
      <c r="E584" s="236" t="s">
        <v>19</v>
      </c>
      <c r="F584" s="237" t="s">
        <v>492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153</v>
      </c>
      <c r="AU584" s="243" t="s">
        <v>79</v>
      </c>
      <c r="AV584" s="13" t="s">
        <v>77</v>
      </c>
      <c r="AW584" s="13" t="s">
        <v>31</v>
      </c>
      <c r="AX584" s="13" t="s">
        <v>69</v>
      </c>
      <c r="AY584" s="243" t="s">
        <v>142</v>
      </c>
    </row>
    <row r="585" s="14" customFormat="1">
      <c r="A585" s="14"/>
      <c r="B585" s="244"/>
      <c r="C585" s="245"/>
      <c r="D585" s="235" t="s">
        <v>153</v>
      </c>
      <c r="E585" s="246" t="s">
        <v>19</v>
      </c>
      <c r="F585" s="247" t="s">
        <v>2084</v>
      </c>
      <c r="G585" s="245"/>
      <c r="H585" s="248">
        <v>7.2039999999999997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153</v>
      </c>
      <c r="AU585" s="254" t="s">
        <v>79</v>
      </c>
      <c r="AV585" s="14" t="s">
        <v>79</v>
      </c>
      <c r="AW585" s="14" t="s">
        <v>31</v>
      </c>
      <c r="AX585" s="14" t="s">
        <v>69</v>
      </c>
      <c r="AY585" s="254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496</v>
      </c>
      <c r="G586" s="245"/>
      <c r="H586" s="248">
        <v>-1.5760000000000001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6" customFormat="1">
      <c r="A587" s="16"/>
      <c r="B587" s="266"/>
      <c r="C587" s="267"/>
      <c r="D587" s="235" t="s">
        <v>153</v>
      </c>
      <c r="E587" s="268" t="s">
        <v>19</v>
      </c>
      <c r="F587" s="269" t="s">
        <v>214</v>
      </c>
      <c r="G587" s="267"/>
      <c r="H587" s="270">
        <v>5.6280000000000001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6" t="s">
        <v>153</v>
      </c>
      <c r="AU587" s="276" t="s">
        <v>79</v>
      </c>
      <c r="AV587" s="16" t="s">
        <v>163</v>
      </c>
      <c r="AW587" s="16" t="s">
        <v>31</v>
      </c>
      <c r="AX587" s="16" t="s">
        <v>69</v>
      </c>
      <c r="AY587" s="276" t="s">
        <v>142</v>
      </c>
    </row>
    <row r="588" s="13" customFormat="1">
      <c r="A588" s="13"/>
      <c r="B588" s="233"/>
      <c r="C588" s="234"/>
      <c r="D588" s="235" t="s">
        <v>153</v>
      </c>
      <c r="E588" s="236" t="s">
        <v>19</v>
      </c>
      <c r="F588" s="237" t="s">
        <v>497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153</v>
      </c>
      <c r="AU588" s="243" t="s">
        <v>79</v>
      </c>
      <c r="AV588" s="13" t="s">
        <v>77</v>
      </c>
      <c r="AW588" s="13" t="s">
        <v>31</v>
      </c>
      <c r="AX588" s="13" t="s">
        <v>69</v>
      </c>
      <c r="AY588" s="243" t="s">
        <v>142</v>
      </c>
    </row>
    <row r="589" s="13" customFormat="1">
      <c r="A589" s="13"/>
      <c r="B589" s="233"/>
      <c r="C589" s="234"/>
      <c r="D589" s="235" t="s">
        <v>153</v>
      </c>
      <c r="E589" s="236" t="s">
        <v>19</v>
      </c>
      <c r="F589" s="237" t="s">
        <v>2085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79</v>
      </c>
      <c r="AV589" s="13" t="s">
        <v>77</v>
      </c>
      <c r="AW589" s="13" t="s">
        <v>31</v>
      </c>
      <c r="AX589" s="13" t="s">
        <v>69</v>
      </c>
      <c r="AY589" s="243" t="s">
        <v>142</v>
      </c>
    </row>
    <row r="590" s="14" customFormat="1">
      <c r="A590" s="14"/>
      <c r="B590" s="244"/>
      <c r="C590" s="245"/>
      <c r="D590" s="235" t="s">
        <v>153</v>
      </c>
      <c r="E590" s="246" t="s">
        <v>19</v>
      </c>
      <c r="F590" s="247" t="s">
        <v>2086</v>
      </c>
      <c r="G590" s="245"/>
      <c r="H590" s="248">
        <v>8.9299999999999997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153</v>
      </c>
      <c r="AU590" s="254" t="s">
        <v>79</v>
      </c>
      <c r="AV590" s="14" t="s">
        <v>79</v>
      </c>
      <c r="AW590" s="14" t="s">
        <v>31</v>
      </c>
      <c r="AX590" s="14" t="s">
        <v>69</v>
      </c>
      <c r="AY590" s="254" t="s">
        <v>142</v>
      </c>
    </row>
    <row r="591" s="14" customFormat="1">
      <c r="A591" s="14"/>
      <c r="B591" s="244"/>
      <c r="C591" s="245"/>
      <c r="D591" s="235" t="s">
        <v>153</v>
      </c>
      <c r="E591" s="246" t="s">
        <v>19</v>
      </c>
      <c r="F591" s="247" t="s">
        <v>489</v>
      </c>
      <c r="G591" s="245"/>
      <c r="H591" s="248">
        <v>-1.7729999999999999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153</v>
      </c>
      <c r="AU591" s="254" t="s">
        <v>79</v>
      </c>
      <c r="AV591" s="14" t="s">
        <v>79</v>
      </c>
      <c r="AW591" s="14" t="s">
        <v>31</v>
      </c>
      <c r="AX591" s="14" t="s">
        <v>69</v>
      </c>
      <c r="AY591" s="254" t="s">
        <v>142</v>
      </c>
    </row>
    <row r="592" s="13" customFormat="1">
      <c r="A592" s="13"/>
      <c r="B592" s="233"/>
      <c r="C592" s="234"/>
      <c r="D592" s="235" t="s">
        <v>153</v>
      </c>
      <c r="E592" s="236" t="s">
        <v>19</v>
      </c>
      <c r="F592" s="237" t="s">
        <v>576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153</v>
      </c>
      <c r="AU592" s="243" t="s">
        <v>79</v>
      </c>
      <c r="AV592" s="13" t="s">
        <v>77</v>
      </c>
      <c r="AW592" s="13" t="s">
        <v>31</v>
      </c>
      <c r="AX592" s="13" t="s">
        <v>69</v>
      </c>
      <c r="AY592" s="243" t="s">
        <v>142</v>
      </c>
    </row>
    <row r="593" s="14" customFormat="1">
      <c r="A593" s="14"/>
      <c r="B593" s="244"/>
      <c r="C593" s="245"/>
      <c r="D593" s="235" t="s">
        <v>153</v>
      </c>
      <c r="E593" s="246" t="s">
        <v>19</v>
      </c>
      <c r="F593" s="247" t="s">
        <v>2087</v>
      </c>
      <c r="G593" s="245"/>
      <c r="H593" s="248">
        <v>16.149999999999999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153</v>
      </c>
      <c r="AU593" s="254" t="s">
        <v>79</v>
      </c>
      <c r="AV593" s="14" t="s">
        <v>79</v>
      </c>
      <c r="AW593" s="14" t="s">
        <v>31</v>
      </c>
      <c r="AX593" s="14" t="s">
        <v>69</v>
      </c>
      <c r="AY593" s="254" t="s">
        <v>142</v>
      </c>
    </row>
    <row r="594" s="14" customFormat="1">
      <c r="A594" s="14"/>
      <c r="B594" s="244"/>
      <c r="C594" s="245"/>
      <c r="D594" s="235" t="s">
        <v>153</v>
      </c>
      <c r="E594" s="246" t="s">
        <v>19</v>
      </c>
      <c r="F594" s="247" t="s">
        <v>496</v>
      </c>
      <c r="G594" s="245"/>
      <c r="H594" s="248">
        <v>-1.5760000000000001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153</v>
      </c>
      <c r="AU594" s="254" t="s">
        <v>79</v>
      </c>
      <c r="AV594" s="14" t="s">
        <v>79</v>
      </c>
      <c r="AW594" s="14" t="s">
        <v>31</v>
      </c>
      <c r="AX594" s="14" t="s">
        <v>69</v>
      </c>
      <c r="AY594" s="254" t="s">
        <v>142</v>
      </c>
    </row>
    <row r="595" s="14" customFormat="1">
      <c r="A595" s="14"/>
      <c r="B595" s="244"/>
      <c r="C595" s="245"/>
      <c r="D595" s="235" t="s">
        <v>153</v>
      </c>
      <c r="E595" s="246" t="s">
        <v>19</v>
      </c>
      <c r="F595" s="247" t="s">
        <v>2088</v>
      </c>
      <c r="G595" s="245"/>
      <c r="H595" s="248">
        <v>0.54500000000000004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153</v>
      </c>
      <c r="AU595" s="254" t="s">
        <v>79</v>
      </c>
      <c r="AV595" s="14" t="s">
        <v>79</v>
      </c>
      <c r="AW595" s="14" t="s">
        <v>31</v>
      </c>
      <c r="AX595" s="14" t="s">
        <v>69</v>
      </c>
      <c r="AY595" s="254" t="s">
        <v>142</v>
      </c>
    </row>
    <row r="596" s="13" customFormat="1">
      <c r="A596" s="13"/>
      <c r="B596" s="233"/>
      <c r="C596" s="234"/>
      <c r="D596" s="235" t="s">
        <v>153</v>
      </c>
      <c r="E596" s="236" t="s">
        <v>19</v>
      </c>
      <c r="F596" s="237" t="s">
        <v>516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153</v>
      </c>
      <c r="AU596" s="243" t="s">
        <v>79</v>
      </c>
      <c r="AV596" s="13" t="s">
        <v>77</v>
      </c>
      <c r="AW596" s="13" t="s">
        <v>31</v>
      </c>
      <c r="AX596" s="13" t="s">
        <v>69</v>
      </c>
      <c r="AY596" s="243" t="s">
        <v>142</v>
      </c>
    </row>
    <row r="597" s="14" customFormat="1">
      <c r="A597" s="14"/>
      <c r="B597" s="244"/>
      <c r="C597" s="245"/>
      <c r="D597" s="235" t="s">
        <v>153</v>
      </c>
      <c r="E597" s="246" t="s">
        <v>19</v>
      </c>
      <c r="F597" s="247" t="s">
        <v>2089</v>
      </c>
      <c r="G597" s="245"/>
      <c r="H597" s="248">
        <v>12.705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153</v>
      </c>
      <c r="AU597" s="254" t="s">
        <v>79</v>
      </c>
      <c r="AV597" s="14" t="s">
        <v>79</v>
      </c>
      <c r="AW597" s="14" t="s">
        <v>31</v>
      </c>
      <c r="AX597" s="14" t="s">
        <v>69</v>
      </c>
      <c r="AY597" s="254" t="s">
        <v>142</v>
      </c>
    </row>
    <row r="598" s="14" customFormat="1">
      <c r="A598" s="14"/>
      <c r="B598" s="244"/>
      <c r="C598" s="245"/>
      <c r="D598" s="235" t="s">
        <v>153</v>
      </c>
      <c r="E598" s="246" t="s">
        <v>19</v>
      </c>
      <c r="F598" s="247" t="s">
        <v>489</v>
      </c>
      <c r="G598" s="245"/>
      <c r="H598" s="248">
        <v>-1.7729999999999999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153</v>
      </c>
      <c r="AU598" s="254" t="s">
        <v>79</v>
      </c>
      <c r="AV598" s="14" t="s">
        <v>79</v>
      </c>
      <c r="AW598" s="14" t="s">
        <v>31</v>
      </c>
      <c r="AX598" s="14" t="s">
        <v>69</v>
      </c>
      <c r="AY598" s="254" t="s">
        <v>142</v>
      </c>
    </row>
    <row r="599" s="13" customFormat="1">
      <c r="A599" s="13"/>
      <c r="B599" s="233"/>
      <c r="C599" s="234"/>
      <c r="D599" s="235" t="s">
        <v>153</v>
      </c>
      <c r="E599" s="236" t="s">
        <v>19</v>
      </c>
      <c r="F599" s="237" t="s">
        <v>901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153</v>
      </c>
      <c r="AU599" s="243" t="s">
        <v>79</v>
      </c>
      <c r="AV599" s="13" t="s">
        <v>77</v>
      </c>
      <c r="AW599" s="13" t="s">
        <v>31</v>
      </c>
      <c r="AX599" s="13" t="s">
        <v>69</v>
      </c>
      <c r="AY599" s="243" t="s">
        <v>142</v>
      </c>
    </row>
    <row r="600" s="14" customFormat="1">
      <c r="A600" s="14"/>
      <c r="B600" s="244"/>
      <c r="C600" s="245"/>
      <c r="D600" s="235" t="s">
        <v>153</v>
      </c>
      <c r="E600" s="246" t="s">
        <v>19</v>
      </c>
      <c r="F600" s="247" t="s">
        <v>2090</v>
      </c>
      <c r="G600" s="245"/>
      <c r="H600" s="248">
        <v>9.3840000000000003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153</v>
      </c>
      <c r="AU600" s="254" t="s">
        <v>79</v>
      </c>
      <c r="AV600" s="14" t="s">
        <v>79</v>
      </c>
      <c r="AW600" s="14" t="s">
        <v>31</v>
      </c>
      <c r="AX600" s="14" t="s">
        <v>69</v>
      </c>
      <c r="AY600" s="254" t="s">
        <v>142</v>
      </c>
    </row>
    <row r="601" s="13" customFormat="1">
      <c r="A601" s="13"/>
      <c r="B601" s="233"/>
      <c r="C601" s="234"/>
      <c r="D601" s="235" t="s">
        <v>153</v>
      </c>
      <c r="E601" s="236" t="s">
        <v>19</v>
      </c>
      <c r="F601" s="237" t="s">
        <v>518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153</v>
      </c>
      <c r="AU601" s="243" t="s">
        <v>79</v>
      </c>
      <c r="AV601" s="13" t="s">
        <v>77</v>
      </c>
      <c r="AW601" s="13" t="s">
        <v>31</v>
      </c>
      <c r="AX601" s="13" t="s">
        <v>69</v>
      </c>
      <c r="AY601" s="243" t="s">
        <v>142</v>
      </c>
    </row>
    <row r="602" s="14" customFormat="1">
      <c r="A602" s="14"/>
      <c r="B602" s="244"/>
      <c r="C602" s="245"/>
      <c r="D602" s="235" t="s">
        <v>153</v>
      </c>
      <c r="E602" s="246" t="s">
        <v>19</v>
      </c>
      <c r="F602" s="247" t="s">
        <v>2091</v>
      </c>
      <c r="G602" s="245"/>
      <c r="H602" s="248">
        <v>5.4450000000000003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153</v>
      </c>
      <c r="AU602" s="254" t="s">
        <v>79</v>
      </c>
      <c r="AV602" s="14" t="s">
        <v>79</v>
      </c>
      <c r="AW602" s="14" t="s">
        <v>31</v>
      </c>
      <c r="AX602" s="14" t="s">
        <v>69</v>
      </c>
      <c r="AY602" s="254" t="s">
        <v>142</v>
      </c>
    </row>
    <row r="603" s="14" customFormat="1">
      <c r="A603" s="14"/>
      <c r="B603" s="244"/>
      <c r="C603" s="245"/>
      <c r="D603" s="235" t="s">
        <v>153</v>
      </c>
      <c r="E603" s="246" t="s">
        <v>19</v>
      </c>
      <c r="F603" s="247" t="s">
        <v>496</v>
      </c>
      <c r="G603" s="245"/>
      <c r="H603" s="248">
        <v>-1.5760000000000001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153</v>
      </c>
      <c r="AU603" s="254" t="s">
        <v>79</v>
      </c>
      <c r="AV603" s="14" t="s">
        <v>79</v>
      </c>
      <c r="AW603" s="14" t="s">
        <v>31</v>
      </c>
      <c r="AX603" s="14" t="s">
        <v>69</v>
      </c>
      <c r="AY603" s="254" t="s">
        <v>142</v>
      </c>
    </row>
    <row r="604" s="13" customFormat="1">
      <c r="A604" s="13"/>
      <c r="B604" s="233"/>
      <c r="C604" s="234"/>
      <c r="D604" s="235" t="s">
        <v>153</v>
      </c>
      <c r="E604" s="236" t="s">
        <v>19</v>
      </c>
      <c r="F604" s="237" t="s">
        <v>911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153</v>
      </c>
      <c r="AU604" s="243" t="s">
        <v>79</v>
      </c>
      <c r="AV604" s="13" t="s">
        <v>77</v>
      </c>
      <c r="AW604" s="13" t="s">
        <v>31</v>
      </c>
      <c r="AX604" s="13" t="s">
        <v>69</v>
      </c>
      <c r="AY604" s="243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2092</v>
      </c>
      <c r="G605" s="245"/>
      <c r="H605" s="248">
        <v>17.786999999999999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69</v>
      </c>
      <c r="AY605" s="254" t="s">
        <v>142</v>
      </c>
    </row>
    <row r="606" s="14" customFormat="1">
      <c r="A606" s="14"/>
      <c r="B606" s="244"/>
      <c r="C606" s="245"/>
      <c r="D606" s="235" t="s">
        <v>153</v>
      </c>
      <c r="E606" s="246" t="s">
        <v>19</v>
      </c>
      <c r="F606" s="247" t="s">
        <v>496</v>
      </c>
      <c r="G606" s="245"/>
      <c r="H606" s="248">
        <v>-1.5760000000000001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153</v>
      </c>
      <c r="AU606" s="254" t="s">
        <v>79</v>
      </c>
      <c r="AV606" s="14" t="s">
        <v>79</v>
      </c>
      <c r="AW606" s="14" t="s">
        <v>31</v>
      </c>
      <c r="AX606" s="14" t="s">
        <v>69</v>
      </c>
      <c r="AY606" s="254" t="s">
        <v>142</v>
      </c>
    </row>
    <row r="607" s="14" customFormat="1">
      <c r="A607" s="14"/>
      <c r="B607" s="244"/>
      <c r="C607" s="245"/>
      <c r="D607" s="235" t="s">
        <v>153</v>
      </c>
      <c r="E607" s="246" t="s">
        <v>19</v>
      </c>
      <c r="F607" s="247" t="s">
        <v>489</v>
      </c>
      <c r="G607" s="245"/>
      <c r="H607" s="248">
        <v>-1.7729999999999999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153</v>
      </c>
      <c r="AU607" s="254" t="s">
        <v>79</v>
      </c>
      <c r="AV607" s="14" t="s">
        <v>79</v>
      </c>
      <c r="AW607" s="14" t="s">
        <v>31</v>
      </c>
      <c r="AX607" s="14" t="s">
        <v>69</v>
      </c>
      <c r="AY607" s="254" t="s">
        <v>142</v>
      </c>
    </row>
    <row r="608" s="16" customFormat="1">
      <c r="A608" s="16"/>
      <c r="B608" s="266"/>
      <c r="C608" s="267"/>
      <c r="D608" s="235" t="s">
        <v>153</v>
      </c>
      <c r="E608" s="268" t="s">
        <v>19</v>
      </c>
      <c r="F608" s="269" t="s">
        <v>214</v>
      </c>
      <c r="G608" s="267"/>
      <c r="H608" s="270">
        <v>60.898999999999987</v>
      </c>
      <c r="I608" s="271"/>
      <c r="J608" s="267"/>
      <c r="K608" s="267"/>
      <c r="L608" s="272"/>
      <c r="M608" s="273"/>
      <c r="N608" s="274"/>
      <c r="O608" s="274"/>
      <c r="P608" s="274"/>
      <c r="Q608" s="274"/>
      <c r="R608" s="274"/>
      <c r="S608" s="274"/>
      <c r="T608" s="275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6" t="s">
        <v>153</v>
      </c>
      <c r="AU608" s="276" t="s">
        <v>79</v>
      </c>
      <c r="AV608" s="16" t="s">
        <v>163</v>
      </c>
      <c r="AW608" s="16" t="s">
        <v>31</v>
      </c>
      <c r="AX608" s="16" t="s">
        <v>69</v>
      </c>
      <c r="AY608" s="276" t="s">
        <v>142</v>
      </c>
    </row>
    <row r="609" s="13" customFormat="1">
      <c r="A609" s="13"/>
      <c r="B609" s="233"/>
      <c r="C609" s="234"/>
      <c r="D609" s="235" t="s">
        <v>153</v>
      </c>
      <c r="E609" s="236" t="s">
        <v>19</v>
      </c>
      <c r="F609" s="237" t="s">
        <v>520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153</v>
      </c>
      <c r="AU609" s="243" t="s">
        <v>79</v>
      </c>
      <c r="AV609" s="13" t="s">
        <v>77</v>
      </c>
      <c r="AW609" s="13" t="s">
        <v>31</v>
      </c>
      <c r="AX609" s="13" t="s">
        <v>69</v>
      </c>
      <c r="AY609" s="243" t="s">
        <v>142</v>
      </c>
    </row>
    <row r="610" s="13" customFormat="1">
      <c r="A610" s="13"/>
      <c r="B610" s="233"/>
      <c r="C610" s="234"/>
      <c r="D610" s="235" t="s">
        <v>153</v>
      </c>
      <c r="E610" s="236" t="s">
        <v>19</v>
      </c>
      <c r="F610" s="237" t="s">
        <v>538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153</v>
      </c>
      <c r="AU610" s="243" t="s">
        <v>79</v>
      </c>
      <c r="AV610" s="13" t="s">
        <v>77</v>
      </c>
      <c r="AW610" s="13" t="s">
        <v>31</v>
      </c>
      <c r="AX610" s="13" t="s">
        <v>69</v>
      </c>
      <c r="AY610" s="243" t="s">
        <v>142</v>
      </c>
    </row>
    <row r="611" s="14" customFormat="1">
      <c r="A611" s="14"/>
      <c r="B611" s="244"/>
      <c r="C611" s="245"/>
      <c r="D611" s="235" t="s">
        <v>153</v>
      </c>
      <c r="E611" s="246" t="s">
        <v>19</v>
      </c>
      <c r="F611" s="247" t="s">
        <v>2093</v>
      </c>
      <c r="G611" s="245"/>
      <c r="H611" s="248">
        <v>21.190000000000001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153</v>
      </c>
      <c r="AU611" s="254" t="s">
        <v>79</v>
      </c>
      <c r="AV611" s="14" t="s">
        <v>79</v>
      </c>
      <c r="AW611" s="14" t="s">
        <v>31</v>
      </c>
      <c r="AX611" s="14" t="s">
        <v>69</v>
      </c>
      <c r="AY611" s="254" t="s">
        <v>142</v>
      </c>
    </row>
    <row r="612" s="14" customFormat="1">
      <c r="A612" s="14"/>
      <c r="B612" s="244"/>
      <c r="C612" s="245"/>
      <c r="D612" s="235" t="s">
        <v>153</v>
      </c>
      <c r="E612" s="246" t="s">
        <v>19</v>
      </c>
      <c r="F612" s="247" t="s">
        <v>509</v>
      </c>
      <c r="G612" s="245"/>
      <c r="H612" s="248">
        <v>-3.1520000000000001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153</v>
      </c>
      <c r="AU612" s="254" t="s">
        <v>79</v>
      </c>
      <c r="AV612" s="14" t="s">
        <v>79</v>
      </c>
      <c r="AW612" s="14" t="s">
        <v>31</v>
      </c>
      <c r="AX612" s="14" t="s">
        <v>69</v>
      </c>
      <c r="AY612" s="254" t="s">
        <v>142</v>
      </c>
    </row>
    <row r="613" s="13" customFormat="1">
      <c r="A613" s="13"/>
      <c r="B613" s="233"/>
      <c r="C613" s="234"/>
      <c r="D613" s="235" t="s">
        <v>153</v>
      </c>
      <c r="E613" s="236" t="s">
        <v>19</v>
      </c>
      <c r="F613" s="237" t="s">
        <v>2094</v>
      </c>
      <c r="G613" s="234"/>
      <c r="H613" s="236" t="s">
        <v>19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153</v>
      </c>
      <c r="AU613" s="243" t="s">
        <v>79</v>
      </c>
      <c r="AV613" s="13" t="s">
        <v>77</v>
      </c>
      <c r="AW613" s="13" t="s">
        <v>31</v>
      </c>
      <c r="AX613" s="13" t="s">
        <v>69</v>
      </c>
      <c r="AY613" s="243" t="s">
        <v>142</v>
      </c>
    </row>
    <row r="614" s="14" customFormat="1">
      <c r="A614" s="14"/>
      <c r="B614" s="244"/>
      <c r="C614" s="245"/>
      <c r="D614" s="235" t="s">
        <v>153</v>
      </c>
      <c r="E614" s="246" t="s">
        <v>19</v>
      </c>
      <c r="F614" s="247" t="s">
        <v>2095</v>
      </c>
      <c r="G614" s="245"/>
      <c r="H614" s="248">
        <v>21.152999999999999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153</v>
      </c>
      <c r="AU614" s="254" t="s">
        <v>79</v>
      </c>
      <c r="AV614" s="14" t="s">
        <v>79</v>
      </c>
      <c r="AW614" s="14" t="s">
        <v>31</v>
      </c>
      <c r="AX614" s="14" t="s">
        <v>69</v>
      </c>
      <c r="AY614" s="254" t="s">
        <v>142</v>
      </c>
    </row>
    <row r="615" s="14" customFormat="1">
      <c r="A615" s="14"/>
      <c r="B615" s="244"/>
      <c r="C615" s="245"/>
      <c r="D615" s="235" t="s">
        <v>153</v>
      </c>
      <c r="E615" s="246" t="s">
        <v>19</v>
      </c>
      <c r="F615" s="247" t="s">
        <v>509</v>
      </c>
      <c r="G615" s="245"/>
      <c r="H615" s="248">
        <v>-3.1520000000000001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153</v>
      </c>
      <c r="AU615" s="254" t="s">
        <v>79</v>
      </c>
      <c r="AV615" s="14" t="s">
        <v>79</v>
      </c>
      <c r="AW615" s="14" t="s">
        <v>31</v>
      </c>
      <c r="AX615" s="14" t="s">
        <v>69</v>
      </c>
      <c r="AY615" s="254" t="s">
        <v>142</v>
      </c>
    </row>
    <row r="616" s="14" customFormat="1">
      <c r="A616" s="14"/>
      <c r="B616" s="244"/>
      <c r="C616" s="245"/>
      <c r="D616" s="235" t="s">
        <v>153</v>
      </c>
      <c r="E616" s="246" t="s">
        <v>19</v>
      </c>
      <c r="F616" s="247" t="s">
        <v>2096</v>
      </c>
      <c r="G616" s="245"/>
      <c r="H616" s="248">
        <v>3.3599999999999999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153</v>
      </c>
      <c r="AU616" s="254" t="s">
        <v>79</v>
      </c>
      <c r="AV616" s="14" t="s">
        <v>79</v>
      </c>
      <c r="AW616" s="14" t="s">
        <v>31</v>
      </c>
      <c r="AX616" s="14" t="s">
        <v>69</v>
      </c>
      <c r="AY616" s="254" t="s">
        <v>142</v>
      </c>
    </row>
    <row r="617" s="14" customFormat="1">
      <c r="A617" s="14"/>
      <c r="B617" s="244"/>
      <c r="C617" s="245"/>
      <c r="D617" s="235" t="s">
        <v>153</v>
      </c>
      <c r="E617" s="246" t="s">
        <v>19</v>
      </c>
      <c r="F617" s="247" t="s">
        <v>496</v>
      </c>
      <c r="G617" s="245"/>
      <c r="H617" s="248">
        <v>-1.5760000000000001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153</v>
      </c>
      <c r="AU617" s="254" t="s">
        <v>79</v>
      </c>
      <c r="AV617" s="14" t="s">
        <v>79</v>
      </c>
      <c r="AW617" s="14" t="s">
        <v>31</v>
      </c>
      <c r="AX617" s="14" t="s">
        <v>69</v>
      </c>
      <c r="AY617" s="254" t="s">
        <v>142</v>
      </c>
    </row>
    <row r="618" s="13" customFormat="1">
      <c r="A618" s="13"/>
      <c r="B618" s="233"/>
      <c r="C618" s="234"/>
      <c r="D618" s="235" t="s">
        <v>153</v>
      </c>
      <c r="E618" s="236" t="s">
        <v>19</v>
      </c>
      <c r="F618" s="237" t="s">
        <v>1207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153</v>
      </c>
      <c r="AU618" s="243" t="s">
        <v>79</v>
      </c>
      <c r="AV618" s="13" t="s">
        <v>77</v>
      </c>
      <c r="AW618" s="13" t="s">
        <v>31</v>
      </c>
      <c r="AX618" s="13" t="s">
        <v>69</v>
      </c>
      <c r="AY618" s="243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2097</v>
      </c>
      <c r="G619" s="245"/>
      <c r="H619" s="248">
        <v>35.57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4" customFormat="1">
      <c r="A620" s="14"/>
      <c r="B620" s="244"/>
      <c r="C620" s="245"/>
      <c r="D620" s="235" t="s">
        <v>153</v>
      </c>
      <c r="E620" s="246" t="s">
        <v>19</v>
      </c>
      <c r="F620" s="247" t="s">
        <v>496</v>
      </c>
      <c r="G620" s="245"/>
      <c r="H620" s="248">
        <v>-1.5760000000000001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153</v>
      </c>
      <c r="AU620" s="254" t="s">
        <v>79</v>
      </c>
      <c r="AV620" s="14" t="s">
        <v>79</v>
      </c>
      <c r="AW620" s="14" t="s">
        <v>31</v>
      </c>
      <c r="AX620" s="14" t="s">
        <v>69</v>
      </c>
      <c r="AY620" s="254" t="s">
        <v>142</v>
      </c>
    </row>
    <row r="621" s="13" customFormat="1">
      <c r="A621" s="13"/>
      <c r="B621" s="233"/>
      <c r="C621" s="234"/>
      <c r="D621" s="235" t="s">
        <v>153</v>
      </c>
      <c r="E621" s="236" t="s">
        <v>19</v>
      </c>
      <c r="F621" s="237" t="s">
        <v>2098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153</v>
      </c>
      <c r="AU621" s="243" t="s">
        <v>79</v>
      </c>
      <c r="AV621" s="13" t="s">
        <v>77</v>
      </c>
      <c r="AW621" s="13" t="s">
        <v>31</v>
      </c>
      <c r="AX621" s="13" t="s">
        <v>69</v>
      </c>
      <c r="AY621" s="243" t="s">
        <v>142</v>
      </c>
    </row>
    <row r="622" s="14" customFormat="1">
      <c r="A622" s="14"/>
      <c r="B622" s="244"/>
      <c r="C622" s="245"/>
      <c r="D622" s="235" t="s">
        <v>153</v>
      </c>
      <c r="E622" s="246" t="s">
        <v>19</v>
      </c>
      <c r="F622" s="247" t="s">
        <v>2099</v>
      </c>
      <c r="G622" s="245"/>
      <c r="H622" s="248">
        <v>26.446000000000002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153</v>
      </c>
      <c r="AU622" s="254" t="s">
        <v>79</v>
      </c>
      <c r="AV622" s="14" t="s">
        <v>79</v>
      </c>
      <c r="AW622" s="14" t="s">
        <v>31</v>
      </c>
      <c r="AX622" s="14" t="s">
        <v>69</v>
      </c>
      <c r="AY622" s="254" t="s">
        <v>142</v>
      </c>
    </row>
    <row r="623" s="14" customFormat="1">
      <c r="A623" s="14"/>
      <c r="B623" s="244"/>
      <c r="C623" s="245"/>
      <c r="D623" s="235" t="s">
        <v>153</v>
      </c>
      <c r="E623" s="246" t="s">
        <v>19</v>
      </c>
      <c r="F623" s="247" t="s">
        <v>1911</v>
      </c>
      <c r="G623" s="245"/>
      <c r="H623" s="248">
        <v>-3.5459999999999998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153</v>
      </c>
      <c r="AU623" s="254" t="s">
        <v>79</v>
      </c>
      <c r="AV623" s="14" t="s">
        <v>79</v>
      </c>
      <c r="AW623" s="14" t="s">
        <v>31</v>
      </c>
      <c r="AX623" s="14" t="s">
        <v>69</v>
      </c>
      <c r="AY623" s="254" t="s">
        <v>142</v>
      </c>
    </row>
    <row r="624" s="13" customFormat="1">
      <c r="A624" s="13"/>
      <c r="B624" s="233"/>
      <c r="C624" s="234"/>
      <c r="D624" s="235" t="s">
        <v>153</v>
      </c>
      <c r="E624" s="236" t="s">
        <v>19</v>
      </c>
      <c r="F624" s="237" t="s">
        <v>590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153</v>
      </c>
      <c r="AU624" s="243" t="s">
        <v>79</v>
      </c>
      <c r="AV624" s="13" t="s">
        <v>77</v>
      </c>
      <c r="AW624" s="13" t="s">
        <v>31</v>
      </c>
      <c r="AX624" s="13" t="s">
        <v>69</v>
      </c>
      <c r="AY624" s="243" t="s">
        <v>142</v>
      </c>
    </row>
    <row r="625" s="14" customFormat="1">
      <c r="A625" s="14"/>
      <c r="B625" s="244"/>
      <c r="C625" s="245"/>
      <c r="D625" s="235" t="s">
        <v>153</v>
      </c>
      <c r="E625" s="246" t="s">
        <v>19</v>
      </c>
      <c r="F625" s="247" t="s">
        <v>2100</v>
      </c>
      <c r="G625" s="245"/>
      <c r="H625" s="248">
        <v>1.97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153</v>
      </c>
      <c r="AU625" s="254" t="s">
        <v>79</v>
      </c>
      <c r="AV625" s="14" t="s">
        <v>79</v>
      </c>
      <c r="AW625" s="14" t="s">
        <v>31</v>
      </c>
      <c r="AX625" s="14" t="s">
        <v>69</v>
      </c>
      <c r="AY625" s="254" t="s">
        <v>142</v>
      </c>
    </row>
    <row r="626" s="14" customFormat="1">
      <c r="A626" s="14"/>
      <c r="B626" s="244"/>
      <c r="C626" s="245"/>
      <c r="D626" s="235" t="s">
        <v>153</v>
      </c>
      <c r="E626" s="246" t="s">
        <v>19</v>
      </c>
      <c r="F626" s="247" t="s">
        <v>496</v>
      </c>
      <c r="G626" s="245"/>
      <c r="H626" s="248">
        <v>-1.5760000000000001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153</v>
      </c>
      <c r="AU626" s="254" t="s">
        <v>79</v>
      </c>
      <c r="AV626" s="14" t="s">
        <v>79</v>
      </c>
      <c r="AW626" s="14" t="s">
        <v>31</v>
      </c>
      <c r="AX626" s="14" t="s">
        <v>69</v>
      </c>
      <c r="AY626" s="254" t="s">
        <v>142</v>
      </c>
    </row>
    <row r="627" s="14" customFormat="1">
      <c r="A627" s="14"/>
      <c r="B627" s="244"/>
      <c r="C627" s="245"/>
      <c r="D627" s="235" t="s">
        <v>153</v>
      </c>
      <c r="E627" s="246" t="s">
        <v>19</v>
      </c>
      <c r="F627" s="247" t="s">
        <v>2101</v>
      </c>
      <c r="G627" s="245"/>
      <c r="H627" s="248">
        <v>10.217000000000001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153</v>
      </c>
      <c r="AU627" s="254" t="s">
        <v>79</v>
      </c>
      <c r="AV627" s="14" t="s">
        <v>79</v>
      </c>
      <c r="AW627" s="14" t="s">
        <v>31</v>
      </c>
      <c r="AX627" s="14" t="s">
        <v>69</v>
      </c>
      <c r="AY627" s="254" t="s">
        <v>142</v>
      </c>
    </row>
    <row r="628" s="14" customFormat="1">
      <c r="A628" s="14"/>
      <c r="B628" s="244"/>
      <c r="C628" s="245"/>
      <c r="D628" s="235" t="s">
        <v>153</v>
      </c>
      <c r="E628" s="246" t="s">
        <v>19</v>
      </c>
      <c r="F628" s="247" t="s">
        <v>537</v>
      </c>
      <c r="G628" s="245"/>
      <c r="H628" s="248">
        <v>-1.379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153</v>
      </c>
      <c r="AU628" s="254" t="s">
        <v>79</v>
      </c>
      <c r="AV628" s="14" t="s">
        <v>79</v>
      </c>
      <c r="AW628" s="14" t="s">
        <v>31</v>
      </c>
      <c r="AX628" s="14" t="s">
        <v>69</v>
      </c>
      <c r="AY628" s="254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2102</v>
      </c>
      <c r="G629" s="245"/>
      <c r="H629" s="248">
        <v>20.088999999999999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4" customFormat="1">
      <c r="A630" s="14"/>
      <c r="B630" s="244"/>
      <c r="C630" s="245"/>
      <c r="D630" s="235" t="s">
        <v>153</v>
      </c>
      <c r="E630" s="246" t="s">
        <v>19</v>
      </c>
      <c r="F630" s="247" t="s">
        <v>537</v>
      </c>
      <c r="G630" s="245"/>
      <c r="H630" s="248">
        <v>-1.379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153</v>
      </c>
      <c r="AU630" s="254" t="s">
        <v>79</v>
      </c>
      <c r="AV630" s="14" t="s">
        <v>79</v>
      </c>
      <c r="AW630" s="14" t="s">
        <v>31</v>
      </c>
      <c r="AX630" s="14" t="s">
        <v>69</v>
      </c>
      <c r="AY630" s="254" t="s">
        <v>142</v>
      </c>
    </row>
    <row r="631" s="13" customFormat="1">
      <c r="A631" s="13"/>
      <c r="B631" s="233"/>
      <c r="C631" s="234"/>
      <c r="D631" s="235" t="s">
        <v>153</v>
      </c>
      <c r="E631" s="236" t="s">
        <v>19</v>
      </c>
      <c r="F631" s="237" t="s">
        <v>2103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153</v>
      </c>
      <c r="AU631" s="243" t="s">
        <v>79</v>
      </c>
      <c r="AV631" s="13" t="s">
        <v>77</v>
      </c>
      <c r="AW631" s="13" t="s">
        <v>31</v>
      </c>
      <c r="AX631" s="13" t="s">
        <v>69</v>
      </c>
      <c r="AY631" s="243" t="s">
        <v>142</v>
      </c>
    </row>
    <row r="632" s="14" customFormat="1">
      <c r="A632" s="14"/>
      <c r="B632" s="244"/>
      <c r="C632" s="245"/>
      <c r="D632" s="235" t="s">
        <v>153</v>
      </c>
      <c r="E632" s="246" t="s">
        <v>19</v>
      </c>
      <c r="F632" s="247" t="s">
        <v>2104</v>
      </c>
      <c r="G632" s="245"/>
      <c r="H632" s="248">
        <v>18.829000000000001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153</v>
      </c>
      <c r="AU632" s="254" t="s">
        <v>79</v>
      </c>
      <c r="AV632" s="14" t="s">
        <v>79</v>
      </c>
      <c r="AW632" s="14" t="s">
        <v>31</v>
      </c>
      <c r="AX632" s="14" t="s">
        <v>69</v>
      </c>
      <c r="AY632" s="254" t="s">
        <v>142</v>
      </c>
    </row>
    <row r="633" s="13" customFormat="1">
      <c r="A633" s="13"/>
      <c r="B633" s="233"/>
      <c r="C633" s="234"/>
      <c r="D633" s="235" t="s">
        <v>153</v>
      </c>
      <c r="E633" s="236" t="s">
        <v>19</v>
      </c>
      <c r="F633" s="237" t="s">
        <v>587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153</v>
      </c>
      <c r="AU633" s="243" t="s">
        <v>79</v>
      </c>
      <c r="AV633" s="13" t="s">
        <v>77</v>
      </c>
      <c r="AW633" s="13" t="s">
        <v>31</v>
      </c>
      <c r="AX633" s="13" t="s">
        <v>69</v>
      </c>
      <c r="AY633" s="243" t="s">
        <v>142</v>
      </c>
    </row>
    <row r="634" s="14" customFormat="1">
      <c r="A634" s="14"/>
      <c r="B634" s="244"/>
      <c r="C634" s="245"/>
      <c r="D634" s="235" t="s">
        <v>153</v>
      </c>
      <c r="E634" s="246" t="s">
        <v>19</v>
      </c>
      <c r="F634" s="247" t="s">
        <v>2105</v>
      </c>
      <c r="G634" s="245"/>
      <c r="H634" s="248">
        <v>9.0719999999999992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153</v>
      </c>
      <c r="AU634" s="254" t="s">
        <v>79</v>
      </c>
      <c r="AV634" s="14" t="s">
        <v>79</v>
      </c>
      <c r="AW634" s="14" t="s">
        <v>31</v>
      </c>
      <c r="AX634" s="14" t="s">
        <v>69</v>
      </c>
      <c r="AY634" s="254" t="s">
        <v>142</v>
      </c>
    </row>
    <row r="635" s="14" customFormat="1">
      <c r="A635" s="14"/>
      <c r="B635" s="244"/>
      <c r="C635" s="245"/>
      <c r="D635" s="235" t="s">
        <v>153</v>
      </c>
      <c r="E635" s="246" t="s">
        <v>19</v>
      </c>
      <c r="F635" s="247" t="s">
        <v>2106</v>
      </c>
      <c r="G635" s="245"/>
      <c r="H635" s="248">
        <v>22.071000000000002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153</v>
      </c>
      <c r="AU635" s="254" t="s">
        <v>79</v>
      </c>
      <c r="AV635" s="14" t="s">
        <v>79</v>
      </c>
      <c r="AW635" s="14" t="s">
        <v>31</v>
      </c>
      <c r="AX635" s="14" t="s">
        <v>69</v>
      </c>
      <c r="AY635" s="254" t="s">
        <v>142</v>
      </c>
    </row>
    <row r="636" s="14" customFormat="1">
      <c r="A636" s="14"/>
      <c r="B636" s="244"/>
      <c r="C636" s="245"/>
      <c r="D636" s="235" t="s">
        <v>153</v>
      </c>
      <c r="E636" s="246" t="s">
        <v>19</v>
      </c>
      <c r="F636" s="247" t="s">
        <v>1911</v>
      </c>
      <c r="G636" s="245"/>
      <c r="H636" s="248">
        <v>-3.5459999999999998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153</v>
      </c>
      <c r="AU636" s="254" t="s">
        <v>79</v>
      </c>
      <c r="AV636" s="14" t="s">
        <v>79</v>
      </c>
      <c r="AW636" s="14" t="s">
        <v>31</v>
      </c>
      <c r="AX636" s="14" t="s">
        <v>69</v>
      </c>
      <c r="AY636" s="254" t="s">
        <v>142</v>
      </c>
    </row>
    <row r="637" s="13" customFormat="1">
      <c r="A637" s="13"/>
      <c r="B637" s="233"/>
      <c r="C637" s="234"/>
      <c r="D637" s="235" t="s">
        <v>153</v>
      </c>
      <c r="E637" s="236" t="s">
        <v>19</v>
      </c>
      <c r="F637" s="237" t="s">
        <v>521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153</v>
      </c>
      <c r="AU637" s="243" t="s">
        <v>79</v>
      </c>
      <c r="AV637" s="13" t="s">
        <v>77</v>
      </c>
      <c r="AW637" s="13" t="s">
        <v>31</v>
      </c>
      <c r="AX637" s="13" t="s">
        <v>69</v>
      </c>
      <c r="AY637" s="243" t="s">
        <v>142</v>
      </c>
    </row>
    <row r="638" s="14" customFormat="1">
      <c r="A638" s="14"/>
      <c r="B638" s="244"/>
      <c r="C638" s="245"/>
      <c r="D638" s="235" t="s">
        <v>153</v>
      </c>
      <c r="E638" s="246" t="s">
        <v>19</v>
      </c>
      <c r="F638" s="247" t="s">
        <v>2107</v>
      </c>
      <c r="G638" s="245"/>
      <c r="H638" s="248">
        <v>3.694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153</v>
      </c>
      <c r="AU638" s="254" t="s">
        <v>79</v>
      </c>
      <c r="AV638" s="14" t="s">
        <v>79</v>
      </c>
      <c r="AW638" s="14" t="s">
        <v>31</v>
      </c>
      <c r="AX638" s="14" t="s">
        <v>69</v>
      </c>
      <c r="AY638" s="254" t="s">
        <v>142</v>
      </c>
    </row>
    <row r="639" s="14" customFormat="1">
      <c r="A639" s="14"/>
      <c r="B639" s="244"/>
      <c r="C639" s="245"/>
      <c r="D639" s="235" t="s">
        <v>153</v>
      </c>
      <c r="E639" s="246" t="s">
        <v>19</v>
      </c>
      <c r="F639" s="247" t="s">
        <v>489</v>
      </c>
      <c r="G639" s="245"/>
      <c r="H639" s="248">
        <v>-1.7729999999999999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153</v>
      </c>
      <c r="AU639" s="254" t="s">
        <v>79</v>
      </c>
      <c r="AV639" s="14" t="s">
        <v>79</v>
      </c>
      <c r="AW639" s="14" t="s">
        <v>31</v>
      </c>
      <c r="AX639" s="14" t="s">
        <v>69</v>
      </c>
      <c r="AY639" s="254" t="s">
        <v>142</v>
      </c>
    </row>
    <row r="640" s="14" customFormat="1">
      <c r="A640" s="14"/>
      <c r="B640" s="244"/>
      <c r="C640" s="245"/>
      <c r="D640" s="235" t="s">
        <v>153</v>
      </c>
      <c r="E640" s="246" t="s">
        <v>19</v>
      </c>
      <c r="F640" s="247" t="s">
        <v>2108</v>
      </c>
      <c r="G640" s="245"/>
      <c r="H640" s="248">
        <v>20.126999999999999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153</v>
      </c>
      <c r="AU640" s="254" t="s">
        <v>79</v>
      </c>
      <c r="AV640" s="14" t="s">
        <v>79</v>
      </c>
      <c r="AW640" s="14" t="s">
        <v>31</v>
      </c>
      <c r="AX640" s="14" t="s">
        <v>69</v>
      </c>
      <c r="AY640" s="254" t="s">
        <v>142</v>
      </c>
    </row>
    <row r="641" s="14" customFormat="1">
      <c r="A641" s="14"/>
      <c r="B641" s="244"/>
      <c r="C641" s="245"/>
      <c r="D641" s="235" t="s">
        <v>153</v>
      </c>
      <c r="E641" s="246" t="s">
        <v>19</v>
      </c>
      <c r="F641" s="247" t="s">
        <v>496</v>
      </c>
      <c r="G641" s="245"/>
      <c r="H641" s="248">
        <v>-1.5760000000000001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153</v>
      </c>
      <c r="AU641" s="254" t="s">
        <v>79</v>
      </c>
      <c r="AV641" s="14" t="s">
        <v>79</v>
      </c>
      <c r="AW641" s="14" t="s">
        <v>31</v>
      </c>
      <c r="AX641" s="14" t="s">
        <v>69</v>
      </c>
      <c r="AY641" s="254" t="s">
        <v>142</v>
      </c>
    </row>
    <row r="642" s="14" customFormat="1">
      <c r="A642" s="14"/>
      <c r="B642" s="244"/>
      <c r="C642" s="245"/>
      <c r="D642" s="235" t="s">
        <v>153</v>
      </c>
      <c r="E642" s="246" t="s">
        <v>19</v>
      </c>
      <c r="F642" s="247" t="s">
        <v>537</v>
      </c>
      <c r="G642" s="245"/>
      <c r="H642" s="248">
        <v>-1.379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153</v>
      </c>
      <c r="AU642" s="254" t="s">
        <v>79</v>
      </c>
      <c r="AV642" s="14" t="s">
        <v>79</v>
      </c>
      <c r="AW642" s="14" t="s">
        <v>31</v>
      </c>
      <c r="AX642" s="14" t="s">
        <v>69</v>
      </c>
      <c r="AY642" s="254" t="s">
        <v>142</v>
      </c>
    </row>
    <row r="643" s="13" customFormat="1">
      <c r="A643" s="13"/>
      <c r="B643" s="233"/>
      <c r="C643" s="234"/>
      <c r="D643" s="235" t="s">
        <v>153</v>
      </c>
      <c r="E643" s="236" t="s">
        <v>19</v>
      </c>
      <c r="F643" s="237" t="s">
        <v>2109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153</v>
      </c>
      <c r="AU643" s="243" t="s">
        <v>79</v>
      </c>
      <c r="AV643" s="13" t="s">
        <v>77</v>
      </c>
      <c r="AW643" s="13" t="s">
        <v>31</v>
      </c>
      <c r="AX643" s="13" t="s">
        <v>69</v>
      </c>
      <c r="AY643" s="243" t="s">
        <v>142</v>
      </c>
    </row>
    <row r="644" s="14" customFormat="1">
      <c r="A644" s="14"/>
      <c r="B644" s="244"/>
      <c r="C644" s="245"/>
      <c r="D644" s="235" t="s">
        <v>153</v>
      </c>
      <c r="E644" s="246" t="s">
        <v>19</v>
      </c>
      <c r="F644" s="247" t="s">
        <v>2110</v>
      </c>
      <c r="G644" s="245"/>
      <c r="H644" s="248">
        <v>28.379999999999999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153</v>
      </c>
      <c r="AU644" s="254" t="s">
        <v>79</v>
      </c>
      <c r="AV644" s="14" t="s">
        <v>79</v>
      </c>
      <c r="AW644" s="14" t="s">
        <v>31</v>
      </c>
      <c r="AX644" s="14" t="s">
        <v>69</v>
      </c>
      <c r="AY644" s="254" t="s">
        <v>142</v>
      </c>
    </row>
    <row r="645" s="14" customFormat="1">
      <c r="A645" s="14"/>
      <c r="B645" s="244"/>
      <c r="C645" s="245"/>
      <c r="D645" s="235" t="s">
        <v>153</v>
      </c>
      <c r="E645" s="246" t="s">
        <v>19</v>
      </c>
      <c r="F645" s="247" t="s">
        <v>509</v>
      </c>
      <c r="G645" s="245"/>
      <c r="H645" s="248">
        <v>-3.1520000000000001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153</v>
      </c>
      <c r="AU645" s="254" t="s">
        <v>79</v>
      </c>
      <c r="AV645" s="14" t="s">
        <v>79</v>
      </c>
      <c r="AW645" s="14" t="s">
        <v>31</v>
      </c>
      <c r="AX645" s="14" t="s">
        <v>69</v>
      </c>
      <c r="AY645" s="254" t="s">
        <v>142</v>
      </c>
    </row>
    <row r="646" s="13" customFormat="1">
      <c r="A646" s="13"/>
      <c r="B646" s="233"/>
      <c r="C646" s="234"/>
      <c r="D646" s="235" t="s">
        <v>153</v>
      </c>
      <c r="E646" s="236" t="s">
        <v>19</v>
      </c>
      <c r="F646" s="237" t="s">
        <v>2111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153</v>
      </c>
      <c r="AU646" s="243" t="s">
        <v>79</v>
      </c>
      <c r="AV646" s="13" t="s">
        <v>77</v>
      </c>
      <c r="AW646" s="13" t="s">
        <v>31</v>
      </c>
      <c r="AX646" s="13" t="s">
        <v>69</v>
      </c>
      <c r="AY646" s="243" t="s">
        <v>142</v>
      </c>
    </row>
    <row r="647" s="14" customFormat="1">
      <c r="A647" s="14"/>
      <c r="B647" s="244"/>
      <c r="C647" s="245"/>
      <c r="D647" s="235" t="s">
        <v>153</v>
      </c>
      <c r="E647" s="246" t="s">
        <v>19</v>
      </c>
      <c r="F647" s="247" t="s">
        <v>2093</v>
      </c>
      <c r="G647" s="245"/>
      <c r="H647" s="248">
        <v>21.190000000000001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153</v>
      </c>
      <c r="AU647" s="254" t="s">
        <v>79</v>
      </c>
      <c r="AV647" s="14" t="s">
        <v>79</v>
      </c>
      <c r="AW647" s="14" t="s">
        <v>31</v>
      </c>
      <c r="AX647" s="14" t="s">
        <v>69</v>
      </c>
      <c r="AY647" s="254" t="s">
        <v>142</v>
      </c>
    </row>
    <row r="648" s="14" customFormat="1">
      <c r="A648" s="14"/>
      <c r="B648" s="244"/>
      <c r="C648" s="245"/>
      <c r="D648" s="235" t="s">
        <v>153</v>
      </c>
      <c r="E648" s="246" t="s">
        <v>19</v>
      </c>
      <c r="F648" s="247" t="s">
        <v>509</v>
      </c>
      <c r="G648" s="245"/>
      <c r="H648" s="248">
        <v>-3.1520000000000001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153</v>
      </c>
      <c r="AU648" s="254" t="s">
        <v>79</v>
      </c>
      <c r="AV648" s="14" t="s">
        <v>79</v>
      </c>
      <c r="AW648" s="14" t="s">
        <v>31</v>
      </c>
      <c r="AX648" s="14" t="s">
        <v>69</v>
      </c>
      <c r="AY648" s="254" t="s">
        <v>142</v>
      </c>
    </row>
    <row r="649" s="13" customFormat="1">
      <c r="A649" s="13"/>
      <c r="B649" s="233"/>
      <c r="C649" s="234"/>
      <c r="D649" s="235" t="s">
        <v>153</v>
      </c>
      <c r="E649" s="236" t="s">
        <v>19</v>
      </c>
      <c r="F649" s="237" t="s">
        <v>2112</v>
      </c>
      <c r="G649" s="234"/>
      <c r="H649" s="236" t="s">
        <v>19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153</v>
      </c>
      <c r="AU649" s="243" t="s">
        <v>79</v>
      </c>
      <c r="AV649" s="13" t="s">
        <v>77</v>
      </c>
      <c r="AW649" s="13" t="s">
        <v>31</v>
      </c>
      <c r="AX649" s="13" t="s">
        <v>69</v>
      </c>
      <c r="AY649" s="243" t="s">
        <v>142</v>
      </c>
    </row>
    <row r="650" s="14" customFormat="1">
      <c r="A650" s="14"/>
      <c r="B650" s="244"/>
      <c r="C650" s="245"/>
      <c r="D650" s="235" t="s">
        <v>153</v>
      </c>
      <c r="E650" s="246" t="s">
        <v>19</v>
      </c>
      <c r="F650" s="247" t="s">
        <v>2113</v>
      </c>
      <c r="G650" s="245"/>
      <c r="H650" s="248">
        <v>21.155999999999999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153</v>
      </c>
      <c r="AU650" s="254" t="s">
        <v>79</v>
      </c>
      <c r="AV650" s="14" t="s">
        <v>79</v>
      </c>
      <c r="AW650" s="14" t="s">
        <v>31</v>
      </c>
      <c r="AX650" s="14" t="s">
        <v>69</v>
      </c>
      <c r="AY650" s="254" t="s">
        <v>142</v>
      </c>
    </row>
    <row r="651" s="14" customFormat="1">
      <c r="A651" s="14"/>
      <c r="B651" s="244"/>
      <c r="C651" s="245"/>
      <c r="D651" s="235" t="s">
        <v>153</v>
      </c>
      <c r="E651" s="246" t="s">
        <v>19</v>
      </c>
      <c r="F651" s="247" t="s">
        <v>509</v>
      </c>
      <c r="G651" s="245"/>
      <c r="H651" s="248">
        <v>-3.1520000000000001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153</v>
      </c>
      <c r="AU651" s="254" t="s">
        <v>79</v>
      </c>
      <c r="AV651" s="14" t="s">
        <v>79</v>
      </c>
      <c r="AW651" s="14" t="s">
        <v>31</v>
      </c>
      <c r="AX651" s="14" t="s">
        <v>69</v>
      </c>
      <c r="AY651" s="254" t="s">
        <v>142</v>
      </c>
    </row>
    <row r="652" s="13" customFormat="1">
      <c r="A652" s="13"/>
      <c r="B652" s="233"/>
      <c r="C652" s="234"/>
      <c r="D652" s="235" t="s">
        <v>153</v>
      </c>
      <c r="E652" s="236" t="s">
        <v>19</v>
      </c>
      <c r="F652" s="237" t="s">
        <v>542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153</v>
      </c>
      <c r="AU652" s="243" t="s">
        <v>79</v>
      </c>
      <c r="AV652" s="13" t="s">
        <v>77</v>
      </c>
      <c r="AW652" s="13" t="s">
        <v>31</v>
      </c>
      <c r="AX652" s="13" t="s">
        <v>69</v>
      </c>
      <c r="AY652" s="243" t="s">
        <v>142</v>
      </c>
    </row>
    <row r="653" s="14" customFormat="1">
      <c r="A653" s="14"/>
      <c r="B653" s="244"/>
      <c r="C653" s="245"/>
      <c r="D653" s="235" t="s">
        <v>153</v>
      </c>
      <c r="E653" s="246" t="s">
        <v>19</v>
      </c>
      <c r="F653" s="247" t="s">
        <v>2114</v>
      </c>
      <c r="G653" s="245"/>
      <c r="H653" s="248">
        <v>26.613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153</v>
      </c>
      <c r="AU653" s="254" t="s">
        <v>79</v>
      </c>
      <c r="AV653" s="14" t="s">
        <v>79</v>
      </c>
      <c r="AW653" s="14" t="s">
        <v>31</v>
      </c>
      <c r="AX653" s="14" t="s">
        <v>69</v>
      </c>
      <c r="AY653" s="254" t="s">
        <v>142</v>
      </c>
    </row>
    <row r="654" s="14" customFormat="1">
      <c r="A654" s="14"/>
      <c r="B654" s="244"/>
      <c r="C654" s="245"/>
      <c r="D654" s="235" t="s">
        <v>153</v>
      </c>
      <c r="E654" s="246" t="s">
        <v>19</v>
      </c>
      <c r="F654" s="247" t="s">
        <v>509</v>
      </c>
      <c r="G654" s="245"/>
      <c r="H654" s="248">
        <v>-3.1520000000000001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153</v>
      </c>
      <c r="AU654" s="254" t="s">
        <v>79</v>
      </c>
      <c r="AV654" s="14" t="s">
        <v>79</v>
      </c>
      <c r="AW654" s="14" t="s">
        <v>31</v>
      </c>
      <c r="AX654" s="14" t="s">
        <v>69</v>
      </c>
      <c r="AY654" s="254" t="s">
        <v>142</v>
      </c>
    </row>
    <row r="655" s="14" customFormat="1">
      <c r="A655" s="14"/>
      <c r="B655" s="244"/>
      <c r="C655" s="245"/>
      <c r="D655" s="235" t="s">
        <v>153</v>
      </c>
      <c r="E655" s="246" t="s">
        <v>19</v>
      </c>
      <c r="F655" s="247" t="s">
        <v>2115</v>
      </c>
      <c r="G655" s="245"/>
      <c r="H655" s="248">
        <v>6.6399999999999997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153</v>
      </c>
      <c r="AU655" s="254" t="s">
        <v>79</v>
      </c>
      <c r="AV655" s="14" t="s">
        <v>79</v>
      </c>
      <c r="AW655" s="14" t="s">
        <v>31</v>
      </c>
      <c r="AX655" s="14" t="s">
        <v>69</v>
      </c>
      <c r="AY655" s="254" t="s">
        <v>142</v>
      </c>
    </row>
    <row r="656" s="13" customFormat="1">
      <c r="A656" s="13"/>
      <c r="B656" s="233"/>
      <c r="C656" s="234"/>
      <c r="D656" s="235" t="s">
        <v>153</v>
      </c>
      <c r="E656" s="236" t="s">
        <v>19</v>
      </c>
      <c r="F656" s="237" t="s">
        <v>2116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153</v>
      </c>
      <c r="AU656" s="243" t="s">
        <v>79</v>
      </c>
      <c r="AV656" s="13" t="s">
        <v>77</v>
      </c>
      <c r="AW656" s="13" t="s">
        <v>31</v>
      </c>
      <c r="AX656" s="13" t="s">
        <v>69</v>
      </c>
      <c r="AY656" s="243" t="s">
        <v>142</v>
      </c>
    </row>
    <row r="657" s="14" customFormat="1">
      <c r="A657" s="14"/>
      <c r="B657" s="244"/>
      <c r="C657" s="245"/>
      <c r="D657" s="235" t="s">
        <v>153</v>
      </c>
      <c r="E657" s="246" t="s">
        <v>19</v>
      </c>
      <c r="F657" s="247" t="s">
        <v>2117</v>
      </c>
      <c r="G657" s="245"/>
      <c r="H657" s="248">
        <v>16.363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153</v>
      </c>
      <c r="AU657" s="254" t="s">
        <v>79</v>
      </c>
      <c r="AV657" s="14" t="s">
        <v>79</v>
      </c>
      <c r="AW657" s="14" t="s">
        <v>31</v>
      </c>
      <c r="AX657" s="14" t="s">
        <v>69</v>
      </c>
      <c r="AY657" s="254" t="s">
        <v>142</v>
      </c>
    </row>
    <row r="658" s="14" customFormat="1">
      <c r="A658" s="14"/>
      <c r="B658" s="244"/>
      <c r="C658" s="245"/>
      <c r="D658" s="235" t="s">
        <v>153</v>
      </c>
      <c r="E658" s="246" t="s">
        <v>19</v>
      </c>
      <c r="F658" s="247" t="s">
        <v>496</v>
      </c>
      <c r="G658" s="245"/>
      <c r="H658" s="248">
        <v>-1.5760000000000001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153</v>
      </c>
      <c r="AU658" s="254" t="s">
        <v>79</v>
      </c>
      <c r="AV658" s="14" t="s">
        <v>79</v>
      </c>
      <c r="AW658" s="14" t="s">
        <v>31</v>
      </c>
      <c r="AX658" s="14" t="s">
        <v>69</v>
      </c>
      <c r="AY658" s="254" t="s">
        <v>142</v>
      </c>
    </row>
    <row r="659" s="13" customFormat="1">
      <c r="A659" s="13"/>
      <c r="B659" s="233"/>
      <c r="C659" s="234"/>
      <c r="D659" s="235" t="s">
        <v>153</v>
      </c>
      <c r="E659" s="236" t="s">
        <v>19</v>
      </c>
      <c r="F659" s="237" t="s">
        <v>606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153</v>
      </c>
      <c r="AU659" s="243" t="s">
        <v>79</v>
      </c>
      <c r="AV659" s="13" t="s">
        <v>77</v>
      </c>
      <c r="AW659" s="13" t="s">
        <v>31</v>
      </c>
      <c r="AX659" s="13" t="s">
        <v>69</v>
      </c>
      <c r="AY659" s="243" t="s">
        <v>142</v>
      </c>
    </row>
    <row r="660" s="14" customFormat="1">
      <c r="A660" s="14"/>
      <c r="B660" s="244"/>
      <c r="C660" s="245"/>
      <c r="D660" s="235" t="s">
        <v>153</v>
      </c>
      <c r="E660" s="246" t="s">
        <v>19</v>
      </c>
      <c r="F660" s="247" t="s">
        <v>2118</v>
      </c>
      <c r="G660" s="245"/>
      <c r="H660" s="248">
        <v>18.827999999999999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153</v>
      </c>
      <c r="AU660" s="254" t="s">
        <v>79</v>
      </c>
      <c r="AV660" s="14" t="s">
        <v>79</v>
      </c>
      <c r="AW660" s="14" t="s">
        <v>31</v>
      </c>
      <c r="AX660" s="14" t="s">
        <v>69</v>
      </c>
      <c r="AY660" s="254" t="s">
        <v>142</v>
      </c>
    </row>
    <row r="661" s="14" customFormat="1">
      <c r="A661" s="14"/>
      <c r="B661" s="244"/>
      <c r="C661" s="245"/>
      <c r="D661" s="235" t="s">
        <v>153</v>
      </c>
      <c r="E661" s="246" t="s">
        <v>19</v>
      </c>
      <c r="F661" s="247" t="s">
        <v>496</v>
      </c>
      <c r="G661" s="245"/>
      <c r="H661" s="248">
        <v>-1.5760000000000001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153</v>
      </c>
      <c r="AU661" s="254" t="s">
        <v>79</v>
      </c>
      <c r="AV661" s="14" t="s">
        <v>79</v>
      </c>
      <c r="AW661" s="14" t="s">
        <v>31</v>
      </c>
      <c r="AX661" s="14" t="s">
        <v>69</v>
      </c>
      <c r="AY661" s="254" t="s">
        <v>142</v>
      </c>
    </row>
    <row r="662" s="13" customFormat="1">
      <c r="A662" s="13"/>
      <c r="B662" s="233"/>
      <c r="C662" s="234"/>
      <c r="D662" s="235" t="s">
        <v>153</v>
      </c>
      <c r="E662" s="236" t="s">
        <v>19</v>
      </c>
      <c r="F662" s="237" t="s">
        <v>2119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153</v>
      </c>
      <c r="AU662" s="243" t="s">
        <v>79</v>
      </c>
      <c r="AV662" s="13" t="s">
        <v>77</v>
      </c>
      <c r="AW662" s="13" t="s">
        <v>31</v>
      </c>
      <c r="AX662" s="13" t="s">
        <v>69</v>
      </c>
      <c r="AY662" s="243" t="s">
        <v>142</v>
      </c>
    </row>
    <row r="663" s="14" customFormat="1">
      <c r="A663" s="14"/>
      <c r="B663" s="244"/>
      <c r="C663" s="245"/>
      <c r="D663" s="235" t="s">
        <v>153</v>
      </c>
      <c r="E663" s="246" t="s">
        <v>19</v>
      </c>
      <c r="F663" s="247" t="s">
        <v>2120</v>
      </c>
      <c r="G663" s="245"/>
      <c r="H663" s="248">
        <v>3.3199999999999998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153</v>
      </c>
      <c r="AU663" s="254" t="s">
        <v>79</v>
      </c>
      <c r="AV663" s="14" t="s">
        <v>79</v>
      </c>
      <c r="AW663" s="14" t="s">
        <v>31</v>
      </c>
      <c r="AX663" s="14" t="s">
        <v>69</v>
      </c>
      <c r="AY663" s="254" t="s">
        <v>142</v>
      </c>
    </row>
    <row r="664" s="14" customFormat="1">
      <c r="A664" s="14"/>
      <c r="B664" s="244"/>
      <c r="C664" s="245"/>
      <c r="D664" s="235" t="s">
        <v>153</v>
      </c>
      <c r="E664" s="246" t="s">
        <v>19</v>
      </c>
      <c r="F664" s="247" t="s">
        <v>2121</v>
      </c>
      <c r="G664" s="245"/>
      <c r="H664" s="248">
        <v>23.216000000000001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153</v>
      </c>
      <c r="AU664" s="254" t="s">
        <v>79</v>
      </c>
      <c r="AV664" s="14" t="s">
        <v>79</v>
      </c>
      <c r="AW664" s="14" t="s">
        <v>31</v>
      </c>
      <c r="AX664" s="14" t="s">
        <v>69</v>
      </c>
      <c r="AY664" s="254" t="s">
        <v>142</v>
      </c>
    </row>
    <row r="665" s="14" customFormat="1">
      <c r="A665" s="14"/>
      <c r="B665" s="244"/>
      <c r="C665" s="245"/>
      <c r="D665" s="235" t="s">
        <v>153</v>
      </c>
      <c r="E665" s="246" t="s">
        <v>19</v>
      </c>
      <c r="F665" s="247" t="s">
        <v>509</v>
      </c>
      <c r="G665" s="245"/>
      <c r="H665" s="248">
        <v>-3.1520000000000001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153</v>
      </c>
      <c r="AU665" s="254" t="s">
        <v>79</v>
      </c>
      <c r="AV665" s="14" t="s">
        <v>79</v>
      </c>
      <c r="AW665" s="14" t="s">
        <v>31</v>
      </c>
      <c r="AX665" s="14" t="s">
        <v>69</v>
      </c>
      <c r="AY665" s="254" t="s">
        <v>142</v>
      </c>
    </row>
    <row r="666" s="14" customFormat="1">
      <c r="A666" s="14"/>
      <c r="B666" s="244"/>
      <c r="C666" s="245"/>
      <c r="D666" s="235" t="s">
        <v>153</v>
      </c>
      <c r="E666" s="246" t="s">
        <v>19</v>
      </c>
      <c r="F666" s="247" t="s">
        <v>2122</v>
      </c>
      <c r="G666" s="245"/>
      <c r="H666" s="248">
        <v>6.8799999999999999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153</v>
      </c>
      <c r="AU666" s="254" t="s">
        <v>79</v>
      </c>
      <c r="AV666" s="14" t="s">
        <v>79</v>
      </c>
      <c r="AW666" s="14" t="s">
        <v>31</v>
      </c>
      <c r="AX666" s="14" t="s">
        <v>69</v>
      </c>
      <c r="AY666" s="254" t="s">
        <v>142</v>
      </c>
    </row>
    <row r="667" s="15" customFormat="1">
      <c r="A667" s="15"/>
      <c r="B667" s="255"/>
      <c r="C667" s="256"/>
      <c r="D667" s="235" t="s">
        <v>153</v>
      </c>
      <c r="E667" s="257" t="s">
        <v>19</v>
      </c>
      <c r="F667" s="258" t="s">
        <v>158</v>
      </c>
      <c r="G667" s="256"/>
      <c r="H667" s="259">
        <v>408.37900000000008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5" t="s">
        <v>153</v>
      </c>
      <c r="AU667" s="265" t="s">
        <v>79</v>
      </c>
      <c r="AV667" s="15" t="s">
        <v>149</v>
      </c>
      <c r="AW667" s="15" t="s">
        <v>31</v>
      </c>
      <c r="AX667" s="15" t="s">
        <v>77</v>
      </c>
      <c r="AY667" s="265" t="s">
        <v>142</v>
      </c>
    </row>
    <row r="668" s="2" customFormat="1" ht="16.5" customHeight="1">
      <c r="A668" s="41"/>
      <c r="B668" s="42"/>
      <c r="C668" s="215" t="s">
        <v>2123</v>
      </c>
      <c r="D668" s="215" t="s">
        <v>144</v>
      </c>
      <c r="E668" s="216" t="s">
        <v>2124</v>
      </c>
      <c r="F668" s="217" t="s">
        <v>2125</v>
      </c>
      <c r="G668" s="218" t="s">
        <v>176</v>
      </c>
      <c r="H668" s="219">
        <v>208.01300000000001</v>
      </c>
      <c r="I668" s="220"/>
      <c r="J668" s="221">
        <f>ROUND(I668*H668,2)</f>
        <v>0</v>
      </c>
      <c r="K668" s="217" t="s">
        <v>148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0.00012</v>
      </c>
      <c r="R668" s="224">
        <f>Q668*H668</f>
        <v>0.024961560000000001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149</v>
      </c>
      <c r="AT668" s="226" t="s">
        <v>144</v>
      </c>
      <c r="AU668" s="226" t="s">
        <v>79</v>
      </c>
      <c r="AY668" s="20" t="s">
        <v>142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149</v>
      </c>
      <c r="BM668" s="226" t="s">
        <v>2126</v>
      </c>
    </row>
    <row r="669" s="2" customFormat="1">
      <c r="A669" s="41"/>
      <c r="B669" s="42"/>
      <c r="C669" s="43"/>
      <c r="D669" s="228" t="s">
        <v>151</v>
      </c>
      <c r="E669" s="43"/>
      <c r="F669" s="229" t="s">
        <v>2127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151</v>
      </c>
      <c r="AU669" s="20" t="s">
        <v>79</v>
      </c>
    </row>
    <row r="670" s="13" customFormat="1">
      <c r="A670" s="13"/>
      <c r="B670" s="233"/>
      <c r="C670" s="234"/>
      <c r="D670" s="235" t="s">
        <v>153</v>
      </c>
      <c r="E670" s="236" t="s">
        <v>19</v>
      </c>
      <c r="F670" s="237" t="s">
        <v>486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153</v>
      </c>
      <c r="AU670" s="243" t="s">
        <v>79</v>
      </c>
      <c r="AV670" s="13" t="s">
        <v>77</v>
      </c>
      <c r="AW670" s="13" t="s">
        <v>31</v>
      </c>
      <c r="AX670" s="13" t="s">
        <v>69</v>
      </c>
      <c r="AY670" s="243" t="s">
        <v>142</v>
      </c>
    </row>
    <row r="671" s="13" customFormat="1">
      <c r="A671" s="13"/>
      <c r="B671" s="233"/>
      <c r="C671" s="234"/>
      <c r="D671" s="235" t="s">
        <v>153</v>
      </c>
      <c r="E671" s="236" t="s">
        <v>19</v>
      </c>
      <c r="F671" s="237" t="s">
        <v>492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153</v>
      </c>
      <c r="AU671" s="243" t="s">
        <v>79</v>
      </c>
      <c r="AV671" s="13" t="s">
        <v>77</v>
      </c>
      <c r="AW671" s="13" t="s">
        <v>31</v>
      </c>
      <c r="AX671" s="13" t="s">
        <v>69</v>
      </c>
      <c r="AY671" s="243" t="s">
        <v>142</v>
      </c>
    </row>
    <row r="672" s="14" customFormat="1">
      <c r="A672" s="14"/>
      <c r="B672" s="244"/>
      <c r="C672" s="245"/>
      <c r="D672" s="235" t="s">
        <v>153</v>
      </c>
      <c r="E672" s="246" t="s">
        <v>19</v>
      </c>
      <c r="F672" s="247" t="s">
        <v>2128</v>
      </c>
      <c r="G672" s="245"/>
      <c r="H672" s="248">
        <v>3.403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153</v>
      </c>
      <c r="AU672" s="254" t="s">
        <v>79</v>
      </c>
      <c r="AV672" s="14" t="s">
        <v>79</v>
      </c>
      <c r="AW672" s="14" t="s">
        <v>31</v>
      </c>
      <c r="AX672" s="14" t="s">
        <v>69</v>
      </c>
      <c r="AY672" s="254" t="s">
        <v>142</v>
      </c>
    </row>
    <row r="673" s="16" customFormat="1">
      <c r="A673" s="16"/>
      <c r="B673" s="266"/>
      <c r="C673" s="267"/>
      <c r="D673" s="235" t="s">
        <v>153</v>
      </c>
      <c r="E673" s="268" t="s">
        <v>19</v>
      </c>
      <c r="F673" s="269" t="s">
        <v>214</v>
      </c>
      <c r="G673" s="267"/>
      <c r="H673" s="270">
        <v>3.403</v>
      </c>
      <c r="I673" s="271"/>
      <c r="J673" s="267"/>
      <c r="K673" s="267"/>
      <c r="L673" s="272"/>
      <c r="M673" s="273"/>
      <c r="N673" s="274"/>
      <c r="O673" s="274"/>
      <c r="P673" s="274"/>
      <c r="Q673" s="274"/>
      <c r="R673" s="274"/>
      <c r="S673" s="274"/>
      <c r="T673" s="275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6" t="s">
        <v>153</v>
      </c>
      <c r="AU673" s="276" t="s">
        <v>79</v>
      </c>
      <c r="AV673" s="16" t="s">
        <v>163</v>
      </c>
      <c r="AW673" s="16" t="s">
        <v>31</v>
      </c>
      <c r="AX673" s="16" t="s">
        <v>69</v>
      </c>
      <c r="AY673" s="276" t="s">
        <v>142</v>
      </c>
    </row>
    <row r="674" s="13" customFormat="1">
      <c r="A674" s="13"/>
      <c r="B674" s="233"/>
      <c r="C674" s="234"/>
      <c r="D674" s="235" t="s">
        <v>153</v>
      </c>
      <c r="E674" s="236" t="s">
        <v>19</v>
      </c>
      <c r="F674" s="237" t="s">
        <v>497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153</v>
      </c>
      <c r="AU674" s="243" t="s">
        <v>79</v>
      </c>
      <c r="AV674" s="13" t="s">
        <v>77</v>
      </c>
      <c r="AW674" s="13" t="s">
        <v>31</v>
      </c>
      <c r="AX674" s="13" t="s">
        <v>69</v>
      </c>
      <c r="AY674" s="243" t="s">
        <v>142</v>
      </c>
    </row>
    <row r="675" s="13" customFormat="1">
      <c r="A675" s="13"/>
      <c r="B675" s="233"/>
      <c r="C675" s="234"/>
      <c r="D675" s="235" t="s">
        <v>153</v>
      </c>
      <c r="E675" s="236" t="s">
        <v>19</v>
      </c>
      <c r="F675" s="237" t="s">
        <v>2085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153</v>
      </c>
      <c r="AU675" s="243" t="s">
        <v>79</v>
      </c>
      <c r="AV675" s="13" t="s">
        <v>77</v>
      </c>
      <c r="AW675" s="13" t="s">
        <v>31</v>
      </c>
      <c r="AX675" s="13" t="s">
        <v>69</v>
      </c>
      <c r="AY675" s="243" t="s">
        <v>142</v>
      </c>
    </row>
    <row r="676" s="14" customFormat="1">
      <c r="A676" s="14"/>
      <c r="B676" s="244"/>
      <c r="C676" s="245"/>
      <c r="D676" s="235" t="s">
        <v>153</v>
      </c>
      <c r="E676" s="246" t="s">
        <v>19</v>
      </c>
      <c r="F676" s="247" t="s">
        <v>2129</v>
      </c>
      <c r="G676" s="245"/>
      <c r="H676" s="248">
        <v>2.46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153</v>
      </c>
      <c r="AU676" s="254" t="s">
        <v>79</v>
      </c>
      <c r="AV676" s="14" t="s">
        <v>79</v>
      </c>
      <c r="AW676" s="14" t="s">
        <v>31</v>
      </c>
      <c r="AX676" s="14" t="s">
        <v>69</v>
      </c>
      <c r="AY676" s="254" t="s">
        <v>142</v>
      </c>
    </row>
    <row r="677" s="13" customFormat="1">
      <c r="A677" s="13"/>
      <c r="B677" s="233"/>
      <c r="C677" s="234"/>
      <c r="D677" s="235" t="s">
        <v>153</v>
      </c>
      <c r="E677" s="236" t="s">
        <v>19</v>
      </c>
      <c r="F677" s="237" t="s">
        <v>576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153</v>
      </c>
      <c r="AU677" s="243" t="s">
        <v>79</v>
      </c>
      <c r="AV677" s="13" t="s">
        <v>77</v>
      </c>
      <c r="AW677" s="13" t="s">
        <v>31</v>
      </c>
      <c r="AX677" s="13" t="s">
        <v>69</v>
      </c>
      <c r="AY677" s="243" t="s">
        <v>142</v>
      </c>
    </row>
    <row r="678" s="14" customFormat="1">
      <c r="A678" s="14"/>
      <c r="B678" s="244"/>
      <c r="C678" s="245"/>
      <c r="D678" s="235" t="s">
        <v>153</v>
      </c>
      <c r="E678" s="246" t="s">
        <v>19</v>
      </c>
      <c r="F678" s="247" t="s">
        <v>2130</v>
      </c>
      <c r="G678" s="245"/>
      <c r="H678" s="248">
        <v>4.4489999999999998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153</v>
      </c>
      <c r="AU678" s="254" t="s">
        <v>79</v>
      </c>
      <c r="AV678" s="14" t="s">
        <v>79</v>
      </c>
      <c r="AW678" s="14" t="s">
        <v>31</v>
      </c>
      <c r="AX678" s="14" t="s">
        <v>69</v>
      </c>
      <c r="AY678" s="254" t="s">
        <v>142</v>
      </c>
    </row>
    <row r="679" s="14" customFormat="1">
      <c r="A679" s="14"/>
      <c r="B679" s="244"/>
      <c r="C679" s="245"/>
      <c r="D679" s="235" t="s">
        <v>153</v>
      </c>
      <c r="E679" s="246" t="s">
        <v>19</v>
      </c>
      <c r="F679" s="247" t="s">
        <v>2131</v>
      </c>
      <c r="G679" s="245"/>
      <c r="H679" s="248">
        <v>0.14999999999999999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153</v>
      </c>
      <c r="AU679" s="254" t="s">
        <v>79</v>
      </c>
      <c r="AV679" s="14" t="s">
        <v>79</v>
      </c>
      <c r="AW679" s="14" t="s">
        <v>31</v>
      </c>
      <c r="AX679" s="14" t="s">
        <v>69</v>
      </c>
      <c r="AY679" s="254" t="s">
        <v>142</v>
      </c>
    </row>
    <row r="680" s="13" customFormat="1">
      <c r="A680" s="13"/>
      <c r="B680" s="233"/>
      <c r="C680" s="234"/>
      <c r="D680" s="235" t="s">
        <v>153</v>
      </c>
      <c r="E680" s="236" t="s">
        <v>19</v>
      </c>
      <c r="F680" s="237" t="s">
        <v>516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153</v>
      </c>
      <c r="AU680" s="243" t="s">
        <v>79</v>
      </c>
      <c r="AV680" s="13" t="s">
        <v>77</v>
      </c>
      <c r="AW680" s="13" t="s">
        <v>31</v>
      </c>
      <c r="AX680" s="13" t="s">
        <v>69</v>
      </c>
      <c r="AY680" s="243" t="s">
        <v>142</v>
      </c>
    </row>
    <row r="681" s="14" customFormat="1">
      <c r="A681" s="14"/>
      <c r="B681" s="244"/>
      <c r="C681" s="245"/>
      <c r="D681" s="235" t="s">
        <v>153</v>
      </c>
      <c r="E681" s="246" t="s">
        <v>19</v>
      </c>
      <c r="F681" s="247" t="s">
        <v>2132</v>
      </c>
      <c r="G681" s="245"/>
      <c r="H681" s="248">
        <v>3.5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153</v>
      </c>
      <c r="AU681" s="254" t="s">
        <v>79</v>
      </c>
      <c r="AV681" s="14" t="s">
        <v>79</v>
      </c>
      <c r="AW681" s="14" t="s">
        <v>31</v>
      </c>
      <c r="AX681" s="14" t="s">
        <v>69</v>
      </c>
      <c r="AY681" s="254" t="s">
        <v>142</v>
      </c>
    </row>
    <row r="682" s="13" customFormat="1">
      <c r="A682" s="13"/>
      <c r="B682" s="233"/>
      <c r="C682" s="234"/>
      <c r="D682" s="235" t="s">
        <v>153</v>
      </c>
      <c r="E682" s="236" t="s">
        <v>19</v>
      </c>
      <c r="F682" s="237" t="s">
        <v>901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153</v>
      </c>
      <c r="AU682" s="243" t="s">
        <v>79</v>
      </c>
      <c r="AV682" s="13" t="s">
        <v>77</v>
      </c>
      <c r="AW682" s="13" t="s">
        <v>31</v>
      </c>
      <c r="AX682" s="13" t="s">
        <v>69</v>
      </c>
      <c r="AY682" s="243" t="s">
        <v>142</v>
      </c>
    </row>
    <row r="683" s="14" customFormat="1">
      <c r="A683" s="14"/>
      <c r="B683" s="244"/>
      <c r="C683" s="245"/>
      <c r="D683" s="235" t="s">
        <v>153</v>
      </c>
      <c r="E683" s="246" t="s">
        <v>19</v>
      </c>
      <c r="F683" s="247" t="s">
        <v>2133</v>
      </c>
      <c r="G683" s="245"/>
      <c r="H683" s="248">
        <v>2.585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153</v>
      </c>
      <c r="AU683" s="254" t="s">
        <v>79</v>
      </c>
      <c r="AV683" s="14" t="s">
        <v>79</v>
      </c>
      <c r="AW683" s="14" t="s">
        <v>31</v>
      </c>
      <c r="AX683" s="14" t="s">
        <v>69</v>
      </c>
      <c r="AY683" s="254" t="s">
        <v>142</v>
      </c>
    </row>
    <row r="684" s="13" customFormat="1">
      <c r="A684" s="13"/>
      <c r="B684" s="233"/>
      <c r="C684" s="234"/>
      <c r="D684" s="235" t="s">
        <v>153</v>
      </c>
      <c r="E684" s="236" t="s">
        <v>19</v>
      </c>
      <c r="F684" s="237" t="s">
        <v>518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153</v>
      </c>
      <c r="AU684" s="243" t="s">
        <v>79</v>
      </c>
      <c r="AV684" s="13" t="s">
        <v>77</v>
      </c>
      <c r="AW684" s="13" t="s">
        <v>31</v>
      </c>
      <c r="AX684" s="13" t="s">
        <v>69</v>
      </c>
      <c r="AY684" s="243" t="s">
        <v>142</v>
      </c>
    </row>
    <row r="685" s="14" customFormat="1">
      <c r="A685" s="14"/>
      <c r="B685" s="244"/>
      <c r="C685" s="245"/>
      <c r="D685" s="235" t="s">
        <v>153</v>
      </c>
      <c r="E685" s="246" t="s">
        <v>19</v>
      </c>
      <c r="F685" s="247" t="s">
        <v>2134</v>
      </c>
      <c r="G685" s="245"/>
      <c r="H685" s="248">
        <v>1.5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153</v>
      </c>
      <c r="AU685" s="254" t="s">
        <v>79</v>
      </c>
      <c r="AV685" s="14" t="s">
        <v>79</v>
      </c>
      <c r="AW685" s="14" t="s">
        <v>31</v>
      </c>
      <c r="AX685" s="14" t="s">
        <v>69</v>
      </c>
      <c r="AY685" s="254" t="s">
        <v>142</v>
      </c>
    </row>
    <row r="686" s="13" customFormat="1">
      <c r="A686" s="13"/>
      <c r="B686" s="233"/>
      <c r="C686" s="234"/>
      <c r="D686" s="235" t="s">
        <v>153</v>
      </c>
      <c r="E686" s="236" t="s">
        <v>19</v>
      </c>
      <c r="F686" s="237" t="s">
        <v>911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153</v>
      </c>
      <c r="AU686" s="243" t="s">
        <v>79</v>
      </c>
      <c r="AV686" s="13" t="s">
        <v>77</v>
      </c>
      <c r="AW686" s="13" t="s">
        <v>31</v>
      </c>
      <c r="AX686" s="13" t="s">
        <v>69</v>
      </c>
      <c r="AY686" s="243" t="s">
        <v>142</v>
      </c>
    </row>
    <row r="687" s="14" customFormat="1">
      <c r="A687" s="14"/>
      <c r="B687" s="244"/>
      <c r="C687" s="245"/>
      <c r="D687" s="235" t="s">
        <v>153</v>
      </c>
      <c r="E687" s="246" t="s">
        <v>19</v>
      </c>
      <c r="F687" s="247" t="s">
        <v>2135</v>
      </c>
      <c r="G687" s="245"/>
      <c r="H687" s="248">
        <v>4.9000000000000004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153</v>
      </c>
      <c r="AU687" s="254" t="s">
        <v>79</v>
      </c>
      <c r="AV687" s="14" t="s">
        <v>79</v>
      </c>
      <c r="AW687" s="14" t="s">
        <v>31</v>
      </c>
      <c r="AX687" s="14" t="s">
        <v>69</v>
      </c>
      <c r="AY687" s="254" t="s">
        <v>142</v>
      </c>
    </row>
    <row r="688" s="13" customFormat="1">
      <c r="A688" s="13"/>
      <c r="B688" s="233"/>
      <c r="C688" s="234"/>
      <c r="D688" s="235" t="s">
        <v>153</v>
      </c>
      <c r="E688" s="236" t="s">
        <v>19</v>
      </c>
      <c r="F688" s="237" t="s">
        <v>520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153</v>
      </c>
      <c r="AU688" s="243" t="s">
        <v>79</v>
      </c>
      <c r="AV688" s="13" t="s">
        <v>77</v>
      </c>
      <c r="AW688" s="13" t="s">
        <v>31</v>
      </c>
      <c r="AX688" s="13" t="s">
        <v>69</v>
      </c>
      <c r="AY688" s="243" t="s">
        <v>142</v>
      </c>
    </row>
    <row r="689" s="13" customFormat="1">
      <c r="A689" s="13"/>
      <c r="B689" s="233"/>
      <c r="C689" s="234"/>
      <c r="D689" s="235" t="s">
        <v>153</v>
      </c>
      <c r="E689" s="236" t="s">
        <v>19</v>
      </c>
      <c r="F689" s="237" t="s">
        <v>538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153</v>
      </c>
      <c r="AU689" s="243" t="s">
        <v>79</v>
      </c>
      <c r="AV689" s="13" t="s">
        <v>77</v>
      </c>
      <c r="AW689" s="13" t="s">
        <v>31</v>
      </c>
      <c r="AX689" s="13" t="s">
        <v>69</v>
      </c>
      <c r="AY689" s="243" t="s">
        <v>142</v>
      </c>
    </row>
    <row r="690" s="14" customFormat="1">
      <c r="A690" s="14"/>
      <c r="B690" s="244"/>
      <c r="C690" s="245"/>
      <c r="D690" s="235" t="s">
        <v>153</v>
      </c>
      <c r="E690" s="246" t="s">
        <v>19</v>
      </c>
      <c r="F690" s="247" t="s">
        <v>2136</v>
      </c>
      <c r="G690" s="245"/>
      <c r="H690" s="248">
        <v>5.5999999999999996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153</v>
      </c>
      <c r="AU690" s="254" t="s">
        <v>79</v>
      </c>
      <c r="AV690" s="14" t="s">
        <v>79</v>
      </c>
      <c r="AW690" s="14" t="s">
        <v>31</v>
      </c>
      <c r="AX690" s="14" t="s">
        <v>69</v>
      </c>
      <c r="AY690" s="254" t="s">
        <v>142</v>
      </c>
    </row>
    <row r="691" s="13" customFormat="1">
      <c r="A691" s="13"/>
      <c r="B691" s="233"/>
      <c r="C691" s="234"/>
      <c r="D691" s="235" t="s">
        <v>153</v>
      </c>
      <c r="E691" s="236" t="s">
        <v>19</v>
      </c>
      <c r="F691" s="237" t="s">
        <v>2094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153</v>
      </c>
      <c r="AU691" s="243" t="s">
        <v>79</v>
      </c>
      <c r="AV691" s="13" t="s">
        <v>77</v>
      </c>
      <c r="AW691" s="13" t="s">
        <v>31</v>
      </c>
      <c r="AX691" s="13" t="s">
        <v>69</v>
      </c>
      <c r="AY691" s="243" t="s">
        <v>142</v>
      </c>
    </row>
    <row r="692" s="14" customFormat="1">
      <c r="A692" s="14"/>
      <c r="B692" s="244"/>
      <c r="C692" s="245"/>
      <c r="D692" s="235" t="s">
        <v>153</v>
      </c>
      <c r="E692" s="246" t="s">
        <v>19</v>
      </c>
      <c r="F692" s="247" t="s">
        <v>2137</v>
      </c>
      <c r="G692" s="245"/>
      <c r="H692" s="248">
        <v>5.5899999999999999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153</v>
      </c>
      <c r="AU692" s="254" t="s">
        <v>79</v>
      </c>
      <c r="AV692" s="14" t="s">
        <v>79</v>
      </c>
      <c r="AW692" s="14" t="s">
        <v>31</v>
      </c>
      <c r="AX692" s="14" t="s">
        <v>69</v>
      </c>
      <c r="AY692" s="254" t="s">
        <v>142</v>
      </c>
    </row>
    <row r="693" s="14" customFormat="1">
      <c r="A693" s="14"/>
      <c r="B693" s="244"/>
      <c r="C693" s="245"/>
      <c r="D693" s="235" t="s">
        <v>153</v>
      </c>
      <c r="E693" s="246" t="s">
        <v>19</v>
      </c>
      <c r="F693" s="247" t="s">
        <v>2138</v>
      </c>
      <c r="G693" s="245"/>
      <c r="H693" s="248">
        <v>1.6000000000000001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153</v>
      </c>
      <c r="AU693" s="254" t="s">
        <v>79</v>
      </c>
      <c r="AV693" s="14" t="s">
        <v>79</v>
      </c>
      <c r="AW693" s="14" t="s">
        <v>31</v>
      </c>
      <c r="AX693" s="14" t="s">
        <v>69</v>
      </c>
      <c r="AY693" s="254" t="s">
        <v>142</v>
      </c>
    </row>
    <row r="694" s="13" customFormat="1">
      <c r="A694" s="13"/>
      <c r="B694" s="233"/>
      <c r="C694" s="234"/>
      <c r="D694" s="235" t="s">
        <v>153</v>
      </c>
      <c r="E694" s="236" t="s">
        <v>19</v>
      </c>
      <c r="F694" s="237" t="s">
        <v>1207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153</v>
      </c>
      <c r="AU694" s="243" t="s">
        <v>79</v>
      </c>
      <c r="AV694" s="13" t="s">
        <v>77</v>
      </c>
      <c r="AW694" s="13" t="s">
        <v>31</v>
      </c>
      <c r="AX694" s="13" t="s">
        <v>69</v>
      </c>
      <c r="AY694" s="243" t="s">
        <v>142</v>
      </c>
    </row>
    <row r="695" s="14" customFormat="1">
      <c r="A695" s="14"/>
      <c r="B695" s="244"/>
      <c r="C695" s="245"/>
      <c r="D695" s="235" t="s">
        <v>153</v>
      </c>
      <c r="E695" s="246" t="s">
        <v>19</v>
      </c>
      <c r="F695" s="247" t="s">
        <v>2139</v>
      </c>
      <c r="G695" s="245"/>
      <c r="H695" s="248">
        <v>9.4000000000000004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153</v>
      </c>
      <c r="AU695" s="254" t="s">
        <v>79</v>
      </c>
      <c r="AV695" s="14" t="s">
        <v>79</v>
      </c>
      <c r="AW695" s="14" t="s">
        <v>31</v>
      </c>
      <c r="AX695" s="14" t="s">
        <v>69</v>
      </c>
      <c r="AY695" s="254" t="s">
        <v>142</v>
      </c>
    </row>
    <row r="696" s="13" customFormat="1">
      <c r="A696" s="13"/>
      <c r="B696" s="233"/>
      <c r="C696" s="234"/>
      <c r="D696" s="235" t="s">
        <v>153</v>
      </c>
      <c r="E696" s="236" t="s">
        <v>19</v>
      </c>
      <c r="F696" s="237" t="s">
        <v>2098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153</v>
      </c>
      <c r="AU696" s="243" t="s">
        <v>79</v>
      </c>
      <c r="AV696" s="13" t="s">
        <v>77</v>
      </c>
      <c r="AW696" s="13" t="s">
        <v>31</v>
      </c>
      <c r="AX696" s="13" t="s">
        <v>69</v>
      </c>
      <c r="AY696" s="243" t="s">
        <v>142</v>
      </c>
    </row>
    <row r="697" s="14" customFormat="1">
      <c r="A697" s="14"/>
      <c r="B697" s="244"/>
      <c r="C697" s="245"/>
      <c r="D697" s="235" t="s">
        <v>153</v>
      </c>
      <c r="E697" s="246" t="s">
        <v>19</v>
      </c>
      <c r="F697" s="247" t="s">
        <v>2140</v>
      </c>
      <c r="G697" s="245"/>
      <c r="H697" s="248">
        <v>6.9889999999999999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153</v>
      </c>
      <c r="AU697" s="254" t="s">
        <v>79</v>
      </c>
      <c r="AV697" s="14" t="s">
        <v>79</v>
      </c>
      <c r="AW697" s="14" t="s">
        <v>31</v>
      </c>
      <c r="AX697" s="14" t="s">
        <v>69</v>
      </c>
      <c r="AY697" s="254" t="s">
        <v>142</v>
      </c>
    </row>
    <row r="698" s="13" customFormat="1">
      <c r="A698" s="13"/>
      <c r="B698" s="233"/>
      <c r="C698" s="234"/>
      <c r="D698" s="235" t="s">
        <v>153</v>
      </c>
      <c r="E698" s="236" t="s">
        <v>19</v>
      </c>
      <c r="F698" s="237" t="s">
        <v>590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153</v>
      </c>
      <c r="AU698" s="243" t="s">
        <v>79</v>
      </c>
      <c r="AV698" s="13" t="s">
        <v>77</v>
      </c>
      <c r="AW698" s="13" t="s">
        <v>31</v>
      </c>
      <c r="AX698" s="13" t="s">
        <v>69</v>
      </c>
      <c r="AY698" s="243" t="s">
        <v>142</v>
      </c>
    </row>
    <row r="699" s="14" customFormat="1">
      <c r="A699" s="14"/>
      <c r="B699" s="244"/>
      <c r="C699" s="245"/>
      <c r="D699" s="235" t="s">
        <v>153</v>
      </c>
      <c r="E699" s="246" t="s">
        <v>19</v>
      </c>
      <c r="F699" s="247" t="s">
        <v>77</v>
      </c>
      <c r="G699" s="245"/>
      <c r="H699" s="248">
        <v>1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153</v>
      </c>
      <c r="AU699" s="254" t="s">
        <v>79</v>
      </c>
      <c r="AV699" s="14" t="s">
        <v>79</v>
      </c>
      <c r="AW699" s="14" t="s">
        <v>31</v>
      </c>
      <c r="AX699" s="14" t="s">
        <v>69</v>
      </c>
      <c r="AY699" s="254" t="s">
        <v>142</v>
      </c>
    </row>
    <row r="700" s="14" customFormat="1">
      <c r="A700" s="14"/>
      <c r="B700" s="244"/>
      <c r="C700" s="245"/>
      <c r="D700" s="235" t="s">
        <v>153</v>
      </c>
      <c r="E700" s="246" t="s">
        <v>19</v>
      </c>
      <c r="F700" s="247" t="s">
        <v>2141</v>
      </c>
      <c r="G700" s="245"/>
      <c r="H700" s="248">
        <v>2.7000000000000002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153</v>
      </c>
      <c r="AU700" s="254" t="s">
        <v>79</v>
      </c>
      <c r="AV700" s="14" t="s">
        <v>79</v>
      </c>
      <c r="AW700" s="14" t="s">
        <v>31</v>
      </c>
      <c r="AX700" s="14" t="s">
        <v>69</v>
      </c>
      <c r="AY700" s="254" t="s">
        <v>142</v>
      </c>
    </row>
    <row r="701" s="14" customFormat="1">
      <c r="A701" s="14"/>
      <c r="B701" s="244"/>
      <c r="C701" s="245"/>
      <c r="D701" s="235" t="s">
        <v>153</v>
      </c>
      <c r="E701" s="246" t="s">
        <v>19</v>
      </c>
      <c r="F701" s="247" t="s">
        <v>2142</v>
      </c>
      <c r="G701" s="245"/>
      <c r="H701" s="248">
        <v>5.3090000000000002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153</v>
      </c>
      <c r="AU701" s="254" t="s">
        <v>79</v>
      </c>
      <c r="AV701" s="14" t="s">
        <v>79</v>
      </c>
      <c r="AW701" s="14" t="s">
        <v>31</v>
      </c>
      <c r="AX701" s="14" t="s">
        <v>69</v>
      </c>
      <c r="AY701" s="254" t="s">
        <v>142</v>
      </c>
    </row>
    <row r="702" s="13" customFormat="1">
      <c r="A702" s="13"/>
      <c r="B702" s="233"/>
      <c r="C702" s="234"/>
      <c r="D702" s="235" t="s">
        <v>153</v>
      </c>
      <c r="E702" s="236" t="s">
        <v>19</v>
      </c>
      <c r="F702" s="237" t="s">
        <v>2103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153</v>
      </c>
      <c r="AU702" s="243" t="s">
        <v>79</v>
      </c>
      <c r="AV702" s="13" t="s">
        <v>77</v>
      </c>
      <c r="AW702" s="13" t="s">
        <v>31</v>
      </c>
      <c r="AX702" s="13" t="s">
        <v>69</v>
      </c>
      <c r="AY702" s="243" t="s">
        <v>142</v>
      </c>
    </row>
    <row r="703" s="14" customFormat="1">
      <c r="A703" s="14"/>
      <c r="B703" s="244"/>
      <c r="C703" s="245"/>
      <c r="D703" s="235" t="s">
        <v>153</v>
      </c>
      <c r="E703" s="246" t="s">
        <v>19</v>
      </c>
      <c r="F703" s="247" t="s">
        <v>2143</v>
      </c>
      <c r="G703" s="245"/>
      <c r="H703" s="248">
        <v>4.976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153</v>
      </c>
      <c r="AU703" s="254" t="s">
        <v>79</v>
      </c>
      <c r="AV703" s="14" t="s">
        <v>79</v>
      </c>
      <c r="AW703" s="14" t="s">
        <v>31</v>
      </c>
      <c r="AX703" s="14" t="s">
        <v>69</v>
      </c>
      <c r="AY703" s="254" t="s">
        <v>142</v>
      </c>
    </row>
    <row r="704" s="13" customFormat="1">
      <c r="A704" s="13"/>
      <c r="B704" s="233"/>
      <c r="C704" s="234"/>
      <c r="D704" s="235" t="s">
        <v>153</v>
      </c>
      <c r="E704" s="236" t="s">
        <v>19</v>
      </c>
      <c r="F704" s="237" t="s">
        <v>587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153</v>
      </c>
      <c r="AU704" s="243" t="s">
        <v>79</v>
      </c>
      <c r="AV704" s="13" t="s">
        <v>77</v>
      </c>
      <c r="AW704" s="13" t="s">
        <v>31</v>
      </c>
      <c r="AX704" s="13" t="s">
        <v>69</v>
      </c>
      <c r="AY704" s="243" t="s">
        <v>142</v>
      </c>
    </row>
    <row r="705" s="14" customFormat="1">
      <c r="A705" s="14"/>
      <c r="B705" s="244"/>
      <c r="C705" s="245"/>
      <c r="D705" s="235" t="s">
        <v>153</v>
      </c>
      <c r="E705" s="246" t="s">
        <v>19</v>
      </c>
      <c r="F705" s="247" t="s">
        <v>2144</v>
      </c>
      <c r="G705" s="245"/>
      <c r="H705" s="248">
        <v>5.8390000000000004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153</v>
      </c>
      <c r="AU705" s="254" t="s">
        <v>79</v>
      </c>
      <c r="AV705" s="14" t="s">
        <v>79</v>
      </c>
      <c r="AW705" s="14" t="s">
        <v>31</v>
      </c>
      <c r="AX705" s="14" t="s">
        <v>69</v>
      </c>
      <c r="AY705" s="254" t="s">
        <v>142</v>
      </c>
    </row>
    <row r="706" s="13" customFormat="1">
      <c r="A706" s="13"/>
      <c r="B706" s="233"/>
      <c r="C706" s="234"/>
      <c r="D706" s="235" t="s">
        <v>153</v>
      </c>
      <c r="E706" s="236" t="s">
        <v>19</v>
      </c>
      <c r="F706" s="237" t="s">
        <v>521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153</v>
      </c>
      <c r="AU706" s="243" t="s">
        <v>79</v>
      </c>
      <c r="AV706" s="13" t="s">
        <v>77</v>
      </c>
      <c r="AW706" s="13" t="s">
        <v>31</v>
      </c>
      <c r="AX706" s="13" t="s">
        <v>69</v>
      </c>
      <c r="AY706" s="243" t="s">
        <v>142</v>
      </c>
    </row>
    <row r="707" s="14" customFormat="1">
      <c r="A707" s="14"/>
      <c r="B707" s="244"/>
      <c r="C707" s="245"/>
      <c r="D707" s="235" t="s">
        <v>153</v>
      </c>
      <c r="E707" s="246" t="s">
        <v>19</v>
      </c>
      <c r="F707" s="247" t="s">
        <v>2145</v>
      </c>
      <c r="G707" s="245"/>
      <c r="H707" s="248">
        <v>1.7589999999999999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153</v>
      </c>
      <c r="AU707" s="254" t="s">
        <v>79</v>
      </c>
      <c r="AV707" s="14" t="s">
        <v>79</v>
      </c>
      <c r="AW707" s="14" t="s">
        <v>31</v>
      </c>
      <c r="AX707" s="14" t="s">
        <v>69</v>
      </c>
      <c r="AY707" s="254" t="s">
        <v>142</v>
      </c>
    </row>
    <row r="708" s="14" customFormat="1">
      <c r="A708" s="14"/>
      <c r="B708" s="244"/>
      <c r="C708" s="245"/>
      <c r="D708" s="235" t="s">
        <v>153</v>
      </c>
      <c r="E708" s="246" t="s">
        <v>19</v>
      </c>
      <c r="F708" s="247" t="s">
        <v>2146</v>
      </c>
      <c r="G708" s="245"/>
      <c r="H708" s="248">
        <v>5.319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153</v>
      </c>
      <c r="AU708" s="254" t="s">
        <v>79</v>
      </c>
      <c r="AV708" s="14" t="s">
        <v>79</v>
      </c>
      <c r="AW708" s="14" t="s">
        <v>31</v>
      </c>
      <c r="AX708" s="14" t="s">
        <v>69</v>
      </c>
      <c r="AY708" s="254" t="s">
        <v>142</v>
      </c>
    </row>
    <row r="709" s="13" customFormat="1">
      <c r="A709" s="13"/>
      <c r="B709" s="233"/>
      <c r="C709" s="234"/>
      <c r="D709" s="235" t="s">
        <v>153</v>
      </c>
      <c r="E709" s="236" t="s">
        <v>19</v>
      </c>
      <c r="F709" s="237" t="s">
        <v>2109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153</v>
      </c>
      <c r="AU709" s="243" t="s">
        <v>79</v>
      </c>
      <c r="AV709" s="13" t="s">
        <v>77</v>
      </c>
      <c r="AW709" s="13" t="s">
        <v>31</v>
      </c>
      <c r="AX709" s="13" t="s">
        <v>69</v>
      </c>
      <c r="AY709" s="243" t="s">
        <v>142</v>
      </c>
    </row>
    <row r="710" s="14" customFormat="1">
      <c r="A710" s="14"/>
      <c r="B710" s="244"/>
      <c r="C710" s="245"/>
      <c r="D710" s="235" t="s">
        <v>153</v>
      </c>
      <c r="E710" s="246" t="s">
        <v>19</v>
      </c>
      <c r="F710" s="247" t="s">
        <v>2147</v>
      </c>
      <c r="G710" s="245"/>
      <c r="H710" s="248">
        <v>7.5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153</v>
      </c>
      <c r="AU710" s="254" t="s">
        <v>79</v>
      </c>
      <c r="AV710" s="14" t="s">
        <v>79</v>
      </c>
      <c r="AW710" s="14" t="s">
        <v>31</v>
      </c>
      <c r="AX710" s="14" t="s">
        <v>69</v>
      </c>
      <c r="AY710" s="254" t="s">
        <v>142</v>
      </c>
    </row>
    <row r="711" s="13" customFormat="1">
      <c r="A711" s="13"/>
      <c r="B711" s="233"/>
      <c r="C711" s="234"/>
      <c r="D711" s="235" t="s">
        <v>153</v>
      </c>
      <c r="E711" s="236" t="s">
        <v>19</v>
      </c>
      <c r="F711" s="237" t="s">
        <v>2111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153</v>
      </c>
      <c r="AU711" s="243" t="s">
        <v>79</v>
      </c>
      <c r="AV711" s="13" t="s">
        <v>77</v>
      </c>
      <c r="AW711" s="13" t="s">
        <v>31</v>
      </c>
      <c r="AX711" s="13" t="s">
        <v>69</v>
      </c>
      <c r="AY711" s="243" t="s">
        <v>142</v>
      </c>
    </row>
    <row r="712" s="14" customFormat="1">
      <c r="A712" s="14"/>
      <c r="B712" s="244"/>
      <c r="C712" s="245"/>
      <c r="D712" s="235" t="s">
        <v>153</v>
      </c>
      <c r="E712" s="246" t="s">
        <v>19</v>
      </c>
      <c r="F712" s="247" t="s">
        <v>2136</v>
      </c>
      <c r="G712" s="245"/>
      <c r="H712" s="248">
        <v>5.5999999999999996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153</v>
      </c>
      <c r="AU712" s="254" t="s">
        <v>79</v>
      </c>
      <c r="AV712" s="14" t="s">
        <v>79</v>
      </c>
      <c r="AW712" s="14" t="s">
        <v>31</v>
      </c>
      <c r="AX712" s="14" t="s">
        <v>69</v>
      </c>
      <c r="AY712" s="254" t="s">
        <v>142</v>
      </c>
    </row>
    <row r="713" s="13" customFormat="1">
      <c r="A713" s="13"/>
      <c r="B713" s="233"/>
      <c r="C713" s="234"/>
      <c r="D713" s="235" t="s">
        <v>153</v>
      </c>
      <c r="E713" s="236" t="s">
        <v>19</v>
      </c>
      <c r="F713" s="237" t="s">
        <v>2112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153</v>
      </c>
      <c r="AU713" s="243" t="s">
        <v>79</v>
      </c>
      <c r="AV713" s="13" t="s">
        <v>77</v>
      </c>
      <c r="AW713" s="13" t="s">
        <v>31</v>
      </c>
      <c r="AX713" s="13" t="s">
        <v>69</v>
      </c>
      <c r="AY713" s="243" t="s">
        <v>142</v>
      </c>
    </row>
    <row r="714" s="14" customFormat="1">
      <c r="A714" s="14"/>
      <c r="B714" s="244"/>
      <c r="C714" s="245"/>
      <c r="D714" s="235" t="s">
        <v>153</v>
      </c>
      <c r="E714" s="246" t="s">
        <v>19</v>
      </c>
      <c r="F714" s="247" t="s">
        <v>2148</v>
      </c>
      <c r="G714" s="245"/>
      <c r="H714" s="248">
        <v>5.5910000000000002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153</v>
      </c>
      <c r="AU714" s="254" t="s">
        <v>79</v>
      </c>
      <c r="AV714" s="14" t="s">
        <v>79</v>
      </c>
      <c r="AW714" s="14" t="s">
        <v>31</v>
      </c>
      <c r="AX714" s="14" t="s">
        <v>69</v>
      </c>
      <c r="AY714" s="254" t="s">
        <v>142</v>
      </c>
    </row>
    <row r="715" s="13" customFormat="1">
      <c r="A715" s="13"/>
      <c r="B715" s="233"/>
      <c r="C715" s="234"/>
      <c r="D715" s="235" t="s">
        <v>153</v>
      </c>
      <c r="E715" s="236" t="s">
        <v>19</v>
      </c>
      <c r="F715" s="237" t="s">
        <v>542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153</v>
      </c>
      <c r="AU715" s="243" t="s">
        <v>79</v>
      </c>
      <c r="AV715" s="13" t="s">
        <v>77</v>
      </c>
      <c r="AW715" s="13" t="s">
        <v>31</v>
      </c>
      <c r="AX715" s="13" t="s">
        <v>69</v>
      </c>
      <c r="AY715" s="243" t="s">
        <v>142</v>
      </c>
    </row>
    <row r="716" s="14" customFormat="1">
      <c r="A716" s="14"/>
      <c r="B716" s="244"/>
      <c r="C716" s="245"/>
      <c r="D716" s="235" t="s">
        <v>153</v>
      </c>
      <c r="E716" s="246" t="s">
        <v>19</v>
      </c>
      <c r="F716" s="247" t="s">
        <v>2149</v>
      </c>
      <c r="G716" s="245"/>
      <c r="H716" s="248">
        <v>10.42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153</v>
      </c>
      <c r="AU716" s="254" t="s">
        <v>79</v>
      </c>
      <c r="AV716" s="14" t="s">
        <v>79</v>
      </c>
      <c r="AW716" s="14" t="s">
        <v>31</v>
      </c>
      <c r="AX716" s="14" t="s">
        <v>69</v>
      </c>
      <c r="AY716" s="254" t="s">
        <v>142</v>
      </c>
    </row>
    <row r="717" s="14" customFormat="1">
      <c r="A717" s="14"/>
      <c r="B717" s="244"/>
      <c r="C717" s="245"/>
      <c r="D717" s="235" t="s">
        <v>153</v>
      </c>
      <c r="E717" s="246" t="s">
        <v>19</v>
      </c>
      <c r="F717" s="247" t="s">
        <v>2150</v>
      </c>
      <c r="G717" s="245"/>
      <c r="H717" s="248">
        <v>2.6000000000000001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153</v>
      </c>
      <c r="AU717" s="254" t="s">
        <v>79</v>
      </c>
      <c r="AV717" s="14" t="s">
        <v>79</v>
      </c>
      <c r="AW717" s="14" t="s">
        <v>31</v>
      </c>
      <c r="AX717" s="14" t="s">
        <v>69</v>
      </c>
      <c r="AY717" s="254" t="s">
        <v>142</v>
      </c>
    </row>
    <row r="718" s="13" customFormat="1">
      <c r="A718" s="13"/>
      <c r="B718" s="233"/>
      <c r="C718" s="234"/>
      <c r="D718" s="235" t="s">
        <v>153</v>
      </c>
      <c r="E718" s="236" t="s">
        <v>19</v>
      </c>
      <c r="F718" s="237" t="s">
        <v>1222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153</v>
      </c>
      <c r="AU718" s="243" t="s">
        <v>79</v>
      </c>
      <c r="AV718" s="13" t="s">
        <v>77</v>
      </c>
      <c r="AW718" s="13" t="s">
        <v>31</v>
      </c>
      <c r="AX718" s="13" t="s">
        <v>69</v>
      </c>
      <c r="AY718" s="243" t="s">
        <v>142</v>
      </c>
    </row>
    <row r="719" s="14" customFormat="1">
      <c r="A719" s="14"/>
      <c r="B719" s="244"/>
      <c r="C719" s="245"/>
      <c r="D719" s="235" t="s">
        <v>153</v>
      </c>
      <c r="E719" s="246" t="s">
        <v>19</v>
      </c>
      <c r="F719" s="247" t="s">
        <v>2151</v>
      </c>
      <c r="G719" s="245"/>
      <c r="H719" s="248">
        <v>22.513999999999999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153</v>
      </c>
      <c r="AU719" s="254" t="s">
        <v>79</v>
      </c>
      <c r="AV719" s="14" t="s">
        <v>79</v>
      </c>
      <c r="AW719" s="14" t="s">
        <v>31</v>
      </c>
      <c r="AX719" s="14" t="s">
        <v>69</v>
      </c>
      <c r="AY719" s="254" t="s">
        <v>142</v>
      </c>
    </row>
    <row r="720" s="13" customFormat="1">
      <c r="A720" s="13"/>
      <c r="B720" s="233"/>
      <c r="C720" s="234"/>
      <c r="D720" s="235" t="s">
        <v>153</v>
      </c>
      <c r="E720" s="236" t="s">
        <v>19</v>
      </c>
      <c r="F720" s="237" t="s">
        <v>2116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153</v>
      </c>
      <c r="AU720" s="243" t="s">
        <v>79</v>
      </c>
      <c r="AV720" s="13" t="s">
        <v>77</v>
      </c>
      <c r="AW720" s="13" t="s">
        <v>31</v>
      </c>
      <c r="AX720" s="13" t="s">
        <v>69</v>
      </c>
      <c r="AY720" s="243" t="s">
        <v>142</v>
      </c>
    </row>
    <row r="721" s="14" customFormat="1">
      <c r="A721" s="14"/>
      <c r="B721" s="244"/>
      <c r="C721" s="245"/>
      <c r="D721" s="235" t="s">
        <v>153</v>
      </c>
      <c r="E721" s="246" t="s">
        <v>19</v>
      </c>
      <c r="F721" s="247" t="s">
        <v>2152</v>
      </c>
      <c r="G721" s="245"/>
      <c r="H721" s="248">
        <v>6.407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153</v>
      </c>
      <c r="AU721" s="254" t="s">
        <v>79</v>
      </c>
      <c r="AV721" s="14" t="s">
        <v>79</v>
      </c>
      <c r="AW721" s="14" t="s">
        <v>31</v>
      </c>
      <c r="AX721" s="14" t="s">
        <v>69</v>
      </c>
      <c r="AY721" s="254" t="s">
        <v>142</v>
      </c>
    </row>
    <row r="722" s="13" customFormat="1">
      <c r="A722" s="13"/>
      <c r="B722" s="233"/>
      <c r="C722" s="234"/>
      <c r="D722" s="235" t="s">
        <v>153</v>
      </c>
      <c r="E722" s="236" t="s">
        <v>19</v>
      </c>
      <c r="F722" s="237" t="s">
        <v>606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153</v>
      </c>
      <c r="AU722" s="243" t="s">
        <v>79</v>
      </c>
      <c r="AV722" s="13" t="s">
        <v>77</v>
      </c>
      <c r="AW722" s="13" t="s">
        <v>31</v>
      </c>
      <c r="AX722" s="13" t="s">
        <v>69</v>
      </c>
      <c r="AY722" s="243" t="s">
        <v>142</v>
      </c>
    </row>
    <row r="723" s="14" customFormat="1">
      <c r="A723" s="14"/>
      <c r="B723" s="244"/>
      <c r="C723" s="245"/>
      <c r="D723" s="235" t="s">
        <v>153</v>
      </c>
      <c r="E723" s="246" t="s">
        <v>19</v>
      </c>
      <c r="F723" s="247" t="s">
        <v>2153</v>
      </c>
      <c r="G723" s="245"/>
      <c r="H723" s="248">
        <v>7.3719999999999999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153</v>
      </c>
      <c r="AU723" s="254" t="s">
        <v>79</v>
      </c>
      <c r="AV723" s="14" t="s">
        <v>79</v>
      </c>
      <c r="AW723" s="14" t="s">
        <v>31</v>
      </c>
      <c r="AX723" s="14" t="s">
        <v>69</v>
      </c>
      <c r="AY723" s="254" t="s">
        <v>142</v>
      </c>
    </row>
    <row r="724" s="13" customFormat="1">
      <c r="A724" s="13"/>
      <c r="B724" s="233"/>
      <c r="C724" s="234"/>
      <c r="D724" s="235" t="s">
        <v>153</v>
      </c>
      <c r="E724" s="236" t="s">
        <v>19</v>
      </c>
      <c r="F724" s="237" t="s">
        <v>2119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153</v>
      </c>
      <c r="AU724" s="243" t="s">
        <v>79</v>
      </c>
      <c r="AV724" s="13" t="s">
        <v>77</v>
      </c>
      <c r="AW724" s="13" t="s">
        <v>31</v>
      </c>
      <c r="AX724" s="13" t="s">
        <v>69</v>
      </c>
      <c r="AY724" s="243" t="s">
        <v>142</v>
      </c>
    </row>
    <row r="725" s="14" customFormat="1">
      <c r="A725" s="14"/>
      <c r="B725" s="244"/>
      <c r="C725" s="245"/>
      <c r="D725" s="235" t="s">
        <v>153</v>
      </c>
      <c r="E725" s="246" t="s">
        <v>19</v>
      </c>
      <c r="F725" s="247" t="s">
        <v>2154</v>
      </c>
      <c r="G725" s="245"/>
      <c r="H725" s="248">
        <v>1.3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153</v>
      </c>
      <c r="AU725" s="254" t="s">
        <v>79</v>
      </c>
      <c r="AV725" s="14" t="s">
        <v>79</v>
      </c>
      <c r="AW725" s="14" t="s">
        <v>31</v>
      </c>
      <c r="AX725" s="14" t="s">
        <v>69</v>
      </c>
      <c r="AY725" s="254" t="s">
        <v>142</v>
      </c>
    </row>
    <row r="726" s="14" customFormat="1">
      <c r="A726" s="14"/>
      <c r="B726" s="244"/>
      <c r="C726" s="245"/>
      <c r="D726" s="235" t="s">
        <v>153</v>
      </c>
      <c r="E726" s="246" t="s">
        <v>19</v>
      </c>
      <c r="F726" s="247" t="s">
        <v>2155</v>
      </c>
      <c r="G726" s="245"/>
      <c r="H726" s="248">
        <v>9.0899999999999999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153</v>
      </c>
      <c r="AU726" s="254" t="s">
        <v>79</v>
      </c>
      <c r="AV726" s="14" t="s">
        <v>79</v>
      </c>
      <c r="AW726" s="14" t="s">
        <v>31</v>
      </c>
      <c r="AX726" s="14" t="s">
        <v>69</v>
      </c>
      <c r="AY726" s="254" t="s">
        <v>142</v>
      </c>
    </row>
    <row r="727" s="14" customFormat="1">
      <c r="A727" s="14"/>
      <c r="B727" s="244"/>
      <c r="C727" s="245"/>
      <c r="D727" s="235" t="s">
        <v>153</v>
      </c>
      <c r="E727" s="246" t="s">
        <v>19</v>
      </c>
      <c r="F727" s="247" t="s">
        <v>2156</v>
      </c>
      <c r="G727" s="245"/>
      <c r="H727" s="248">
        <v>2.694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153</v>
      </c>
      <c r="AU727" s="254" t="s">
        <v>79</v>
      </c>
      <c r="AV727" s="14" t="s">
        <v>79</v>
      </c>
      <c r="AW727" s="14" t="s">
        <v>31</v>
      </c>
      <c r="AX727" s="14" t="s">
        <v>69</v>
      </c>
      <c r="AY727" s="254" t="s">
        <v>142</v>
      </c>
    </row>
    <row r="728" s="16" customFormat="1">
      <c r="A728" s="16"/>
      <c r="B728" s="266"/>
      <c r="C728" s="267"/>
      <c r="D728" s="235" t="s">
        <v>153</v>
      </c>
      <c r="E728" s="268" t="s">
        <v>19</v>
      </c>
      <c r="F728" s="269" t="s">
        <v>214</v>
      </c>
      <c r="G728" s="267"/>
      <c r="H728" s="270">
        <v>156.71300000000002</v>
      </c>
      <c r="I728" s="271"/>
      <c r="J728" s="267"/>
      <c r="K728" s="267"/>
      <c r="L728" s="272"/>
      <c r="M728" s="273"/>
      <c r="N728" s="274"/>
      <c r="O728" s="274"/>
      <c r="P728" s="274"/>
      <c r="Q728" s="274"/>
      <c r="R728" s="274"/>
      <c r="S728" s="274"/>
      <c r="T728" s="275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6" t="s">
        <v>153</v>
      </c>
      <c r="AU728" s="276" t="s">
        <v>79</v>
      </c>
      <c r="AV728" s="16" t="s">
        <v>163</v>
      </c>
      <c r="AW728" s="16" t="s">
        <v>31</v>
      </c>
      <c r="AX728" s="16" t="s">
        <v>69</v>
      </c>
      <c r="AY728" s="276" t="s">
        <v>142</v>
      </c>
    </row>
    <row r="729" s="13" customFormat="1">
      <c r="A729" s="13"/>
      <c r="B729" s="233"/>
      <c r="C729" s="234"/>
      <c r="D729" s="235" t="s">
        <v>153</v>
      </c>
      <c r="E729" s="236" t="s">
        <v>19</v>
      </c>
      <c r="F729" s="237" t="s">
        <v>2157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153</v>
      </c>
      <c r="AU729" s="243" t="s">
        <v>79</v>
      </c>
      <c r="AV729" s="13" t="s">
        <v>77</v>
      </c>
      <c r="AW729" s="13" t="s">
        <v>31</v>
      </c>
      <c r="AX729" s="13" t="s">
        <v>69</v>
      </c>
      <c r="AY729" s="243" t="s">
        <v>142</v>
      </c>
    </row>
    <row r="730" s="13" customFormat="1">
      <c r="A730" s="13"/>
      <c r="B730" s="233"/>
      <c r="C730" s="234"/>
      <c r="D730" s="235" t="s">
        <v>153</v>
      </c>
      <c r="E730" s="236" t="s">
        <v>19</v>
      </c>
      <c r="F730" s="237" t="s">
        <v>873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153</v>
      </c>
      <c r="AU730" s="243" t="s">
        <v>79</v>
      </c>
      <c r="AV730" s="13" t="s">
        <v>77</v>
      </c>
      <c r="AW730" s="13" t="s">
        <v>31</v>
      </c>
      <c r="AX730" s="13" t="s">
        <v>69</v>
      </c>
      <c r="AY730" s="243" t="s">
        <v>142</v>
      </c>
    </row>
    <row r="731" s="14" customFormat="1">
      <c r="A731" s="14"/>
      <c r="B731" s="244"/>
      <c r="C731" s="245"/>
      <c r="D731" s="235" t="s">
        <v>153</v>
      </c>
      <c r="E731" s="246" t="s">
        <v>19</v>
      </c>
      <c r="F731" s="247" t="s">
        <v>2158</v>
      </c>
      <c r="G731" s="245"/>
      <c r="H731" s="248">
        <v>6.1269999999999998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153</v>
      </c>
      <c r="AU731" s="254" t="s">
        <v>79</v>
      </c>
      <c r="AV731" s="14" t="s">
        <v>79</v>
      </c>
      <c r="AW731" s="14" t="s">
        <v>31</v>
      </c>
      <c r="AX731" s="14" t="s">
        <v>69</v>
      </c>
      <c r="AY731" s="254" t="s">
        <v>142</v>
      </c>
    </row>
    <row r="732" s="13" customFormat="1">
      <c r="A732" s="13"/>
      <c r="B732" s="233"/>
      <c r="C732" s="234"/>
      <c r="D732" s="235" t="s">
        <v>153</v>
      </c>
      <c r="E732" s="236" t="s">
        <v>19</v>
      </c>
      <c r="F732" s="237" t="s">
        <v>2053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153</v>
      </c>
      <c r="AU732" s="243" t="s">
        <v>79</v>
      </c>
      <c r="AV732" s="13" t="s">
        <v>77</v>
      </c>
      <c r="AW732" s="13" t="s">
        <v>31</v>
      </c>
      <c r="AX732" s="13" t="s">
        <v>69</v>
      </c>
      <c r="AY732" s="243" t="s">
        <v>142</v>
      </c>
    </row>
    <row r="733" s="14" customFormat="1">
      <c r="A733" s="14"/>
      <c r="B733" s="244"/>
      <c r="C733" s="245"/>
      <c r="D733" s="235" t="s">
        <v>153</v>
      </c>
      <c r="E733" s="246" t="s">
        <v>19</v>
      </c>
      <c r="F733" s="247" t="s">
        <v>2159</v>
      </c>
      <c r="G733" s="245"/>
      <c r="H733" s="248">
        <v>7.8200000000000003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153</v>
      </c>
      <c r="AU733" s="254" t="s">
        <v>79</v>
      </c>
      <c r="AV733" s="14" t="s">
        <v>79</v>
      </c>
      <c r="AW733" s="14" t="s">
        <v>31</v>
      </c>
      <c r="AX733" s="14" t="s">
        <v>69</v>
      </c>
      <c r="AY733" s="254" t="s">
        <v>142</v>
      </c>
    </row>
    <row r="734" s="14" customFormat="1">
      <c r="A734" s="14"/>
      <c r="B734" s="244"/>
      <c r="C734" s="245"/>
      <c r="D734" s="235" t="s">
        <v>153</v>
      </c>
      <c r="E734" s="246" t="s">
        <v>19</v>
      </c>
      <c r="F734" s="247" t="s">
        <v>2160</v>
      </c>
      <c r="G734" s="245"/>
      <c r="H734" s="248">
        <v>0.67500000000000004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153</v>
      </c>
      <c r="AU734" s="254" t="s">
        <v>79</v>
      </c>
      <c r="AV734" s="14" t="s">
        <v>79</v>
      </c>
      <c r="AW734" s="14" t="s">
        <v>31</v>
      </c>
      <c r="AX734" s="14" t="s">
        <v>69</v>
      </c>
      <c r="AY734" s="254" t="s">
        <v>142</v>
      </c>
    </row>
    <row r="735" s="13" customFormat="1">
      <c r="A735" s="13"/>
      <c r="B735" s="233"/>
      <c r="C735" s="234"/>
      <c r="D735" s="235" t="s">
        <v>153</v>
      </c>
      <c r="E735" s="236" t="s">
        <v>19</v>
      </c>
      <c r="F735" s="237" t="s">
        <v>2057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153</v>
      </c>
      <c r="AU735" s="243" t="s">
        <v>79</v>
      </c>
      <c r="AV735" s="13" t="s">
        <v>77</v>
      </c>
      <c r="AW735" s="13" t="s">
        <v>31</v>
      </c>
      <c r="AX735" s="13" t="s">
        <v>69</v>
      </c>
      <c r="AY735" s="243" t="s">
        <v>142</v>
      </c>
    </row>
    <row r="736" s="14" customFormat="1">
      <c r="A736" s="14"/>
      <c r="B736" s="244"/>
      <c r="C736" s="245"/>
      <c r="D736" s="235" t="s">
        <v>153</v>
      </c>
      <c r="E736" s="246" t="s">
        <v>19</v>
      </c>
      <c r="F736" s="247" t="s">
        <v>2161</v>
      </c>
      <c r="G736" s="245"/>
      <c r="H736" s="248">
        <v>2.6000000000000001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153</v>
      </c>
      <c r="AU736" s="254" t="s">
        <v>79</v>
      </c>
      <c r="AV736" s="14" t="s">
        <v>79</v>
      </c>
      <c r="AW736" s="14" t="s">
        <v>31</v>
      </c>
      <c r="AX736" s="14" t="s">
        <v>69</v>
      </c>
      <c r="AY736" s="254" t="s">
        <v>142</v>
      </c>
    </row>
    <row r="737" s="16" customFormat="1">
      <c r="A737" s="16"/>
      <c r="B737" s="266"/>
      <c r="C737" s="267"/>
      <c r="D737" s="235" t="s">
        <v>153</v>
      </c>
      <c r="E737" s="268" t="s">
        <v>19</v>
      </c>
      <c r="F737" s="269" t="s">
        <v>214</v>
      </c>
      <c r="G737" s="267"/>
      <c r="H737" s="270">
        <v>17.222000000000001</v>
      </c>
      <c r="I737" s="271"/>
      <c r="J737" s="267"/>
      <c r="K737" s="267"/>
      <c r="L737" s="272"/>
      <c r="M737" s="273"/>
      <c r="N737" s="274"/>
      <c r="O737" s="274"/>
      <c r="P737" s="274"/>
      <c r="Q737" s="274"/>
      <c r="R737" s="274"/>
      <c r="S737" s="274"/>
      <c r="T737" s="275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76" t="s">
        <v>153</v>
      </c>
      <c r="AU737" s="276" t="s">
        <v>79</v>
      </c>
      <c r="AV737" s="16" t="s">
        <v>163</v>
      </c>
      <c r="AW737" s="16" t="s">
        <v>31</v>
      </c>
      <c r="AX737" s="16" t="s">
        <v>69</v>
      </c>
      <c r="AY737" s="276" t="s">
        <v>142</v>
      </c>
    </row>
    <row r="738" s="13" customFormat="1">
      <c r="A738" s="13"/>
      <c r="B738" s="233"/>
      <c r="C738" s="234"/>
      <c r="D738" s="235" t="s">
        <v>153</v>
      </c>
      <c r="E738" s="236" t="s">
        <v>19</v>
      </c>
      <c r="F738" s="237" t="s">
        <v>497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153</v>
      </c>
      <c r="AU738" s="243" t="s">
        <v>79</v>
      </c>
      <c r="AV738" s="13" t="s">
        <v>77</v>
      </c>
      <c r="AW738" s="13" t="s">
        <v>31</v>
      </c>
      <c r="AX738" s="13" t="s">
        <v>69</v>
      </c>
      <c r="AY738" s="243" t="s">
        <v>142</v>
      </c>
    </row>
    <row r="739" s="13" customFormat="1">
      <c r="A739" s="13"/>
      <c r="B739" s="233"/>
      <c r="C739" s="234"/>
      <c r="D739" s="235" t="s">
        <v>153</v>
      </c>
      <c r="E739" s="236" t="s">
        <v>19</v>
      </c>
      <c r="F739" s="237" t="s">
        <v>901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153</v>
      </c>
      <c r="AU739" s="243" t="s">
        <v>79</v>
      </c>
      <c r="AV739" s="13" t="s">
        <v>77</v>
      </c>
      <c r="AW739" s="13" t="s">
        <v>31</v>
      </c>
      <c r="AX739" s="13" t="s">
        <v>69</v>
      </c>
      <c r="AY739" s="243" t="s">
        <v>142</v>
      </c>
    </row>
    <row r="740" s="14" customFormat="1">
      <c r="A740" s="14"/>
      <c r="B740" s="244"/>
      <c r="C740" s="245"/>
      <c r="D740" s="235" t="s">
        <v>153</v>
      </c>
      <c r="E740" s="246" t="s">
        <v>19</v>
      </c>
      <c r="F740" s="247" t="s">
        <v>2162</v>
      </c>
      <c r="G740" s="245"/>
      <c r="H740" s="248">
        <v>1.411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153</v>
      </c>
      <c r="AU740" s="254" t="s">
        <v>79</v>
      </c>
      <c r="AV740" s="14" t="s">
        <v>79</v>
      </c>
      <c r="AW740" s="14" t="s">
        <v>31</v>
      </c>
      <c r="AX740" s="14" t="s">
        <v>69</v>
      </c>
      <c r="AY740" s="254" t="s">
        <v>142</v>
      </c>
    </row>
    <row r="741" s="14" customFormat="1">
      <c r="A741" s="14"/>
      <c r="B741" s="244"/>
      <c r="C741" s="245"/>
      <c r="D741" s="235" t="s">
        <v>153</v>
      </c>
      <c r="E741" s="246" t="s">
        <v>19</v>
      </c>
      <c r="F741" s="247" t="s">
        <v>2163</v>
      </c>
      <c r="G741" s="245"/>
      <c r="H741" s="248">
        <v>0.91000000000000003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153</v>
      </c>
      <c r="AU741" s="254" t="s">
        <v>79</v>
      </c>
      <c r="AV741" s="14" t="s">
        <v>79</v>
      </c>
      <c r="AW741" s="14" t="s">
        <v>31</v>
      </c>
      <c r="AX741" s="14" t="s">
        <v>69</v>
      </c>
      <c r="AY741" s="254" t="s">
        <v>142</v>
      </c>
    </row>
    <row r="742" s="14" customFormat="1">
      <c r="A742" s="14"/>
      <c r="B742" s="244"/>
      <c r="C742" s="245"/>
      <c r="D742" s="235" t="s">
        <v>153</v>
      </c>
      <c r="E742" s="246" t="s">
        <v>19</v>
      </c>
      <c r="F742" s="247" t="s">
        <v>2164</v>
      </c>
      <c r="G742" s="245"/>
      <c r="H742" s="248">
        <v>1.1000000000000001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153</v>
      </c>
      <c r="AU742" s="254" t="s">
        <v>79</v>
      </c>
      <c r="AV742" s="14" t="s">
        <v>79</v>
      </c>
      <c r="AW742" s="14" t="s">
        <v>31</v>
      </c>
      <c r="AX742" s="14" t="s">
        <v>69</v>
      </c>
      <c r="AY742" s="254" t="s">
        <v>142</v>
      </c>
    </row>
    <row r="743" s="13" customFormat="1">
      <c r="A743" s="13"/>
      <c r="B743" s="233"/>
      <c r="C743" s="234"/>
      <c r="D743" s="235" t="s">
        <v>153</v>
      </c>
      <c r="E743" s="236" t="s">
        <v>19</v>
      </c>
      <c r="F743" s="237" t="s">
        <v>520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153</v>
      </c>
      <c r="AU743" s="243" t="s">
        <v>79</v>
      </c>
      <c r="AV743" s="13" t="s">
        <v>77</v>
      </c>
      <c r="AW743" s="13" t="s">
        <v>31</v>
      </c>
      <c r="AX743" s="13" t="s">
        <v>69</v>
      </c>
      <c r="AY743" s="243" t="s">
        <v>142</v>
      </c>
    </row>
    <row r="744" s="13" customFormat="1">
      <c r="A744" s="13"/>
      <c r="B744" s="233"/>
      <c r="C744" s="234"/>
      <c r="D744" s="235" t="s">
        <v>153</v>
      </c>
      <c r="E744" s="236" t="s">
        <v>19</v>
      </c>
      <c r="F744" s="237" t="s">
        <v>2064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153</v>
      </c>
      <c r="AU744" s="243" t="s">
        <v>79</v>
      </c>
      <c r="AV744" s="13" t="s">
        <v>77</v>
      </c>
      <c r="AW744" s="13" t="s">
        <v>31</v>
      </c>
      <c r="AX744" s="13" t="s">
        <v>69</v>
      </c>
      <c r="AY744" s="243" t="s">
        <v>142</v>
      </c>
    </row>
    <row r="745" s="14" customFormat="1">
      <c r="A745" s="14"/>
      <c r="B745" s="244"/>
      <c r="C745" s="245"/>
      <c r="D745" s="235" t="s">
        <v>153</v>
      </c>
      <c r="E745" s="246" t="s">
        <v>19</v>
      </c>
      <c r="F745" s="247" t="s">
        <v>2165</v>
      </c>
      <c r="G745" s="245"/>
      <c r="H745" s="248">
        <v>0.80000000000000004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153</v>
      </c>
      <c r="AU745" s="254" t="s">
        <v>79</v>
      </c>
      <c r="AV745" s="14" t="s">
        <v>79</v>
      </c>
      <c r="AW745" s="14" t="s">
        <v>31</v>
      </c>
      <c r="AX745" s="14" t="s">
        <v>69</v>
      </c>
      <c r="AY745" s="254" t="s">
        <v>142</v>
      </c>
    </row>
    <row r="746" s="13" customFormat="1">
      <c r="A746" s="13"/>
      <c r="B746" s="233"/>
      <c r="C746" s="234"/>
      <c r="D746" s="235" t="s">
        <v>153</v>
      </c>
      <c r="E746" s="236" t="s">
        <v>19</v>
      </c>
      <c r="F746" s="237" t="s">
        <v>585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153</v>
      </c>
      <c r="AU746" s="243" t="s">
        <v>79</v>
      </c>
      <c r="AV746" s="13" t="s">
        <v>77</v>
      </c>
      <c r="AW746" s="13" t="s">
        <v>31</v>
      </c>
      <c r="AX746" s="13" t="s">
        <v>69</v>
      </c>
      <c r="AY746" s="243" t="s">
        <v>142</v>
      </c>
    </row>
    <row r="747" s="14" customFormat="1">
      <c r="A747" s="14"/>
      <c r="B747" s="244"/>
      <c r="C747" s="245"/>
      <c r="D747" s="235" t="s">
        <v>153</v>
      </c>
      <c r="E747" s="246" t="s">
        <v>19</v>
      </c>
      <c r="F747" s="247" t="s">
        <v>2166</v>
      </c>
      <c r="G747" s="245"/>
      <c r="H747" s="248">
        <v>1.75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153</v>
      </c>
      <c r="AU747" s="254" t="s">
        <v>79</v>
      </c>
      <c r="AV747" s="14" t="s">
        <v>79</v>
      </c>
      <c r="AW747" s="14" t="s">
        <v>31</v>
      </c>
      <c r="AX747" s="14" t="s">
        <v>69</v>
      </c>
      <c r="AY747" s="254" t="s">
        <v>142</v>
      </c>
    </row>
    <row r="748" s="14" customFormat="1">
      <c r="A748" s="14"/>
      <c r="B748" s="244"/>
      <c r="C748" s="245"/>
      <c r="D748" s="235" t="s">
        <v>153</v>
      </c>
      <c r="E748" s="246" t="s">
        <v>19</v>
      </c>
      <c r="F748" s="247" t="s">
        <v>2167</v>
      </c>
      <c r="G748" s="245"/>
      <c r="H748" s="248">
        <v>1.3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153</v>
      </c>
      <c r="AU748" s="254" t="s">
        <v>79</v>
      </c>
      <c r="AV748" s="14" t="s">
        <v>79</v>
      </c>
      <c r="AW748" s="14" t="s">
        <v>31</v>
      </c>
      <c r="AX748" s="14" t="s">
        <v>69</v>
      </c>
      <c r="AY748" s="254" t="s">
        <v>142</v>
      </c>
    </row>
    <row r="749" s="13" customFormat="1">
      <c r="A749" s="13"/>
      <c r="B749" s="233"/>
      <c r="C749" s="234"/>
      <c r="D749" s="235" t="s">
        <v>153</v>
      </c>
      <c r="E749" s="236" t="s">
        <v>19</v>
      </c>
      <c r="F749" s="237" t="s">
        <v>542</v>
      </c>
      <c r="G749" s="234"/>
      <c r="H749" s="236" t="s">
        <v>19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153</v>
      </c>
      <c r="AU749" s="243" t="s">
        <v>79</v>
      </c>
      <c r="AV749" s="13" t="s">
        <v>77</v>
      </c>
      <c r="AW749" s="13" t="s">
        <v>31</v>
      </c>
      <c r="AX749" s="13" t="s">
        <v>69</v>
      </c>
      <c r="AY749" s="243" t="s">
        <v>142</v>
      </c>
    </row>
    <row r="750" s="14" customFormat="1">
      <c r="A750" s="14"/>
      <c r="B750" s="244"/>
      <c r="C750" s="245"/>
      <c r="D750" s="235" t="s">
        <v>153</v>
      </c>
      <c r="E750" s="246" t="s">
        <v>19</v>
      </c>
      <c r="F750" s="247" t="s">
        <v>2168</v>
      </c>
      <c r="G750" s="245"/>
      <c r="H750" s="248">
        <v>12.949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153</v>
      </c>
      <c r="AU750" s="254" t="s">
        <v>79</v>
      </c>
      <c r="AV750" s="14" t="s">
        <v>79</v>
      </c>
      <c r="AW750" s="14" t="s">
        <v>31</v>
      </c>
      <c r="AX750" s="14" t="s">
        <v>69</v>
      </c>
      <c r="AY750" s="254" t="s">
        <v>142</v>
      </c>
    </row>
    <row r="751" s="13" customFormat="1">
      <c r="A751" s="13"/>
      <c r="B751" s="233"/>
      <c r="C751" s="234"/>
      <c r="D751" s="235" t="s">
        <v>153</v>
      </c>
      <c r="E751" s="236" t="s">
        <v>19</v>
      </c>
      <c r="F751" s="237" t="s">
        <v>2169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153</v>
      </c>
      <c r="AU751" s="243" t="s">
        <v>79</v>
      </c>
      <c r="AV751" s="13" t="s">
        <v>77</v>
      </c>
      <c r="AW751" s="13" t="s">
        <v>31</v>
      </c>
      <c r="AX751" s="13" t="s">
        <v>69</v>
      </c>
      <c r="AY751" s="243" t="s">
        <v>142</v>
      </c>
    </row>
    <row r="752" s="14" customFormat="1">
      <c r="A752" s="14"/>
      <c r="B752" s="244"/>
      <c r="C752" s="245"/>
      <c r="D752" s="235" t="s">
        <v>153</v>
      </c>
      <c r="E752" s="246" t="s">
        <v>19</v>
      </c>
      <c r="F752" s="247" t="s">
        <v>2170</v>
      </c>
      <c r="G752" s="245"/>
      <c r="H752" s="248">
        <v>0.90000000000000002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153</v>
      </c>
      <c r="AU752" s="254" t="s">
        <v>79</v>
      </c>
      <c r="AV752" s="14" t="s">
        <v>79</v>
      </c>
      <c r="AW752" s="14" t="s">
        <v>31</v>
      </c>
      <c r="AX752" s="14" t="s">
        <v>69</v>
      </c>
      <c r="AY752" s="254" t="s">
        <v>142</v>
      </c>
    </row>
    <row r="753" s="13" customFormat="1">
      <c r="A753" s="13"/>
      <c r="B753" s="233"/>
      <c r="C753" s="234"/>
      <c r="D753" s="235" t="s">
        <v>153</v>
      </c>
      <c r="E753" s="236" t="s">
        <v>19</v>
      </c>
      <c r="F753" s="237" t="s">
        <v>2073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153</v>
      </c>
      <c r="AU753" s="243" t="s">
        <v>79</v>
      </c>
      <c r="AV753" s="13" t="s">
        <v>77</v>
      </c>
      <c r="AW753" s="13" t="s">
        <v>31</v>
      </c>
      <c r="AX753" s="13" t="s">
        <v>69</v>
      </c>
      <c r="AY753" s="243" t="s">
        <v>142</v>
      </c>
    </row>
    <row r="754" s="14" customFormat="1">
      <c r="A754" s="14"/>
      <c r="B754" s="244"/>
      <c r="C754" s="245"/>
      <c r="D754" s="235" t="s">
        <v>153</v>
      </c>
      <c r="E754" s="246" t="s">
        <v>19</v>
      </c>
      <c r="F754" s="247" t="s">
        <v>2171</v>
      </c>
      <c r="G754" s="245"/>
      <c r="H754" s="248">
        <v>1.74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153</v>
      </c>
      <c r="AU754" s="254" t="s">
        <v>79</v>
      </c>
      <c r="AV754" s="14" t="s">
        <v>79</v>
      </c>
      <c r="AW754" s="14" t="s">
        <v>31</v>
      </c>
      <c r="AX754" s="14" t="s">
        <v>69</v>
      </c>
      <c r="AY754" s="254" t="s">
        <v>142</v>
      </c>
    </row>
    <row r="755" s="13" customFormat="1">
      <c r="A755" s="13"/>
      <c r="B755" s="233"/>
      <c r="C755" s="234"/>
      <c r="D755" s="235" t="s">
        <v>153</v>
      </c>
      <c r="E755" s="236" t="s">
        <v>19</v>
      </c>
      <c r="F755" s="237" t="s">
        <v>1222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153</v>
      </c>
      <c r="AU755" s="243" t="s">
        <v>79</v>
      </c>
      <c r="AV755" s="13" t="s">
        <v>77</v>
      </c>
      <c r="AW755" s="13" t="s">
        <v>31</v>
      </c>
      <c r="AX755" s="13" t="s">
        <v>69</v>
      </c>
      <c r="AY755" s="243" t="s">
        <v>142</v>
      </c>
    </row>
    <row r="756" s="14" customFormat="1">
      <c r="A756" s="14"/>
      <c r="B756" s="244"/>
      <c r="C756" s="245"/>
      <c r="D756" s="235" t="s">
        <v>153</v>
      </c>
      <c r="E756" s="246" t="s">
        <v>19</v>
      </c>
      <c r="F756" s="247" t="s">
        <v>2172</v>
      </c>
      <c r="G756" s="245"/>
      <c r="H756" s="248">
        <v>3.5150000000000001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153</v>
      </c>
      <c r="AU756" s="254" t="s">
        <v>79</v>
      </c>
      <c r="AV756" s="14" t="s">
        <v>79</v>
      </c>
      <c r="AW756" s="14" t="s">
        <v>31</v>
      </c>
      <c r="AX756" s="14" t="s">
        <v>69</v>
      </c>
      <c r="AY756" s="254" t="s">
        <v>142</v>
      </c>
    </row>
    <row r="757" s="13" customFormat="1">
      <c r="A757" s="13"/>
      <c r="B757" s="233"/>
      <c r="C757" s="234"/>
      <c r="D757" s="235" t="s">
        <v>153</v>
      </c>
      <c r="E757" s="236" t="s">
        <v>19</v>
      </c>
      <c r="F757" s="237" t="s">
        <v>1225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153</v>
      </c>
      <c r="AU757" s="243" t="s">
        <v>79</v>
      </c>
      <c r="AV757" s="13" t="s">
        <v>77</v>
      </c>
      <c r="AW757" s="13" t="s">
        <v>31</v>
      </c>
      <c r="AX757" s="13" t="s">
        <v>69</v>
      </c>
      <c r="AY757" s="243" t="s">
        <v>142</v>
      </c>
    </row>
    <row r="758" s="14" customFormat="1">
      <c r="A758" s="14"/>
      <c r="B758" s="244"/>
      <c r="C758" s="245"/>
      <c r="D758" s="235" t="s">
        <v>153</v>
      </c>
      <c r="E758" s="246" t="s">
        <v>19</v>
      </c>
      <c r="F758" s="247" t="s">
        <v>2173</v>
      </c>
      <c r="G758" s="245"/>
      <c r="H758" s="248">
        <v>4.2999999999999998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153</v>
      </c>
      <c r="AU758" s="254" t="s">
        <v>79</v>
      </c>
      <c r="AV758" s="14" t="s">
        <v>79</v>
      </c>
      <c r="AW758" s="14" t="s">
        <v>31</v>
      </c>
      <c r="AX758" s="14" t="s">
        <v>69</v>
      </c>
      <c r="AY758" s="254" t="s">
        <v>142</v>
      </c>
    </row>
    <row r="759" s="15" customFormat="1">
      <c r="A759" s="15"/>
      <c r="B759" s="255"/>
      <c r="C759" s="256"/>
      <c r="D759" s="235" t="s">
        <v>153</v>
      </c>
      <c r="E759" s="257" t="s">
        <v>19</v>
      </c>
      <c r="F759" s="258" t="s">
        <v>158</v>
      </c>
      <c r="G759" s="256"/>
      <c r="H759" s="259">
        <v>208.01300000000003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5" t="s">
        <v>153</v>
      </c>
      <c r="AU759" s="265" t="s">
        <v>79</v>
      </c>
      <c r="AV759" s="15" t="s">
        <v>149</v>
      </c>
      <c r="AW759" s="15" t="s">
        <v>31</v>
      </c>
      <c r="AX759" s="15" t="s">
        <v>77</v>
      </c>
      <c r="AY759" s="265" t="s">
        <v>142</v>
      </c>
    </row>
    <row r="760" s="2" customFormat="1" ht="16.5" customHeight="1">
      <c r="A760" s="41"/>
      <c r="B760" s="42"/>
      <c r="C760" s="215" t="s">
        <v>2174</v>
      </c>
      <c r="D760" s="215" t="s">
        <v>144</v>
      </c>
      <c r="E760" s="216" t="s">
        <v>2175</v>
      </c>
      <c r="F760" s="217" t="s">
        <v>2176</v>
      </c>
      <c r="G760" s="218" t="s">
        <v>176</v>
      </c>
      <c r="H760" s="219">
        <v>237.91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0.00012999999999999999</v>
      </c>
      <c r="R760" s="224">
        <f>Q760*H760</f>
        <v>0.030928299999999995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149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149</v>
      </c>
      <c r="BM760" s="226" t="s">
        <v>2177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2178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13" customFormat="1">
      <c r="A762" s="13"/>
      <c r="B762" s="233"/>
      <c r="C762" s="234"/>
      <c r="D762" s="235" t="s">
        <v>153</v>
      </c>
      <c r="E762" s="236" t="s">
        <v>19</v>
      </c>
      <c r="F762" s="237" t="s">
        <v>2051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153</v>
      </c>
      <c r="AU762" s="243" t="s">
        <v>79</v>
      </c>
      <c r="AV762" s="13" t="s">
        <v>77</v>
      </c>
      <c r="AW762" s="13" t="s">
        <v>31</v>
      </c>
      <c r="AX762" s="13" t="s">
        <v>69</v>
      </c>
      <c r="AY762" s="243" t="s">
        <v>142</v>
      </c>
    </row>
    <row r="763" s="13" customFormat="1">
      <c r="A763" s="13"/>
      <c r="B763" s="233"/>
      <c r="C763" s="234"/>
      <c r="D763" s="235" t="s">
        <v>153</v>
      </c>
      <c r="E763" s="236" t="s">
        <v>19</v>
      </c>
      <c r="F763" s="237" t="s">
        <v>873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153</v>
      </c>
      <c r="AU763" s="243" t="s">
        <v>79</v>
      </c>
      <c r="AV763" s="13" t="s">
        <v>77</v>
      </c>
      <c r="AW763" s="13" t="s">
        <v>31</v>
      </c>
      <c r="AX763" s="13" t="s">
        <v>69</v>
      </c>
      <c r="AY763" s="243" t="s">
        <v>142</v>
      </c>
    </row>
    <row r="764" s="14" customFormat="1">
      <c r="A764" s="14"/>
      <c r="B764" s="244"/>
      <c r="C764" s="245"/>
      <c r="D764" s="235" t="s">
        <v>153</v>
      </c>
      <c r="E764" s="246" t="s">
        <v>19</v>
      </c>
      <c r="F764" s="247" t="s">
        <v>2179</v>
      </c>
      <c r="G764" s="245"/>
      <c r="H764" s="248">
        <v>4.234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153</v>
      </c>
      <c r="AU764" s="254" t="s">
        <v>79</v>
      </c>
      <c r="AV764" s="14" t="s">
        <v>79</v>
      </c>
      <c r="AW764" s="14" t="s">
        <v>31</v>
      </c>
      <c r="AX764" s="14" t="s">
        <v>69</v>
      </c>
      <c r="AY764" s="254" t="s">
        <v>142</v>
      </c>
    </row>
    <row r="765" s="13" customFormat="1">
      <c r="A765" s="13"/>
      <c r="B765" s="233"/>
      <c r="C765" s="234"/>
      <c r="D765" s="235" t="s">
        <v>153</v>
      </c>
      <c r="E765" s="236" t="s">
        <v>19</v>
      </c>
      <c r="F765" s="237" t="s">
        <v>2053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153</v>
      </c>
      <c r="AU765" s="243" t="s">
        <v>79</v>
      </c>
      <c r="AV765" s="13" t="s">
        <v>77</v>
      </c>
      <c r="AW765" s="13" t="s">
        <v>31</v>
      </c>
      <c r="AX765" s="13" t="s">
        <v>69</v>
      </c>
      <c r="AY765" s="243" t="s">
        <v>142</v>
      </c>
    </row>
    <row r="766" s="14" customFormat="1">
      <c r="A766" s="14"/>
      <c r="B766" s="244"/>
      <c r="C766" s="245"/>
      <c r="D766" s="235" t="s">
        <v>153</v>
      </c>
      <c r="E766" s="246" t="s">
        <v>19</v>
      </c>
      <c r="F766" s="247" t="s">
        <v>2179</v>
      </c>
      <c r="G766" s="245"/>
      <c r="H766" s="248">
        <v>4.234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153</v>
      </c>
      <c r="AU766" s="254" t="s">
        <v>79</v>
      </c>
      <c r="AV766" s="14" t="s">
        <v>79</v>
      </c>
      <c r="AW766" s="14" t="s">
        <v>31</v>
      </c>
      <c r="AX766" s="14" t="s">
        <v>69</v>
      </c>
      <c r="AY766" s="254" t="s">
        <v>142</v>
      </c>
    </row>
    <row r="767" s="13" customFormat="1">
      <c r="A767" s="13"/>
      <c r="B767" s="233"/>
      <c r="C767" s="234"/>
      <c r="D767" s="235" t="s">
        <v>153</v>
      </c>
      <c r="E767" s="236" t="s">
        <v>19</v>
      </c>
      <c r="F767" s="237" t="s">
        <v>2057</v>
      </c>
      <c r="G767" s="234"/>
      <c r="H767" s="236" t="s">
        <v>19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153</v>
      </c>
      <c r="AU767" s="243" t="s">
        <v>79</v>
      </c>
      <c r="AV767" s="13" t="s">
        <v>77</v>
      </c>
      <c r="AW767" s="13" t="s">
        <v>31</v>
      </c>
      <c r="AX767" s="13" t="s">
        <v>69</v>
      </c>
      <c r="AY767" s="243" t="s">
        <v>142</v>
      </c>
    </row>
    <row r="768" s="14" customFormat="1">
      <c r="A768" s="14"/>
      <c r="B768" s="244"/>
      <c r="C768" s="245"/>
      <c r="D768" s="235" t="s">
        <v>153</v>
      </c>
      <c r="E768" s="246" t="s">
        <v>19</v>
      </c>
      <c r="F768" s="247" t="s">
        <v>2180</v>
      </c>
      <c r="G768" s="245"/>
      <c r="H768" s="248">
        <v>8.468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153</v>
      </c>
      <c r="AU768" s="254" t="s">
        <v>79</v>
      </c>
      <c r="AV768" s="14" t="s">
        <v>79</v>
      </c>
      <c r="AW768" s="14" t="s">
        <v>31</v>
      </c>
      <c r="AX768" s="14" t="s">
        <v>69</v>
      </c>
      <c r="AY768" s="254" t="s">
        <v>142</v>
      </c>
    </row>
    <row r="769" s="13" customFormat="1">
      <c r="A769" s="13"/>
      <c r="B769" s="233"/>
      <c r="C769" s="234"/>
      <c r="D769" s="235" t="s">
        <v>153</v>
      </c>
      <c r="E769" s="236" t="s">
        <v>19</v>
      </c>
      <c r="F769" s="237" t="s">
        <v>2181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153</v>
      </c>
      <c r="AU769" s="243" t="s">
        <v>79</v>
      </c>
      <c r="AV769" s="13" t="s">
        <v>77</v>
      </c>
      <c r="AW769" s="13" t="s">
        <v>31</v>
      </c>
      <c r="AX769" s="13" t="s">
        <v>69</v>
      </c>
      <c r="AY769" s="243" t="s">
        <v>142</v>
      </c>
    </row>
    <row r="770" s="13" customFormat="1">
      <c r="A770" s="13"/>
      <c r="B770" s="233"/>
      <c r="C770" s="234"/>
      <c r="D770" s="235" t="s">
        <v>153</v>
      </c>
      <c r="E770" s="236" t="s">
        <v>19</v>
      </c>
      <c r="F770" s="237" t="s">
        <v>492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153</v>
      </c>
      <c r="AU770" s="243" t="s">
        <v>79</v>
      </c>
      <c r="AV770" s="13" t="s">
        <v>77</v>
      </c>
      <c r="AW770" s="13" t="s">
        <v>31</v>
      </c>
      <c r="AX770" s="13" t="s">
        <v>69</v>
      </c>
      <c r="AY770" s="243" t="s">
        <v>142</v>
      </c>
    </row>
    <row r="771" s="14" customFormat="1">
      <c r="A771" s="14"/>
      <c r="B771" s="244"/>
      <c r="C771" s="245"/>
      <c r="D771" s="235" t="s">
        <v>153</v>
      </c>
      <c r="E771" s="246" t="s">
        <v>19</v>
      </c>
      <c r="F771" s="247" t="s">
        <v>2179</v>
      </c>
      <c r="G771" s="245"/>
      <c r="H771" s="248">
        <v>4.234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153</v>
      </c>
      <c r="AU771" s="254" t="s">
        <v>79</v>
      </c>
      <c r="AV771" s="14" t="s">
        <v>79</v>
      </c>
      <c r="AW771" s="14" t="s">
        <v>31</v>
      </c>
      <c r="AX771" s="14" t="s">
        <v>69</v>
      </c>
      <c r="AY771" s="254" t="s">
        <v>142</v>
      </c>
    </row>
    <row r="772" s="16" customFormat="1">
      <c r="A772" s="16"/>
      <c r="B772" s="266"/>
      <c r="C772" s="267"/>
      <c r="D772" s="235" t="s">
        <v>153</v>
      </c>
      <c r="E772" s="268" t="s">
        <v>19</v>
      </c>
      <c r="F772" s="269" t="s">
        <v>214</v>
      </c>
      <c r="G772" s="267"/>
      <c r="H772" s="270">
        <v>21.170000000000002</v>
      </c>
      <c r="I772" s="271"/>
      <c r="J772" s="267"/>
      <c r="K772" s="267"/>
      <c r="L772" s="272"/>
      <c r="M772" s="273"/>
      <c r="N772" s="274"/>
      <c r="O772" s="274"/>
      <c r="P772" s="274"/>
      <c r="Q772" s="274"/>
      <c r="R772" s="274"/>
      <c r="S772" s="274"/>
      <c r="T772" s="27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6" t="s">
        <v>153</v>
      </c>
      <c r="AU772" s="276" t="s">
        <v>79</v>
      </c>
      <c r="AV772" s="16" t="s">
        <v>163</v>
      </c>
      <c r="AW772" s="16" t="s">
        <v>31</v>
      </c>
      <c r="AX772" s="16" t="s">
        <v>69</v>
      </c>
      <c r="AY772" s="276" t="s">
        <v>142</v>
      </c>
    </row>
    <row r="773" s="13" customFormat="1">
      <c r="A773" s="13"/>
      <c r="B773" s="233"/>
      <c r="C773" s="234"/>
      <c r="D773" s="235" t="s">
        <v>153</v>
      </c>
      <c r="E773" s="236" t="s">
        <v>19</v>
      </c>
      <c r="F773" s="237" t="s">
        <v>497</v>
      </c>
      <c r="G773" s="234"/>
      <c r="H773" s="236" t="s">
        <v>19</v>
      </c>
      <c r="I773" s="238"/>
      <c r="J773" s="234"/>
      <c r="K773" s="234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153</v>
      </c>
      <c r="AU773" s="243" t="s">
        <v>79</v>
      </c>
      <c r="AV773" s="13" t="s">
        <v>77</v>
      </c>
      <c r="AW773" s="13" t="s">
        <v>31</v>
      </c>
      <c r="AX773" s="13" t="s">
        <v>69</v>
      </c>
      <c r="AY773" s="243" t="s">
        <v>142</v>
      </c>
    </row>
    <row r="774" s="13" customFormat="1">
      <c r="A774" s="13"/>
      <c r="B774" s="233"/>
      <c r="C774" s="234"/>
      <c r="D774" s="235" t="s">
        <v>153</v>
      </c>
      <c r="E774" s="236" t="s">
        <v>19</v>
      </c>
      <c r="F774" s="237" t="s">
        <v>901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153</v>
      </c>
      <c r="AU774" s="243" t="s">
        <v>79</v>
      </c>
      <c r="AV774" s="13" t="s">
        <v>77</v>
      </c>
      <c r="AW774" s="13" t="s">
        <v>31</v>
      </c>
      <c r="AX774" s="13" t="s">
        <v>69</v>
      </c>
      <c r="AY774" s="243" t="s">
        <v>142</v>
      </c>
    </row>
    <row r="775" s="14" customFormat="1">
      <c r="A775" s="14"/>
      <c r="B775" s="244"/>
      <c r="C775" s="245"/>
      <c r="D775" s="235" t="s">
        <v>153</v>
      </c>
      <c r="E775" s="246" t="s">
        <v>19</v>
      </c>
      <c r="F775" s="247" t="s">
        <v>2182</v>
      </c>
      <c r="G775" s="245"/>
      <c r="H775" s="248">
        <v>7.2599999999999998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153</v>
      </c>
      <c r="AU775" s="254" t="s">
        <v>79</v>
      </c>
      <c r="AV775" s="14" t="s">
        <v>79</v>
      </c>
      <c r="AW775" s="14" t="s">
        <v>31</v>
      </c>
      <c r="AX775" s="14" t="s">
        <v>69</v>
      </c>
      <c r="AY775" s="254" t="s">
        <v>142</v>
      </c>
    </row>
    <row r="776" s="14" customFormat="1">
      <c r="A776" s="14"/>
      <c r="B776" s="244"/>
      <c r="C776" s="245"/>
      <c r="D776" s="235" t="s">
        <v>153</v>
      </c>
      <c r="E776" s="246" t="s">
        <v>19</v>
      </c>
      <c r="F776" s="247" t="s">
        <v>2182</v>
      </c>
      <c r="G776" s="245"/>
      <c r="H776" s="248">
        <v>7.2599999999999998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153</v>
      </c>
      <c r="AU776" s="254" t="s">
        <v>79</v>
      </c>
      <c r="AV776" s="14" t="s">
        <v>79</v>
      </c>
      <c r="AW776" s="14" t="s">
        <v>31</v>
      </c>
      <c r="AX776" s="14" t="s">
        <v>69</v>
      </c>
      <c r="AY776" s="254" t="s">
        <v>142</v>
      </c>
    </row>
    <row r="777" s="14" customFormat="1">
      <c r="A777" s="14"/>
      <c r="B777" s="244"/>
      <c r="C777" s="245"/>
      <c r="D777" s="235" t="s">
        <v>153</v>
      </c>
      <c r="E777" s="246" t="s">
        <v>19</v>
      </c>
      <c r="F777" s="247" t="s">
        <v>2183</v>
      </c>
      <c r="G777" s="245"/>
      <c r="H777" s="248">
        <v>7.5679999999999996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153</v>
      </c>
      <c r="AU777" s="254" t="s">
        <v>79</v>
      </c>
      <c r="AV777" s="14" t="s">
        <v>79</v>
      </c>
      <c r="AW777" s="14" t="s">
        <v>31</v>
      </c>
      <c r="AX777" s="14" t="s">
        <v>69</v>
      </c>
      <c r="AY777" s="254" t="s">
        <v>142</v>
      </c>
    </row>
    <row r="778" s="13" customFormat="1">
      <c r="A778" s="13"/>
      <c r="B778" s="233"/>
      <c r="C778" s="234"/>
      <c r="D778" s="235" t="s">
        <v>153</v>
      </c>
      <c r="E778" s="236" t="s">
        <v>19</v>
      </c>
      <c r="F778" s="237" t="s">
        <v>520</v>
      </c>
      <c r="G778" s="234"/>
      <c r="H778" s="236" t="s">
        <v>19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153</v>
      </c>
      <c r="AU778" s="243" t="s">
        <v>79</v>
      </c>
      <c r="AV778" s="13" t="s">
        <v>77</v>
      </c>
      <c r="AW778" s="13" t="s">
        <v>31</v>
      </c>
      <c r="AX778" s="13" t="s">
        <v>69</v>
      </c>
      <c r="AY778" s="243" t="s">
        <v>142</v>
      </c>
    </row>
    <row r="779" s="13" customFormat="1">
      <c r="A779" s="13"/>
      <c r="B779" s="233"/>
      <c r="C779" s="234"/>
      <c r="D779" s="235" t="s">
        <v>153</v>
      </c>
      <c r="E779" s="236" t="s">
        <v>19</v>
      </c>
      <c r="F779" s="237" t="s">
        <v>2064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153</v>
      </c>
      <c r="AU779" s="243" t="s">
        <v>79</v>
      </c>
      <c r="AV779" s="13" t="s">
        <v>77</v>
      </c>
      <c r="AW779" s="13" t="s">
        <v>31</v>
      </c>
      <c r="AX779" s="13" t="s">
        <v>69</v>
      </c>
      <c r="AY779" s="243" t="s">
        <v>142</v>
      </c>
    </row>
    <row r="780" s="14" customFormat="1">
      <c r="A780" s="14"/>
      <c r="B780" s="244"/>
      <c r="C780" s="245"/>
      <c r="D780" s="235" t="s">
        <v>153</v>
      </c>
      <c r="E780" s="246" t="s">
        <v>19</v>
      </c>
      <c r="F780" s="247" t="s">
        <v>2184</v>
      </c>
      <c r="G780" s="245"/>
      <c r="H780" s="248">
        <v>7.5679999999999996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153</v>
      </c>
      <c r="AU780" s="254" t="s">
        <v>79</v>
      </c>
      <c r="AV780" s="14" t="s">
        <v>79</v>
      </c>
      <c r="AW780" s="14" t="s">
        <v>31</v>
      </c>
      <c r="AX780" s="14" t="s">
        <v>69</v>
      </c>
      <c r="AY780" s="254" t="s">
        <v>142</v>
      </c>
    </row>
    <row r="781" s="13" customFormat="1">
      <c r="A781" s="13"/>
      <c r="B781" s="233"/>
      <c r="C781" s="234"/>
      <c r="D781" s="235" t="s">
        <v>153</v>
      </c>
      <c r="E781" s="236" t="s">
        <v>19</v>
      </c>
      <c r="F781" s="237" t="s">
        <v>585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153</v>
      </c>
      <c r="AU781" s="243" t="s">
        <v>79</v>
      </c>
      <c r="AV781" s="13" t="s">
        <v>77</v>
      </c>
      <c r="AW781" s="13" t="s">
        <v>31</v>
      </c>
      <c r="AX781" s="13" t="s">
        <v>69</v>
      </c>
      <c r="AY781" s="243" t="s">
        <v>142</v>
      </c>
    </row>
    <row r="782" s="14" customFormat="1">
      <c r="A782" s="14"/>
      <c r="B782" s="244"/>
      <c r="C782" s="245"/>
      <c r="D782" s="235" t="s">
        <v>153</v>
      </c>
      <c r="E782" s="246" t="s">
        <v>19</v>
      </c>
      <c r="F782" s="247" t="s">
        <v>2185</v>
      </c>
      <c r="G782" s="245"/>
      <c r="H782" s="248">
        <v>3.7839999999999998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153</v>
      </c>
      <c r="AU782" s="254" t="s">
        <v>79</v>
      </c>
      <c r="AV782" s="14" t="s">
        <v>79</v>
      </c>
      <c r="AW782" s="14" t="s">
        <v>31</v>
      </c>
      <c r="AX782" s="14" t="s">
        <v>69</v>
      </c>
      <c r="AY782" s="254" t="s">
        <v>142</v>
      </c>
    </row>
    <row r="783" s="13" customFormat="1">
      <c r="A783" s="13"/>
      <c r="B783" s="233"/>
      <c r="C783" s="234"/>
      <c r="D783" s="235" t="s">
        <v>153</v>
      </c>
      <c r="E783" s="236" t="s">
        <v>19</v>
      </c>
      <c r="F783" s="237" t="s">
        <v>542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153</v>
      </c>
      <c r="AU783" s="243" t="s">
        <v>79</v>
      </c>
      <c r="AV783" s="13" t="s">
        <v>77</v>
      </c>
      <c r="AW783" s="13" t="s">
        <v>31</v>
      </c>
      <c r="AX783" s="13" t="s">
        <v>69</v>
      </c>
      <c r="AY783" s="243" t="s">
        <v>142</v>
      </c>
    </row>
    <row r="784" s="14" customFormat="1">
      <c r="A784" s="14"/>
      <c r="B784" s="244"/>
      <c r="C784" s="245"/>
      <c r="D784" s="235" t="s">
        <v>153</v>
      </c>
      <c r="E784" s="246" t="s">
        <v>19</v>
      </c>
      <c r="F784" s="247" t="s">
        <v>2186</v>
      </c>
      <c r="G784" s="245"/>
      <c r="H784" s="248">
        <v>7.6559999999999997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153</v>
      </c>
      <c r="AU784" s="254" t="s">
        <v>79</v>
      </c>
      <c r="AV784" s="14" t="s">
        <v>79</v>
      </c>
      <c r="AW784" s="14" t="s">
        <v>31</v>
      </c>
      <c r="AX784" s="14" t="s">
        <v>69</v>
      </c>
      <c r="AY784" s="254" t="s">
        <v>142</v>
      </c>
    </row>
    <row r="785" s="13" customFormat="1">
      <c r="A785" s="13"/>
      <c r="B785" s="233"/>
      <c r="C785" s="234"/>
      <c r="D785" s="235" t="s">
        <v>153</v>
      </c>
      <c r="E785" s="236" t="s">
        <v>19</v>
      </c>
      <c r="F785" s="237" t="s">
        <v>2073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153</v>
      </c>
      <c r="AU785" s="243" t="s">
        <v>79</v>
      </c>
      <c r="AV785" s="13" t="s">
        <v>77</v>
      </c>
      <c r="AW785" s="13" t="s">
        <v>31</v>
      </c>
      <c r="AX785" s="13" t="s">
        <v>69</v>
      </c>
      <c r="AY785" s="243" t="s">
        <v>142</v>
      </c>
    </row>
    <row r="786" s="14" customFormat="1">
      <c r="A786" s="14"/>
      <c r="B786" s="244"/>
      <c r="C786" s="245"/>
      <c r="D786" s="235" t="s">
        <v>153</v>
      </c>
      <c r="E786" s="246" t="s">
        <v>19</v>
      </c>
      <c r="F786" s="247" t="s">
        <v>2187</v>
      </c>
      <c r="G786" s="245"/>
      <c r="H786" s="248">
        <v>2.552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153</v>
      </c>
      <c r="AU786" s="254" t="s">
        <v>79</v>
      </c>
      <c r="AV786" s="14" t="s">
        <v>79</v>
      </c>
      <c r="AW786" s="14" t="s">
        <v>31</v>
      </c>
      <c r="AX786" s="14" t="s">
        <v>69</v>
      </c>
      <c r="AY786" s="254" t="s">
        <v>142</v>
      </c>
    </row>
    <row r="787" s="13" customFormat="1">
      <c r="A787" s="13"/>
      <c r="B787" s="233"/>
      <c r="C787" s="234"/>
      <c r="D787" s="235" t="s">
        <v>153</v>
      </c>
      <c r="E787" s="236" t="s">
        <v>19</v>
      </c>
      <c r="F787" s="237" t="s">
        <v>1222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153</v>
      </c>
      <c r="AU787" s="243" t="s">
        <v>79</v>
      </c>
      <c r="AV787" s="13" t="s">
        <v>77</v>
      </c>
      <c r="AW787" s="13" t="s">
        <v>31</v>
      </c>
      <c r="AX787" s="13" t="s">
        <v>69</v>
      </c>
      <c r="AY787" s="243" t="s">
        <v>142</v>
      </c>
    </row>
    <row r="788" s="14" customFormat="1">
      <c r="A788" s="14"/>
      <c r="B788" s="244"/>
      <c r="C788" s="245"/>
      <c r="D788" s="235" t="s">
        <v>153</v>
      </c>
      <c r="E788" s="246" t="s">
        <v>19</v>
      </c>
      <c r="F788" s="247" t="s">
        <v>2187</v>
      </c>
      <c r="G788" s="245"/>
      <c r="H788" s="248">
        <v>2.552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153</v>
      </c>
      <c r="AU788" s="254" t="s">
        <v>79</v>
      </c>
      <c r="AV788" s="14" t="s">
        <v>79</v>
      </c>
      <c r="AW788" s="14" t="s">
        <v>31</v>
      </c>
      <c r="AX788" s="14" t="s">
        <v>69</v>
      </c>
      <c r="AY788" s="254" t="s">
        <v>142</v>
      </c>
    </row>
    <row r="789" s="13" customFormat="1">
      <c r="A789" s="13"/>
      <c r="B789" s="233"/>
      <c r="C789" s="234"/>
      <c r="D789" s="235" t="s">
        <v>153</v>
      </c>
      <c r="E789" s="236" t="s">
        <v>19</v>
      </c>
      <c r="F789" s="237" t="s">
        <v>1225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153</v>
      </c>
      <c r="AU789" s="243" t="s">
        <v>79</v>
      </c>
      <c r="AV789" s="13" t="s">
        <v>77</v>
      </c>
      <c r="AW789" s="13" t="s">
        <v>31</v>
      </c>
      <c r="AX789" s="13" t="s">
        <v>69</v>
      </c>
      <c r="AY789" s="243" t="s">
        <v>142</v>
      </c>
    </row>
    <row r="790" s="16" customFormat="1">
      <c r="A790" s="16"/>
      <c r="B790" s="266"/>
      <c r="C790" s="267"/>
      <c r="D790" s="235" t="s">
        <v>153</v>
      </c>
      <c r="E790" s="268" t="s">
        <v>19</v>
      </c>
      <c r="F790" s="269" t="s">
        <v>214</v>
      </c>
      <c r="G790" s="267"/>
      <c r="H790" s="270">
        <v>46.199999999999996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76" t="s">
        <v>153</v>
      </c>
      <c r="AU790" s="276" t="s">
        <v>79</v>
      </c>
      <c r="AV790" s="16" t="s">
        <v>163</v>
      </c>
      <c r="AW790" s="16" t="s">
        <v>31</v>
      </c>
      <c r="AX790" s="16" t="s">
        <v>69</v>
      </c>
      <c r="AY790" s="276" t="s">
        <v>142</v>
      </c>
    </row>
    <row r="791" s="13" customFormat="1">
      <c r="A791" s="13"/>
      <c r="B791" s="233"/>
      <c r="C791" s="234"/>
      <c r="D791" s="235" t="s">
        <v>153</v>
      </c>
      <c r="E791" s="236" t="s">
        <v>19</v>
      </c>
      <c r="F791" s="237" t="s">
        <v>497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153</v>
      </c>
      <c r="AU791" s="243" t="s">
        <v>79</v>
      </c>
      <c r="AV791" s="13" t="s">
        <v>77</v>
      </c>
      <c r="AW791" s="13" t="s">
        <v>31</v>
      </c>
      <c r="AX791" s="13" t="s">
        <v>69</v>
      </c>
      <c r="AY791" s="243" t="s">
        <v>142</v>
      </c>
    </row>
    <row r="792" s="13" customFormat="1">
      <c r="A792" s="13"/>
      <c r="B792" s="233"/>
      <c r="C792" s="234"/>
      <c r="D792" s="235" t="s">
        <v>153</v>
      </c>
      <c r="E792" s="236" t="s">
        <v>19</v>
      </c>
      <c r="F792" s="237" t="s">
        <v>2085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153</v>
      </c>
      <c r="AU792" s="243" t="s">
        <v>79</v>
      </c>
      <c r="AV792" s="13" t="s">
        <v>77</v>
      </c>
      <c r="AW792" s="13" t="s">
        <v>31</v>
      </c>
      <c r="AX792" s="13" t="s">
        <v>69</v>
      </c>
      <c r="AY792" s="243" t="s">
        <v>142</v>
      </c>
    </row>
    <row r="793" s="14" customFormat="1">
      <c r="A793" s="14"/>
      <c r="B793" s="244"/>
      <c r="C793" s="245"/>
      <c r="D793" s="235" t="s">
        <v>153</v>
      </c>
      <c r="E793" s="246" t="s">
        <v>19</v>
      </c>
      <c r="F793" s="247" t="s">
        <v>2182</v>
      </c>
      <c r="G793" s="245"/>
      <c r="H793" s="248">
        <v>7.2599999999999998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153</v>
      </c>
      <c r="AU793" s="254" t="s">
        <v>79</v>
      </c>
      <c r="AV793" s="14" t="s">
        <v>79</v>
      </c>
      <c r="AW793" s="14" t="s">
        <v>31</v>
      </c>
      <c r="AX793" s="14" t="s">
        <v>69</v>
      </c>
      <c r="AY793" s="254" t="s">
        <v>142</v>
      </c>
    </row>
    <row r="794" s="13" customFormat="1">
      <c r="A794" s="13"/>
      <c r="B794" s="233"/>
      <c r="C794" s="234"/>
      <c r="D794" s="235" t="s">
        <v>153</v>
      </c>
      <c r="E794" s="236" t="s">
        <v>19</v>
      </c>
      <c r="F794" s="237" t="s">
        <v>576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153</v>
      </c>
      <c r="AU794" s="243" t="s">
        <v>79</v>
      </c>
      <c r="AV794" s="13" t="s">
        <v>77</v>
      </c>
      <c r="AW794" s="13" t="s">
        <v>31</v>
      </c>
      <c r="AX794" s="13" t="s">
        <v>69</v>
      </c>
      <c r="AY794" s="243" t="s">
        <v>142</v>
      </c>
    </row>
    <row r="795" s="14" customFormat="1">
      <c r="A795" s="14"/>
      <c r="B795" s="244"/>
      <c r="C795" s="245"/>
      <c r="D795" s="235" t="s">
        <v>153</v>
      </c>
      <c r="E795" s="246" t="s">
        <v>19</v>
      </c>
      <c r="F795" s="247" t="s">
        <v>2188</v>
      </c>
      <c r="G795" s="245"/>
      <c r="H795" s="248">
        <v>3.6299999999999999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153</v>
      </c>
      <c r="AU795" s="254" t="s">
        <v>79</v>
      </c>
      <c r="AV795" s="14" t="s">
        <v>79</v>
      </c>
      <c r="AW795" s="14" t="s">
        <v>31</v>
      </c>
      <c r="AX795" s="14" t="s">
        <v>69</v>
      </c>
      <c r="AY795" s="254" t="s">
        <v>142</v>
      </c>
    </row>
    <row r="796" s="14" customFormat="1">
      <c r="A796" s="14"/>
      <c r="B796" s="244"/>
      <c r="C796" s="245"/>
      <c r="D796" s="235" t="s">
        <v>153</v>
      </c>
      <c r="E796" s="246" t="s">
        <v>19</v>
      </c>
      <c r="F796" s="247" t="s">
        <v>2188</v>
      </c>
      <c r="G796" s="245"/>
      <c r="H796" s="248">
        <v>3.6299999999999999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153</v>
      </c>
      <c r="AU796" s="254" t="s">
        <v>79</v>
      </c>
      <c r="AV796" s="14" t="s">
        <v>79</v>
      </c>
      <c r="AW796" s="14" t="s">
        <v>31</v>
      </c>
      <c r="AX796" s="14" t="s">
        <v>69</v>
      </c>
      <c r="AY796" s="254" t="s">
        <v>142</v>
      </c>
    </row>
    <row r="797" s="13" customFormat="1">
      <c r="A797" s="13"/>
      <c r="B797" s="233"/>
      <c r="C797" s="234"/>
      <c r="D797" s="235" t="s">
        <v>153</v>
      </c>
      <c r="E797" s="236" t="s">
        <v>19</v>
      </c>
      <c r="F797" s="237" t="s">
        <v>516</v>
      </c>
      <c r="G797" s="234"/>
      <c r="H797" s="236" t="s">
        <v>19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153</v>
      </c>
      <c r="AU797" s="243" t="s">
        <v>79</v>
      </c>
      <c r="AV797" s="13" t="s">
        <v>77</v>
      </c>
      <c r="AW797" s="13" t="s">
        <v>31</v>
      </c>
      <c r="AX797" s="13" t="s">
        <v>69</v>
      </c>
      <c r="AY797" s="243" t="s">
        <v>142</v>
      </c>
    </row>
    <row r="798" s="14" customFormat="1">
      <c r="A798" s="14"/>
      <c r="B798" s="244"/>
      <c r="C798" s="245"/>
      <c r="D798" s="235" t="s">
        <v>153</v>
      </c>
      <c r="E798" s="246" t="s">
        <v>19</v>
      </c>
      <c r="F798" s="247" t="s">
        <v>2182</v>
      </c>
      <c r="G798" s="245"/>
      <c r="H798" s="248">
        <v>7.2599999999999998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153</v>
      </c>
      <c r="AU798" s="254" t="s">
        <v>79</v>
      </c>
      <c r="AV798" s="14" t="s">
        <v>79</v>
      </c>
      <c r="AW798" s="14" t="s">
        <v>31</v>
      </c>
      <c r="AX798" s="14" t="s">
        <v>69</v>
      </c>
      <c r="AY798" s="254" t="s">
        <v>142</v>
      </c>
    </row>
    <row r="799" s="13" customFormat="1">
      <c r="A799" s="13"/>
      <c r="B799" s="233"/>
      <c r="C799" s="234"/>
      <c r="D799" s="235" t="s">
        <v>153</v>
      </c>
      <c r="E799" s="236" t="s">
        <v>19</v>
      </c>
      <c r="F799" s="237" t="s">
        <v>901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153</v>
      </c>
      <c r="AU799" s="243" t="s">
        <v>79</v>
      </c>
      <c r="AV799" s="13" t="s">
        <v>77</v>
      </c>
      <c r="AW799" s="13" t="s">
        <v>31</v>
      </c>
      <c r="AX799" s="13" t="s">
        <v>69</v>
      </c>
      <c r="AY799" s="243" t="s">
        <v>142</v>
      </c>
    </row>
    <row r="800" s="14" customFormat="1">
      <c r="A800" s="14"/>
      <c r="B800" s="244"/>
      <c r="C800" s="245"/>
      <c r="D800" s="235" t="s">
        <v>153</v>
      </c>
      <c r="E800" s="246" t="s">
        <v>19</v>
      </c>
      <c r="F800" s="247" t="s">
        <v>2188</v>
      </c>
      <c r="G800" s="245"/>
      <c r="H800" s="248">
        <v>3.6299999999999999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153</v>
      </c>
      <c r="AU800" s="254" t="s">
        <v>79</v>
      </c>
      <c r="AV800" s="14" t="s">
        <v>79</v>
      </c>
      <c r="AW800" s="14" t="s">
        <v>31</v>
      </c>
      <c r="AX800" s="14" t="s">
        <v>69</v>
      </c>
      <c r="AY800" s="254" t="s">
        <v>142</v>
      </c>
    </row>
    <row r="801" s="13" customFormat="1">
      <c r="A801" s="13"/>
      <c r="B801" s="233"/>
      <c r="C801" s="234"/>
      <c r="D801" s="235" t="s">
        <v>153</v>
      </c>
      <c r="E801" s="236" t="s">
        <v>19</v>
      </c>
      <c r="F801" s="237" t="s">
        <v>518</v>
      </c>
      <c r="G801" s="234"/>
      <c r="H801" s="236" t="s">
        <v>19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153</v>
      </c>
      <c r="AU801" s="243" t="s">
        <v>79</v>
      </c>
      <c r="AV801" s="13" t="s">
        <v>77</v>
      </c>
      <c r="AW801" s="13" t="s">
        <v>31</v>
      </c>
      <c r="AX801" s="13" t="s">
        <v>69</v>
      </c>
      <c r="AY801" s="243" t="s">
        <v>142</v>
      </c>
    </row>
    <row r="802" s="14" customFormat="1">
      <c r="A802" s="14"/>
      <c r="B802" s="244"/>
      <c r="C802" s="245"/>
      <c r="D802" s="235" t="s">
        <v>153</v>
      </c>
      <c r="E802" s="246" t="s">
        <v>19</v>
      </c>
      <c r="F802" s="247" t="s">
        <v>2182</v>
      </c>
      <c r="G802" s="245"/>
      <c r="H802" s="248">
        <v>7.2599999999999998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153</v>
      </c>
      <c r="AU802" s="254" t="s">
        <v>79</v>
      </c>
      <c r="AV802" s="14" t="s">
        <v>79</v>
      </c>
      <c r="AW802" s="14" t="s">
        <v>31</v>
      </c>
      <c r="AX802" s="14" t="s">
        <v>69</v>
      </c>
      <c r="AY802" s="254" t="s">
        <v>142</v>
      </c>
    </row>
    <row r="803" s="13" customFormat="1">
      <c r="A803" s="13"/>
      <c r="B803" s="233"/>
      <c r="C803" s="234"/>
      <c r="D803" s="235" t="s">
        <v>153</v>
      </c>
      <c r="E803" s="236" t="s">
        <v>19</v>
      </c>
      <c r="F803" s="237" t="s">
        <v>911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153</v>
      </c>
      <c r="AU803" s="243" t="s">
        <v>79</v>
      </c>
      <c r="AV803" s="13" t="s">
        <v>77</v>
      </c>
      <c r="AW803" s="13" t="s">
        <v>31</v>
      </c>
      <c r="AX803" s="13" t="s">
        <v>69</v>
      </c>
      <c r="AY803" s="243" t="s">
        <v>142</v>
      </c>
    </row>
    <row r="804" s="14" customFormat="1">
      <c r="A804" s="14"/>
      <c r="B804" s="244"/>
      <c r="C804" s="245"/>
      <c r="D804" s="235" t="s">
        <v>153</v>
      </c>
      <c r="E804" s="246" t="s">
        <v>19</v>
      </c>
      <c r="F804" s="247" t="s">
        <v>2189</v>
      </c>
      <c r="G804" s="245"/>
      <c r="H804" s="248">
        <v>10.890000000000001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153</v>
      </c>
      <c r="AU804" s="254" t="s">
        <v>79</v>
      </c>
      <c r="AV804" s="14" t="s">
        <v>79</v>
      </c>
      <c r="AW804" s="14" t="s">
        <v>31</v>
      </c>
      <c r="AX804" s="14" t="s">
        <v>69</v>
      </c>
      <c r="AY804" s="254" t="s">
        <v>142</v>
      </c>
    </row>
    <row r="805" s="13" customFormat="1">
      <c r="A805" s="13"/>
      <c r="B805" s="233"/>
      <c r="C805" s="234"/>
      <c r="D805" s="235" t="s">
        <v>153</v>
      </c>
      <c r="E805" s="236" t="s">
        <v>19</v>
      </c>
      <c r="F805" s="237" t="s">
        <v>2069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153</v>
      </c>
      <c r="AU805" s="243" t="s">
        <v>79</v>
      </c>
      <c r="AV805" s="13" t="s">
        <v>77</v>
      </c>
      <c r="AW805" s="13" t="s">
        <v>31</v>
      </c>
      <c r="AX805" s="13" t="s">
        <v>69</v>
      </c>
      <c r="AY805" s="243" t="s">
        <v>142</v>
      </c>
    </row>
    <row r="806" s="14" customFormat="1">
      <c r="A806" s="14"/>
      <c r="B806" s="244"/>
      <c r="C806" s="245"/>
      <c r="D806" s="235" t="s">
        <v>153</v>
      </c>
      <c r="E806" s="246" t="s">
        <v>19</v>
      </c>
      <c r="F806" s="247" t="s">
        <v>2183</v>
      </c>
      <c r="G806" s="245"/>
      <c r="H806" s="248">
        <v>7.5679999999999996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153</v>
      </c>
      <c r="AU806" s="254" t="s">
        <v>79</v>
      </c>
      <c r="AV806" s="14" t="s">
        <v>79</v>
      </c>
      <c r="AW806" s="14" t="s">
        <v>31</v>
      </c>
      <c r="AX806" s="14" t="s">
        <v>69</v>
      </c>
      <c r="AY806" s="254" t="s">
        <v>142</v>
      </c>
    </row>
    <row r="807" s="16" customFormat="1">
      <c r="A807" s="16"/>
      <c r="B807" s="266"/>
      <c r="C807" s="267"/>
      <c r="D807" s="235" t="s">
        <v>153</v>
      </c>
      <c r="E807" s="268" t="s">
        <v>19</v>
      </c>
      <c r="F807" s="269" t="s">
        <v>214</v>
      </c>
      <c r="G807" s="267"/>
      <c r="H807" s="270">
        <v>51.128</v>
      </c>
      <c r="I807" s="271"/>
      <c r="J807" s="267"/>
      <c r="K807" s="267"/>
      <c r="L807" s="272"/>
      <c r="M807" s="273"/>
      <c r="N807" s="274"/>
      <c r="O807" s="274"/>
      <c r="P807" s="274"/>
      <c r="Q807" s="274"/>
      <c r="R807" s="274"/>
      <c r="S807" s="274"/>
      <c r="T807" s="275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76" t="s">
        <v>153</v>
      </c>
      <c r="AU807" s="276" t="s">
        <v>79</v>
      </c>
      <c r="AV807" s="16" t="s">
        <v>163</v>
      </c>
      <c r="AW807" s="16" t="s">
        <v>31</v>
      </c>
      <c r="AX807" s="16" t="s">
        <v>69</v>
      </c>
      <c r="AY807" s="276" t="s">
        <v>142</v>
      </c>
    </row>
    <row r="808" s="13" customFormat="1">
      <c r="A808" s="13"/>
      <c r="B808" s="233"/>
      <c r="C808" s="234"/>
      <c r="D808" s="235" t="s">
        <v>153</v>
      </c>
      <c r="E808" s="236" t="s">
        <v>19</v>
      </c>
      <c r="F808" s="237" t="s">
        <v>520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153</v>
      </c>
      <c r="AU808" s="243" t="s">
        <v>79</v>
      </c>
      <c r="AV808" s="13" t="s">
        <v>77</v>
      </c>
      <c r="AW808" s="13" t="s">
        <v>31</v>
      </c>
      <c r="AX808" s="13" t="s">
        <v>69</v>
      </c>
      <c r="AY808" s="243" t="s">
        <v>142</v>
      </c>
    </row>
    <row r="809" s="13" customFormat="1">
      <c r="A809" s="13"/>
      <c r="B809" s="233"/>
      <c r="C809" s="234"/>
      <c r="D809" s="235" t="s">
        <v>153</v>
      </c>
      <c r="E809" s="236" t="s">
        <v>19</v>
      </c>
      <c r="F809" s="237" t="s">
        <v>538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153</v>
      </c>
      <c r="AU809" s="243" t="s">
        <v>79</v>
      </c>
      <c r="AV809" s="13" t="s">
        <v>77</v>
      </c>
      <c r="AW809" s="13" t="s">
        <v>31</v>
      </c>
      <c r="AX809" s="13" t="s">
        <v>69</v>
      </c>
      <c r="AY809" s="243" t="s">
        <v>142</v>
      </c>
    </row>
    <row r="810" s="14" customFormat="1">
      <c r="A810" s="14"/>
      <c r="B810" s="244"/>
      <c r="C810" s="245"/>
      <c r="D810" s="235" t="s">
        <v>153</v>
      </c>
      <c r="E810" s="246" t="s">
        <v>19</v>
      </c>
      <c r="F810" s="247" t="s">
        <v>2190</v>
      </c>
      <c r="G810" s="245"/>
      <c r="H810" s="248">
        <v>7.5679999999999996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153</v>
      </c>
      <c r="AU810" s="254" t="s">
        <v>79</v>
      </c>
      <c r="AV810" s="14" t="s">
        <v>79</v>
      </c>
      <c r="AW810" s="14" t="s">
        <v>31</v>
      </c>
      <c r="AX810" s="14" t="s">
        <v>69</v>
      </c>
      <c r="AY810" s="254" t="s">
        <v>142</v>
      </c>
    </row>
    <row r="811" s="13" customFormat="1">
      <c r="A811" s="13"/>
      <c r="B811" s="233"/>
      <c r="C811" s="234"/>
      <c r="D811" s="235" t="s">
        <v>153</v>
      </c>
      <c r="E811" s="236" t="s">
        <v>19</v>
      </c>
      <c r="F811" s="237" t="s">
        <v>2094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153</v>
      </c>
      <c r="AU811" s="243" t="s">
        <v>79</v>
      </c>
      <c r="AV811" s="13" t="s">
        <v>77</v>
      </c>
      <c r="AW811" s="13" t="s">
        <v>31</v>
      </c>
      <c r="AX811" s="13" t="s">
        <v>69</v>
      </c>
      <c r="AY811" s="243" t="s">
        <v>142</v>
      </c>
    </row>
    <row r="812" s="14" customFormat="1">
      <c r="A812" s="14"/>
      <c r="B812" s="244"/>
      <c r="C812" s="245"/>
      <c r="D812" s="235" t="s">
        <v>153</v>
      </c>
      <c r="E812" s="246" t="s">
        <v>19</v>
      </c>
      <c r="F812" s="247" t="s">
        <v>2190</v>
      </c>
      <c r="G812" s="245"/>
      <c r="H812" s="248">
        <v>7.5679999999999996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153</v>
      </c>
      <c r="AU812" s="254" t="s">
        <v>79</v>
      </c>
      <c r="AV812" s="14" t="s">
        <v>79</v>
      </c>
      <c r="AW812" s="14" t="s">
        <v>31</v>
      </c>
      <c r="AX812" s="14" t="s">
        <v>69</v>
      </c>
      <c r="AY812" s="254" t="s">
        <v>142</v>
      </c>
    </row>
    <row r="813" s="13" customFormat="1">
      <c r="A813" s="13"/>
      <c r="B813" s="233"/>
      <c r="C813" s="234"/>
      <c r="D813" s="235" t="s">
        <v>153</v>
      </c>
      <c r="E813" s="236" t="s">
        <v>19</v>
      </c>
      <c r="F813" s="237" t="s">
        <v>1207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153</v>
      </c>
      <c r="AU813" s="243" t="s">
        <v>79</v>
      </c>
      <c r="AV813" s="13" t="s">
        <v>77</v>
      </c>
      <c r="AW813" s="13" t="s">
        <v>31</v>
      </c>
      <c r="AX813" s="13" t="s">
        <v>69</v>
      </c>
      <c r="AY813" s="243" t="s">
        <v>142</v>
      </c>
    </row>
    <row r="814" s="14" customFormat="1">
      <c r="A814" s="14"/>
      <c r="B814" s="244"/>
      <c r="C814" s="245"/>
      <c r="D814" s="235" t="s">
        <v>153</v>
      </c>
      <c r="E814" s="246" t="s">
        <v>19</v>
      </c>
      <c r="F814" s="247" t="s">
        <v>2191</v>
      </c>
      <c r="G814" s="245"/>
      <c r="H814" s="248">
        <v>11.352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153</v>
      </c>
      <c r="AU814" s="254" t="s">
        <v>79</v>
      </c>
      <c r="AV814" s="14" t="s">
        <v>79</v>
      </c>
      <c r="AW814" s="14" t="s">
        <v>31</v>
      </c>
      <c r="AX814" s="14" t="s">
        <v>69</v>
      </c>
      <c r="AY814" s="254" t="s">
        <v>142</v>
      </c>
    </row>
    <row r="815" s="13" customFormat="1">
      <c r="A815" s="13"/>
      <c r="B815" s="233"/>
      <c r="C815" s="234"/>
      <c r="D815" s="235" t="s">
        <v>153</v>
      </c>
      <c r="E815" s="236" t="s">
        <v>19</v>
      </c>
      <c r="F815" s="237" t="s">
        <v>2098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153</v>
      </c>
      <c r="AU815" s="243" t="s">
        <v>79</v>
      </c>
      <c r="AV815" s="13" t="s">
        <v>77</v>
      </c>
      <c r="AW815" s="13" t="s">
        <v>31</v>
      </c>
      <c r="AX815" s="13" t="s">
        <v>69</v>
      </c>
      <c r="AY815" s="243" t="s">
        <v>142</v>
      </c>
    </row>
    <row r="816" s="14" customFormat="1">
      <c r="A816" s="14"/>
      <c r="B816" s="244"/>
      <c r="C816" s="245"/>
      <c r="D816" s="235" t="s">
        <v>153</v>
      </c>
      <c r="E816" s="246" t="s">
        <v>19</v>
      </c>
      <c r="F816" s="247" t="s">
        <v>2190</v>
      </c>
      <c r="G816" s="245"/>
      <c r="H816" s="248">
        <v>7.5679999999999996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153</v>
      </c>
      <c r="AU816" s="254" t="s">
        <v>79</v>
      </c>
      <c r="AV816" s="14" t="s">
        <v>79</v>
      </c>
      <c r="AW816" s="14" t="s">
        <v>31</v>
      </c>
      <c r="AX816" s="14" t="s">
        <v>69</v>
      </c>
      <c r="AY816" s="254" t="s">
        <v>142</v>
      </c>
    </row>
    <row r="817" s="13" customFormat="1">
      <c r="A817" s="13"/>
      <c r="B817" s="233"/>
      <c r="C817" s="234"/>
      <c r="D817" s="235" t="s">
        <v>153</v>
      </c>
      <c r="E817" s="236" t="s">
        <v>19</v>
      </c>
      <c r="F817" s="237" t="s">
        <v>590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153</v>
      </c>
      <c r="AU817" s="243" t="s">
        <v>79</v>
      </c>
      <c r="AV817" s="13" t="s">
        <v>77</v>
      </c>
      <c r="AW817" s="13" t="s">
        <v>31</v>
      </c>
      <c r="AX817" s="13" t="s">
        <v>69</v>
      </c>
      <c r="AY817" s="243" t="s">
        <v>142</v>
      </c>
    </row>
    <row r="818" s="14" customFormat="1">
      <c r="A818" s="14"/>
      <c r="B818" s="244"/>
      <c r="C818" s="245"/>
      <c r="D818" s="235" t="s">
        <v>153</v>
      </c>
      <c r="E818" s="246" t="s">
        <v>19</v>
      </c>
      <c r="F818" s="247" t="s">
        <v>2190</v>
      </c>
      <c r="G818" s="245"/>
      <c r="H818" s="248">
        <v>7.5679999999999996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153</v>
      </c>
      <c r="AU818" s="254" t="s">
        <v>79</v>
      </c>
      <c r="AV818" s="14" t="s">
        <v>79</v>
      </c>
      <c r="AW818" s="14" t="s">
        <v>31</v>
      </c>
      <c r="AX818" s="14" t="s">
        <v>69</v>
      </c>
      <c r="AY818" s="254" t="s">
        <v>142</v>
      </c>
    </row>
    <row r="819" s="13" customFormat="1">
      <c r="A819" s="13"/>
      <c r="B819" s="233"/>
      <c r="C819" s="234"/>
      <c r="D819" s="235" t="s">
        <v>153</v>
      </c>
      <c r="E819" s="236" t="s">
        <v>19</v>
      </c>
      <c r="F819" s="237" t="s">
        <v>2103</v>
      </c>
      <c r="G819" s="234"/>
      <c r="H819" s="236" t="s">
        <v>19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153</v>
      </c>
      <c r="AU819" s="243" t="s">
        <v>79</v>
      </c>
      <c r="AV819" s="13" t="s">
        <v>77</v>
      </c>
      <c r="AW819" s="13" t="s">
        <v>31</v>
      </c>
      <c r="AX819" s="13" t="s">
        <v>69</v>
      </c>
      <c r="AY819" s="243" t="s">
        <v>142</v>
      </c>
    </row>
    <row r="820" s="14" customFormat="1">
      <c r="A820" s="14"/>
      <c r="B820" s="244"/>
      <c r="C820" s="245"/>
      <c r="D820" s="235" t="s">
        <v>153</v>
      </c>
      <c r="E820" s="246" t="s">
        <v>19</v>
      </c>
      <c r="F820" s="247" t="s">
        <v>2185</v>
      </c>
      <c r="G820" s="245"/>
      <c r="H820" s="248">
        <v>3.7839999999999998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153</v>
      </c>
      <c r="AU820" s="254" t="s">
        <v>79</v>
      </c>
      <c r="AV820" s="14" t="s">
        <v>79</v>
      </c>
      <c r="AW820" s="14" t="s">
        <v>31</v>
      </c>
      <c r="AX820" s="14" t="s">
        <v>69</v>
      </c>
      <c r="AY820" s="254" t="s">
        <v>142</v>
      </c>
    </row>
    <row r="821" s="13" customFormat="1">
      <c r="A821" s="13"/>
      <c r="B821" s="233"/>
      <c r="C821" s="234"/>
      <c r="D821" s="235" t="s">
        <v>153</v>
      </c>
      <c r="E821" s="236" t="s">
        <v>19</v>
      </c>
      <c r="F821" s="237" t="s">
        <v>587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153</v>
      </c>
      <c r="AU821" s="243" t="s">
        <v>79</v>
      </c>
      <c r="AV821" s="13" t="s">
        <v>77</v>
      </c>
      <c r="AW821" s="13" t="s">
        <v>31</v>
      </c>
      <c r="AX821" s="13" t="s">
        <v>69</v>
      </c>
      <c r="AY821" s="243" t="s">
        <v>142</v>
      </c>
    </row>
    <row r="822" s="14" customFormat="1">
      <c r="A822" s="14"/>
      <c r="B822" s="244"/>
      <c r="C822" s="245"/>
      <c r="D822" s="235" t="s">
        <v>153</v>
      </c>
      <c r="E822" s="246" t="s">
        <v>19</v>
      </c>
      <c r="F822" s="247" t="s">
        <v>2192</v>
      </c>
      <c r="G822" s="245"/>
      <c r="H822" s="248">
        <v>7.5599999999999996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153</v>
      </c>
      <c r="AU822" s="254" t="s">
        <v>79</v>
      </c>
      <c r="AV822" s="14" t="s">
        <v>79</v>
      </c>
      <c r="AW822" s="14" t="s">
        <v>31</v>
      </c>
      <c r="AX822" s="14" t="s">
        <v>69</v>
      </c>
      <c r="AY822" s="254" t="s">
        <v>142</v>
      </c>
    </row>
    <row r="823" s="13" customFormat="1">
      <c r="A823" s="13"/>
      <c r="B823" s="233"/>
      <c r="C823" s="234"/>
      <c r="D823" s="235" t="s">
        <v>153</v>
      </c>
      <c r="E823" s="236" t="s">
        <v>19</v>
      </c>
      <c r="F823" s="237" t="s">
        <v>521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153</v>
      </c>
      <c r="AU823" s="243" t="s">
        <v>79</v>
      </c>
      <c r="AV823" s="13" t="s">
        <v>77</v>
      </c>
      <c r="AW823" s="13" t="s">
        <v>31</v>
      </c>
      <c r="AX823" s="13" t="s">
        <v>69</v>
      </c>
      <c r="AY823" s="243" t="s">
        <v>142</v>
      </c>
    </row>
    <row r="824" s="14" customFormat="1">
      <c r="A824" s="14"/>
      <c r="B824" s="244"/>
      <c r="C824" s="245"/>
      <c r="D824" s="235" t="s">
        <v>153</v>
      </c>
      <c r="E824" s="246" t="s">
        <v>19</v>
      </c>
      <c r="F824" s="247" t="s">
        <v>2193</v>
      </c>
      <c r="G824" s="245"/>
      <c r="H824" s="248">
        <v>4.2000000000000002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153</v>
      </c>
      <c r="AU824" s="254" t="s">
        <v>79</v>
      </c>
      <c r="AV824" s="14" t="s">
        <v>79</v>
      </c>
      <c r="AW824" s="14" t="s">
        <v>31</v>
      </c>
      <c r="AX824" s="14" t="s">
        <v>69</v>
      </c>
      <c r="AY824" s="254" t="s">
        <v>142</v>
      </c>
    </row>
    <row r="825" s="14" customFormat="1">
      <c r="A825" s="14"/>
      <c r="B825" s="244"/>
      <c r="C825" s="245"/>
      <c r="D825" s="235" t="s">
        <v>153</v>
      </c>
      <c r="E825" s="246" t="s">
        <v>19</v>
      </c>
      <c r="F825" s="247" t="s">
        <v>2190</v>
      </c>
      <c r="G825" s="245"/>
      <c r="H825" s="248">
        <v>7.5679999999999996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153</v>
      </c>
      <c r="AU825" s="254" t="s">
        <v>79</v>
      </c>
      <c r="AV825" s="14" t="s">
        <v>79</v>
      </c>
      <c r="AW825" s="14" t="s">
        <v>31</v>
      </c>
      <c r="AX825" s="14" t="s">
        <v>69</v>
      </c>
      <c r="AY825" s="254" t="s">
        <v>142</v>
      </c>
    </row>
    <row r="826" s="13" customFormat="1">
      <c r="A826" s="13"/>
      <c r="B826" s="233"/>
      <c r="C826" s="234"/>
      <c r="D826" s="235" t="s">
        <v>153</v>
      </c>
      <c r="E826" s="236" t="s">
        <v>19</v>
      </c>
      <c r="F826" s="237" t="s">
        <v>2109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153</v>
      </c>
      <c r="AU826" s="243" t="s">
        <v>79</v>
      </c>
      <c r="AV826" s="13" t="s">
        <v>77</v>
      </c>
      <c r="AW826" s="13" t="s">
        <v>31</v>
      </c>
      <c r="AX826" s="13" t="s">
        <v>69</v>
      </c>
      <c r="AY826" s="243" t="s">
        <v>142</v>
      </c>
    </row>
    <row r="827" s="14" customFormat="1">
      <c r="A827" s="14"/>
      <c r="B827" s="244"/>
      <c r="C827" s="245"/>
      <c r="D827" s="235" t="s">
        <v>153</v>
      </c>
      <c r="E827" s="246" t="s">
        <v>19</v>
      </c>
      <c r="F827" s="247" t="s">
        <v>2190</v>
      </c>
      <c r="G827" s="245"/>
      <c r="H827" s="248">
        <v>7.5679999999999996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153</v>
      </c>
      <c r="AU827" s="254" t="s">
        <v>79</v>
      </c>
      <c r="AV827" s="14" t="s">
        <v>79</v>
      </c>
      <c r="AW827" s="14" t="s">
        <v>31</v>
      </c>
      <c r="AX827" s="14" t="s">
        <v>69</v>
      </c>
      <c r="AY827" s="254" t="s">
        <v>142</v>
      </c>
    </row>
    <row r="828" s="13" customFormat="1">
      <c r="A828" s="13"/>
      <c r="B828" s="233"/>
      <c r="C828" s="234"/>
      <c r="D828" s="235" t="s">
        <v>153</v>
      </c>
      <c r="E828" s="236" t="s">
        <v>19</v>
      </c>
      <c r="F828" s="237" t="s">
        <v>2111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153</v>
      </c>
      <c r="AU828" s="243" t="s">
        <v>79</v>
      </c>
      <c r="AV828" s="13" t="s">
        <v>77</v>
      </c>
      <c r="AW828" s="13" t="s">
        <v>31</v>
      </c>
      <c r="AX828" s="13" t="s">
        <v>69</v>
      </c>
      <c r="AY828" s="243" t="s">
        <v>142</v>
      </c>
    </row>
    <row r="829" s="14" customFormat="1">
      <c r="A829" s="14"/>
      <c r="B829" s="244"/>
      <c r="C829" s="245"/>
      <c r="D829" s="235" t="s">
        <v>153</v>
      </c>
      <c r="E829" s="246" t="s">
        <v>19</v>
      </c>
      <c r="F829" s="247" t="s">
        <v>2190</v>
      </c>
      <c r="G829" s="245"/>
      <c r="H829" s="248">
        <v>7.5679999999999996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153</v>
      </c>
      <c r="AU829" s="254" t="s">
        <v>79</v>
      </c>
      <c r="AV829" s="14" t="s">
        <v>79</v>
      </c>
      <c r="AW829" s="14" t="s">
        <v>31</v>
      </c>
      <c r="AX829" s="14" t="s">
        <v>69</v>
      </c>
      <c r="AY829" s="254" t="s">
        <v>142</v>
      </c>
    </row>
    <row r="830" s="13" customFormat="1">
      <c r="A830" s="13"/>
      <c r="B830" s="233"/>
      <c r="C830" s="234"/>
      <c r="D830" s="235" t="s">
        <v>153</v>
      </c>
      <c r="E830" s="236" t="s">
        <v>19</v>
      </c>
      <c r="F830" s="237" t="s">
        <v>2112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153</v>
      </c>
      <c r="AU830" s="243" t="s">
        <v>79</v>
      </c>
      <c r="AV830" s="13" t="s">
        <v>77</v>
      </c>
      <c r="AW830" s="13" t="s">
        <v>31</v>
      </c>
      <c r="AX830" s="13" t="s">
        <v>69</v>
      </c>
      <c r="AY830" s="243" t="s">
        <v>142</v>
      </c>
    </row>
    <row r="831" s="14" customFormat="1">
      <c r="A831" s="14"/>
      <c r="B831" s="244"/>
      <c r="C831" s="245"/>
      <c r="D831" s="235" t="s">
        <v>153</v>
      </c>
      <c r="E831" s="246" t="s">
        <v>19</v>
      </c>
      <c r="F831" s="247" t="s">
        <v>2185</v>
      </c>
      <c r="G831" s="245"/>
      <c r="H831" s="248">
        <v>3.7839999999999998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153</v>
      </c>
      <c r="AU831" s="254" t="s">
        <v>79</v>
      </c>
      <c r="AV831" s="14" t="s">
        <v>79</v>
      </c>
      <c r="AW831" s="14" t="s">
        <v>31</v>
      </c>
      <c r="AX831" s="14" t="s">
        <v>69</v>
      </c>
      <c r="AY831" s="254" t="s">
        <v>142</v>
      </c>
    </row>
    <row r="832" s="13" customFormat="1">
      <c r="A832" s="13"/>
      <c r="B832" s="233"/>
      <c r="C832" s="234"/>
      <c r="D832" s="235" t="s">
        <v>153</v>
      </c>
      <c r="E832" s="236" t="s">
        <v>19</v>
      </c>
      <c r="F832" s="237" t="s">
        <v>542</v>
      </c>
      <c r="G832" s="234"/>
      <c r="H832" s="236" t="s">
        <v>19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153</v>
      </c>
      <c r="AU832" s="243" t="s">
        <v>79</v>
      </c>
      <c r="AV832" s="13" t="s">
        <v>77</v>
      </c>
      <c r="AW832" s="13" t="s">
        <v>31</v>
      </c>
      <c r="AX832" s="13" t="s">
        <v>69</v>
      </c>
      <c r="AY832" s="243" t="s">
        <v>142</v>
      </c>
    </row>
    <row r="833" s="14" customFormat="1">
      <c r="A833" s="14"/>
      <c r="B833" s="244"/>
      <c r="C833" s="245"/>
      <c r="D833" s="235" t="s">
        <v>153</v>
      </c>
      <c r="E833" s="246" t="s">
        <v>19</v>
      </c>
      <c r="F833" s="247" t="s">
        <v>2194</v>
      </c>
      <c r="G833" s="245"/>
      <c r="H833" s="248">
        <v>5.1079999999999997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153</v>
      </c>
      <c r="AU833" s="254" t="s">
        <v>79</v>
      </c>
      <c r="AV833" s="14" t="s">
        <v>79</v>
      </c>
      <c r="AW833" s="14" t="s">
        <v>31</v>
      </c>
      <c r="AX833" s="14" t="s">
        <v>69</v>
      </c>
      <c r="AY833" s="254" t="s">
        <v>142</v>
      </c>
    </row>
    <row r="834" s="14" customFormat="1">
      <c r="A834" s="14"/>
      <c r="B834" s="244"/>
      <c r="C834" s="245"/>
      <c r="D834" s="235" t="s">
        <v>153</v>
      </c>
      <c r="E834" s="246" t="s">
        <v>19</v>
      </c>
      <c r="F834" s="247" t="s">
        <v>2194</v>
      </c>
      <c r="G834" s="245"/>
      <c r="H834" s="248">
        <v>5.1079999999999997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153</v>
      </c>
      <c r="AU834" s="254" t="s">
        <v>79</v>
      </c>
      <c r="AV834" s="14" t="s">
        <v>79</v>
      </c>
      <c r="AW834" s="14" t="s">
        <v>31</v>
      </c>
      <c r="AX834" s="14" t="s">
        <v>69</v>
      </c>
      <c r="AY834" s="254" t="s">
        <v>142</v>
      </c>
    </row>
    <row r="835" s="13" customFormat="1">
      <c r="A835" s="13"/>
      <c r="B835" s="233"/>
      <c r="C835" s="234"/>
      <c r="D835" s="235" t="s">
        <v>153</v>
      </c>
      <c r="E835" s="236" t="s">
        <v>19</v>
      </c>
      <c r="F835" s="237" t="s">
        <v>1222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153</v>
      </c>
      <c r="AU835" s="243" t="s">
        <v>79</v>
      </c>
      <c r="AV835" s="13" t="s">
        <v>77</v>
      </c>
      <c r="AW835" s="13" t="s">
        <v>31</v>
      </c>
      <c r="AX835" s="13" t="s">
        <v>69</v>
      </c>
      <c r="AY835" s="243" t="s">
        <v>142</v>
      </c>
    </row>
    <row r="836" s="14" customFormat="1">
      <c r="A836" s="14"/>
      <c r="B836" s="244"/>
      <c r="C836" s="245"/>
      <c r="D836" s="235" t="s">
        <v>153</v>
      </c>
      <c r="E836" s="246" t="s">
        <v>19</v>
      </c>
      <c r="F836" s="247" t="s">
        <v>2195</v>
      </c>
      <c r="G836" s="245"/>
      <c r="H836" s="248">
        <v>10.215999999999999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153</v>
      </c>
      <c r="AU836" s="254" t="s">
        <v>79</v>
      </c>
      <c r="AV836" s="14" t="s">
        <v>79</v>
      </c>
      <c r="AW836" s="14" t="s">
        <v>31</v>
      </c>
      <c r="AX836" s="14" t="s">
        <v>69</v>
      </c>
      <c r="AY836" s="254" t="s">
        <v>142</v>
      </c>
    </row>
    <row r="837" s="13" customFormat="1">
      <c r="A837" s="13"/>
      <c r="B837" s="233"/>
      <c r="C837" s="234"/>
      <c r="D837" s="235" t="s">
        <v>153</v>
      </c>
      <c r="E837" s="236" t="s">
        <v>19</v>
      </c>
      <c r="F837" s="237" t="s">
        <v>2116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153</v>
      </c>
      <c r="AU837" s="243" t="s">
        <v>79</v>
      </c>
      <c r="AV837" s="13" t="s">
        <v>77</v>
      </c>
      <c r="AW837" s="13" t="s">
        <v>31</v>
      </c>
      <c r="AX837" s="13" t="s">
        <v>69</v>
      </c>
      <c r="AY837" s="243" t="s">
        <v>142</v>
      </c>
    </row>
    <row r="838" s="14" customFormat="1">
      <c r="A838" s="14"/>
      <c r="B838" s="244"/>
      <c r="C838" s="245"/>
      <c r="D838" s="235" t="s">
        <v>153</v>
      </c>
      <c r="E838" s="246" t="s">
        <v>19</v>
      </c>
      <c r="F838" s="247" t="s">
        <v>2194</v>
      </c>
      <c r="G838" s="245"/>
      <c r="H838" s="248">
        <v>5.1079999999999997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153</v>
      </c>
      <c r="AU838" s="254" t="s">
        <v>79</v>
      </c>
      <c r="AV838" s="14" t="s">
        <v>79</v>
      </c>
      <c r="AW838" s="14" t="s">
        <v>31</v>
      </c>
      <c r="AX838" s="14" t="s">
        <v>69</v>
      </c>
      <c r="AY838" s="254" t="s">
        <v>142</v>
      </c>
    </row>
    <row r="839" s="13" customFormat="1">
      <c r="A839" s="13"/>
      <c r="B839" s="233"/>
      <c r="C839" s="234"/>
      <c r="D839" s="235" t="s">
        <v>153</v>
      </c>
      <c r="E839" s="236" t="s">
        <v>19</v>
      </c>
      <c r="F839" s="237" t="s">
        <v>2119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153</v>
      </c>
      <c r="AU839" s="243" t="s">
        <v>79</v>
      </c>
      <c r="AV839" s="13" t="s">
        <v>77</v>
      </c>
      <c r="AW839" s="13" t="s">
        <v>31</v>
      </c>
      <c r="AX839" s="13" t="s">
        <v>69</v>
      </c>
      <c r="AY839" s="243" t="s">
        <v>142</v>
      </c>
    </row>
    <row r="840" s="14" customFormat="1">
      <c r="A840" s="14"/>
      <c r="B840" s="244"/>
      <c r="C840" s="245"/>
      <c r="D840" s="235" t="s">
        <v>153</v>
      </c>
      <c r="E840" s="246" t="s">
        <v>19</v>
      </c>
      <c r="F840" s="247" t="s">
        <v>2194</v>
      </c>
      <c r="G840" s="245"/>
      <c r="H840" s="248">
        <v>5.1079999999999997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153</v>
      </c>
      <c r="AU840" s="254" t="s">
        <v>79</v>
      </c>
      <c r="AV840" s="14" t="s">
        <v>79</v>
      </c>
      <c r="AW840" s="14" t="s">
        <v>31</v>
      </c>
      <c r="AX840" s="14" t="s">
        <v>69</v>
      </c>
      <c r="AY840" s="254" t="s">
        <v>142</v>
      </c>
    </row>
    <row r="841" s="14" customFormat="1">
      <c r="A841" s="14"/>
      <c r="B841" s="244"/>
      <c r="C841" s="245"/>
      <c r="D841" s="235" t="s">
        <v>153</v>
      </c>
      <c r="E841" s="246" t="s">
        <v>19</v>
      </c>
      <c r="F841" s="247" t="s">
        <v>2194</v>
      </c>
      <c r="G841" s="245"/>
      <c r="H841" s="248">
        <v>5.1079999999999997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153</v>
      </c>
      <c r="AU841" s="254" t="s">
        <v>79</v>
      </c>
      <c r="AV841" s="14" t="s">
        <v>79</v>
      </c>
      <c r="AW841" s="14" t="s">
        <v>31</v>
      </c>
      <c r="AX841" s="14" t="s">
        <v>69</v>
      </c>
      <c r="AY841" s="254" t="s">
        <v>142</v>
      </c>
    </row>
    <row r="842" s="15" customFormat="1">
      <c r="A842" s="15"/>
      <c r="B842" s="255"/>
      <c r="C842" s="256"/>
      <c r="D842" s="235" t="s">
        <v>153</v>
      </c>
      <c r="E842" s="257" t="s">
        <v>19</v>
      </c>
      <c r="F842" s="258" t="s">
        <v>158</v>
      </c>
      <c r="G842" s="256"/>
      <c r="H842" s="259">
        <v>237.91000000000008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5" t="s">
        <v>153</v>
      </c>
      <c r="AU842" s="265" t="s">
        <v>79</v>
      </c>
      <c r="AV842" s="15" t="s">
        <v>149</v>
      </c>
      <c r="AW842" s="15" t="s">
        <v>31</v>
      </c>
      <c r="AX842" s="15" t="s">
        <v>77</v>
      </c>
      <c r="AY842" s="265" t="s">
        <v>142</v>
      </c>
    </row>
    <row r="843" s="2" customFormat="1" ht="21.75" customHeight="1">
      <c r="A843" s="41"/>
      <c r="B843" s="42"/>
      <c r="C843" s="215" t="s">
        <v>2196</v>
      </c>
      <c r="D843" s="215" t="s">
        <v>144</v>
      </c>
      <c r="E843" s="216" t="s">
        <v>2197</v>
      </c>
      <c r="F843" s="217" t="s">
        <v>2198</v>
      </c>
      <c r="G843" s="218" t="s">
        <v>147</v>
      </c>
      <c r="H843" s="219">
        <v>34.299999999999997</v>
      </c>
      <c r="I843" s="220"/>
      <c r="J843" s="221">
        <f>ROUND(I843*H843,2)</f>
        <v>0</v>
      </c>
      <c r="K843" s="217" t="s">
        <v>148</v>
      </c>
      <c r="L843" s="47"/>
      <c r="M843" s="222" t="s">
        <v>19</v>
      </c>
      <c r="N843" s="223" t="s">
        <v>40</v>
      </c>
      <c r="O843" s="87"/>
      <c r="P843" s="224">
        <f>O843*H843</f>
        <v>0</v>
      </c>
      <c r="Q843" s="224">
        <v>0.17818000000000001</v>
      </c>
      <c r="R843" s="224">
        <f>Q843*H843</f>
        <v>6.1115740000000001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149</v>
      </c>
      <c r="AT843" s="226" t="s">
        <v>144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149</v>
      </c>
      <c r="BM843" s="226" t="s">
        <v>2199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2200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14" customFormat="1">
      <c r="A845" s="14"/>
      <c r="B845" s="244"/>
      <c r="C845" s="245"/>
      <c r="D845" s="235" t="s">
        <v>153</v>
      </c>
      <c r="E845" s="246" t="s">
        <v>19</v>
      </c>
      <c r="F845" s="247" t="s">
        <v>2201</v>
      </c>
      <c r="G845" s="245"/>
      <c r="H845" s="248">
        <v>34.299999999999997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153</v>
      </c>
      <c r="AU845" s="254" t="s">
        <v>79</v>
      </c>
      <c r="AV845" s="14" t="s">
        <v>79</v>
      </c>
      <c r="AW845" s="14" t="s">
        <v>31</v>
      </c>
      <c r="AX845" s="14" t="s">
        <v>69</v>
      </c>
      <c r="AY845" s="254" t="s">
        <v>142</v>
      </c>
    </row>
    <row r="846" s="15" customFormat="1">
      <c r="A846" s="15"/>
      <c r="B846" s="255"/>
      <c r="C846" s="256"/>
      <c r="D846" s="235" t="s">
        <v>153</v>
      </c>
      <c r="E846" s="257" t="s">
        <v>19</v>
      </c>
      <c r="F846" s="258" t="s">
        <v>158</v>
      </c>
      <c r="G846" s="256"/>
      <c r="H846" s="259">
        <v>34.299999999999997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153</v>
      </c>
      <c r="AU846" s="265" t="s">
        <v>79</v>
      </c>
      <c r="AV846" s="15" t="s">
        <v>149</v>
      </c>
      <c r="AW846" s="15" t="s">
        <v>31</v>
      </c>
      <c r="AX846" s="15" t="s">
        <v>77</v>
      </c>
      <c r="AY846" s="265" t="s">
        <v>142</v>
      </c>
    </row>
    <row r="847" s="12" customFormat="1" ht="22.8" customHeight="1">
      <c r="A847" s="12"/>
      <c r="B847" s="199"/>
      <c r="C847" s="200"/>
      <c r="D847" s="201" t="s">
        <v>68</v>
      </c>
      <c r="E847" s="213" t="s">
        <v>149</v>
      </c>
      <c r="F847" s="213" t="s">
        <v>305</v>
      </c>
      <c r="G847" s="200"/>
      <c r="H847" s="200"/>
      <c r="I847" s="203"/>
      <c r="J847" s="214">
        <f>BK847</f>
        <v>0</v>
      </c>
      <c r="K847" s="200"/>
      <c r="L847" s="205"/>
      <c r="M847" s="206"/>
      <c r="N847" s="207"/>
      <c r="O847" s="207"/>
      <c r="P847" s="208">
        <f>SUM(P848:P865)</f>
        <v>0</v>
      </c>
      <c r="Q847" s="207"/>
      <c r="R847" s="208">
        <f>SUM(R848:R865)</f>
        <v>663.10571216000005</v>
      </c>
      <c r="S847" s="207"/>
      <c r="T847" s="209">
        <f>SUM(T848:T865)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77</v>
      </c>
      <c r="AT847" s="211" t="s">
        <v>68</v>
      </c>
      <c r="AU847" s="211" t="s">
        <v>77</v>
      </c>
      <c r="AY847" s="210" t="s">
        <v>142</v>
      </c>
      <c r="BK847" s="212">
        <f>SUM(BK848:BK865)</f>
        <v>0</v>
      </c>
    </row>
    <row r="848" s="2" customFormat="1" ht="24.15" customHeight="1">
      <c r="A848" s="41"/>
      <c r="B848" s="42"/>
      <c r="C848" s="215" t="s">
        <v>2202</v>
      </c>
      <c r="D848" s="215" t="s">
        <v>144</v>
      </c>
      <c r="E848" s="216" t="s">
        <v>2203</v>
      </c>
      <c r="F848" s="217" t="s">
        <v>2204</v>
      </c>
      <c r="G848" s="218" t="s">
        <v>201</v>
      </c>
      <c r="H848" s="219">
        <v>1.8360000000000001</v>
      </c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2.3011599999999999</v>
      </c>
      <c r="R848" s="224">
        <f>Q848*H848</f>
        <v>4.2249297600000002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149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149</v>
      </c>
      <c r="BM848" s="226" t="s">
        <v>2205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2206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14" customFormat="1">
      <c r="A850" s="14"/>
      <c r="B850" s="244"/>
      <c r="C850" s="245"/>
      <c r="D850" s="235" t="s">
        <v>153</v>
      </c>
      <c r="E850" s="246" t="s">
        <v>19</v>
      </c>
      <c r="F850" s="247" t="s">
        <v>1858</v>
      </c>
      <c r="G850" s="245"/>
      <c r="H850" s="248">
        <v>1.8360000000000001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153</v>
      </c>
      <c r="AU850" s="254" t="s">
        <v>79</v>
      </c>
      <c r="AV850" s="14" t="s">
        <v>79</v>
      </c>
      <c r="AW850" s="14" t="s">
        <v>31</v>
      </c>
      <c r="AX850" s="14" t="s">
        <v>77</v>
      </c>
      <c r="AY850" s="254" t="s">
        <v>142</v>
      </c>
    </row>
    <row r="851" s="2" customFormat="1" ht="21.75" customHeight="1">
      <c r="A851" s="41"/>
      <c r="B851" s="42"/>
      <c r="C851" s="215" t="s">
        <v>2207</v>
      </c>
      <c r="D851" s="215" t="s">
        <v>144</v>
      </c>
      <c r="E851" s="216" t="s">
        <v>2208</v>
      </c>
      <c r="F851" s="217" t="s">
        <v>2209</v>
      </c>
      <c r="G851" s="218" t="s">
        <v>147</v>
      </c>
      <c r="H851" s="219">
        <v>6.1200000000000001</v>
      </c>
      <c r="I851" s="220"/>
      <c r="J851" s="221">
        <f>ROUND(I851*H851,2)</f>
        <v>0</v>
      </c>
      <c r="K851" s="217" t="s">
        <v>148</v>
      </c>
      <c r="L851" s="47"/>
      <c r="M851" s="222" t="s">
        <v>19</v>
      </c>
      <c r="N851" s="223" t="s">
        <v>40</v>
      </c>
      <c r="O851" s="87"/>
      <c r="P851" s="224">
        <f>O851*H851</f>
        <v>0</v>
      </c>
      <c r="Q851" s="224">
        <v>0.0055199999999999997</v>
      </c>
      <c r="R851" s="224">
        <f>Q851*H851</f>
        <v>0.033782399999999997</v>
      </c>
      <c r="S851" s="224">
        <v>0</v>
      </c>
      <c r="T851" s="225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6" t="s">
        <v>149</v>
      </c>
      <c r="AT851" s="226" t="s">
        <v>144</v>
      </c>
      <c r="AU851" s="226" t="s">
        <v>79</v>
      </c>
      <c r="AY851" s="20" t="s">
        <v>142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20" t="s">
        <v>77</v>
      </c>
      <c r="BK851" s="227">
        <f>ROUND(I851*H851,2)</f>
        <v>0</v>
      </c>
      <c r="BL851" s="20" t="s">
        <v>149</v>
      </c>
      <c r="BM851" s="226" t="s">
        <v>2210</v>
      </c>
    </row>
    <row r="852" s="2" customFormat="1">
      <c r="A852" s="41"/>
      <c r="B852" s="42"/>
      <c r="C852" s="43"/>
      <c r="D852" s="228" t="s">
        <v>151</v>
      </c>
      <c r="E852" s="43"/>
      <c r="F852" s="229" t="s">
        <v>2211</v>
      </c>
      <c r="G852" s="43"/>
      <c r="H852" s="43"/>
      <c r="I852" s="230"/>
      <c r="J852" s="43"/>
      <c r="K852" s="43"/>
      <c r="L852" s="47"/>
      <c r="M852" s="231"/>
      <c r="N852" s="232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151</v>
      </c>
      <c r="AU852" s="20" t="s">
        <v>79</v>
      </c>
    </row>
    <row r="853" s="14" customFormat="1">
      <c r="A853" s="14"/>
      <c r="B853" s="244"/>
      <c r="C853" s="245"/>
      <c r="D853" s="235" t="s">
        <v>153</v>
      </c>
      <c r="E853" s="246" t="s">
        <v>19</v>
      </c>
      <c r="F853" s="247" t="s">
        <v>2212</v>
      </c>
      <c r="G853" s="245"/>
      <c r="H853" s="248">
        <v>6.1200000000000001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153</v>
      </c>
      <c r="AU853" s="254" t="s">
        <v>79</v>
      </c>
      <c r="AV853" s="14" t="s">
        <v>79</v>
      </c>
      <c r="AW853" s="14" t="s">
        <v>31</v>
      </c>
      <c r="AX853" s="14" t="s">
        <v>77</v>
      </c>
      <c r="AY853" s="254" t="s">
        <v>142</v>
      </c>
    </row>
    <row r="854" s="2" customFormat="1" ht="24.15" customHeight="1">
      <c r="A854" s="41"/>
      <c r="B854" s="42"/>
      <c r="C854" s="215" t="s">
        <v>2213</v>
      </c>
      <c r="D854" s="215" t="s">
        <v>144</v>
      </c>
      <c r="E854" s="216" t="s">
        <v>2214</v>
      </c>
      <c r="F854" s="217" t="s">
        <v>2215</v>
      </c>
      <c r="G854" s="218" t="s">
        <v>147</v>
      </c>
      <c r="H854" s="219">
        <v>6.1200000000000001</v>
      </c>
      <c r="I854" s="220"/>
      <c r="J854" s="221">
        <f>ROUND(I854*H854,2)</f>
        <v>0</v>
      </c>
      <c r="K854" s="217" t="s">
        <v>148</v>
      </c>
      <c r="L854" s="47"/>
      <c r="M854" s="222" t="s">
        <v>19</v>
      </c>
      <c r="N854" s="223" t="s">
        <v>40</v>
      </c>
      <c r="O854" s="87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149</v>
      </c>
      <c r="AT854" s="226" t="s">
        <v>144</v>
      </c>
      <c r="AU854" s="226" t="s">
        <v>79</v>
      </c>
      <c r="AY854" s="20" t="s">
        <v>142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77</v>
      </c>
      <c r="BK854" s="227">
        <f>ROUND(I854*H854,2)</f>
        <v>0</v>
      </c>
      <c r="BL854" s="20" t="s">
        <v>149</v>
      </c>
      <c r="BM854" s="226" t="s">
        <v>2216</v>
      </c>
    </row>
    <row r="855" s="2" customFormat="1">
      <c r="A855" s="41"/>
      <c r="B855" s="42"/>
      <c r="C855" s="43"/>
      <c r="D855" s="228" t="s">
        <v>151</v>
      </c>
      <c r="E855" s="43"/>
      <c r="F855" s="229" t="s">
        <v>2217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151</v>
      </c>
      <c r="AU855" s="20" t="s">
        <v>79</v>
      </c>
    </row>
    <row r="856" s="2" customFormat="1" ht="24.15" customHeight="1">
      <c r="A856" s="41"/>
      <c r="B856" s="42"/>
      <c r="C856" s="215" t="s">
        <v>2218</v>
      </c>
      <c r="D856" s="215" t="s">
        <v>144</v>
      </c>
      <c r="E856" s="216" t="s">
        <v>2219</v>
      </c>
      <c r="F856" s="217" t="s">
        <v>2220</v>
      </c>
      <c r="G856" s="218" t="s">
        <v>166</v>
      </c>
      <c r="H856" s="219">
        <v>408</v>
      </c>
      <c r="I856" s="220"/>
      <c r="J856" s="221">
        <f>ROUND(I856*H856,2)</f>
        <v>0</v>
      </c>
      <c r="K856" s="217" t="s">
        <v>148</v>
      </c>
      <c r="L856" s="47"/>
      <c r="M856" s="222" t="s">
        <v>19</v>
      </c>
      <c r="N856" s="223" t="s">
        <v>40</v>
      </c>
      <c r="O856" s="87"/>
      <c r="P856" s="224">
        <f>O856*H856</f>
        <v>0</v>
      </c>
      <c r="Q856" s="224">
        <v>0.058999999999999997</v>
      </c>
      <c r="R856" s="224">
        <f>Q856*H856</f>
        <v>24.071999999999999</v>
      </c>
      <c r="S856" s="224">
        <v>0</v>
      </c>
      <c r="T856" s="225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149</v>
      </c>
      <c r="AT856" s="226" t="s">
        <v>144</v>
      </c>
      <c r="AU856" s="226" t="s">
        <v>79</v>
      </c>
      <c r="AY856" s="20" t="s">
        <v>142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77</v>
      </c>
      <c r="BK856" s="227">
        <f>ROUND(I856*H856,2)</f>
        <v>0</v>
      </c>
      <c r="BL856" s="20" t="s">
        <v>149</v>
      </c>
      <c r="BM856" s="226" t="s">
        <v>2221</v>
      </c>
    </row>
    <row r="857" s="2" customFormat="1">
      <c r="A857" s="41"/>
      <c r="B857" s="42"/>
      <c r="C857" s="43"/>
      <c r="D857" s="228" t="s">
        <v>151</v>
      </c>
      <c r="E857" s="43"/>
      <c r="F857" s="229" t="s">
        <v>2222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151</v>
      </c>
      <c r="AU857" s="20" t="s">
        <v>79</v>
      </c>
    </row>
    <row r="858" s="2" customFormat="1" ht="24.15" customHeight="1">
      <c r="A858" s="41"/>
      <c r="B858" s="42"/>
      <c r="C858" s="215" t="s">
        <v>2223</v>
      </c>
      <c r="D858" s="215" t="s">
        <v>144</v>
      </c>
      <c r="E858" s="216" t="s">
        <v>2224</v>
      </c>
      <c r="F858" s="217" t="s">
        <v>2225</v>
      </c>
      <c r="G858" s="218" t="s">
        <v>256</v>
      </c>
      <c r="H858" s="219">
        <v>4.5410000000000004</v>
      </c>
      <c r="I858" s="220"/>
      <c r="J858" s="221">
        <f>ROUND(I858*H858,2)</f>
        <v>0</v>
      </c>
      <c r="K858" s="217" t="s">
        <v>148</v>
      </c>
      <c r="L858" s="47"/>
      <c r="M858" s="222" t="s">
        <v>19</v>
      </c>
      <c r="N858" s="223" t="s">
        <v>40</v>
      </c>
      <c r="O858" s="87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149</v>
      </c>
      <c r="AT858" s="226" t="s">
        <v>144</v>
      </c>
      <c r="AU858" s="226" t="s">
        <v>79</v>
      </c>
      <c r="AY858" s="20" t="s">
        <v>142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149</v>
      </c>
      <c r="BM858" s="226" t="s">
        <v>2226</v>
      </c>
    </row>
    <row r="859" s="2" customFormat="1">
      <c r="A859" s="41"/>
      <c r="B859" s="42"/>
      <c r="C859" s="43"/>
      <c r="D859" s="228" t="s">
        <v>151</v>
      </c>
      <c r="E859" s="43"/>
      <c r="F859" s="229" t="s">
        <v>2227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151</v>
      </c>
      <c r="AU859" s="20" t="s">
        <v>79</v>
      </c>
    </row>
    <row r="860" s="14" customFormat="1">
      <c r="A860" s="14"/>
      <c r="B860" s="244"/>
      <c r="C860" s="245"/>
      <c r="D860" s="235" t="s">
        <v>153</v>
      </c>
      <c r="E860" s="246" t="s">
        <v>19</v>
      </c>
      <c r="F860" s="247" t="s">
        <v>2228</v>
      </c>
      <c r="G860" s="245"/>
      <c r="H860" s="248">
        <v>4.5410000000000004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153</v>
      </c>
      <c r="AU860" s="254" t="s">
        <v>79</v>
      </c>
      <c r="AV860" s="14" t="s">
        <v>79</v>
      </c>
      <c r="AW860" s="14" t="s">
        <v>31</v>
      </c>
      <c r="AX860" s="14" t="s">
        <v>69</v>
      </c>
      <c r="AY860" s="254" t="s">
        <v>142</v>
      </c>
    </row>
    <row r="861" s="15" customFormat="1">
      <c r="A861" s="15"/>
      <c r="B861" s="255"/>
      <c r="C861" s="256"/>
      <c r="D861" s="235" t="s">
        <v>153</v>
      </c>
      <c r="E861" s="257" t="s">
        <v>19</v>
      </c>
      <c r="F861" s="258" t="s">
        <v>158</v>
      </c>
      <c r="G861" s="256"/>
      <c r="H861" s="259">
        <v>4.5410000000000004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5" t="s">
        <v>153</v>
      </c>
      <c r="AU861" s="265" t="s">
        <v>79</v>
      </c>
      <c r="AV861" s="15" t="s">
        <v>149</v>
      </c>
      <c r="AW861" s="15" t="s">
        <v>31</v>
      </c>
      <c r="AX861" s="15" t="s">
        <v>77</v>
      </c>
      <c r="AY861" s="265" t="s">
        <v>142</v>
      </c>
    </row>
    <row r="862" s="2" customFormat="1" ht="16.5" customHeight="1">
      <c r="A862" s="41"/>
      <c r="B862" s="42"/>
      <c r="C862" s="277" t="s">
        <v>2229</v>
      </c>
      <c r="D862" s="277" t="s">
        <v>275</v>
      </c>
      <c r="E862" s="278" t="s">
        <v>2230</v>
      </c>
      <c r="F862" s="279" t="s">
        <v>2231</v>
      </c>
      <c r="G862" s="280" t="s">
        <v>256</v>
      </c>
      <c r="H862" s="281">
        <v>4.7750000000000004</v>
      </c>
      <c r="I862" s="282"/>
      <c r="J862" s="283">
        <f>ROUND(I862*H862,2)</f>
        <v>0</v>
      </c>
      <c r="K862" s="279" t="s">
        <v>148</v>
      </c>
      <c r="L862" s="284"/>
      <c r="M862" s="285" t="s">
        <v>19</v>
      </c>
      <c r="N862" s="286" t="s">
        <v>40</v>
      </c>
      <c r="O862" s="87"/>
      <c r="P862" s="224">
        <f>O862*H862</f>
        <v>0</v>
      </c>
      <c r="Q862" s="224">
        <v>1</v>
      </c>
      <c r="R862" s="224">
        <f>Q862*H862</f>
        <v>4.7750000000000004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193</v>
      </c>
      <c r="AT862" s="226" t="s">
        <v>275</v>
      </c>
      <c r="AU862" s="226" t="s">
        <v>79</v>
      </c>
      <c r="AY862" s="20" t="s">
        <v>142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77</v>
      </c>
      <c r="BK862" s="227">
        <f>ROUND(I862*H862,2)</f>
        <v>0</v>
      </c>
      <c r="BL862" s="20" t="s">
        <v>149</v>
      </c>
      <c r="BM862" s="226" t="s">
        <v>2232</v>
      </c>
    </row>
    <row r="863" s="14" customFormat="1">
      <c r="A863" s="14"/>
      <c r="B863" s="244"/>
      <c r="C863" s="245"/>
      <c r="D863" s="235" t="s">
        <v>153</v>
      </c>
      <c r="E863" s="246" t="s">
        <v>19</v>
      </c>
      <c r="F863" s="247" t="s">
        <v>2233</v>
      </c>
      <c r="G863" s="245"/>
      <c r="H863" s="248">
        <v>4.7750000000000004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153</v>
      </c>
      <c r="AU863" s="254" t="s">
        <v>79</v>
      </c>
      <c r="AV863" s="14" t="s">
        <v>79</v>
      </c>
      <c r="AW863" s="14" t="s">
        <v>31</v>
      </c>
      <c r="AX863" s="14" t="s">
        <v>77</v>
      </c>
      <c r="AY863" s="254" t="s">
        <v>142</v>
      </c>
    </row>
    <row r="864" s="2" customFormat="1" ht="16.5" customHeight="1">
      <c r="A864" s="41"/>
      <c r="B864" s="42"/>
      <c r="C864" s="277" t="s">
        <v>2234</v>
      </c>
      <c r="D864" s="277" t="s">
        <v>275</v>
      </c>
      <c r="E864" s="278" t="s">
        <v>2235</v>
      </c>
      <c r="F864" s="279" t="s">
        <v>2236</v>
      </c>
      <c r="G864" s="280" t="s">
        <v>771</v>
      </c>
      <c r="H864" s="281">
        <v>210</v>
      </c>
      <c r="I864" s="282"/>
      <c r="J864" s="283">
        <f>ROUND(I864*H864,2)</f>
        <v>0</v>
      </c>
      <c r="K864" s="279" t="s">
        <v>19</v>
      </c>
      <c r="L864" s="284"/>
      <c r="M864" s="285" t="s">
        <v>19</v>
      </c>
      <c r="N864" s="286" t="s">
        <v>40</v>
      </c>
      <c r="O864" s="87"/>
      <c r="P864" s="224">
        <f>O864*H864</f>
        <v>0</v>
      </c>
      <c r="Q864" s="224">
        <v>1</v>
      </c>
      <c r="R864" s="224">
        <f>Q864*H864</f>
        <v>210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193</v>
      </c>
      <c r="AT864" s="226" t="s">
        <v>275</v>
      </c>
      <c r="AU864" s="226" t="s">
        <v>79</v>
      </c>
      <c r="AY864" s="20" t="s">
        <v>142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77</v>
      </c>
      <c r="BK864" s="227">
        <f>ROUND(I864*H864,2)</f>
        <v>0</v>
      </c>
      <c r="BL864" s="20" t="s">
        <v>149</v>
      </c>
      <c r="BM864" s="226" t="s">
        <v>2237</v>
      </c>
    </row>
    <row r="865" s="2" customFormat="1" ht="16.5" customHeight="1">
      <c r="A865" s="41"/>
      <c r="B865" s="42"/>
      <c r="C865" s="277" t="s">
        <v>2238</v>
      </c>
      <c r="D865" s="277" t="s">
        <v>275</v>
      </c>
      <c r="E865" s="278" t="s">
        <v>2239</v>
      </c>
      <c r="F865" s="279" t="s">
        <v>2240</v>
      </c>
      <c r="G865" s="280" t="s">
        <v>771</v>
      </c>
      <c r="H865" s="281">
        <v>420</v>
      </c>
      <c r="I865" s="282"/>
      <c r="J865" s="283">
        <f>ROUND(I865*H865,2)</f>
        <v>0</v>
      </c>
      <c r="K865" s="279" t="s">
        <v>19</v>
      </c>
      <c r="L865" s="284"/>
      <c r="M865" s="285" t="s">
        <v>19</v>
      </c>
      <c r="N865" s="286" t="s">
        <v>40</v>
      </c>
      <c r="O865" s="87"/>
      <c r="P865" s="224">
        <f>O865*H865</f>
        <v>0</v>
      </c>
      <c r="Q865" s="224">
        <v>1</v>
      </c>
      <c r="R865" s="224">
        <f>Q865*H865</f>
        <v>420</v>
      </c>
      <c r="S865" s="224">
        <v>0</v>
      </c>
      <c r="T865" s="225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6" t="s">
        <v>193</v>
      </c>
      <c r="AT865" s="226" t="s">
        <v>275</v>
      </c>
      <c r="AU865" s="226" t="s">
        <v>79</v>
      </c>
      <c r="AY865" s="20" t="s">
        <v>142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20" t="s">
        <v>77</v>
      </c>
      <c r="BK865" s="227">
        <f>ROUND(I865*H865,2)</f>
        <v>0</v>
      </c>
      <c r="BL865" s="20" t="s">
        <v>149</v>
      </c>
      <c r="BM865" s="226" t="s">
        <v>2241</v>
      </c>
    </row>
    <row r="866" s="12" customFormat="1" ht="22.8" customHeight="1">
      <c r="A866" s="12"/>
      <c r="B866" s="199"/>
      <c r="C866" s="200"/>
      <c r="D866" s="201" t="s">
        <v>68</v>
      </c>
      <c r="E866" s="213" t="s">
        <v>179</v>
      </c>
      <c r="F866" s="213" t="s">
        <v>2242</v>
      </c>
      <c r="G866" s="200"/>
      <c r="H866" s="200"/>
      <c r="I866" s="203"/>
      <c r="J866" s="214">
        <f>BK866</f>
        <v>0</v>
      </c>
      <c r="K866" s="200"/>
      <c r="L866" s="205"/>
      <c r="M866" s="206"/>
      <c r="N866" s="207"/>
      <c r="O866" s="207"/>
      <c r="P866" s="208">
        <f>SUM(P867:P2242)</f>
        <v>0</v>
      </c>
      <c r="Q866" s="207"/>
      <c r="R866" s="208">
        <f>SUM(R867:R2242)</f>
        <v>170.43147627000005</v>
      </c>
      <c r="S866" s="207"/>
      <c r="T866" s="209">
        <f>SUM(T867:T2242)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0" t="s">
        <v>77</v>
      </c>
      <c r="AT866" s="211" t="s">
        <v>68</v>
      </c>
      <c r="AU866" s="211" t="s">
        <v>77</v>
      </c>
      <c r="AY866" s="210" t="s">
        <v>142</v>
      </c>
      <c r="BK866" s="212">
        <f>SUM(BK867:BK2242)</f>
        <v>0</v>
      </c>
    </row>
    <row r="867" s="2" customFormat="1" ht="16.5" customHeight="1">
      <c r="A867" s="41"/>
      <c r="B867" s="42"/>
      <c r="C867" s="215" t="s">
        <v>2243</v>
      </c>
      <c r="D867" s="215" t="s">
        <v>144</v>
      </c>
      <c r="E867" s="216" t="s">
        <v>2244</v>
      </c>
      <c r="F867" s="217" t="s">
        <v>2245</v>
      </c>
      <c r="G867" s="218" t="s">
        <v>147</v>
      </c>
      <c r="H867" s="219">
        <v>171.06999999999999</v>
      </c>
      <c r="I867" s="220"/>
      <c r="J867" s="221">
        <f>ROUND(I867*H867,2)</f>
        <v>0</v>
      </c>
      <c r="K867" s="217" t="s">
        <v>148</v>
      </c>
      <c r="L867" s="47"/>
      <c r="M867" s="222" t="s">
        <v>19</v>
      </c>
      <c r="N867" s="223" t="s">
        <v>40</v>
      </c>
      <c r="O867" s="87"/>
      <c r="P867" s="224">
        <f>O867*H867</f>
        <v>0</v>
      </c>
      <c r="Q867" s="224">
        <v>0.0080000000000000002</v>
      </c>
      <c r="R867" s="224">
        <f>Q867*H867</f>
        <v>1.36856</v>
      </c>
      <c r="S867" s="224">
        <v>0</v>
      </c>
      <c r="T867" s="225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6" t="s">
        <v>149</v>
      </c>
      <c r="AT867" s="226" t="s">
        <v>144</v>
      </c>
      <c r="AU867" s="226" t="s">
        <v>79</v>
      </c>
      <c r="AY867" s="20" t="s">
        <v>142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20" t="s">
        <v>77</v>
      </c>
      <c r="BK867" s="227">
        <f>ROUND(I867*H867,2)</f>
        <v>0</v>
      </c>
      <c r="BL867" s="20" t="s">
        <v>149</v>
      </c>
      <c r="BM867" s="226" t="s">
        <v>2246</v>
      </c>
    </row>
    <row r="868" s="2" customFormat="1">
      <c r="A868" s="41"/>
      <c r="B868" s="42"/>
      <c r="C868" s="43"/>
      <c r="D868" s="228" t="s">
        <v>151</v>
      </c>
      <c r="E868" s="43"/>
      <c r="F868" s="229" t="s">
        <v>2247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151</v>
      </c>
      <c r="AU868" s="20" t="s">
        <v>79</v>
      </c>
    </row>
    <row r="869" s="13" customFormat="1">
      <c r="A869" s="13"/>
      <c r="B869" s="233"/>
      <c r="C869" s="234"/>
      <c r="D869" s="235" t="s">
        <v>153</v>
      </c>
      <c r="E869" s="236" t="s">
        <v>19</v>
      </c>
      <c r="F869" s="237" t="s">
        <v>2248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153</v>
      </c>
      <c r="AU869" s="243" t="s">
        <v>79</v>
      </c>
      <c r="AV869" s="13" t="s">
        <v>77</v>
      </c>
      <c r="AW869" s="13" t="s">
        <v>31</v>
      </c>
      <c r="AX869" s="13" t="s">
        <v>69</v>
      </c>
      <c r="AY869" s="243" t="s">
        <v>142</v>
      </c>
    </row>
    <row r="870" s="14" customFormat="1">
      <c r="A870" s="14"/>
      <c r="B870" s="244"/>
      <c r="C870" s="245"/>
      <c r="D870" s="235" t="s">
        <v>153</v>
      </c>
      <c r="E870" s="246" t="s">
        <v>19</v>
      </c>
      <c r="F870" s="247" t="s">
        <v>2249</v>
      </c>
      <c r="G870" s="245"/>
      <c r="H870" s="248">
        <v>174.58000000000001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153</v>
      </c>
      <c r="AU870" s="254" t="s">
        <v>79</v>
      </c>
      <c r="AV870" s="14" t="s">
        <v>79</v>
      </c>
      <c r="AW870" s="14" t="s">
        <v>31</v>
      </c>
      <c r="AX870" s="14" t="s">
        <v>69</v>
      </c>
      <c r="AY870" s="254" t="s">
        <v>142</v>
      </c>
    </row>
    <row r="871" s="14" customFormat="1">
      <c r="A871" s="14"/>
      <c r="B871" s="244"/>
      <c r="C871" s="245"/>
      <c r="D871" s="235" t="s">
        <v>153</v>
      </c>
      <c r="E871" s="246" t="s">
        <v>19</v>
      </c>
      <c r="F871" s="247" t="s">
        <v>2250</v>
      </c>
      <c r="G871" s="245"/>
      <c r="H871" s="248">
        <v>-3.5099999999999998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153</v>
      </c>
      <c r="AU871" s="254" t="s">
        <v>79</v>
      </c>
      <c r="AV871" s="14" t="s">
        <v>79</v>
      </c>
      <c r="AW871" s="14" t="s">
        <v>31</v>
      </c>
      <c r="AX871" s="14" t="s">
        <v>69</v>
      </c>
      <c r="AY871" s="254" t="s">
        <v>142</v>
      </c>
    </row>
    <row r="872" s="15" customFormat="1">
      <c r="A872" s="15"/>
      <c r="B872" s="255"/>
      <c r="C872" s="256"/>
      <c r="D872" s="235" t="s">
        <v>153</v>
      </c>
      <c r="E872" s="257" t="s">
        <v>19</v>
      </c>
      <c r="F872" s="258" t="s">
        <v>158</v>
      </c>
      <c r="G872" s="256"/>
      <c r="H872" s="259">
        <v>171.07000000000002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153</v>
      </c>
      <c r="AU872" s="265" t="s">
        <v>79</v>
      </c>
      <c r="AV872" s="15" t="s">
        <v>149</v>
      </c>
      <c r="AW872" s="15" t="s">
        <v>31</v>
      </c>
      <c r="AX872" s="15" t="s">
        <v>77</v>
      </c>
      <c r="AY872" s="265" t="s">
        <v>142</v>
      </c>
    </row>
    <row r="873" s="2" customFormat="1" ht="24.15" customHeight="1">
      <c r="A873" s="41"/>
      <c r="B873" s="42"/>
      <c r="C873" s="215" t="s">
        <v>2251</v>
      </c>
      <c r="D873" s="215" t="s">
        <v>144</v>
      </c>
      <c r="E873" s="216" t="s">
        <v>2252</v>
      </c>
      <c r="F873" s="217" t="s">
        <v>2253</v>
      </c>
      <c r="G873" s="218" t="s">
        <v>147</v>
      </c>
      <c r="H873" s="219">
        <v>171.06999999999999</v>
      </c>
      <c r="I873" s="220"/>
      <c r="J873" s="221">
        <f>ROUND(I873*H873,2)</f>
        <v>0</v>
      </c>
      <c r="K873" s="217" t="s">
        <v>148</v>
      </c>
      <c r="L873" s="47"/>
      <c r="M873" s="222" t="s">
        <v>19</v>
      </c>
      <c r="N873" s="223" t="s">
        <v>40</v>
      </c>
      <c r="O873" s="87"/>
      <c r="P873" s="224">
        <f>O873*H873</f>
        <v>0</v>
      </c>
      <c r="Q873" s="224">
        <v>0.016</v>
      </c>
      <c r="R873" s="224">
        <f>Q873*H873</f>
        <v>2.73712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248</v>
      </c>
      <c r="AT873" s="226" t="s">
        <v>144</v>
      </c>
      <c r="AU873" s="226" t="s">
        <v>79</v>
      </c>
      <c r="AY873" s="20" t="s">
        <v>142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77</v>
      </c>
      <c r="BK873" s="227">
        <f>ROUND(I873*H873,2)</f>
        <v>0</v>
      </c>
      <c r="BL873" s="20" t="s">
        <v>248</v>
      </c>
      <c r="BM873" s="226" t="s">
        <v>2254</v>
      </c>
    </row>
    <row r="874" s="2" customFormat="1">
      <c r="A874" s="41"/>
      <c r="B874" s="42"/>
      <c r="C874" s="43"/>
      <c r="D874" s="228" t="s">
        <v>151</v>
      </c>
      <c r="E874" s="43"/>
      <c r="F874" s="229" t="s">
        <v>2255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151</v>
      </c>
      <c r="AU874" s="20" t="s">
        <v>79</v>
      </c>
    </row>
    <row r="875" s="13" customFormat="1">
      <c r="A875" s="13"/>
      <c r="B875" s="233"/>
      <c r="C875" s="234"/>
      <c r="D875" s="235" t="s">
        <v>153</v>
      </c>
      <c r="E875" s="236" t="s">
        <v>19</v>
      </c>
      <c r="F875" s="237" t="s">
        <v>2248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153</v>
      </c>
      <c r="AU875" s="243" t="s">
        <v>79</v>
      </c>
      <c r="AV875" s="13" t="s">
        <v>77</v>
      </c>
      <c r="AW875" s="13" t="s">
        <v>31</v>
      </c>
      <c r="AX875" s="13" t="s">
        <v>69</v>
      </c>
      <c r="AY875" s="243" t="s">
        <v>142</v>
      </c>
    </row>
    <row r="876" s="14" customFormat="1">
      <c r="A876" s="14"/>
      <c r="B876" s="244"/>
      <c r="C876" s="245"/>
      <c r="D876" s="235" t="s">
        <v>153</v>
      </c>
      <c r="E876" s="246" t="s">
        <v>19</v>
      </c>
      <c r="F876" s="247" t="s">
        <v>2249</v>
      </c>
      <c r="G876" s="245"/>
      <c r="H876" s="248">
        <v>174.58000000000001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153</v>
      </c>
      <c r="AU876" s="254" t="s">
        <v>79</v>
      </c>
      <c r="AV876" s="14" t="s">
        <v>79</v>
      </c>
      <c r="AW876" s="14" t="s">
        <v>31</v>
      </c>
      <c r="AX876" s="14" t="s">
        <v>69</v>
      </c>
      <c r="AY876" s="254" t="s">
        <v>142</v>
      </c>
    </row>
    <row r="877" s="14" customFormat="1">
      <c r="A877" s="14"/>
      <c r="B877" s="244"/>
      <c r="C877" s="245"/>
      <c r="D877" s="235" t="s">
        <v>153</v>
      </c>
      <c r="E877" s="246" t="s">
        <v>19</v>
      </c>
      <c r="F877" s="247" t="s">
        <v>2250</v>
      </c>
      <c r="G877" s="245"/>
      <c r="H877" s="248">
        <v>-3.5099999999999998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153</v>
      </c>
      <c r="AU877" s="254" t="s">
        <v>79</v>
      </c>
      <c r="AV877" s="14" t="s">
        <v>79</v>
      </c>
      <c r="AW877" s="14" t="s">
        <v>31</v>
      </c>
      <c r="AX877" s="14" t="s">
        <v>69</v>
      </c>
      <c r="AY877" s="254" t="s">
        <v>142</v>
      </c>
    </row>
    <row r="878" s="15" customFormat="1">
      <c r="A878" s="15"/>
      <c r="B878" s="255"/>
      <c r="C878" s="256"/>
      <c r="D878" s="235" t="s">
        <v>153</v>
      </c>
      <c r="E878" s="257" t="s">
        <v>19</v>
      </c>
      <c r="F878" s="258" t="s">
        <v>158</v>
      </c>
      <c r="G878" s="256"/>
      <c r="H878" s="259">
        <v>171.07000000000002</v>
      </c>
      <c r="I878" s="260"/>
      <c r="J878" s="256"/>
      <c r="K878" s="256"/>
      <c r="L878" s="261"/>
      <c r="M878" s="262"/>
      <c r="N878" s="263"/>
      <c r="O878" s="263"/>
      <c r="P878" s="263"/>
      <c r="Q878" s="263"/>
      <c r="R878" s="263"/>
      <c r="S878" s="263"/>
      <c r="T878" s="26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5" t="s">
        <v>153</v>
      </c>
      <c r="AU878" s="265" t="s">
        <v>79</v>
      </c>
      <c r="AV878" s="15" t="s">
        <v>149</v>
      </c>
      <c r="AW878" s="15" t="s">
        <v>31</v>
      </c>
      <c r="AX878" s="15" t="s">
        <v>77</v>
      </c>
      <c r="AY878" s="265" t="s">
        <v>142</v>
      </c>
    </row>
    <row r="879" s="2" customFormat="1" ht="21.75" customHeight="1">
      <c r="A879" s="41"/>
      <c r="B879" s="42"/>
      <c r="C879" s="215" t="s">
        <v>2256</v>
      </c>
      <c r="D879" s="215" t="s">
        <v>144</v>
      </c>
      <c r="E879" s="216" t="s">
        <v>2257</v>
      </c>
      <c r="F879" s="217" t="s">
        <v>2258</v>
      </c>
      <c r="G879" s="218" t="s">
        <v>147</v>
      </c>
      <c r="H879" s="219">
        <v>171.06999999999999</v>
      </c>
      <c r="I879" s="220"/>
      <c r="J879" s="221">
        <f>ROUND(I879*H879,2)</f>
        <v>0</v>
      </c>
      <c r="K879" s="217" t="s">
        <v>148</v>
      </c>
      <c r="L879" s="47"/>
      <c r="M879" s="222" t="s">
        <v>19</v>
      </c>
      <c r="N879" s="223" t="s">
        <v>40</v>
      </c>
      <c r="O879" s="87"/>
      <c r="P879" s="224">
        <f>O879*H879</f>
        <v>0</v>
      </c>
      <c r="Q879" s="224">
        <v>0.0040000000000000001</v>
      </c>
      <c r="R879" s="224">
        <f>Q879*H879</f>
        <v>0.68428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149</v>
      </c>
      <c r="AT879" s="226" t="s">
        <v>144</v>
      </c>
      <c r="AU879" s="226" t="s">
        <v>79</v>
      </c>
      <c r="AY879" s="20" t="s">
        <v>142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77</v>
      </c>
      <c r="BK879" s="227">
        <f>ROUND(I879*H879,2)</f>
        <v>0</v>
      </c>
      <c r="BL879" s="20" t="s">
        <v>149</v>
      </c>
      <c r="BM879" s="226" t="s">
        <v>2259</v>
      </c>
    </row>
    <row r="880" s="2" customFormat="1">
      <c r="A880" s="41"/>
      <c r="B880" s="42"/>
      <c r="C880" s="43"/>
      <c r="D880" s="228" t="s">
        <v>151</v>
      </c>
      <c r="E880" s="43"/>
      <c r="F880" s="229" t="s">
        <v>2260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151</v>
      </c>
      <c r="AU880" s="20" t="s">
        <v>79</v>
      </c>
    </row>
    <row r="881" s="2" customFormat="1" ht="16.5" customHeight="1">
      <c r="A881" s="41"/>
      <c r="B881" s="42"/>
      <c r="C881" s="215" t="s">
        <v>2261</v>
      </c>
      <c r="D881" s="215" t="s">
        <v>144</v>
      </c>
      <c r="E881" s="216" t="s">
        <v>2262</v>
      </c>
      <c r="F881" s="217" t="s">
        <v>2263</v>
      </c>
      <c r="G881" s="218" t="s">
        <v>147</v>
      </c>
      <c r="H881" s="219">
        <v>443.839</v>
      </c>
      <c r="I881" s="220"/>
      <c r="J881" s="221">
        <f>ROUND(I881*H881,2)</f>
        <v>0</v>
      </c>
      <c r="K881" s="217" t="s">
        <v>148</v>
      </c>
      <c r="L881" s="47"/>
      <c r="M881" s="222" t="s">
        <v>19</v>
      </c>
      <c r="N881" s="223" t="s">
        <v>40</v>
      </c>
      <c r="O881" s="87"/>
      <c r="P881" s="224">
        <f>O881*H881</f>
        <v>0</v>
      </c>
      <c r="Q881" s="224">
        <v>0.0080000000000000002</v>
      </c>
      <c r="R881" s="224">
        <f>Q881*H881</f>
        <v>3.5507119999999999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149</v>
      </c>
      <c r="AT881" s="226" t="s">
        <v>144</v>
      </c>
      <c r="AU881" s="226" t="s">
        <v>79</v>
      </c>
      <c r="AY881" s="20" t="s">
        <v>142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77</v>
      </c>
      <c r="BK881" s="227">
        <f>ROUND(I881*H881,2)</f>
        <v>0</v>
      </c>
      <c r="BL881" s="20" t="s">
        <v>149</v>
      </c>
      <c r="BM881" s="226" t="s">
        <v>2264</v>
      </c>
    </row>
    <row r="882" s="2" customFormat="1">
      <c r="A882" s="41"/>
      <c r="B882" s="42"/>
      <c r="C882" s="43"/>
      <c r="D882" s="228" t="s">
        <v>151</v>
      </c>
      <c r="E882" s="43"/>
      <c r="F882" s="229" t="s">
        <v>2265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151</v>
      </c>
      <c r="AU882" s="20" t="s">
        <v>79</v>
      </c>
    </row>
    <row r="883" s="13" customFormat="1">
      <c r="A883" s="13"/>
      <c r="B883" s="233"/>
      <c r="C883" s="234"/>
      <c r="D883" s="235" t="s">
        <v>153</v>
      </c>
      <c r="E883" s="236" t="s">
        <v>19</v>
      </c>
      <c r="F883" s="237" t="s">
        <v>486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153</v>
      </c>
      <c r="AU883" s="243" t="s">
        <v>79</v>
      </c>
      <c r="AV883" s="13" t="s">
        <v>77</v>
      </c>
      <c r="AW883" s="13" t="s">
        <v>31</v>
      </c>
      <c r="AX883" s="13" t="s">
        <v>69</v>
      </c>
      <c r="AY883" s="243" t="s">
        <v>142</v>
      </c>
    </row>
    <row r="884" s="13" customFormat="1">
      <c r="A884" s="13"/>
      <c r="B884" s="233"/>
      <c r="C884" s="234"/>
      <c r="D884" s="235" t="s">
        <v>153</v>
      </c>
      <c r="E884" s="236" t="s">
        <v>19</v>
      </c>
      <c r="F884" s="237" t="s">
        <v>671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153</v>
      </c>
      <c r="AU884" s="243" t="s">
        <v>79</v>
      </c>
      <c r="AV884" s="13" t="s">
        <v>77</v>
      </c>
      <c r="AW884" s="13" t="s">
        <v>31</v>
      </c>
      <c r="AX884" s="13" t="s">
        <v>69</v>
      </c>
      <c r="AY884" s="243" t="s">
        <v>142</v>
      </c>
    </row>
    <row r="885" s="14" customFormat="1">
      <c r="A885" s="14"/>
      <c r="B885" s="244"/>
      <c r="C885" s="245"/>
      <c r="D885" s="235" t="s">
        <v>153</v>
      </c>
      <c r="E885" s="246" t="s">
        <v>19</v>
      </c>
      <c r="F885" s="247" t="s">
        <v>2266</v>
      </c>
      <c r="G885" s="245"/>
      <c r="H885" s="248">
        <v>33.831000000000003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153</v>
      </c>
      <c r="AU885" s="254" t="s">
        <v>79</v>
      </c>
      <c r="AV885" s="14" t="s">
        <v>79</v>
      </c>
      <c r="AW885" s="14" t="s">
        <v>31</v>
      </c>
      <c r="AX885" s="14" t="s">
        <v>69</v>
      </c>
      <c r="AY885" s="254" t="s">
        <v>142</v>
      </c>
    </row>
    <row r="886" s="14" customFormat="1">
      <c r="A886" s="14"/>
      <c r="B886" s="244"/>
      <c r="C886" s="245"/>
      <c r="D886" s="235" t="s">
        <v>153</v>
      </c>
      <c r="E886" s="246" t="s">
        <v>19</v>
      </c>
      <c r="F886" s="247" t="s">
        <v>2267</v>
      </c>
      <c r="G886" s="245"/>
      <c r="H886" s="248">
        <v>-2.7309999999999999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153</v>
      </c>
      <c r="AU886" s="254" t="s">
        <v>79</v>
      </c>
      <c r="AV886" s="14" t="s">
        <v>79</v>
      </c>
      <c r="AW886" s="14" t="s">
        <v>31</v>
      </c>
      <c r="AX886" s="14" t="s">
        <v>69</v>
      </c>
      <c r="AY886" s="254" t="s">
        <v>142</v>
      </c>
    </row>
    <row r="887" s="13" customFormat="1">
      <c r="A887" s="13"/>
      <c r="B887" s="233"/>
      <c r="C887" s="234"/>
      <c r="D887" s="235" t="s">
        <v>153</v>
      </c>
      <c r="E887" s="236" t="s">
        <v>19</v>
      </c>
      <c r="F887" s="237" t="s">
        <v>564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153</v>
      </c>
      <c r="AU887" s="243" t="s">
        <v>79</v>
      </c>
      <c r="AV887" s="13" t="s">
        <v>77</v>
      </c>
      <c r="AW887" s="13" t="s">
        <v>31</v>
      </c>
      <c r="AX887" s="13" t="s">
        <v>69</v>
      </c>
      <c r="AY887" s="243" t="s">
        <v>142</v>
      </c>
    </row>
    <row r="888" s="14" customFormat="1">
      <c r="A888" s="14"/>
      <c r="B888" s="244"/>
      <c r="C888" s="245"/>
      <c r="D888" s="235" t="s">
        <v>153</v>
      </c>
      <c r="E888" s="246" t="s">
        <v>19</v>
      </c>
      <c r="F888" s="247" t="s">
        <v>2268</v>
      </c>
      <c r="G888" s="245"/>
      <c r="H888" s="248">
        <v>24.666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153</v>
      </c>
      <c r="AU888" s="254" t="s">
        <v>79</v>
      </c>
      <c r="AV888" s="14" t="s">
        <v>79</v>
      </c>
      <c r="AW888" s="14" t="s">
        <v>31</v>
      </c>
      <c r="AX888" s="14" t="s">
        <v>69</v>
      </c>
      <c r="AY888" s="254" t="s">
        <v>142</v>
      </c>
    </row>
    <row r="889" s="14" customFormat="1">
      <c r="A889" s="14"/>
      <c r="B889" s="244"/>
      <c r="C889" s="245"/>
      <c r="D889" s="235" t="s">
        <v>153</v>
      </c>
      <c r="E889" s="246" t="s">
        <v>19</v>
      </c>
      <c r="F889" s="247" t="s">
        <v>537</v>
      </c>
      <c r="G889" s="245"/>
      <c r="H889" s="248">
        <v>-1.379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153</v>
      </c>
      <c r="AU889" s="254" t="s">
        <v>79</v>
      </c>
      <c r="AV889" s="14" t="s">
        <v>79</v>
      </c>
      <c r="AW889" s="14" t="s">
        <v>31</v>
      </c>
      <c r="AX889" s="14" t="s">
        <v>69</v>
      </c>
      <c r="AY889" s="254" t="s">
        <v>142</v>
      </c>
    </row>
    <row r="890" s="13" customFormat="1">
      <c r="A890" s="13"/>
      <c r="B890" s="233"/>
      <c r="C890" s="234"/>
      <c r="D890" s="235" t="s">
        <v>153</v>
      </c>
      <c r="E890" s="236" t="s">
        <v>19</v>
      </c>
      <c r="F890" s="237" t="s">
        <v>862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153</v>
      </c>
      <c r="AU890" s="243" t="s">
        <v>79</v>
      </c>
      <c r="AV890" s="13" t="s">
        <v>77</v>
      </c>
      <c r="AW890" s="13" t="s">
        <v>31</v>
      </c>
      <c r="AX890" s="13" t="s">
        <v>69</v>
      </c>
      <c r="AY890" s="243" t="s">
        <v>142</v>
      </c>
    </row>
    <row r="891" s="14" customFormat="1">
      <c r="A891" s="14"/>
      <c r="B891" s="244"/>
      <c r="C891" s="245"/>
      <c r="D891" s="235" t="s">
        <v>153</v>
      </c>
      <c r="E891" s="246" t="s">
        <v>19</v>
      </c>
      <c r="F891" s="247" t="s">
        <v>2269</v>
      </c>
      <c r="G891" s="245"/>
      <c r="H891" s="248">
        <v>37.259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153</v>
      </c>
      <c r="AU891" s="254" t="s">
        <v>79</v>
      </c>
      <c r="AV891" s="14" t="s">
        <v>79</v>
      </c>
      <c r="AW891" s="14" t="s">
        <v>31</v>
      </c>
      <c r="AX891" s="14" t="s">
        <v>69</v>
      </c>
      <c r="AY891" s="254" t="s">
        <v>142</v>
      </c>
    </row>
    <row r="892" s="14" customFormat="1">
      <c r="A892" s="14"/>
      <c r="B892" s="244"/>
      <c r="C892" s="245"/>
      <c r="D892" s="235" t="s">
        <v>153</v>
      </c>
      <c r="E892" s="246" t="s">
        <v>19</v>
      </c>
      <c r="F892" s="247" t="s">
        <v>2270</v>
      </c>
      <c r="G892" s="245"/>
      <c r="H892" s="248">
        <v>-0.23999999999999999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153</v>
      </c>
      <c r="AU892" s="254" t="s">
        <v>79</v>
      </c>
      <c r="AV892" s="14" t="s">
        <v>79</v>
      </c>
      <c r="AW892" s="14" t="s">
        <v>31</v>
      </c>
      <c r="AX892" s="14" t="s">
        <v>69</v>
      </c>
      <c r="AY892" s="254" t="s">
        <v>142</v>
      </c>
    </row>
    <row r="893" s="14" customFormat="1">
      <c r="A893" s="14"/>
      <c r="B893" s="244"/>
      <c r="C893" s="245"/>
      <c r="D893" s="235" t="s">
        <v>153</v>
      </c>
      <c r="E893" s="246" t="s">
        <v>19</v>
      </c>
      <c r="F893" s="247" t="s">
        <v>2271</v>
      </c>
      <c r="G893" s="245"/>
      <c r="H893" s="248">
        <v>1.3999999999999999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153</v>
      </c>
      <c r="AU893" s="254" t="s">
        <v>79</v>
      </c>
      <c r="AV893" s="14" t="s">
        <v>79</v>
      </c>
      <c r="AW893" s="14" t="s">
        <v>31</v>
      </c>
      <c r="AX893" s="14" t="s">
        <v>69</v>
      </c>
      <c r="AY893" s="254" t="s">
        <v>142</v>
      </c>
    </row>
    <row r="894" s="14" customFormat="1">
      <c r="A894" s="14"/>
      <c r="B894" s="244"/>
      <c r="C894" s="245"/>
      <c r="D894" s="235" t="s">
        <v>153</v>
      </c>
      <c r="E894" s="246" t="s">
        <v>19</v>
      </c>
      <c r="F894" s="247" t="s">
        <v>496</v>
      </c>
      <c r="G894" s="245"/>
      <c r="H894" s="248">
        <v>-1.5760000000000001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153</v>
      </c>
      <c r="AU894" s="254" t="s">
        <v>79</v>
      </c>
      <c r="AV894" s="14" t="s">
        <v>79</v>
      </c>
      <c r="AW894" s="14" t="s">
        <v>31</v>
      </c>
      <c r="AX894" s="14" t="s">
        <v>69</v>
      </c>
      <c r="AY894" s="254" t="s">
        <v>142</v>
      </c>
    </row>
    <row r="895" s="14" customFormat="1">
      <c r="A895" s="14"/>
      <c r="B895" s="244"/>
      <c r="C895" s="245"/>
      <c r="D895" s="235" t="s">
        <v>153</v>
      </c>
      <c r="E895" s="246" t="s">
        <v>19</v>
      </c>
      <c r="F895" s="247" t="s">
        <v>2272</v>
      </c>
      <c r="G895" s="245"/>
      <c r="H895" s="248">
        <v>3.1459999999999999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153</v>
      </c>
      <c r="AU895" s="254" t="s">
        <v>79</v>
      </c>
      <c r="AV895" s="14" t="s">
        <v>79</v>
      </c>
      <c r="AW895" s="14" t="s">
        <v>31</v>
      </c>
      <c r="AX895" s="14" t="s">
        <v>69</v>
      </c>
      <c r="AY895" s="254" t="s">
        <v>142</v>
      </c>
    </row>
    <row r="896" s="13" customFormat="1">
      <c r="A896" s="13"/>
      <c r="B896" s="233"/>
      <c r="C896" s="234"/>
      <c r="D896" s="235" t="s">
        <v>153</v>
      </c>
      <c r="E896" s="236" t="s">
        <v>19</v>
      </c>
      <c r="F896" s="237" t="s">
        <v>860</v>
      </c>
      <c r="G896" s="234"/>
      <c r="H896" s="236" t="s">
        <v>19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153</v>
      </c>
      <c r="AU896" s="243" t="s">
        <v>79</v>
      </c>
      <c r="AV896" s="13" t="s">
        <v>77</v>
      </c>
      <c r="AW896" s="13" t="s">
        <v>31</v>
      </c>
      <c r="AX896" s="13" t="s">
        <v>69</v>
      </c>
      <c r="AY896" s="243" t="s">
        <v>142</v>
      </c>
    </row>
    <row r="897" s="14" customFormat="1">
      <c r="A897" s="14"/>
      <c r="B897" s="244"/>
      <c r="C897" s="245"/>
      <c r="D897" s="235" t="s">
        <v>153</v>
      </c>
      <c r="E897" s="246" t="s">
        <v>19</v>
      </c>
      <c r="F897" s="247" t="s">
        <v>2273</v>
      </c>
      <c r="G897" s="245"/>
      <c r="H897" s="248">
        <v>11.593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153</v>
      </c>
      <c r="AU897" s="254" t="s">
        <v>79</v>
      </c>
      <c r="AV897" s="14" t="s">
        <v>79</v>
      </c>
      <c r="AW897" s="14" t="s">
        <v>31</v>
      </c>
      <c r="AX897" s="14" t="s">
        <v>69</v>
      </c>
      <c r="AY897" s="254" t="s">
        <v>142</v>
      </c>
    </row>
    <row r="898" s="14" customFormat="1">
      <c r="A898" s="14"/>
      <c r="B898" s="244"/>
      <c r="C898" s="245"/>
      <c r="D898" s="235" t="s">
        <v>153</v>
      </c>
      <c r="E898" s="246" t="s">
        <v>19</v>
      </c>
      <c r="F898" s="247" t="s">
        <v>2274</v>
      </c>
      <c r="G898" s="245"/>
      <c r="H898" s="248">
        <v>-1.71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153</v>
      </c>
      <c r="AU898" s="254" t="s">
        <v>79</v>
      </c>
      <c r="AV898" s="14" t="s">
        <v>79</v>
      </c>
      <c r="AW898" s="14" t="s">
        <v>31</v>
      </c>
      <c r="AX898" s="14" t="s">
        <v>69</v>
      </c>
      <c r="AY898" s="254" t="s">
        <v>142</v>
      </c>
    </row>
    <row r="899" s="14" customFormat="1">
      <c r="A899" s="14"/>
      <c r="B899" s="244"/>
      <c r="C899" s="245"/>
      <c r="D899" s="235" t="s">
        <v>153</v>
      </c>
      <c r="E899" s="246" t="s">
        <v>19</v>
      </c>
      <c r="F899" s="247" t="s">
        <v>2275</v>
      </c>
      <c r="G899" s="245"/>
      <c r="H899" s="248">
        <v>3.0550000000000002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153</v>
      </c>
      <c r="AU899" s="254" t="s">
        <v>79</v>
      </c>
      <c r="AV899" s="14" t="s">
        <v>79</v>
      </c>
      <c r="AW899" s="14" t="s">
        <v>31</v>
      </c>
      <c r="AX899" s="14" t="s">
        <v>69</v>
      </c>
      <c r="AY899" s="254" t="s">
        <v>142</v>
      </c>
    </row>
    <row r="900" s="13" customFormat="1">
      <c r="A900" s="13"/>
      <c r="B900" s="233"/>
      <c r="C900" s="234"/>
      <c r="D900" s="235" t="s">
        <v>153</v>
      </c>
      <c r="E900" s="236" t="s">
        <v>19</v>
      </c>
      <c r="F900" s="237" t="s">
        <v>492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153</v>
      </c>
      <c r="AU900" s="243" t="s">
        <v>79</v>
      </c>
      <c r="AV900" s="13" t="s">
        <v>77</v>
      </c>
      <c r="AW900" s="13" t="s">
        <v>31</v>
      </c>
      <c r="AX900" s="13" t="s">
        <v>69</v>
      </c>
      <c r="AY900" s="243" t="s">
        <v>142</v>
      </c>
    </row>
    <row r="901" s="14" customFormat="1">
      <c r="A901" s="14"/>
      <c r="B901" s="244"/>
      <c r="C901" s="245"/>
      <c r="D901" s="235" t="s">
        <v>153</v>
      </c>
      <c r="E901" s="246" t="s">
        <v>19</v>
      </c>
      <c r="F901" s="247" t="s">
        <v>2276</v>
      </c>
      <c r="G901" s="245"/>
      <c r="H901" s="248">
        <v>23.268999999999998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153</v>
      </c>
      <c r="AU901" s="254" t="s">
        <v>79</v>
      </c>
      <c r="AV901" s="14" t="s">
        <v>79</v>
      </c>
      <c r="AW901" s="14" t="s">
        <v>31</v>
      </c>
      <c r="AX901" s="14" t="s">
        <v>69</v>
      </c>
      <c r="AY901" s="254" t="s">
        <v>142</v>
      </c>
    </row>
    <row r="902" s="14" customFormat="1">
      <c r="A902" s="14"/>
      <c r="B902" s="244"/>
      <c r="C902" s="245"/>
      <c r="D902" s="235" t="s">
        <v>153</v>
      </c>
      <c r="E902" s="246" t="s">
        <v>19</v>
      </c>
      <c r="F902" s="247" t="s">
        <v>496</v>
      </c>
      <c r="G902" s="245"/>
      <c r="H902" s="248">
        <v>-1.5760000000000001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153</v>
      </c>
      <c r="AU902" s="254" t="s">
        <v>79</v>
      </c>
      <c r="AV902" s="14" t="s">
        <v>79</v>
      </c>
      <c r="AW902" s="14" t="s">
        <v>31</v>
      </c>
      <c r="AX902" s="14" t="s">
        <v>69</v>
      </c>
      <c r="AY902" s="254" t="s">
        <v>142</v>
      </c>
    </row>
    <row r="903" s="14" customFormat="1">
      <c r="A903" s="14"/>
      <c r="B903" s="244"/>
      <c r="C903" s="245"/>
      <c r="D903" s="235" t="s">
        <v>153</v>
      </c>
      <c r="E903" s="246" t="s">
        <v>19</v>
      </c>
      <c r="F903" s="247" t="s">
        <v>2277</v>
      </c>
      <c r="G903" s="245"/>
      <c r="H903" s="248">
        <v>-0.80400000000000005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153</v>
      </c>
      <c r="AU903" s="254" t="s">
        <v>79</v>
      </c>
      <c r="AV903" s="14" t="s">
        <v>79</v>
      </c>
      <c r="AW903" s="14" t="s">
        <v>31</v>
      </c>
      <c r="AX903" s="14" t="s">
        <v>69</v>
      </c>
      <c r="AY903" s="254" t="s">
        <v>142</v>
      </c>
    </row>
    <row r="904" s="14" customFormat="1">
      <c r="A904" s="14"/>
      <c r="B904" s="244"/>
      <c r="C904" s="245"/>
      <c r="D904" s="235" t="s">
        <v>153</v>
      </c>
      <c r="E904" s="246" t="s">
        <v>19</v>
      </c>
      <c r="F904" s="247" t="s">
        <v>2278</v>
      </c>
      <c r="G904" s="245"/>
      <c r="H904" s="248">
        <v>1.94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153</v>
      </c>
      <c r="AU904" s="254" t="s">
        <v>79</v>
      </c>
      <c r="AV904" s="14" t="s">
        <v>79</v>
      </c>
      <c r="AW904" s="14" t="s">
        <v>31</v>
      </c>
      <c r="AX904" s="14" t="s">
        <v>69</v>
      </c>
      <c r="AY904" s="254" t="s">
        <v>142</v>
      </c>
    </row>
    <row r="905" s="13" customFormat="1">
      <c r="A905" s="13"/>
      <c r="B905" s="233"/>
      <c r="C905" s="234"/>
      <c r="D905" s="235" t="s">
        <v>153</v>
      </c>
      <c r="E905" s="236" t="s">
        <v>19</v>
      </c>
      <c r="F905" s="237" t="s">
        <v>855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153</v>
      </c>
      <c r="AU905" s="243" t="s">
        <v>79</v>
      </c>
      <c r="AV905" s="13" t="s">
        <v>77</v>
      </c>
      <c r="AW905" s="13" t="s">
        <v>31</v>
      </c>
      <c r="AX905" s="13" t="s">
        <v>69</v>
      </c>
      <c r="AY905" s="243" t="s">
        <v>142</v>
      </c>
    </row>
    <row r="906" s="14" customFormat="1">
      <c r="A906" s="14"/>
      <c r="B906" s="244"/>
      <c r="C906" s="245"/>
      <c r="D906" s="235" t="s">
        <v>153</v>
      </c>
      <c r="E906" s="246" t="s">
        <v>19</v>
      </c>
      <c r="F906" s="247" t="s">
        <v>2279</v>
      </c>
      <c r="G906" s="245"/>
      <c r="H906" s="248">
        <v>36.216000000000001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153</v>
      </c>
      <c r="AU906" s="254" t="s">
        <v>79</v>
      </c>
      <c r="AV906" s="14" t="s">
        <v>79</v>
      </c>
      <c r="AW906" s="14" t="s">
        <v>31</v>
      </c>
      <c r="AX906" s="14" t="s">
        <v>69</v>
      </c>
      <c r="AY906" s="254" t="s">
        <v>142</v>
      </c>
    </row>
    <row r="907" s="14" customFormat="1">
      <c r="A907" s="14"/>
      <c r="B907" s="244"/>
      <c r="C907" s="245"/>
      <c r="D907" s="235" t="s">
        <v>153</v>
      </c>
      <c r="E907" s="246" t="s">
        <v>19</v>
      </c>
      <c r="F907" s="247" t="s">
        <v>496</v>
      </c>
      <c r="G907" s="245"/>
      <c r="H907" s="248">
        <v>-1.5760000000000001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153</v>
      </c>
      <c r="AU907" s="254" t="s">
        <v>79</v>
      </c>
      <c r="AV907" s="14" t="s">
        <v>79</v>
      </c>
      <c r="AW907" s="14" t="s">
        <v>31</v>
      </c>
      <c r="AX907" s="14" t="s">
        <v>69</v>
      </c>
      <c r="AY907" s="254" t="s">
        <v>142</v>
      </c>
    </row>
    <row r="908" s="14" customFormat="1">
      <c r="A908" s="14"/>
      <c r="B908" s="244"/>
      <c r="C908" s="245"/>
      <c r="D908" s="235" t="s">
        <v>153</v>
      </c>
      <c r="E908" s="246" t="s">
        <v>19</v>
      </c>
      <c r="F908" s="247" t="s">
        <v>2280</v>
      </c>
      <c r="G908" s="245"/>
      <c r="H908" s="248">
        <v>-2.8570000000000002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153</v>
      </c>
      <c r="AU908" s="254" t="s">
        <v>79</v>
      </c>
      <c r="AV908" s="14" t="s">
        <v>79</v>
      </c>
      <c r="AW908" s="14" t="s">
        <v>31</v>
      </c>
      <c r="AX908" s="14" t="s">
        <v>69</v>
      </c>
      <c r="AY908" s="254" t="s">
        <v>142</v>
      </c>
    </row>
    <row r="909" s="14" customFormat="1">
      <c r="A909" s="14"/>
      <c r="B909" s="244"/>
      <c r="C909" s="245"/>
      <c r="D909" s="235" t="s">
        <v>153</v>
      </c>
      <c r="E909" s="246" t="s">
        <v>19</v>
      </c>
      <c r="F909" s="247" t="s">
        <v>2274</v>
      </c>
      <c r="G909" s="245"/>
      <c r="H909" s="248">
        <v>-1.71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153</v>
      </c>
      <c r="AU909" s="254" t="s">
        <v>79</v>
      </c>
      <c r="AV909" s="14" t="s">
        <v>79</v>
      </c>
      <c r="AW909" s="14" t="s">
        <v>31</v>
      </c>
      <c r="AX909" s="14" t="s">
        <v>69</v>
      </c>
      <c r="AY909" s="254" t="s">
        <v>142</v>
      </c>
    </row>
    <row r="910" s="14" customFormat="1">
      <c r="A910" s="14"/>
      <c r="B910" s="244"/>
      <c r="C910" s="245"/>
      <c r="D910" s="235" t="s">
        <v>153</v>
      </c>
      <c r="E910" s="246" t="s">
        <v>19</v>
      </c>
      <c r="F910" s="247" t="s">
        <v>2281</v>
      </c>
      <c r="G910" s="245"/>
      <c r="H910" s="248">
        <v>1.833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153</v>
      </c>
      <c r="AU910" s="254" t="s">
        <v>79</v>
      </c>
      <c r="AV910" s="14" t="s">
        <v>79</v>
      </c>
      <c r="AW910" s="14" t="s">
        <v>31</v>
      </c>
      <c r="AX910" s="14" t="s">
        <v>69</v>
      </c>
      <c r="AY910" s="254" t="s">
        <v>142</v>
      </c>
    </row>
    <row r="911" s="14" customFormat="1">
      <c r="A911" s="14"/>
      <c r="B911" s="244"/>
      <c r="C911" s="245"/>
      <c r="D911" s="235" t="s">
        <v>153</v>
      </c>
      <c r="E911" s="246" t="s">
        <v>19</v>
      </c>
      <c r="F911" s="247" t="s">
        <v>2282</v>
      </c>
      <c r="G911" s="245"/>
      <c r="H911" s="248">
        <v>2.4260000000000002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153</v>
      </c>
      <c r="AU911" s="254" t="s">
        <v>79</v>
      </c>
      <c r="AV911" s="14" t="s">
        <v>79</v>
      </c>
      <c r="AW911" s="14" t="s">
        <v>31</v>
      </c>
      <c r="AX911" s="14" t="s">
        <v>69</v>
      </c>
      <c r="AY911" s="254" t="s">
        <v>142</v>
      </c>
    </row>
    <row r="912" s="13" customFormat="1">
      <c r="A912" s="13"/>
      <c r="B912" s="233"/>
      <c r="C912" s="234"/>
      <c r="D912" s="235" t="s">
        <v>153</v>
      </c>
      <c r="E912" s="236" t="s">
        <v>19</v>
      </c>
      <c r="F912" s="237" t="s">
        <v>2053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153</v>
      </c>
      <c r="AU912" s="243" t="s">
        <v>79</v>
      </c>
      <c r="AV912" s="13" t="s">
        <v>77</v>
      </c>
      <c r="AW912" s="13" t="s">
        <v>31</v>
      </c>
      <c r="AX912" s="13" t="s">
        <v>69</v>
      </c>
      <c r="AY912" s="243" t="s">
        <v>142</v>
      </c>
    </row>
    <row r="913" s="14" customFormat="1">
      <c r="A913" s="14"/>
      <c r="B913" s="244"/>
      <c r="C913" s="245"/>
      <c r="D913" s="235" t="s">
        <v>153</v>
      </c>
      <c r="E913" s="246" t="s">
        <v>19</v>
      </c>
      <c r="F913" s="247" t="s">
        <v>2283</v>
      </c>
      <c r="G913" s="245"/>
      <c r="H913" s="248">
        <v>47.811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153</v>
      </c>
      <c r="AU913" s="254" t="s">
        <v>79</v>
      </c>
      <c r="AV913" s="14" t="s">
        <v>79</v>
      </c>
      <c r="AW913" s="14" t="s">
        <v>31</v>
      </c>
      <c r="AX913" s="14" t="s">
        <v>69</v>
      </c>
      <c r="AY913" s="254" t="s">
        <v>142</v>
      </c>
    </row>
    <row r="914" s="14" customFormat="1">
      <c r="A914" s="14"/>
      <c r="B914" s="244"/>
      <c r="C914" s="245"/>
      <c r="D914" s="235" t="s">
        <v>153</v>
      </c>
      <c r="E914" s="246" t="s">
        <v>19</v>
      </c>
      <c r="F914" s="247" t="s">
        <v>2280</v>
      </c>
      <c r="G914" s="245"/>
      <c r="H914" s="248">
        <v>-2.8570000000000002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153</v>
      </c>
      <c r="AU914" s="254" t="s">
        <v>79</v>
      </c>
      <c r="AV914" s="14" t="s">
        <v>79</v>
      </c>
      <c r="AW914" s="14" t="s">
        <v>31</v>
      </c>
      <c r="AX914" s="14" t="s">
        <v>69</v>
      </c>
      <c r="AY914" s="254" t="s">
        <v>142</v>
      </c>
    </row>
    <row r="915" s="14" customFormat="1">
      <c r="A915" s="14"/>
      <c r="B915" s="244"/>
      <c r="C915" s="245"/>
      <c r="D915" s="235" t="s">
        <v>153</v>
      </c>
      <c r="E915" s="246" t="s">
        <v>19</v>
      </c>
      <c r="F915" s="247" t="s">
        <v>2284</v>
      </c>
      <c r="G915" s="245"/>
      <c r="H915" s="248">
        <v>-0.71399999999999997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153</v>
      </c>
      <c r="AU915" s="254" t="s">
        <v>79</v>
      </c>
      <c r="AV915" s="14" t="s">
        <v>79</v>
      </c>
      <c r="AW915" s="14" t="s">
        <v>31</v>
      </c>
      <c r="AX915" s="14" t="s">
        <v>69</v>
      </c>
      <c r="AY915" s="254" t="s">
        <v>142</v>
      </c>
    </row>
    <row r="916" s="14" customFormat="1">
      <c r="A916" s="14"/>
      <c r="B916" s="244"/>
      <c r="C916" s="245"/>
      <c r="D916" s="235" t="s">
        <v>153</v>
      </c>
      <c r="E916" s="246" t="s">
        <v>19</v>
      </c>
      <c r="F916" s="247" t="s">
        <v>2285</v>
      </c>
      <c r="G916" s="245"/>
      <c r="H916" s="248">
        <v>-0.76800000000000002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153</v>
      </c>
      <c r="AU916" s="254" t="s">
        <v>79</v>
      </c>
      <c r="AV916" s="14" t="s">
        <v>79</v>
      </c>
      <c r="AW916" s="14" t="s">
        <v>31</v>
      </c>
      <c r="AX916" s="14" t="s">
        <v>69</v>
      </c>
      <c r="AY916" s="254" t="s">
        <v>142</v>
      </c>
    </row>
    <row r="917" s="14" customFormat="1">
      <c r="A917" s="14"/>
      <c r="B917" s="244"/>
      <c r="C917" s="245"/>
      <c r="D917" s="235" t="s">
        <v>153</v>
      </c>
      <c r="E917" s="246" t="s">
        <v>19</v>
      </c>
      <c r="F917" s="247" t="s">
        <v>2286</v>
      </c>
      <c r="G917" s="245"/>
      <c r="H917" s="248">
        <v>1.903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153</v>
      </c>
      <c r="AU917" s="254" t="s">
        <v>79</v>
      </c>
      <c r="AV917" s="14" t="s">
        <v>79</v>
      </c>
      <c r="AW917" s="14" t="s">
        <v>31</v>
      </c>
      <c r="AX917" s="14" t="s">
        <v>69</v>
      </c>
      <c r="AY917" s="254" t="s">
        <v>142</v>
      </c>
    </row>
    <row r="918" s="14" customFormat="1">
      <c r="A918" s="14"/>
      <c r="B918" s="244"/>
      <c r="C918" s="245"/>
      <c r="D918" s="235" t="s">
        <v>153</v>
      </c>
      <c r="E918" s="246" t="s">
        <v>19</v>
      </c>
      <c r="F918" s="247" t="s">
        <v>2287</v>
      </c>
      <c r="G918" s="245"/>
      <c r="H918" s="248">
        <v>1.9910000000000001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153</v>
      </c>
      <c r="AU918" s="254" t="s">
        <v>79</v>
      </c>
      <c r="AV918" s="14" t="s">
        <v>79</v>
      </c>
      <c r="AW918" s="14" t="s">
        <v>31</v>
      </c>
      <c r="AX918" s="14" t="s">
        <v>69</v>
      </c>
      <c r="AY918" s="254" t="s">
        <v>142</v>
      </c>
    </row>
    <row r="919" s="13" customFormat="1">
      <c r="A919" s="13"/>
      <c r="B919" s="233"/>
      <c r="C919" s="234"/>
      <c r="D919" s="235" t="s">
        <v>153</v>
      </c>
      <c r="E919" s="236" t="s">
        <v>19</v>
      </c>
      <c r="F919" s="237" t="s">
        <v>2288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153</v>
      </c>
      <c r="AU919" s="243" t="s">
        <v>79</v>
      </c>
      <c r="AV919" s="13" t="s">
        <v>77</v>
      </c>
      <c r="AW919" s="13" t="s">
        <v>31</v>
      </c>
      <c r="AX919" s="13" t="s">
        <v>69</v>
      </c>
      <c r="AY919" s="243" t="s">
        <v>142</v>
      </c>
    </row>
    <row r="920" s="14" customFormat="1">
      <c r="A920" s="14"/>
      <c r="B920" s="244"/>
      <c r="C920" s="245"/>
      <c r="D920" s="235" t="s">
        <v>153</v>
      </c>
      <c r="E920" s="246" t="s">
        <v>19</v>
      </c>
      <c r="F920" s="247" t="s">
        <v>2289</v>
      </c>
      <c r="G920" s="245"/>
      <c r="H920" s="248">
        <v>36.594000000000001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153</v>
      </c>
      <c r="AU920" s="254" t="s">
        <v>79</v>
      </c>
      <c r="AV920" s="14" t="s">
        <v>79</v>
      </c>
      <c r="AW920" s="14" t="s">
        <v>31</v>
      </c>
      <c r="AX920" s="14" t="s">
        <v>69</v>
      </c>
      <c r="AY920" s="254" t="s">
        <v>142</v>
      </c>
    </row>
    <row r="921" s="14" customFormat="1">
      <c r="A921" s="14"/>
      <c r="B921" s="244"/>
      <c r="C921" s="245"/>
      <c r="D921" s="235" t="s">
        <v>153</v>
      </c>
      <c r="E921" s="246" t="s">
        <v>19</v>
      </c>
      <c r="F921" s="247" t="s">
        <v>2285</v>
      </c>
      <c r="G921" s="245"/>
      <c r="H921" s="248">
        <v>-0.76800000000000002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153</v>
      </c>
      <c r="AU921" s="254" t="s">
        <v>79</v>
      </c>
      <c r="AV921" s="14" t="s">
        <v>79</v>
      </c>
      <c r="AW921" s="14" t="s">
        <v>31</v>
      </c>
      <c r="AX921" s="14" t="s">
        <v>69</v>
      </c>
      <c r="AY921" s="254" t="s">
        <v>142</v>
      </c>
    </row>
    <row r="922" s="14" customFormat="1">
      <c r="A922" s="14"/>
      <c r="B922" s="244"/>
      <c r="C922" s="245"/>
      <c r="D922" s="235" t="s">
        <v>153</v>
      </c>
      <c r="E922" s="246" t="s">
        <v>19</v>
      </c>
      <c r="F922" s="247" t="s">
        <v>2055</v>
      </c>
      <c r="G922" s="245"/>
      <c r="H922" s="248">
        <v>-2.3639999999999999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153</v>
      </c>
      <c r="AU922" s="254" t="s">
        <v>79</v>
      </c>
      <c r="AV922" s="14" t="s">
        <v>79</v>
      </c>
      <c r="AW922" s="14" t="s">
        <v>31</v>
      </c>
      <c r="AX922" s="14" t="s">
        <v>69</v>
      </c>
      <c r="AY922" s="254" t="s">
        <v>142</v>
      </c>
    </row>
    <row r="923" s="14" customFormat="1">
      <c r="A923" s="14"/>
      <c r="B923" s="244"/>
      <c r="C923" s="245"/>
      <c r="D923" s="235" t="s">
        <v>153</v>
      </c>
      <c r="E923" s="246" t="s">
        <v>19</v>
      </c>
      <c r="F923" s="247" t="s">
        <v>2287</v>
      </c>
      <c r="G923" s="245"/>
      <c r="H923" s="248">
        <v>1.9910000000000001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153</v>
      </c>
      <c r="AU923" s="254" t="s">
        <v>79</v>
      </c>
      <c r="AV923" s="14" t="s">
        <v>79</v>
      </c>
      <c r="AW923" s="14" t="s">
        <v>31</v>
      </c>
      <c r="AX923" s="14" t="s">
        <v>69</v>
      </c>
      <c r="AY923" s="254" t="s">
        <v>142</v>
      </c>
    </row>
    <row r="924" s="13" customFormat="1">
      <c r="A924" s="13"/>
      <c r="B924" s="233"/>
      <c r="C924" s="234"/>
      <c r="D924" s="235" t="s">
        <v>153</v>
      </c>
      <c r="E924" s="236" t="s">
        <v>19</v>
      </c>
      <c r="F924" s="237" t="s">
        <v>487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153</v>
      </c>
      <c r="AU924" s="243" t="s">
        <v>79</v>
      </c>
      <c r="AV924" s="13" t="s">
        <v>77</v>
      </c>
      <c r="AW924" s="13" t="s">
        <v>31</v>
      </c>
      <c r="AX924" s="13" t="s">
        <v>69</v>
      </c>
      <c r="AY924" s="243" t="s">
        <v>142</v>
      </c>
    </row>
    <row r="925" s="14" customFormat="1">
      <c r="A925" s="14"/>
      <c r="B925" s="244"/>
      <c r="C925" s="245"/>
      <c r="D925" s="235" t="s">
        <v>153</v>
      </c>
      <c r="E925" s="246" t="s">
        <v>19</v>
      </c>
      <c r="F925" s="247" t="s">
        <v>2290</v>
      </c>
      <c r="G925" s="245"/>
      <c r="H925" s="248">
        <v>44.619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153</v>
      </c>
      <c r="AU925" s="254" t="s">
        <v>79</v>
      </c>
      <c r="AV925" s="14" t="s">
        <v>79</v>
      </c>
      <c r="AW925" s="14" t="s">
        <v>31</v>
      </c>
      <c r="AX925" s="14" t="s">
        <v>69</v>
      </c>
      <c r="AY925" s="254" t="s">
        <v>142</v>
      </c>
    </row>
    <row r="926" s="14" customFormat="1">
      <c r="A926" s="14"/>
      <c r="B926" s="244"/>
      <c r="C926" s="245"/>
      <c r="D926" s="235" t="s">
        <v>153</v>
      </c>
      <c r="E926" s="246" t="s">
        <v>19</v>
      </c>
      <c r="F926" s="247" t="s">
        <v>2291</v>
      </c>
      <c r="G926" s="245"/>
      <c r="H926" s="248">
        <v>1.877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153</v>
      </c>
      <c r="AU926" s="254" t="s">
        <v>79</v>
      </c>
      <c r="AV926" s="14" t="s">
        <v>79</v>
      </c>
      <c r="AW926" s="14" t="s">
        <v>31</v>
      </c>
      <c r="AX926" s="14" t="s">
        <v>69</v>
      </c>
      <c r="AY926" s="254" t="s">
        <v>142</v>
      </c>
    </row>
    <row r="927" s="14" customFormat="1">
      <c r="A927" s="14"/>
      <c r="B927" s="244"/>
      <c r="C927" s="245"/>
      <c r="D927" s="235" t="s">
        <v>153</v>
      </c>
      <c r="E927" s="246" t="s">
        <v>19</v>
      </c>
      <c r="F927" s="247" t="s">
        <v>2292</v>
      </c>
      <c r="G927" s="245"/>
      <c r="H927" s="248">
        <v>0.85499999999999998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153</v>
      </c>
      <c r="AU927" s="254" t="s">
        <v>79</v>
      </c>
      <c r="AV927" s="14" t="s">
        <v>79</v>
      </c>
      <c r="AW927" s="14" t="s">
        <v>31</v>
      </c>
      <c r="AX927" s="14" t="s">
        <v>69</v>
      </c>
      <c r="AY927" s="254" t="s">
        <v>142</v>
      </c>
    </row>
    <row r="928" s="14" customFormat="1">
      <c r="A928" s="14"/>
      <c r="B928" s="244"/>
      <c r="C928" s="245"/>
      <c r="D928" s="235" t="s">
        <v>153</v>
      </c>
      <c r="E928" s="246" t="s">
        <v>19</v>
      </c>
      <c r="F928" s="247" t="s">
        <v>489</v>
      </c>
      <c r="G928" s="245"/>
      <c r="H928" s="248">
        <v>-1.7729999999999999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153</v>
      </c>
      <c r="AU928" s="254" t="s">
        <v>79</v>
      </c>
      <c r="AV928" s="14" t="s">
        <v>79</v>
      </c>
      <c r="AW928" s="14" t="s">
        <v>31</v>
      </c>
      <c r="AX928" s="14" t="s">
        <v>69</v>
      </c>
      <c r="AY928" s="254" t="s">
        <v>142</v>
      </c>
    </row>
    <row r="929" s="14" customFormat="1">
      <c r="A929" s="14"/>
      <c r="B929" s="244"/>
      <c r="C929" s="245"/>
      <c r="D929" s="235" t="s">
        <v>153</v>
      </c>
      <c r="E929" s="246" t="s">
        <v>19</v>
      </c>
      <c r="F929" s="247" t="s">
        <v>2293</v>
      </c>
      <c r="G929" s="245"/>
      <c r="H929" s="248">
        <v>-0.79900000000000004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153</v>
      </c>
      <c r="AU929" s="254" t="s">
        <v>79</v>
      </c>
      <c r="AV929" s="14" t="s">
        <v>79</v>
      </c>
      <c r="AW929" s="14" t="s">
        <v>31</v>
      </c>
      <c r="AX929" s="14" t="s">
        <v>69</v>
      </c>
      <c r="AY929" s="254" t="s">
        <v>142</v>
      </c>
    </row>
    <row r="930" s="14" customFormat="1">
      <c r="A930" s="14"/>
      <c r="B930" s="244"/>
      <c r="C930" s="245"/>
      <c r="D930" s="235" t="s">
        <v>153</v>
      </c>
      <c r="E930" s="246" t="s">
        <v>19</v>
      </c>
      <c r="F930" s="247" t="s">
        <v>2294</v>
      </c>
      <c r="G930" s="245"/>
      <c r="H930" s="248">
        <v>-0.39800000000000002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153</v>
      </c>
      <c r="AU930" s="254" t="s">
        <v>79</v>
      </c>
      <c r="AV930" s="14" t="s">
        <v>79</v>
      </c>
      <c r="AW930" s="14" t="s">
        <v>31</v>
      </c>
      <c r="AX930" s="14" t="s">
        <v>69</v>
      </c>
      <c r="AY930" s="254" t="s">
        <v>142</v>
      </c>
    </row>
    <row r="931" s="14" customFormat="1">
      <c r="A931" s="14"/>
      <c r="B931" s="244"/>
      <c r="C931" s="245"/>
      <c r="D931" s="235" t="s">
        <v>153</v>
      </c>
      <c r="E931" s="246" t="s">
        <v>19</v>
      </c>
      <c r="F931" s="247" t="s">
        <v>2295</v>
      </c>
      <c r="G931" s="245"/>
      <c r="H931" s="248">
        <v>2.0409999999999999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153</v>
      </c>
      <c r="AU931" s="254" t="s">
        <v>79</v>
      </c>
      <c r="AV931" s="14" t="s">
        <v>79</v>
      </c>
      <c r="AW931" s="14" t="s">
        <v>31</v>
      </c>
      <c r="AX931" s="14" t="s">
        <v>69</v>
      </c>
      <c r="AY931" s="254" t="s">
        <v>142</v>
      </c>
    </row>
    <row r="932" s="14" customFormat="1">
      <c r="A932" s="14"/>
      <c r="B932" s="244"/>
      <c r="C932" s="245"/>
      <c r="D932" s="235" t="s">
        <v>153</v>
      </c>
      <c r="E932" s="246" t="s">
        <v>19</v>
      </c>
      <c r="F932" s="247" t="s">
        <v>2296</v>
      </c>
      <c r="G932" s="245"/>
      <c r="H932" s="248">
        <v>1.3919999999999999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153</v>
      </c>
      <c r="AU932" s="254" t="s">
        <v>79</v>
      </c>
      <c r="AV932" s="14" t="s">
        <v>79</v>
      </c>
      <c r="AW932" s="14" t="s">
        <v>31</v>
      </c>
      <c r="AX932" s="14" t="s">
        <v>69</v>
      </c>
      <c r="AY932" s="254" t="s">
        <v>142</v>
      </c>
    </row>
    <row r="933" s="13" customFormat="1">
      <c r="A933" s="13"/>
      <c r="B933" s="233"/>
      <c r="C933" s="234"/>
      <c r="D933" s="235" t="s">
        <v>153</v>
      </c>
      <c r="E933" s="236" t="s">
        <v>19</v>
      </c>
      <c r="F933" s="237" t="s">
        <v>2297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153</v>
      </c>
      <c r="AU933" s="243" t="s">
        <v>79</v>
      </c>
      <c r="AV933" s="13" t="s">
        <v>77</v>
      </c>
      <c r="AW933" s="13" t="s">
        <v>31</v>
      </c>
      <c r="AX933" s="13" t="s">
        <v>69</v>
      </c>
      <c r="AY933" s="243" t="s">
        <v>142</v>
      </c>
    </row>
    <row r="934" s="14" customFormat="1">
      <c r="A934" s="14"/>
      <c r="B934" s="244"/>
      <c r="C934" s="245"/>
      <c r="D934" s="235" t="s">
        <v>153</v>
      </c>
      <c r="E934" s="246" t="s">
        <v>19</v>
      </c>
      <c r="F934" s="247" t="s">
        <v>2298</v>
      </c>
      <c r="G934" s="245"/>
      <c r="H934" s="248">
        <v>35.487000000000002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153</v>
      </c>
      <c r="AU934" s="254" t="s">
        <v>79</v>
      </c>
      <c r="AV934" s="14" t="s">
        <v>79</v>
      </c>
      <c r="AW934" s="14" t="s">
        <v>31</v>
      </c>
      <c r="AX934" s="14" t="s">
        <v>69</v>
      </c>
      <c r="AY934" s="254" t="s">
        <v>142</v>
      </c>
    </row>
    <row r="935" s="14" customFormat="1">
      <c r="A935" s="14"/>
      <c r="B935" s="244"/>
      <c r="C935" s="245"/>
      <c r="D935" s="235" t="s">
        <v>153</v>
      </c>
      <c r="E935" s="246" t="s">
        <v>19</v>
      </c>
      <c r="F935" s="247" t="s">
        <v>496</v>
      </c>
      <c r="G935" s="245"/>
      <c r="H935" s="248">
        <v>-1.5760000000000001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153</v>
      </c>
      <c r="AU935" s="254" t="s">
        <v>79</v>
      </c>
      <c r="AV935" s="14" t="s">
        <v>79</v>
      </c>
      <c r="AW935" s="14" t="s">
        <v>31</v>
      </c>
      <c r="AX935" s="14" t="s">
        <v>69</v>
      </c>
      <c r="AY935" s="254" t="s">
        <v>142</v>
      </c>
    </row>
    <row r="936" s="14" customFormat="1">
      <c r="A936" s="14"/>
      <c r="B936" s="244"/>
      <c r="C936" s="245"/>
      <c r="D936" s="235" t="s">
        <v>153</v>
      </c>
      <c r="E936" s="246" t="s">
        <v>19</v>
      </c>
      <c r="F936" s="247" t="s">
        <v>2299</v>
      </c>
      <c r="G936" s="245"/>
      <c r="H936" s="248">
        <v>-1.5980000000000001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153</v>
      </c>
      <c r="AU936" s="254" t="s">
        <v>79</v>
      </c>
      <c r="AV936" s="14" t="s">
        <v>79</v>
      </c>
      <c r="AW936" s="14" t="s">
        <v>31</v>
      </c>
      <c r="AX936" s="14" t="s">
        <v>69</v>
      </c>
      <c r="AY936" s="254" t="s">
        <v>142</v>
      </c>
    </row>
    <row r="937" s="14" customFormat="1">
      <c r="A937" s="14"/>
      <c r="B937" s="244"/>
      <c r="C937" s="245"/>
      <c r="D937" s="235" t="s">
        <v>153</v>
      </c>
      <c r="E937" s="246" t="s">
        <v>19</v>
      </c>
      <c r="F937" s="247" t="s">
        <v>2300</v>
      </c>
      <c r="G937" s="245"/>
      <c r="H937" s="248">
        <v>4.0810000000000004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153</v>
      </c>
      <c r="AU937" s="254" t="s">
        <v>79</v>
      </c>
      <c r="AV937" s="14" t="s">
        <v>79</v>
      </c>
      <c r="AW937" s="14" t="s">
        <v>31</v>
      </c>
      <c r="AX937" s="14" t="s">
        <v>69</v>
      </c>
      <c r="AY937" s="254" t="s">
        <v>142</v>
      </c>
    </row>
    <row r="938" s="13" customFormat="1">
      <c r="A938" s="13"/>
      <c r="B938" s="233"/>
      <c r="C938" s="234"/>
      <c r="D938" s="235" t="s">
        <v>153</v>
      </c>
      <c r="E938" s="236" t="s">
        <v>19</v>
      </c>
      <c r="F938" s="237" t="s">
        <v>873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153</v>
      </c>
      <c r="AU938" s="243" t="s">
        <v>79</v>
      </c>
      <c r="AV938" s="13" t="s">
        <v>77</v>
      </c>
      <c r="AW938" s="13" t="s">
        <v>31</v>
      </c>
      <c r="AX938" s="13" t="s">
        <v>69</v>
      </c>
      <c r="AY938" s="243" t="s">
        <v>142</v>
      </c>
    </row>
    <row r="939" s="14" customFormat="1">
      <c r="A939" s="14"/>
      <c r="B939" s="244"/>
      <c r="C939" s="245"/>
      <c r="D939" s="235" t="s">
        <v>153</v>
      </c>
      <c r="E939" s="246" t="s">
        <v>19</v>
      </c>
      <c r="F939" s="247" t="s">
        <v>2301</v>
      </c>
      <c r="G939" s="245"/>
      <c r="H939" s="248">
        <v>24.061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153</v>
      </c>
      <c r="AU939" s="254" t="s">
        <v>79</v>
      </c>
      <c r="AV939" s="14" t="s">
        <v>79</v>
      </c>
      <c r="AW939" s="14" t="s">
        <v>31</v>
      </c>
      <c r="AX939" s="14" t="s">
        <v>69</v>
      </c>
      <c r="AY939" s="254" t="s">
        <v>142</v>
      </c>
    </row>
    <row r="940" s="14" customFormat="1">
      <c r="A940" s="14"/>
      <c r="B940" s="244"/>
      <c r="C940" s="245"/>
      <c r="D940" s="235" t="s">
        <v>153</v>
      </c>
      <c r="E940" s="246" t="s">
        <v>19</v>
      </c>
      <c r="F940" s="247" t="s">
        <v>509</v>
      </c>
      <c r="G940" s="245"/>
      <c r="H940" s="248">
        <v>-3.1520000000000001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153</v>
      </c>
      <c r="AU940" s="254" t="s">
        <v>79</v>
      </c>
      <c r="AV940" s="14" t="s">
        <v>79</v>
      </c>
      <c r="AW940" s="14" t="s">
        <v>31</v>
      </c>
      <c r="AX940" s="14" t="s">
        <v>69</v>
      </c>
      <c r="AY940" s="254" t="s">
        <v>142</v>
      </c>
    </row>
    <row r="941" s="14" customFormat="1">
      <c r="A941" s="14"/>
      <c r="B941" s="244"/>
      <c r="C941" s="245"/>
      <c r="D941" s="235" t="s">
        <v>153</v>
      </c>
      <c r="E941" s="246" t="s">
        <v>19</v>
      </c>
      <c r="F941" s="247" t="s">
        <v>2302</v>
      </c>
      <c r="G941" s="245"/>
      <c r="H941" s="248">
        <v>-2.5019999999999998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153</v>
      </c>
      <c r="AU941" s="254" t="s">
        <v>79</v>
      </c>
      <c r="AV941" s="14" t="s">
        <v>79</v>
      </c>
      <c r="AW941" s="14" t="s">
        <v>31</v>
      </c>
      <c r="AX941" s="14" t="s">
        <v>69</v>
      </c>
      <c r="AY941" s="254" t="s">
        <v>142</v>
      </c>
    </row>
    <row r="942" s="14" customFormat="1">
      <c r="A942" s="14"/>
      <c r="B942" s="244"/>
      <c r="C942" s="245"/>
      <c r="D942" s="235" t="s">
        <v>153</v>
      </c>
      <c r="E942" s="246" t="s">
        <v>19</v>
      </c>
      <c r="F942" s="247" t="s">
        <v>2303</v>
      </c>
      <c r="G942" s="245"/>
      <c r="H942" s="248">
        <v>3.1659999999999999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153</v>
      </c>
      <c r="AU942" s="254" t="s">
        <v>79</v>
      </c>
      <c r="AV942" s="14" t="s">
        <v>79</v>
      </c>
      <c r="AW942" s="14" t="s">
        <v>31</v>
      </c>
      <c r="AX942" s="14" t="s">
        <v>69</v>
      </c>
      <c r="AY942" s="254" t="s">
        <v>142</v>
      </c>
    </row>
    <row r="943" s="13" customFormat="1">
      <c r="A943" s="13"/>
      <c r="B943" s="233"/>
      <c r="C943" s="234"/>
      <c r="D943" s="235" t="s">
        <v>153</v>
      </c>
      <c r="E943" s="236" t="s">
        <v>19</v>
      </c>
      <c r="F943" s="237" t="s">
        <v>871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153</v>
      </c>
      <c r="AU943" s="243" t="s">
        <v>79</v>
      </c>
      <c r="AV943" s="13" t="s">
        <v>77</v>
      </c>
      <c r="AW943" s="13" t="s">
        <v>31</v>
      </c>
      <c r="AX943" s="13" t="s">
        <v>69</v>
      </c>
      <c r="AY943" s="243" t="s">
        <v>142</v>
      </c>
    </row>
    <row r="944" s="14" customFormat="1">
      <c r="A944" s="14"/>
      <c r="B944" s="244"/>
      <c r="C944" s="245"/>
      <c r="D944" s="235" t="s">
        <v>153</v>
      </c>
      <c r="E944" s="246" t="s">
        <v>19</v>
      </c>
      <c r="F944" s="247" t="s">
        <v>2304</v>
      </c>
      <c r="G944" s="245"/>
      <c r="H944" s="248">
        <v>16.507000000000001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153</v>
      </c>
      <c r="AU944" s="254" t="s">
        <v>79</v>
      </c>
      <c r="AV944" s="14" t="s">
        <v>79</v>
      </c>
      <c r="AW944" s="14" t="s">
        <v>31</v>
      </c>
      <c r="AX944" s="14" t="s">
        <v>69</v>
      </c>
      <c r="AY944" s="254" t="s">
        <v>142</v>
      </c>
    </row>
    <row r="945" s="14" customFormat="1">
      <c r="A945" s="14"/>
      <c r="B945" s="244"/>
      <c r="C945" s="245"/>
      <c r="D945" s="235" t="s">
        <v>153</v>
      </c>
      <c r="E945" s="246" t="s">
        <v>19</v>
      </c>
      <c r="F945" s="247" t="s">
        <v>2305</v>
      </c>
      <c r="G945" s="245"/>
      <c r="H945" s="248">
        <v>-3.4199999999999999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153</v>
      </c>
      <c r="AU945" s="254" t="s">
        <v>79</v>
      </c>
      <c r="AV945" s="14" t="s">
        <v>79</v>
      </c>
      <c r="AW945" s="14" t="s">
        <v>31</v>
      </c>
      <c r="AX945" s="14" t="s">
        <v>69</v>
      </c>
      <c r="AY945" s="254" t="s">
        <v>142</v>
      </c>
    </row>
    <row r="946" s="14" customFormat="1">
      <c r="A946" s="14"/>
      <c r="B946" s="244"/>
      <c r="C946" s="245"/>
      <c r="D946" s="235" t="s">
        <v>153</v>
      </c>
      <c r="E946" s="246" t="s">
        <v>19</v>
      </c>
      <c r="F946" s="247" t="s">
        <v>2306</v>
      </c>
      <c r="G946" s="245"/>
      <c r="H946" s="248">
        <v>-1.843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153</v>
      </c>
      <c r="AU946" s="254" t="s">
        <v>79</v>
      </c>
      <c r="AV946" s="14" t="s">
        <v>79</v>
      </c>
      <c r="AW946" s="14" t="s">
        <v>31</v>
      </c>
      <c r="AX946" s="14" t="s">
        <v>69</v>
      </c>
      <c r="AY946" s="254" t="s">
        <v>142</v>
      </c>
    </row>
    <row r="947" s="13" customFormat="1">
      <c r="A947" s="13"/>
      <c r="B947" s="233"/>
      <c r="C947" s="234"/>
      <c r="D947" s="235" t="s">
        <v>153</v>
      </c>
      <c r="E947" s="236" t="s">
        <v>19</v>
      </c>
      <c r="F947" s="237" t="s">
        <v>494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153</v>
      </c>
      <c r="AU947" s="243" t="s">
        <v>79</v>
      </c>
      <c r="AV947" s="13" t="s">
        <v>77</v>
      </c>
      <c r="AW947" s="13" t="s">
        <v>31</v>
      </c>
      <c r="AX947" s="13" t="s">
        <v>69</v>
      </c>
      <c r="AY947" s="243" t="s">
        <v>142</v>
      </c>
    </row>
    <row r="948" s="14" customFormat="1">
      <c r="A948" s="14"/>
      <c r="B948" s="244"/>
      <c r="C948" s="245"/>
      <c r="D948" s="235" t="s">
        <v>153</v>
      </c>
      <c r="E948" s="246" t="s">
        <v>19</v>
      </c>
      <c r="F948" s="247" t="s">
        <v>2307</v>
      </c>
      <c r="G948" s="245"/>
      <c r="H948" s="248">
        <v>28.773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153</v>
      </c>
      <c r="AU948" s="254" t="s">
        <v>79</v>
      </c>
      <c r="AV948" s="14" t="s">
        <v>79</v>
      </c>
      <c r="AW948" s="14" t="s">
        <v>31</v>
      </c>
      <c r="AX948" s="14" t="s">
        <v>69</v>
      </c>
      <c r="AY948" s="254" t="s">
        <v>142</v>
      </c>
    </row>
    <row r="949" s="14" customFormat="1">
      <c r="A949" s="14"/>
      <c r="B949" s="244"/>
      <c r="C949" s="245"/>
      <c r="D949" s="235" t="s">
        <v>153</v>
      </c>
      <c r="E949" s="246" t="s">
        <v>19</v>
      </c>
      <c r="F949" s="247" t="s">
        <v>1911</v>
      </c>
      <c r="G949" s="245"/>
      <c r="H949" s="248">
        <v>-3.5459999999999998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153</v>
      </c>
      <c r="AU949" s="254" t="s">
        <v>79</v>
      </c>
      <c r="AV949" s="14" t="s">
        <v>79</v>
      </c>
      <c r="AW949" s="14" t="s">
        <v>31</v>
      </c>
      <c r="AX949" s="14" t="s">
        <v>69</v>
      </c>
      <c r="AY949" s="254" t="s">
        <v>142</v>
      </c>
    </row>
    <row r="950" s="14" customFormat="1">
      <c r="A950" s="14"/>
      <c r="B950" s="244"/>
      <c r="C950" s="245"/>
      <c r="D950" s="235" t="s">
        <v>153</v>
      </c>
      <c r="E950" s="246" t="s">
        <v>19</v>
      </c>
      <c r="F950" s="247" t="s">
        <v>2274</v>
      </c>
      <c r="G950" s="245"/>
      <c r="H950" s="248">
        <v>-1.71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153</v>
      </c>
      <c r="AU950" s="254" t="s">
        <v>79</v>
      </c>
      <c r="AV950" s="14" t="s">
        <v>79</v>
      </c>
      <c r="AW950" s="14" t="s">
        <v>31</v>
      </c>
      <c r="AX950" s="14" t="s">
        <v>69</v>
      </c>
      <c r="AY950" s="254" t="s">
        <v>142</v>
      </c>
    </row>
    <row r="951" s="14" customFormat="1">
      <c r="A951" s="14"/>
      <c r="B951" s="244"/>
      <c r="C951" s="245"/>
      <c r="D951" s="235" t="s">
        <v>153</v>
      </c>
      <c r="E951" s="246" t="s">
        <v>19</v>
      </c>
      <c r="F951" s="247" t="s">
        <v>537</v>
      </c>
      <c r="G951" s="245"/>
      <c r="H951" s="248">
        <v>-1.379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153</v>
      </c>
      <c r="AU951" s="254" t="s">
        <v>79</v>
      </c>
      <c r="AV951" s="14" t="s">
        <v>79</v>
      </c>
      <c r="AW951" s="14" t="s">
        <v>31</v>
      </c>
      <c r="AX951" s="14" t="s">
        <v>69</v>
      </c>
      <c r="AY951" s="254" t="s">
        <v>142</v>
      </c>
    </row>
    <row r="952" s="14" customFormat="1">
      <c r="A952" s="14"/>
      <c r="B952" s="244"/>
      <c r="C952" s="245"/>
      <c r="D952" s="235" t="s">
        <v>153</v>
      </c>
      <c r="E952" s="246" t="s">
        <v>19</v>
      </c>
      <c r="F952" s="247" t="s">
        <v>496</v>
      </c>
      <c r="G952" s="245"/>
      <c r="H952" s="248">
        <v>-1.5760000000000001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153</v>
      </c>
      <c r="AU952" s="254" t="s">
        <v>79</v>
      </c>
      <c r="AV952" s="14" t="s">
        <v>79</v>
      </c>
      <c r="AW952" s="14" t="s">
        <v>31</v>
      </c>
      <c r="AX952" s="14" t="s">
        <v>69</v>
      </c>
      <c r="AY952" s="254" t="s">
        <v>142</v>
      </c>
    </row>
    <row r="953" s="14" customFormat="1">
      <c r="A953" s="14"/>
      <c r="B953" s="244"/>
      <c r="C953" s="245"/>
      <c r="D953" s="235" t="s">
        <v>153</v>
      </c>
      <c r="E953" s="246" t="s">
        <v>19</v>
      </c>
      <c r="F953" s="247" t="s">
        <v>2308</v>
      </c>
      <c r="G953" s="245"/>
      <c r="H953" s="248">
        <v>3.504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153</v>
      </c>
      <c r="AU953" s="254" t="s">
        <v>79</v>
      </c>
      <c r="AV953" s="14" t="s">
        <v>79</v>
      </c>
      <c r="AW953" s="14" t="s">
        <v>31</v>
      </c>
      <c r="AX953" s="14" t="s">
        <v>69</v>
      </c>
      <c r="AY953" s="254" t="s">
        <v>142</v>
      </c>
    </row>
    <row r="954" s="13" customFormat="1">
      <c r="A954" s="13"/>
      <c r="B954" s="233"/>
      <c r="C954" s="234"/>
      <c r="D954" s="235" t="s">
        <v>153</v>
      </c>
      <c r="E954" s="236" t="s">
        <v>19</v>
      </c>
      <c r="F954" s="237" t="s">
        <v>1186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153</v>
      </c>
      <c r="AU954" s="243" t="s">
        <v>79</v>
      </c>
      <c r="AV954" s="13" t="s">
        <v>77</v>
      </c>
      <c r="AW954" s="13" t="s">
        <v>31</v>
      </c>
      <c r="AX954" s="13" t="s">
        <v>69</v>
      </c>
      <c r="AY954" s="243" t="s">
        <v>142</v>
      </c>
    </row>
    <row r="955" s="14" customFormat="1">
      <c r="A955" s="14"/>
      <c r="B955" s="244"/>
      <c r="C955" s="245"/>
      <c r="D955" s="235" t="s">
        <v>153</v>
      </c>
      <c r="E955" s="246" t="s">
        <v>19</v>
      </c>
      <c r="F955" s="247" t="s">
        <v>2309</v>
      </c>
      <c r="G955" s="245"/>
      <c r="H955" s="248">
        <v>20.082999999999998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153</v>
      </c>
      <c r="AU955" s="254" t="s">
        <v>79</v>
      </c>
      <c r="AV955" s="14" t="s">
        <v>79</v>
      </c>
      <c r="AW955" s="14" t="s">
        <v>31</v>
      </c>
      <c r="AX955" s="14" t="s">
        <v>69</v>
      </c>
      <c r="AY955" s="254" t="s">
        <v>142</v>
      </c>
    </row>
    <row r="956" s="14" customFormat="1">
      <c r="A956" s="14"/>
      <c r="B956" s="244"/>
      <c r="C956" s="245"/>
      <c r="D956" s="235" t="s">
        <v>153</v>
      </c>
      <c r="E956" s="246" t="s">
        <v>19</v>
      </c>
      <c r="F956" s="247" t="s">
        <v>509</v>
      </c>
      <c r="G956" s="245"/>
      <c r="H956" s="248">
        <v>-3.1520000000000001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153</v>
      </c>
      <c r="AU956" s="254" t="s">
        <v>79</v>
      </c>
      <c r="AV956" s="14" t="s">
        <v>79</v>
      </c>
      <c r="AW956" s="14" t="s">
        <v>31</v>
      </c>
      <c r="AX956" s="14" t="s">
        <v>69</v>
      </c>
      <c r="AY956" s="254" t="s">
        <v>142</v>
      </c>
    </row>
    <row r="957" s="14" customFormat="1">
      <c r="A957" s="14"/>
      <c r="B957" s="244"/>
      <c r="C957" s="245"/>
      <c r="D957" s="235" t="s">
        <v>153</v>
      </c>
      <c r="E957" s="246" t="s">
        <v>19</v>
      </c>
      <c r="F957" s="247" t="s">
        <v>489</v>
      </c>
      <c r="G957" s="245"/>
      <c r="H957" s="248">
        <v>-1.7729999999999999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153</v>
      </c>
      <c r="AU957" s="254" t="s">
        <v>79</v>
      </c>
      <c r="AV957" s="14" t="s">
        <v>79</v>
      </c>
      <c r="AW957" s="14" t="s">
        <v>31</v>
      </c>
      <c r="AX957" s="14" t="s">
        <v>69</v>
      </c>
      <c r="AY957" s="254" t="s">
        <v>142</v>
      </c>
    </row>
    <row r="958" s="14" customFormat="1">
      <c r="A958" s="14"/>
      <c r="B958" s="244"/>
      <c r="C958" s="245"/>
      <c r="D958" s="235" t="s">
        <v>153</v>
      </c>
      <c r="E958" s="246" t="s">
        <v>19</v>
      </c>
      <c r="F958" s="247" t="s">
        <v>2310</v>
      </c>
      <c r="G958" s="245"/>
      <c r="H958" s="248">
        <v>-2.7109999999999999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153</v>
      </c>
      <c r="AU958" s="254" t="s">
        <v>79</v>
      </c>
      <c r="AV958" s="14" t="s">
        <v>79</v>
      </c>
      <c r="AW958" s="14" t="s">
        <v>31</v>
      </c>
      <c r="AX958" s="14" t="s">
        <v>69</v>
      </c>
      <c r="AY958" s="254" t="s">
        <v>142</v>
      </c>
    </row>
    <row r="959" s="14" customFormat="1">
      <c r="A959" s="14"/>
      <c r="B959" s="244"/>
      <c r="C959" s="245"/>
      <c r="D959" s="235" t="s">
        <v>153</v>
      </c>
      <c r="E959" s="246" t="s">
        <v>19</v>
      </c>
      <c r="F959" s="247" t="s">
        <v>537</v>
      </c>
      <c r="G959" s="245"/>
      <c r="H959" s="248">
        <v>-1.379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153</v>
      </c>
      <c r="AU959" s="254" t="s">
        <v>79</v>
      </c>
      <c r="AV959" s="14" t="s">
        <v>79</v>
      </c>
      <c r="AW959" s="14" t="s">
        <v>31</v>
      </c>
      <c r="AX959" s="14" t="s">
        <v>69</v>
      </c>
      <c r="AY959" s="254" t="s">
        <v>142</v>
      </c>
    </row>
    <row r="960" s="13" customFormat="1">
      <c r="A960" s="13"/>
      <c r="B960" s="233"/>
      <c r="C960" s="234"/>
      <c r="D960" s="235" t="s">
        <v>153</v>
      </c>
      <c r="E960" s="236" t="s">
        <v>19</v>
      </c>
      <c r="F960" s="237" t="s">
        <v>2311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153</v>
      </c>
      <c r="AU960" s="243" t="s">
        <v>79</v>
      </c>
      <c r="AV960" s="13" t="s">
        <v>77</v>
      </c>
      <c r="AW960" s="13" t="s">
        <v>31</v>
      </c>
      <c r="AX960" s="13" t="s">
        <v>69</v>
      </c>
      <c r="AY960" s="243" t="s">
        <v>142</v>
      </c>
    </row>
    <row r="961" s="14" customFormat="1">
      <c r="A961" s="14"/>
      <c r="B961" s="244"/>
      <c r="C961" s="245"/>
      <c r="D961" s="235" t="s">
        <v>153</v>
      </c>
      <c r="E961" s="246" t="s">
        <v>19</v>
      </c>
      <c r="F961" s="247" t="s">
        <v>2312</v>
      </c>
      <c r="G961" s="245"/>
      <c r="H961" s="248">
        <v>10.904999999999999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153</v>
      </c>
      <c r="AU961" s="254" t="s">
        <v>79</v>
      </c>
      <c r="AV961" s="14" t="s">
        <v>79</v>
      </c>
      <c r="AW961" s="14" t="s">
        <v>31</v>
      </c>
      <c r="AX961" s="14" t="s">
        <v>69</v>
      </c>
      <c r="AY961" s="254" t="s">
        <v>142</v>
      </c>
    </row>
    <row r="962" s="14" customFormat="1">
      <c r="A962" s="14"/>
      <c r="B962" s="244"/>
      <c r="C962" s="245"/>
      <c r="D962" s="235" t="s">
        <v>153</v>
      </c>
      <c r="E962" s="246" t="s">
        <v>19</v>
      </c>
      <c r="F962" s="247" t="s">
        <v>496</v>
      </c>
      <c r="G962" s="245"/>
      <c r="H962" s="248">
        <v>-1.5760000000000001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153</v>
      </c>
      <c r="AU962" s="254" t="s">
        <v>79</v>
      </c>
      <c r="AV962" s="14" t="s">
        <v>79</v>
      </c>
      <c r="AW962" s="14" t="s">
        <v>31</v>
      </c>
      <c r="AX962" s="14" t="s">
        <v>69</v>
      </c>
      <c r="AY962" s="254" t="s">
        <v>142</v>
      </c>
    </row>
    <row r="963" s="14" customFormat="1">
      <c r="A963" s="14"/>
      <c r="B963" s="244"/>
      <c r="C963" s="245"/>
      <c r="D963" s="235" t="s">
        <v>153</v>
      </c>
      <c r="E963" s="246" t="s">
        <v>19</v>
      </c>
      <c r="F963" s="247" t="s">
        <v>506</v>
      </c>
      <c r="G963" s="245"/>
      <c r="H963" s="248">
        <v>-1.97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153</v>
      </c>
      <c r="AU963" s="254" t="s">
        <v>79</v>
      </c>
      <c r="AV963" s="14" t="s">
        <v>79</v>
      </c>
      <c r="AW963" s="14" t="s">
        <v>31</v>
      </c>
      <c r="AX963" s="14" t="s">
        <v>69</v>
      </c>
      <c r="AY963" s="254" t="s">
        <v>142</v>
      </c>
    </row>
    <row r="964" s="13" customFormat="1">
      <c r="A964" s="13"/>
      <c r="B964" s="233"/>
      <c r="C964" s="234"/>
      <c r="D964" s="235" t="s">
        <v>153</v>
      </c>
      <c r="E964" s="236" t="s">
        <v>19</v>
      </c>
      <c r="F964" s="237" t="s">
        <v>2313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153</v>
      </c>
      <c r="AU964" s="243" t="s">
        <v>79</v>
      </c>
      <c r="AV964" s="13" t="s">
        <v>77</v>
      </c>
      <c r="AW964" s="13" t="s">
        <v>31</v>
      </c>
      <c r="AX964" s="13" t="s">
        <v>69</v>
      </c>
      <c r="AY964" s="243" t="s">
        <v>142</v>
      </c>
    </row>
    <row r="965" s="14" customFormat="1">
      <c r="A965" s="14"/>
      <c r="B965" s="244"/>
      <c r="C965" s="245"/>
      <c r="D965" s="235" t="s">
        <v>153</v>
      </c>
      <c r="E965" s="246" t="s">
        <v>19</v>
      </c>
      <c r="F965" s="247" t="s">
        <v>2314</v>
      </c>
      <c r="G965" s="245"/>
      <c r="H965" s="248">
        <v>24.457000000000001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153</v>
      </c>
      <c r="AU965" s="254" t="s">
        <v>79</v>
      </c>
      <c r="AV965" s="14" t="s">
        <v>79</v>
      </c>
      <c r="AW965" s="14" t="s">
        <v>31</v>
      </c>
      <c r="AX965" s="14" t="s">
        <v>69</v>
      </c>
      <c r="AY965" s="254" t="s">
        <v>142</v>
      </c>
    </row>
    <row r="966" s="13" customFormat="1">
      <c r="A966" s="13"/>
      <c r="B966" s="233"/>
      <c r="C966" s="234"/>
      <c r="D966" s="235" t="s">
        <v>153</v>
      </c>
      <c r="E966" s="236" t="s">
        <v>19</v>
      </c>
      <c r="F966" s="237" t="s">
        <v>868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153</v>
      </c>
      <c r="AU966" s="243" t="s">
        <v>79</v>
      </c>
      <c r="AV966" s="13" t="s">
        <v>77</v>
      </c>
      <c r="AW966" s="13" t="s">
        <v>31</v>
      </c>
      <c r="AX966" s="13" t="s">
        <v>69</v>
      </c>
      <c r="AY966" s="243" t="s">
        <v>142</v>
      </c>
    </row>
    <row r="967" s="14" customFormat="1">
      <c r="A967" s="14"/>
      <c r="B967" s="244"/>
      <c r="C967" s="245"/>
      <c r="D967" s="235" t="s">
        <v>153</v>
      </c>
      <c r="E967" s="246" t="s">
        <v>19</v>
      </c>
      <c r="F967" s="247" t="s">
        <v>2315</v>
      </c>
      <c r="G967" s="245"/>
      <c r="H967" s="248">
        <v>13.949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153</v>
      </c>
      <c r="AU967" s="254" t="s">
        <v>79</v>
      </c>
      <c r="AV967" s="14" t="s">
        <v>79</v>
      </c>
      <c r="AW967" s="14" t="s">
        <v>31</v>
      </c>
      <c r="AX967" s="14" t="s">
        <v>69</v>
      </c>
      <c r="AY967" s="254" t="s">
        <v>142</v>
      </c>
    </row>
    <row r="968" s="14" customFormat="1">
      <c r="A968" s="14"/>
      <c r="B968" s="244"/>
      <c r="C968" s="245"/>
      <c r="D968" s="235" t="s">
        <v>153</v>
      </c>
      <c r="E968" s="246" t="s">
        <v>19</v>
      </c>
      <c r="F968" s="247" t="s">
        <v>537</v>
      </c>
      <c r="G968" s="245"/>
      <c r="H968" s="248">
        <v>-1.379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153</v>
      </c>
      <c r="AU968" s="254" t="s">
        <v>79</v>
      </c>
      <c r="AV968" s="14" t="s">
        <v>79</v>
      </c>
      <c r="AW968" s="14" t="s">
        <v>31</v>
      </c>
      <c r="AX968" s="14" t="s">
        <v>69</v>
      </c>
      <c r="AY968" s="254" t="s">
        <v>142</v>
      </c>
    </row>
    <row r="969" s="16" customFormat="1">
      <c r="A969" s="16"/>
      <c r="B969" s="266"/>
      <c r="C969" s="267"/>
      <c r="D969" s="235" t="s">
        <v>153</v>
      </c>
      <c r="E969" s="268" t="s">
        <v>19</v>
      </c>
      <c r="F969" s="269" t="s">
        <v>214</v>
      </c>
      <c r="G969" s="267"/>
      <c r="H969" s="270">
        <v>443.83899999999994</v>
      </c>
      <c r="I969" s="271"/>
      <c r="J969" s="267"/>
      <c r="K969" s="267"/>
      <c r="L969" s="272"/>
      <c r="M969" s="273"/>
      <c r="N969" s="274"/>
      <c r="O969" s="274"/>
      <c r="P969" s="274"/>
      <c r="Q969" s="274"/>
      <c r="R969" s="274"/>
      <c r="S969" s="274"/>
      <c r="T969" s="275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6" t="s">
        <v>153</v>
      </c>
      <c r="AU969" s="276" t="s">
        <v>79</v>
      </c>
      <c r="AV969" s="16" t="s">
        <v>163</v>
      </c>
      <c r="AW969" s="16" t="s">
        <v>31</v>
      </c>
      <c r="AX969" s="16" t="s">
        <v>69</v>
      </c>
      <c r="AY969" s="276" t="s">
        <v>142</v>
      </c>
    </row>
    <row r="970" s="15" customFormat="1">
      <c r="A970" s="15"/>
      <c r="B970" s="255"/>
      <c r="C970" s="256"/>
      <c r="D970" s="235" t="s">
        <v>153</v>
      </c>
      <c r="E970" s="257" t="s">
        <v>19</v>
      </c>
      <c r="F970" s="258" t="s">
        <v>158</v>
      </c>
      <c r="G970" s="256"/>
      <c r="H970" s="259">
        <v>443.83899999999994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153</v>
      </c>
      <c r="AU970" s="265" t="s">
        <v>79</v>
      </c>
      <c r="AV970" s="15" t="s">
        <v>149</v>
      </c>
      <c r="AW970" s="15" t="s">
        <v>31</v>
      </c>
      <c r="AX970" s="15" t="s">
        <v>77</v>
      </c>
      <c r="AY970" s="265" t="s">
        <v>142</v>
      </c>
    </row>
    <row r="971" s="2" customFormat="1" ht="24.15" customHeight="1">
      <c r="A971" s="41"/>
      <c r="B971" s="42"/>
      <c r="C971" s="215" t="s">
        <v>2316</v>
      </c>
      <c r="D971" s="215" t="s">
        <v>144</v>
      </c>
      <c r="E971" s="216" t="s">
        <v>2317</v>
      </c>
      <c r="F971" s="217" t="s">
        <v>2318</v>
      </c>
      <c r="G971" s="218" t="s">
        <v>147</v>
      </c>
      <c r="H971" s="219">
        <v>1410.999</v>
      </c>
      <c r="I971" s="220"/>
      <c r="J971" s="221">
        <f>ROUND(I971*H971,2)</f>
        <v>0</v>
      </c>
      <c r="K971" s="217" t="s">
        <v>148</v>
      </c>
      <c r="L971" s="47"/>
      <c r="M971" s="222" t="s">
        <v>19</v>
      </c>
      <c r="N971" s="223" t="s">
        <v>40</v>
      </c>
      <c r="O971" s="87"/>
      <c r="P971" s="224">
        <f>O971*H971</f>
        <v>0</v>
      </c>
      <c r="Q971" s="224">
        <v>0.031300000000000001</v>
      </c>
      <c r="R971" s="224">
        <f>Q971*H971</f>
        <v>44.164268700000001</v>
      </c>
      <c r="S971" s="224">
        <v>0</v>
      </c>
      <c r="T971" s="22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6" t="s">
        <v>149</v>
      </c>
      <c r="AT971" s="226" t="s">
        <v>144</v>
      </c>
      <c r="AU971" s="226" t="s">
        <v>79</v>
      </c>
      <c r="AY971" s="20" t="s">
        <v>142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20" t="s">
        <v>77</v>
      </c>
      <c r="BK971" s="227">
        <f>ROUND(I971*H971,2)</f>
        <v>0</v>
      </c>
      <c r="BL971" s="20" t="s">
        <v>149</v>
      </c>
      <c r="BM971" s="226" t="s">
        <v>2319</v>
      </c>
    </row>
    <row r="972" s="2" customFormat="1">
      <c r="A972" s="41"/>
      <c r="B972" s="42"/>
      <c r="C972" s="43"/>
      <c r="D972" s="228" t="s">
        <v>151</v>
      </c>
      <c r="E972" s="43"/>
      <c r="F972" s="229" t="s">
        <v>2320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151</v>
      </c>
      <c r="AU972" s="20" t="s">
        <v>79</v>
      </c>
    </row>
    <row r="973" s="13" customFormat="1">
      <c r="A973" s="13"/>
      <c r="B973" s="233"/>
      <c r="C973" s="234"/>
      <c r="D973" s="235" t="s">
        <v>153</v>
      </c>
      <c r="E973" s="236" t="s">
        <v>19</v>
      </c>
      <c r="F973" s="237" t="s">
        <v>497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153</v>
      </c>
      <c r="AU973" s="243" t="s">
        <v>79</v>
      </c>
      <c r="AV973" s="13" t="s">
        <v>77</v>
      </c>
      <c r="AW973" s="13" t="s">
        <v>31</v>
      </c>
      <c r="AX973" s="13" t="s">
        <v>69</v>
      </c>
      <c r="AY973" s="243" t="s">
        <v>142</v>
      </c>
    </row>
    <row r="974" s="13" customFormat="1">
      <c r="A974" s="13"/>
      <c r="B974" s="233"/>
      <c r="C974" s="234"/>
      <c r="D974" s="235" t="s">
        <v>153</v>
      </c>
      <c r="E974" s="236" t="s">
        <v>19</v>
      </c>
      <c r="F974" s="237" t="s">
        <v>2321</v>
      </c>
      <c r="G974" s="234"/>
      <c r="H974" s="236" t="s">
        <v>19</v>
      </c>
      <c r="I974" s="238"/>
      <c r="J974" s="234"/>
      <c r="K974" s="234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153</v>
      </c>
      <c r="AU974" s="243" t="s">
        <v>79</v>
      </c>
      <c r="AV974" s="13" t="s">
        <v>77</v>
      </c>
      <c r="AW974" s="13" t="s">
        <v>31</v>
      </c>
      <c r="AX974" s="13" t="s">
        <v>69</v>
      </c>
      <c r="AY974" s="243" t="s">
        <v>142</v>
      </c>
    </row>
    <row r="975" s="14" customFormat="1">
      <c r="A975" s="14"/>
      <c r="B975" s="244"/>
      <c r="C975" s="245"/>
      <c r="D975" s="235" t="s">
        <v>153</v>
      </c>
      <c r="E975" s="246" t="s">
        <v>19</v>
      </c>
      <c r="F975" s="247" t="s">
        <v>2322</v>
      </c>
      <c r="G975" s="245"/>
      <c r="H975" s="248">
        <v>26.100000000000001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153</v>
      </c>
      <c r="AU975" s="254" t="s">
        <v>79</v>
      </c>
      <c r="AV975" s="14" t="s">
        <v>79</v>
      </c>
      <c r="AW975" s="14" t="s">
        <v>31</v>
      </c>
      <c r="AX975" s="14" t="s">
        <v>69</v>
      </c>
      <c r="AY975" s="254" t="s">
        <v>142</v>
      </c>
    </row>
    <row r="976" s="14" customFormat="1">
      <c r="A976" s="14"/>
      <c r="B976" s="244"/>
      <c r="C976" s="245"/>
      <c r="D976" s="235" t="s">
        <v>153</v>
      </c>
      <c r="E976" s="246" t="s">
        <v>19</v>
      </c>
      <c r="F976" s="247" t="s">
        <v>2323</v>
      </c>
      <c r="G976" s="245"/>
      <c r="H976" s="248">
        <v>-3.7799999999999998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153</v>
      </c>
      <c r="AU976" s="254" t="s">
        <v>79</v>
      </c>
      <c r="AV976" s="14" t="s">
        <v>79</v>
      </c>
      <c r="AW976" s="14" t="s">
        <v>31</v>
      </c>
      <c r="AX976" s="14" t="s">
        <v>69</v>
      </c>
      <c r="AY976" s="254" t="s">
        <v>142</v>
      </c>
    </row>
    <row r="977" s="14" customFormat="1">
      <c r="A977" s="14"/>
      <c r="B977" s="244"/>
      <c r="C977" s="245"/>
      <c r="D977" s="235" t="s">
        <v>153</v>
      </c>
      <c r="E977" s="246" t="s">
        <v>19</v>
      </c>
      <c r="F977" s="247" t="s">
        <v>2324</v>
      </c>
      <c r="G977" s="245"/>
      <c r="H977" s="248">
        <v>3.2999999999999998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153</v>
      </c>
      <c r="AU977" s="254" t="s">
        <v>79</v>
      </c>
      <c r="AV977" s="14" t="s">
        <v>79</v>
      </c>
      <c r="AW977" s="14" t="s">
        <v>31</v>
      </c>
      <c r="AX977" s="14" t="s">
        <v>69</v>
      </c>
      <c r="AY977" s="254" t="s">
        <v>142</v>
      </c>
    </row>
    <row r="978" s="14" customFormat="1">
      <c r="A978" s="14"/>
      <c r="B978" s="244"/>
      <c r="C978" s="245"/>
      <c r="D978" s="235" t="s">
        <v>153</v>
      </c>
      <c r="E978" s="246" t="s">
        <v>19</v>
      </c>
      <c r="F978" s="247" t="s">
        <v>2325</v>
      </c>
      <c r="G978" s="245"/>
      <c r="H978" s="248">
        <v>10.307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153</v>
      </c>
      <c r="AU978" s="254" t="s">
        <v>79</v>
      </c>
      <c r="AV978" s="14" t="s">
        <v>79</v>
      </c>
      <c r="AW978" s="14" t="s">
        <v>31</v>
      </c>
      <c r="AX978" s="14" t="s">
        <v>69</v>
      </c>
      <c r="AY978" s="254" t="s">
        <v>142</v>
      </c>
    </row>
    <row r="979" s="13" customFormat="1">
      <c r="A979" s="13"/>
      <c r="B979" s="233"/>
      <c r="C979" s="234"/>
      <c r="D979" s="235" t="s">
        <v>153</v>
      </c>
      <c r="E979" s="236" t="s">
        <v>19</v>
      </c>
      <c r="F979" s="237" t="s">
        <v>671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153</v>
      </c>
      <c r="AU979" s="243" t="s">
        <v>79</v>
      </c>
      <c r="AV979" s="13" t="s">
        <v>77</v>
      </c>
      <c r="AW979" s="13" t="s">
        <v>31</v>
      </c>
      <c r="AX979" s="13" t="s">
        <v>69</v>
      </c>
      <c r="AY979" s="243" t="s">
        <v>142</v>
      </c>
    </row>
    <row r="980" s="14" customFormat="1">
      <c r="A980" s="14"/>
      <c r="B980" s="244"/>
      <c r="C980" s="245"/>
      <c r="D980" s="235" t="s">
        <v>153</v>
      </c>
      <c r="E980" s="246" t="s">
        <v>19</v>
      </c>
      <c r="F980" s="247" t="s">
        <v>2326</v>
      </c>
      <c r="G980" s="245"/>
      <c r="H980" s="248">
        <v>20.838999999999999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153</v>
      </c>
      <c r="AU980" s="254" t="s">
        <v>79</v>
      </c>
      <c r="AV980" s="14" t="s">
        <v>79</v>
      </c>
      <c r="AW980" s="14" t="s">
        <v>31</v>
      </c>
      <c r="AX980" s="14" t="s">
        <v>69</v>
      </c>
      <c r="AY980" s="254" t="s">
        <v>142</v>
      </c>
    </row>
    <row r="981" s="14" customFormat="1">
      <c r="A981" s="14"/>
      <c r="B981" s="244"/>
      <c r="C981" s="245"/>
      <c r="D981" s="235" t="s">
        <v>153</v>
      </c>
      <c r="E981" s="246" t="s">
        <v>19</v>
      </c>
      <c r="F981" s="247" t="s">
        <v>2327</v>
      </c>
      <c r="G981" s="245"/>
      <c r="H981" s="248">
        <v>-1.1000000000000001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153</v>
      </c>
      <c r="AU981" s="254" t="s">
        <v>79</v>
      </c>
      <c r="AV981" s="14" t="s">
        <v>79</v>
      </c>
      <c r="AW981" s="14" t="s">
        <v>31</v>
      </c>
      <c r="AX981" s="14" t="s">
        <v>69</v>
      </c>
      <c r="AY981" s="254" t="s">
        <v>142</v>
      </c>
    </row>
    <row r="982" s="14" customFormat="1">
      <c r="A982" s="14"/>
      <c r="B982" s="244"/>
      <c r="C982" s="245"/>
      <c r="D982" s="235" t="s">
        <v>153</v>
      </c>
      <c r="E982" s="246" t="s">
        <v>19</v>
      </c>
      <c r="F982" s="247" t="s">
        <v>2323</v>
      </c>
      <c r="G982" s="245"/>
      <c r="H982" s="248">
        <v>-3.7799999999999998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153</v>
      </c>
      <c r="AU982" s="254" t="s">
        <v>79</v>
      </c>
      <c r="AV982" s="14" t="s">
        <v>79</v>
      </c>
      <c r="AW982" s="14" t="s">
        <v>31</v>
      </c>
      <c r="AX982" s="14" t="s">
        <v>69</v>
      </c>
      <c r="AY982" s="254" t="s">
        <v>142</v>
      </c>
    </row>
    <row r="983" s="14" customFormat="1">
      <c r="A983" s="14"/>
      <c r="B983" s="244"/>
      <c r="C983" s="245"/>
      <c r="D983" s="235" t="s">
        <v>153</v>
      </c>
      <c r="E983" s="246" t="s">
        <v>19</v>
      </c>
      <c r="F983" s="247" t="s">
        <v>2324</v>
      </c>
      <c r="G983" s="245"/>
      <c r="H983" s="248">
        <v>3.2999999999999998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153</v>
      </c>
      <c r="AU983" s="254" t="s">
        <v>79</v>
      </c>
      <c r="AV983" s="14" t="s">
        <v>79</v>
      </c>
      <c r="AW983" s="14" t="s">
        <v>31</v>
      </c>
      <c r="AX983" s="14" t="s">
        <v>69</v>
      </c>
      <c r="AY983" s="254" t="s">
        <v>142</v>
      </c>
    </row>
    <row r="984" s="14" customFormat="1">
      <c r="A984" s="14"/>
      <c r="B984" s="244"/>
      <c r="C984" s="245"/>
      <c r="D984" s="235" t="s">
        <v>153</v>
      </c>
      <c r="E984" s="246" t="s">
        <v>19</v>
      </c>
      <c r="F984" s="247" t="s">
        <v>2328</v>
      </c>
      <c r="G984" s="245"/>
      <c r="H984" s="248">
        <v>-1.4299999999999999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153</v>
      </c>
      <c r="AU984" s="254" t="s">
        <v>79</v>
      </c>
      <c r="AV984" s="14" t="s">
        <v>79</v>
      </c>
      <c r="AW984" s="14" t="s">
        <v>31</v>
      </c>
      <c r="AX984" s="14" t="s">
        <v>69</v>
      </c>
      <c r="AY984" s="254" t="s">
        <v>142</v>
      </c>
    </row>
    <row r="985" s="14" customFormat="1">
      <c r="A985" s="14"/>
      <c r="B985" s="244"/>
      <c r="C985" s="245"/>
      <c r="D985" s="235" t="s">
        <v>153</v>
      </c>
      <c r="E985" s="246" t="s">
        <v>19</v>
      </c>
      <c r="F985" s="247" t="s">
        <v>489</v>
      </c>
      <c r="G985" s="245"/>
      <c r="H985" s="248">
        <v>-1.7729999999999999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153</v>
      </c>
      <c r="AU985" s="254" t="s">
        <v>79</v>
      </c>
      <c r="AV985" s="14" t="s">
        <v>79</v>
      </c>
      <c r="AW985" s="14" t="s">
        <v>31</v>
      </c>
      <c r="AX985" s="14" t="s">
        <v>69</v>
      </c>
      <c r="AY985" s="254" t="s">
        <v>142</v>
      </c>
    </row>
    <row r="986" s="13" customFormat="1">
      <c r="A986" s="13"/>
      <c r="B986" s="233"/>
      <c r="C986" s="234"/>
      <c r="D986" s="235" t="s">
        <v>153</v>
      </c>
      <c r="E986" s="236" t="s">
        <v>19</v>
      </c>
      <c r="F986" s="237" t="s">
        <v>564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153</v>
      </c>
      <c r="AU986" s="243" t="s">
        <v>79</v>
      </c>
      <c r="AV986" s="13" t="s">
        <v>77</v>
      </c>
      <c r="AW986" s="13" t="s">
        <v>31</v>
      </c>
      <c r="AX986" s="13" t="s">
        <v>69</v>
      </c>
      <c r="AY986" s="243" t="s">
        <v>142</v>
      </c>
    </row>
    <row r="987" s="14" customFormat="1">
      <c r="A987" s="14"/>
      <c r="B987" s="244"/>
      <c r="C987" s="245"/>
      <c r="D987" s="235" t="s">
        <v>153</v>
      </c>
      <c r="E987" s="246" t="s">
        <v>19</v>
      </c>
      <c r="F987" s="247" t="s">
        <v>2329</v>
      </c>
      <c r="G987" s="245"/>
      <c r="H987" s="248">
        <v>17.109999999999999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153</v>
      </c>
      <c r="AU987" s="254" t="s">
        <v>79</v>
      </c>
      <c r="AV987" s="14" t="s">
        <v>79</v>
      </c>
      <c r="AW987" s="14" t="s">
        <v>31</v>
      </c>
      <c r="AX987" s="14" t="s">
        <v>69</v>
      </c>
      <c r="AY987" s="254" t="s">
        <v>142</v>
      </c>
    </row>
    <row r="988" s="14" customFormat="1">
      <c r="A988" s="14"/>
      <c r="B988" s="244"/>
      <c r="C988" s="245"/>
      <c r="D988" s="235" t="s">
        <v>153</v>
      </c>
      <c r="E988" s="246" t="s">
        <v>19</v>
      </c>
      <c r="F988" s="247" t="s">
        <v>537</v>
      </c>
      <c r="G988" s="245"/>
      <c r="H988" s="248">
        <v>-1.379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153</v>
      </c>
      <c r="AU988" s="254" t="s">
        <v>79</v>
      </c>
      <c r="AV988" s="14" t="s">
        <v>79</v>
      </c>
      <c r="AW988" s="14" t="s">
        <v>31</v>
      </c>
      <c r="AX988" s="14" t="s">
        <v>69</v>
      </c>
      <c r="AY988" s="254" t="s">
        <v>142</v>
      </c>
    </row>
    <row r="989" s="14" customFormat="1">
      <c r="A989" s="14"/>
      <c r="B989" s="244"/>
      <c r="C989" s="245"/>
      <c r="D989" s="235" t="s">
        <v>153</v>
      </c>
      <c r="E989" s="246" t="s">
        <v>19</v>
      </c>
      <c r="F989" s="247" t="s">
        <v>2330</v>
      </c>
      <c r="G989" s="245"/>
      <c r="H989" s="248">
        <v>1.482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153</v>
      </c>
      <c r="AU989" s="254" t="s">
        <v>79</v>
      </c>
      <c r="AV989" s="14" t="s">
        <v>79</v>
      </c>
      <c r="AW989" s="14" t="s">
        <v>31</v>
      </c>
      <c r="AX989" s="14" t="s">
        <v>69</v>
      </c>
      <c r="AY989" s="254" t="s">
        <v>142</v>
      </c>
    </row>
    <row r="990" s="13" customFormat="1">
      <c r="A990" s="13"/>
      <c r="B990" s="233"/>
      <c r="C990" s="234"/>
      <c r="D990" s="235" t="s">
        <v>153</v>
      </c>
      <c r="E990" s="236" t="s">
        <v>19</v>
      </c>
      <c r="F990" s="237" t="s">
        <v>498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153</v>
      </c>
      <c r="AU990" s="243" t="s">
        <v>79</v>
      </c>
      <c r="AV990" s="13" t="s">
        <v>77</v>
      </c>
      <c r="AW990" s="13" t="s">
        <v>31</v>
      </c>
      <c r="AX990" s="13" t="s">
        <v>69</v>
      </c>
      <c r="AY990" s="243" t="s">
        <v>142</v>
      </c>
    </row>
    <row r="991" s="14" customFormat="1">
      <c r="A991" s="14"/>
      <c r="B991" s="244"/>
      <c r="C991" s="245"/>
      <c r="D991" s="235" t="s">
        <v>153</v>
      </c>
      <c r="E991" s="246" t="s">
        <v>19</v>
      </c>
      <c r="F991" s="247" t="s">
        <v>2331</v>
      </c>
      <c r="G991" s="245"/>
      <c r="H991" s="248">
        <v>35.960000000000001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153</v>
      </c>
      <c r="AU991" s="254" t="s">
        <v>79</v>
      </c>
      <c r="AV991" s="14" t="s">
        <v>79</v>
      </c>
      <c r="AW991" s="14" t="s">
        <v>31</v>
      </c>
      <c r="AX991" s="14" t="s">
        <v>69</v>
      </c>
      <c r="AY991" s="254" t="s">
        <v>142</v>
      </c>
    </row>
    <row r="992" s="13" customFormat="1">
      <c r="A992" s="13"/>
      <c r="B992" s="233"/>
      <c r="C992" s="234"/>
      <c r="D992" s="235" t="s">
        <v>153</v>
      </c>
      <c r="E992" s="236" t="s">
        <v>19</v>
      </c>
      <c r="F992" s="237" t="s">
        <v>2332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153</v>
      </c>
      <c r="AU992" s="243" t="s">
        <v>79</v>
      </c>
      <c r="AV992" s="13" t="s">
        <v>77</v>
      </c>
      <c r="AW992" s="13" t="s">
        <v>31</v>
      </c>
      <c r="AX992" s="13" t="s">
        <v>69</v>
      </c>
      <c r="AY992" s="243" t="s">
        <v>142</v>
      </c>
    </row>
    <row r="993" s="14" customFormat="1">
      <c r="A993" s="14"/>
      <c r="B993" s="244"/>
      <c r="C993" s="245"/>
      <c r="D993" s="235" t="s">
        <v>153</v>
      </c>
      <c r="E993" s="246" t="s">
        <v>19</v>
      </c>
      <c r="F993" s="247" t="s">
        <v>2333</v>
      </c>
      <c r="G993" s="245"/>
      <c r="H993" s="248">
        <v>23.379999999999999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153</v>
      </c>
      <c r="AU993" s="254" t="s">
        <v>79</v>
      </c>
      <c r="AV993" s="14" t="s">
        <v>79</v>
      </c>
      <c r="AW993" s="14" t="s">
        <v>31</v>
      </c>
      <c r="AX993" s="14" t="s">
        <v>69</v>
      </c>
      <c r="AY993" s="254" t="s">
        <v>142</v>
      </c>
    </row>
    <row r="994" s="14" customFormat="1">
      <c r="A994" s="14"/>
      <c r="B994" s="244"/>
      <c r="C994" s="245"/>
      <c r="D994" s="235" t="s">
        <v>153</v>
      </c>
      <c r="E994" s="246" t="s">
        <v>19</v>
      </c>
      <c r="F994" s="247" t="s">
        <v>2334</v>
      </c>
      <c r="G994" s="245"/>
      <c r="H994" s="248">
        <v>-7.0919999999999996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153</v>
      </c>
      <c r="AU994" s="254" t="s">
        <v>79</v>
      </c>
      <c r="AV994" s="14" t="s">
        <v>79</v>
      </c>
      <c r="AW994" s="14" t="s">
        <v>31</v>
      </c>
      <c r="AX994" s="14" t="s">
        <v>69</v>
      </c>
      <c r="AY994" s="254" t="s">
        <v>142</v>
      </c>
    </row>
    <row r="995" s="13" customFormat="1">
      <c r="A995" s="13"/>
      <c r="B995" s="233"/>
      <c r="C995" s="234"/>
      <c r="D995" s="235" t="s">
        <v>153</v>
      </c>
      <c r="E995" s="236" t="s">
        <v>19</v>
      </c>
      <c r="F995" s="237" t="s">
        <v>666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153</v>
      </c>
      <c r="AU995" s="243" t="s">
        <v>79</v>
      </c>
      <c r="AV995" s="13" t="s">
        <v>77</v>
      </c>
      <c r="AW995" s="13" t="s">
        <v>31</v>
      </c>
      <c r="AX995" s="13" t="s">
        <v>69</v>
      </c>
      <c r="AY995" s="243" t="s">
        <v>142</v>
      </c>
    </row>
    <row r="996" s="14" customFormat="1">
      <c r="A996" s="14"/>
      <c r="B996" s="244"/>
      <c r="C996" s="245"/>
      <c r="D996" s="235" t="s">
        <v>153</v>
      </c>
      <c r="E996" s="246" t="s">
        <v>19</v>
      </c>
      <c r="F996" s="247" t="s">
        <v>2335</v>
      </c>
      <c r="G996" s="245"/>
      <c r="H996" s="248">
        <v>11.6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153</v>
      </c>
      <c r="AU996" s="254" t="s">
        <v>79</v>
      </c>
      <c r="AV996" s="14" t="s">
        <v>79</v>
      </c>
      <c r="AW996" s="14" t="s">
        <v>31</v>
      </c>
      <c r="AX996" s="14" t="s">
        <v>69</v>
      </c>
      <c r="AY996" s="254" t="s">
        <v>142</v>
      </c>
    </row>
    <row r="997" s="14" customFormat="1">
      <c r="A997" s="14"/>
      <c r="B997" s="244"/>
      <c r="C997" s="245"/>
      <c r="D997" s="235" t="s">
        <v>153</v>
      </c>
      <c r="E997" s="246" t="s">
        <v>19</v>
      </c>
      <c r="F997" s="247" t="s">
        <v>537</v>
      </c>
      <c r="G997" s="245"/>
      <c r="H997" s="248">
        <v>-1.379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153</v>
      </c>
      <c r="AU997" s="254" t="s">
        <v>79</v>
      </c>
      <c r="AV997" s="14" t="s">
        <v>79</v>
      </c>
      <c r="AW997" s="14" t="s">
        <v>31</v>
      </c>
      <c r="AX997" s="14" t="s">
        <v>69</v>
      </c>
      <c r="AY997" s="254" t="s">
        <v>142</v>
      </c>
    </row>
    <row r="998" s="13" customFormat="1">
      <c r="A998" s="13"/>
      <c r="B998" s="233"/>
      <c r="C998" s="234"/>
      <c r="D998" s="235" t="s">
        <v>153</v>
      </c>
      <c r="E998" s="236" t="s">
        <v>19</v>
      </c>
      <c r="F998" s="237" t="s">
        <v>2336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153</v>
      </c>
      <c r="AU998" s="243" t="s">
        <v>79</v>
      </c>
      <c r="AV998" s="13" t="s">
        <v>77</v>
      </c>
      <c r="AW998" s="13" t="s">
        <v>31</v>
      </c>
      <c r="AX998" s="13" t="s">
        <v>69</v>
      </c>
      <c r="AY998" s="243" t="s">
        <v>142</v>
      </c>
    </row>
    <row r="999" s="14" customFormat="1">
      <c r="A999" s="14"/>
      <c r="B999" s="244"/>
      <c r="C999" s="245"/>
      <c r="D999" s="235" t="s">
        <v>153</v>
      </c>
      <c r="E999" s="246" t="s">
        <v>19</v>
      </c>
      <c r="F999" s="247" t="s">
        <v>2337</v>
      </c>
      <c r="G999" s="245"/>
      <c r="H999" s="248">
        <v>11.69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153</v>
      </c>
      <c r="AU999" s="254" t="s">
        <v>79</v>
      </c>
      <c r="AV999" s="14" t="s">
        <v>79</v>
      </c>
      <c r="AW999" s="14" t="s">
        <v>31</v>
      </c>
      <c r="AX999" s="14" t="s">
        <v>69</v>
      </c>
      <c r="AY999" s="254" t="s">
        <v>142</v>
      </c>
    </row>
    <row r="1000" s="13" customFormat="1">
      <c r="A1000" s="13"/>
      <c r="B1000" s="233"/>
      <c r="C1000" s="234"/>
      <c r="D1000" s="235" t="s">
        <v>153</v>
      </c>
      <c r="E1000" s="236" t="s">
        <v>19</v>
      </c>
      <c r="F1000" s="237" t="s">
        <v>911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153</v>
      </c>
      <c r="AU1000" s="243" t="s">
        <v>79</v>
      </c>
      <c r="AV1000" s="13" t="s">
        <v>77</v>
      </c>
      <c r="AW1000" s="13" t="s">
        <v>31</v>
      </c>
      <c r="AX1000" s="13" t="s">
        <v>69</v>
      </c>
      <c r="AY1000" s="243" t="s">
        <v>142</v>
      </c>
    </row>
    <row r="1001" s="14" customFormat="1">
      <c r="A1001" s="14"/>
      <c r="B1001" s="244"/>
      <c r="C1001" s="245"/>
      <c r="D1001" s="235" t="s">
        <v>153</v>
      </c>
      <c r="E1001" s="246" t="s">
        <v>19</v>
      </c>
      <c r="F1001" s="247" t="s">
        <v>2338</v>
      </c>
      <c r="G1001" s="245"/>
      <c r="H1001" s="248">
        <v>13.34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153</v>
      </c>
      <c r="AU1001" s="254" t="s">
        <v>79</v>
      </c>
      <c r="AV1001" s="14" t="s">
        <v>79</v>
      </c>
      <c r="AW1001" s="14" t="s">
        <v>31</v>
      </c>
      <c r="AX1001" s="14" t="s">
        <v>69</v>
      </c>
      <c r="AY1001" s="254" t="s">
        <v>142</v>
      </c>
    </row>
    <row r="1002" s="14" customFormat="1">
      <c r="A1002" s="14"/>
      <c r="B1002" s="244"/>
      <c r="C1002" s="245"/>
      <c r="D1002" s="235" t="s">
        <v>153</v>
      </c>
      <c r="E1002" s="246" t="s">
        <v>19</v>
      </c>
      <c r="F1002" s="247" t="s">
        <v>2339</v>
      </c>
      <c r="G1002" s="245"/>
      <c r="H1002" s="248">
        <v>-3.48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153</v>
      </c>
      <c r="AU1002" s="254" t="s">
        <v>79</v>
      </c>
      <c r="AV1002" s="14" t="s">
        <v>79</v>
      </c>
      <c r="AW1002" s="14" t="s">
        <v>31</v>
      </c>
      <c r="AX1002" s="14" t="s">
        <v>69</v>
      </c>
      <c r="AY1002" s="254" t="s">
        <v>142</v>
      </c>
    </row>
    <row r="1003" s="13" customFormat="1">
      <c r="A1003" s="13"/>
      <c r="B1003" s="233"/>
      <c r="C1003" s="234"/>
      <c r="D1003" s="235" t="s">
        <v>153</v>
      </c>
      <c r="E1003" s="236" t="s">
        <v>19</v>
      </c>
      <c r="F1003" s="237" t="s">
        <v>909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153</v>
      </c>
      <c r="AU1003" s="243" t="s">
        <v>79</v>
      </c>
      <c r="AV1003" s="13" t="s">
        <v>77</v>
      </c>
      <c r="AW1003" s="13" t="s">
        <v>31</v>
      </c>
      <c r="AX1003" s="13" t="s">
        <v>69</v>
      </c>
      <c r="AY1003" s="243" t="s">
        <v>142</v>
      </c>
    </row>
    <row r="1004" s="14" customFormat="1">
      <c r="A1004" s="14"/>
      <c r="B1004" s="244"/>
      <c r="C1004" s="245"/>
      <c r="D1004" s="235" t="s">
        <v>153</v>
      </c>
      <c r="E1004" s="246" t="s">
        <v>19</v>
      </c>
      <c r="F1004" s="247" t="s">
        <v>2340</v>
      </c>
      <c r="G1004" s="245"/>
      <c r="H1004" s="248">
        <v>10.15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153</v>
      </c>
      <c r="AU1004" s="254" t="s">
        <v>79</v>
      </c>
      <c r="AV1004" s="14" t="s">
        <v>79</v>
      </c>
      <c r="AW1004" s="14" t="s">
        <v>31</v>
      </c>
      <c r="AX1004" s="14" t="s">
        <v>69</v>
      </c>
      <c r="AY1004" s="254" t="s">
        <v>142</v>
      </c>
    </row>
    <row r="1005" s="13" customFormat="1">
      <c r="A1005" s="13"/>
      <c r="B1005" s="233"/>
      <c r="C1005" s="234"/>
      <c r="D1005" s="235" t="s">
        <v>153</v>
      </c>
      <c r="E1005" s="236" t="s">
        <v>19</v>
      </c>
      <c r="F1005" s="237" t="s">
        <v>2341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153</v>
      </c>
      <c r="AU1005" s="243" t="s">
        <v>79</v>
      </c>
      <c r="AV1005" s="13" t="s">
        <v>77</v>
      </c>
      <c r="AW1005" s="13" t="s">
        <v>31</v>
      </c>
      <c r="AX1005" s="13" t="s">
        <v>69</v>
      </c>
      <c r="AY1005" s="243" t="s">
        <v>142</v>
      </c>
    </row>
    <row r="1006" s="14" customFormat="1">
      <c r="A1006" s="14"/>
      <c r="B1006" s="244"/>
      <c r="C1006" s="245"/>
      <c r="D1006" s="235" t="s">
        <v>153</v>
      </c>
      <c r="E1006" s="246" t="s">
        <v>19</v>
      </c>
      <c r="F1006" s="247" t="s">
        <v>2342</v>
      </c>
      <c r="G1006" s="245"/>
      <c r="H1006" s="248">
        <v>3.3300000000000001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153</v>
      </c>
      <c r="AU1006" s="254" t="s">
        <v>79</v>
      </c>
      <c r="AV1006" s="14" t="s">
        <v>79</v>
      </c>
      <c r="AW1006" s="14" t="s">
        <v>31</v>
      </c>
      <c r="AX1006" s="14" t="s">
        <v>69</v>
      </c>
      <c r="AY1006" s="254" t="s">
        <v>142</v>
      </c>
    </row>
    <row r="1007" s="13" customFormat="1">
      <c r="A1007" s="13"/>
      <c r="B1007" s="233"/>
      <c r="C1007" s="234"/>
      <c r="D1007" s="235" t="s">
        <v>153</v>
      </c>
      <c r="E1007" s="236" t="s">
        <v>19</v>
      </c>
      <c r="F1007" s="237" t="s">
        <v>512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153</v>
      </c>
      <c r="AU1007" s="243" t="s">
        <v>79</v>
      </c>
      <c r="AV1007" s="13" t="s">
        <v>77</v>
      </c>
      <c r="AW1007" s="13" t="s">
        <v>31</v>
      </c>
      <c r="AX1007" s="13" t="s">
        <v>69</v>
      </c>
      <c r="AY1007" s="243" t="s">
        <v>142</v>
      </c>
    </row>
    <row r="1008" s="14" customFormat="1">
      <c r="A1008" s="14"/>
      <c r="B1008" s="244"/>
      <c r="C1008" s="245"/>
      <c r="D1008" s="235" t="s">
        <v>153</v>
      </c>
      <c r="E1008" s="246" t="s">
        <v>19</v>
      </c>
      <c r="F1008" s="247" t="s">
        <v>2343</v>
      </c>
      <c r="G1008" s="245"/>
      <c r="H1008" s="248">
        <v>31.337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153</v>
      </c>
      <c r="AU1008" s="254" t="s">
        <v>79</v>
      </c>
      <c r="AV1008" s="14" t="s">
        <v>79</v>
      </c>
      <c r="AW1008" s="14" t="s">
        <v>31</v>
      </c>
      <c r="AX1008" s="14" t="s">
        <v>69</v>
      </c>
      <c r="AY1008" s="254" t="s">
        <v>142</v>
      </c>
    </row>
    <row r="1009" s="14" customFormat="1">
      <c r="A1009" s="14"/>
      <c r="B1009" s="244"/>
      <c r="C1009" s="245"/>
      <c r="D1009" s="235" t="s">
        <v>153</v>
      </c>
      <c r="E1009" s="246" t="s">
        <v>19</v>
      </c>
      <c r="F1009" s="247" t="s">
        <v>2344</v>
      </c>
      <c r="G1009" s="245"/>
      <c r="H1009" s="248">
        <v>-2.6840000000000002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153</v>
      </c>
      <c r="AU1009" s="254" t="s">
        <v>79</v>
      </c>
      <c r="AV1009" s="14" t="s">
        <v>79</v>
      </c>
      <c r="AW1009" s="14" t="s">
        <v>31</v>
      </c>
      <c r="AX1009" s="14" t="s">
        <v>69</v>
      </c>
      <c r="AY1009" s="254" t="s">
        <v>142</v>
      </c>
    </row>
    <row r="1010" s="14" customFormat="1">
      <c r="A1010" s="14"/>
      <c r="B1010" s="244"/>
      <c r="C1010" s="245"/>
      <c r="D1010" s="235" t="s">
        <v>153</v>
      </c>
      <c r="E1010" s="246" t="s">
        <v>19</v>
      </c>
      <c r="F1010" s="247" t="s">
        <v>2345</v>
      </c>
      <c r="G1010" s="245"/>
      <c r="H1010" s="248">
        <v>-3.6000000000000001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153</v>
      </c>
      <c r="AU1010" s="254" t="s">
        <v>79</v>
      </c>
      <c r="AV1010" s="14" t="s">
        <v>79</v>
      </c>
      <c r="AW1010" s="14" t="s">
        <v>31</v>
      </c>
      <c r="AX1010" s="14" t="s">
        <v>69</v>
      </c>
      <c r="AY1010" s="254" t="s">
        <v>142</v>
      </c>
    </row>
    <row r="1011" s="14" customFormat="1">
      <c r="A1011" s="14"/>
      <c r="B1011" s="244"/>
      <c r="C1011" s="245"/>
      <c r="D1011" s="235" t="s">
        <v>153</v>
      </c>
      <c r="E1011" s="246" t="s">
        <v>19</v>
      </c>
      <c r="F1011" s="247" t="s">
        <v>489</v>
      </c>
      <c r="G1011" s="245"/>
      <c r="H1011" s="248">
        <v>-1.7729999999999999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153</v>
      </c>
      <c r="AU1011" s="254" t="s">
        <v>79</v>
      </c>
      <c r="AV1011" s="14" t="s">
        <v>79</v>
      </c>
      <c r="AW1011" s="14" t="s">
        <v>31</v>
      </c>
      <c r="AX1011" s="14" t="s">
        <v>69</v>
      </c>
      <c r="AY1011" s="254" t="s">
        <v>142</v>
      </c>
    </row>
    <row r="1012" s="14" customFormat="1">
      <c r="A1012" s="14"/>
      <c r="B1012" s="244"/>
      <c r="C1012" s="245"/>
      <c r="D1012" s="235" t="s">
        <v>153</v>
      </c>
      <c r="E1012" s="246" t="s">
        <v>19</v>
      </c>
      <c r="F1012" s="247" t="s">
        <v>2346</v>
      </c>
      <c r="G1012" s="245"/>
      <c r="H1012" s="248">
        <v>3.7799999999999998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153</v>
      </c>
      <c r="AU1012" s="254" t="s">
        <v>79</v>
      </c>
      <c r="AV1012" s="14" t="s">
        <v>79</v>
      </c>
      <c r="AW1012" s="14" t="s">
        <v>31</v>
      </c>
      <c r="AX1012" s="14" t="s">
        <v>69</v>
      </c>
      <c r="AY1012" s="254" t="s">
        <v>142</v>
      </c>
    </row>
    <row r="1013" s="13" customFormat="1">
      <c r="A1013" s="13"/>
      <c r="B1013" s="233"/>
      <c r="C1013" s="234"/>
      <c r="D1013" s="235" t="s">
        <v>153</v>
      </c>
      <c r="E1013" s="236" t="s">
        <v>19</v>
      </c>
      <c r="F1013" s="237" t="s">
        <v>579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153</v>
      </c>
      <c r="AU1013" s="243" t="s">
        <v>79</v>
      </c>
      <c r="AV1013" s="13" t="s">
        <v>77</v>
      </c>
      <c r="AW1013" s="13" t="s">
        <v>31</v>
      </c>
      <c r="AX1013" s="13" t="s">
        <v>69</v>
      </c>
      <c r="AY1013" s="243" t="s">
        <v>142</v>
      </c>
    </row>
    <row r="1014" s="14" customFormat="1">
      <c r="A1014" s="14"/>
      <c r="B1014" s="244"/>
      <c r="C1014" s="245"/>
      <c r="D1014" s="235" t="s">
        <v>153</v>
      </c>
      <c r="E1014" s="246" t="s">
        <v>19</v>
      </c>
      <c r="F1014" s="247" t="s">
        <v>2347</v>
      </c>
      <c r="G1014" s="245"/>
      <c r="H1014" s="248">
        <v>56.146999999999998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153</v>
      </c>
      <c r="AU1014" s="254" t="s">
        <v>79</v>
      </c>
      <c r="AV1014" s="14" t="s">
        <v>79</v>
      </c>
      <c r="AW1014" s="14" t="s">
        <v>31</v>
      </c>
      <c r="AX1014" s="14" t="s">
        <v>69</v>
      </c>
      <c r="AY1014" s="254" t="s">
        <v>142</v>
      </c>
    </row>
    <row r="1015" s="14" customFormat="1">
      <c r="A1015" s="14"/>
      <c r="B1015" s="244"/>
      <c r="C1015" s="245"/>
      <c r="D1015" s="235" t="s">
        <v>153</v>
      </c>
      <c r="E1015" s="246" t="s">
        <v>19</v>
      </c>
      <c r="F1015" s="247" t="s">
        <v>1911</v>
      </c>
      <c r="G1015" s="245"/>
      <c r="H1015" s="248">
        <v>-3.5459999999999998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153</v>
      </c>
      <c r="AU1015" s="254" t="s">
        <v>79</v>
      </c>
      <c r="AV1015" s="14" t="s">
        <v>79</v>
      </c>
      <c r="AW1015" s="14" t="s">
        <v>31</v>
      </c>
      <c r="AX1015" s="14" t="s">
        <v>69</v>
      </c>
      <c r="AY1015" s="254" t="s">
        <v>142</v>
      </c>
    </row>
    <row r="1016" s="14" customFormat="1">
      <c r="A1016" s="14"/>
      <c r="B1016" s="244"/>
      <c r="C1016" s="245"/>
      <c r="D1016" s="235" t="s">
        <v>153</v>
      </c>
      <c r="E1016" s="246" t="s">
        <v>19</v>
      </c>
      <c r="F1016" s="247" t="s">
        <v>537</v>
      </c>
      <c r="G1016" s="245"/>
      <c r="H1016" s="248">
        <v>-1.379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153</v>
      </c>
      <c r="AU1016" s="254" t="s">
        <v>79</v>
      </c>
      <c r="AV1016" s="14" t="s">
        <v>79</v>
      </c>
      <c r="AW1016" s="14" t="s">
        <v>31</v>
      </c>
      <c r="AX1016" s="14" t="s">
        <v>69</v>
      </c>
      <c r="AY1016" s="254" t="s">
        <v>142</v>
      </c>
    </row>
    <row r="1017" s="14" customFormat="1">
      <c r="A1017" s="14"/>
      <c r="B1017" s="244"/>
      <c r="C1017" s="245"/>
      <c r="D1017" s="235" t="s">
        <v>153</v>
      </c>
      <c r="E1017" s="246" t="s">
        <v>19</v>
      </c>
      <c r="F1017" s="247" t="s">
        <v>2348</v>
      </c>
      <c r="G1017" s="245"/>
      <c r="H1017" s="248">
        <v>-3.8399999999999999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153</v>
      </c>
      <c r="AU1017" s="254" t="s">
        <v>79</v>
      </c>
      <c r="AV1017" s="14" t="s">
        <v>79</v>
      </c>
      <c r="AW1017" s="14" t="s">
        <v>31</v>
      </c>
      <c r="AX1017" s="14" t="s">
        <v>69</v>
      </c>
      <c r="AY1017" s="254" t="s">
        <v>142</v>
      </c>
    </row>
    <row r="1018" s="14" customFormat="1">
      <c r="A1018" s="14"/>
      <c r="B1018" s="244"/>
      <c r="C1018" s="245"/>
      <c r="D1018" s="235" t="s">
        <v>153</v>
      </c>
      <c r="E1018" s="246" t="s">
        <v>19</v>
      </c>
      <c r="F1018" s="247" t="s">
        <v>2349</v>
      </c>
      <c r="G1018" s="245"/>
      <c r="H1018" s="248">
        <v>4.4800000000000004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153</v>
      </c>
      <c r="AU1018" s="254" t="s">
        <v>79</v>
      </c>
      <c r="AV1018" s="14" t="s">
        <v>79</v>
      </c>
      <c r="AW1018" s="14" t="s">
        <v>31</v>
      </c>
      <c r="AX1018" s="14" t="s">
        <v>69</v>
      </c>
      <c r="AY1018" s="254" t="s">
        <v>142</v>
      </c>
    </row>
    <row r="1019" s="13" customFormat="1">
      <c r="A1019" s="13"/>
      <c r="B1019" s="233"/>
      <c r="C1019" s="234"/>
      <c r="D1019" s="235" t="s">
        <v>153</v>
      </c>
      <c r="E1019" s="236" t="s">
        <v>19</v>
      </c>
      <c r="F1019" s="237" t="s">
        <v>516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153</v>
      </c>
      <c r="AU1019" s="243" t="s">
        <v>79</v>
      </c>
      <c r="AV1019" s="13" t="s">
        <v>77</v>
      </c>
      <c r="AW1019" s="13" t="s">
        <v>31</v>
      </c>
      <c r="AX1019" s="13" t="s">
        <v>69</v>
      </c>
      <c r="AY1019" s="243" t="s">
        <v>142</v>
      </c>
    </row>
    <row r="1020" s="14" customFormat="1">
      <c r="A1020" s="14"/>
      <c r="B1020" s="244"/>
      <c r="C1020" s="245"/>
      <c r="D1020" s="235" t="s">
        <v>153</v>
      </c>
      <c r="E1020" s="246" t="s">
        <v>19</v>
      </c>
      <c r="F1020" s="247" t="s">
        <v>2350</v>
      </c>
      <c r="G1020" s="245"/>
      <c r="H1020" s="248">
        <v>9.7149999999999999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153</v>
      </c>
      <c r="AU1020" s="254" t="s">
        <v>79</v>
      </c>
      <c r="AV1020" s="14" t="s">
        <v>79</v>
      </c>
      <c r="AW1020" s="14" t="s">
        <v>31</v>
      </c>
      <c r="AX1020" s="14" t="s">
        <v>69</v>
      </c>
      <c r="AY1020" s="254" t="s">
        <v>142</v>
      </c>
    </row>
    <row r="1021" s="14" customFormat="1">
      <c r="A1021" s="14"/>
      <c r="B1021" s="244"/>
      <c r="C1021" s="245"/>
      <c r="D1021" s="235" t="s">
        <v>153</v>
      </c>
      <c r="E1021" s="246" t="s">
        <v>19</v>
      </c>
      <c r="F1021" s="247" t="s">
        <v>489</v>
      </c>
      <c r="G1021" s="245"/>
      <c r="H1021" s="248">
        <v>-1.7729999999999999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153</v>
      </c>
      <c r="AU1021" s="254" t="s">
        <v>79</v>
      </c>
      <c r="AV1021" s="14" t="s">
        <v>79</v>
      </c>
      <c r="AW1021" s="14" t="s">
        <v>31</v>
      </c>
      <c r="AX1021" s="14" t="s">
        <v>69</v>
      </c>
      <c r="AY1021" s="254" t="s">
        <v>142</v>
      </c>
    </row>
    <row r="1022" s="14" customFormat="1">
      <c r="A1022" s="14"/>
      <c r="B1022" s="244"/>
      <c r="C1022" s="245"/>
      <c r="D1022" s="235" t="s">
        <v>153</v>
      </c>
      <c r="E1022" s="246" t="s">
        <v>19</v>
      </c>
      <c r="F1022" s="247" t="s">
        <v>2351</v>
      </c>
      <c r="G1022" s="245"/>
      <c r="H1022" s="248">
        <v>2.7200000000000002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153</v>
      </c>
      <c r="AU1022" s="254" t="s">
        <v>79</v>
      </c>
      <c r="AV1022" s="14" t="s">
        <v>79</v>
      </c>
      <c r="AW1022" s="14" t="s">
        <v>31</v>
      </c>
      <c r="AX1022" s="14" t="s">
        <v>69</v>
      </c>
      <c r="AY1022" s="254" t="s">
        <v>142</v>
      </c>
    </row>
    <row r="1023" s="13" customFormat="1">
      <c r="A1023" s="13"/>
      <c r="B1023" s="233"/>
      <c r="C1023" s="234"/>
      <c r="D1023" s="235" t="s">
        <v>153</v>
      </c>
      <c r="E1023" s="236" t="s">
        <v>19</v>
      </c>
      <c r="F1023" s="237" t="s">
        <v>2352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153</v>
      </c>
      <c r="AU1023" s="243" t="s">
        <v>79</v>
      </c>
      <c r="AV1023" s="13" t="s">
        <v>77</v>
      </c>
      <c r="AW1023" s="13" t="s">
        <v>31</v>
      </c>
      <c r="AX1023" s="13" t="s">
        <v>69</v>
      </c>
      <c r="AY1023" s="243" t="s">
        <v>142</v>
      </c>
    </row>
    <row r="1024" s="14" customFormat="1">
      <c r="A1024" s="14"/>
      <c r="B1024" s="244"/>
      <c r="C1024" s="245"/>
      <c r="D1024" s="235" t="s">
        <v>153</v>
      </c>
      <c r="E1024" s="246" t="s">
        <v>19</v>
      </c>
      <c r="F1024" s="247" t="s">
        <v>2353</v>
      </c>
      <c r="G1024" s="245"/>
      <c r="H1024" s="248">
        <v>39.295000000000002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153</v>
      </c>
      <c r="AU1024" s="254" t="s">
        <v>79</v>
      </c>
      <c r="AV1024" s="14" t="s">
        <v>79</v>
      </c>
      <c r="AW1024" s="14" t="s">
        <v>31</v>
      </c>
      <c r="AX1024" s="14" t="s">
        <v>69</v>
      </c>
      <c r="AY1024" s="254" t="s">
        <v>142</v>
      </c>
    </row>
    <row r="1025" s="14" customFormat="1">
      <c r="A1025" s="14"/>
      <c r="B1025" s="244"/>
      <c r="C1025" s="245"/>
      <c r="D1025" s="235" t="s">
        <v>153</v>
      </c>
      <c r="E1025" s="246" t="s">
        <v>19</v>
      </c>
      <c r="F1025" s="247" t="s">
        <v>2354</v>
      </c>
      <c r="G1025" s="245"/>
      <c r="H1025" s="248">
        <v>-2.25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153</v>
      </c>
      <c r="AU1025" s="254" t="s">
        <v>79</v>
      </c>
      <c r="AV1025" s="14" t="s">
        <v>79</v>
      </c>
      <c r="AW1025" s="14" t="s">
        <v>31</v>
      </c>
      <c r="AX1025" s="14" t="s">
        <v>69</v>
      </c>
      <c r="AY1025" s="254" t="s">
        <v>142</v>
      </c>
    </row>
    <row r="1026" s="14" customFormat="1">
      <c r="A1026" s="14"/>
      <c r="B1026" s="244"/>
      <c r="C1026" s="245"/>
      <c r="D1026" s="235" t="s">
        <v>153</v>
      </c>
      <c r="E1026" s="246" t="s">
        <v>19</v>
      </c>
      <c r="F1026" s="247" t="s">
        <v>489</v>
      </c>
      <c r="G1026" s="245"/>
      <c r="H1026" s="248">
        <v>-1.7729999999999999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153</v>
      </c>
      <c r="AU1026" s="254" t="s">
        <v>79</v>
      </c>
      <c r="AV1026" s="14" t="s">
        <v>79</v>
      </c>
      <c r="AW1026" s="14" t="s">
        <v>31</v>
      </c>
      <c r="AX1026" s="14" t="s">
        <v>69</v>
      </c>
      <c r="AY1026" s="254" t="s">
        <v>142</v>
      </c>
    </row>
    <row r="1027" s="14" customFormat="1">
      <c r="A1027" s="14"/>
      <c r="B1027" s="244"/>
      <c r="C1027" s="245"/>
      <c r="D1027" s="235" t="s">
        <v>153</v>
      </c>
      <c r="E1027" s="246" t="s">
        <v>19</v>
      </c>
      <c r="F1027" s="247" t="s">
        <v>2355</v>
      </c>
      <c r="G1027" s="245"/>
      <c r="H1027" s="248">
        <v>2.3999999999999999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153</v>
      </c>
      <c r="AU1027" s="254" t="s">
        <v>79</v>
      </c>
      <c r="AV1027" s="14" t="s">
        <v>79</v>
      </c>
      <c r="AW1027" s="14" t="s">
        <v>31</v>
      </c>
      <c r="AX1027" s="14" t="s">
        <v>69</v>
      </c>
      <c r="AY1027" s="254" t="s">
        <v>142</v>
      </c>
    </row>
    <row r="1028" s="13" customFormat="1">
      <c r="A1028" s="13"/>
      <c r="B1028" s="233"/>
      <c r="C1028" s="234"/>
      <c r="D1028" s="235" t="s">
        <v>153</v>
      </c>
      <c r="E1028" s="236" t="s">
        <v>19</v>
      </c>
      <c r="F1028" s="237" t="s">
        <v>518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153</v>
      </c>
      <c r="AU1028" s="243" t="s">
        <v>79</v>
      </c>
      <c r="AV1028" s="13" t="s">
        <v>77</v>
      </c>
      <c r="AW1028" s="13" t="s">
        <v>31</v>
      </c>
      <c r="AX1028" s="13" t="s">
        <v>69</v>
      </c>
      <c r="AY1028" s="243" t="s">
        <v>142</v>
      </c>
    </row>
    <row r="1029" s="14" customFormat="1">
      <c r="A1029" s="14"/>
      <c r="B1029" s="244"/>
      <c r="C1029" s="245"/>
      <c r="D1029" s="235" t="s">
        <v>153</v>
      </c>
      <c r="E1029" s="246" t="s">
        <v>19</v>
      </c>
      <c r="F1029" s="247" t="s">
        <v>2356</v>
      </c>
      <c r="G1029" s="245"/>
      <c r="H1029" s="248">
        <v>16.806000000000001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153</v>
      </c>
      <c r="AU1029" s="254" t="s">
        <v>79</v>
      </c>
      <c r="AV1029" s="14" t="s">
        <v>79</v>
      </c>
      <c r="AW1029" s="14" t="s">
        <v>31</v>
      </c>
      <c r="AX1029" s="14" t="s">
        <v>69</v>
      </c>
      <c r="AY1029" s="254" t="s">
        <v>142</v>
      </c>
    </row>
    <row r="1030" s="13" customFormat="1">
      <c r="A1030" s="13"/>
      <c r="B1030" s="233"/>
      <c r="C1030" s="234"/>
      <c r="D1030" s="235" t="s">
        <v>153</v>
      </c>
      <c r="E1030" s="236" t="s">
        <v>19</v>
      </c>
      <c r="F1030" s="237" t="s">
        <v>1905</v>
      </c>
      <c r="G1030" s="234"/>
      <c r="H1030" s="236" t="s">
        <v>19</v>
      </c>
      <c r="I1030" s="238"/>
      <c r="J1030" s="234"/>
      <c r="K1030" s="234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153</v>
      </c>
      <c r="AU1030" s="243" t="s">
        <v>79</v>
      </c>
      <c r="AV1030" s="13" t="s">
        <v>77</v>
      </c>
      <c r="AW1030" s="13" t="s">
        <v>31</v>
      </c>
      <c r="AX1030" s="13" t="s">
        <v>69</v>
      </c>
      <c r="AY1030" s="243" t="s">
        <v>142</v>
      </c>
    </row>
    <row r="1031" s="14" customFormat="1">
      <c r="A1031" s="14"/>
      <c r="B1031" s="244"/>
      <c r="C1031" s="245"/>
      <c r="D1031" s="235" t="s">
        <v>153</v>
      </c>
      <c r="E1031" s="246" t="s">
        <v>19</v>
      </c>
      <c r="F1031" s="247" t="s">
        <v>2357</v>
      </c>
      <c r="G1031" s="245"/>
      <c r="H1031" s="248">
        <v>39.860999999999997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153</v>
      </c>
      <c r="AU1031" s="254" t="s">
        <v>79</v>
      </c>
      <c r="AV1031" s="14" t="s">
        <v>79</v>
      </c>
      <c r="AW1031" s="14" t="s">
        <v>31</v>
      </c>
      <c r="AX1031" s="14" t="s">
        <v>69</v>
      </c>
      <c r="AY1031" s="254" t="s">
        <v>142</v>
      </c>
    </row>
    <row r="1032" s="14" customFormat="1">
      <c r="A1032" s="14"/>
      <c r="B1032" s="244"/>
      <c r="C1032" s="245"/>
      <c r="D1032" s="235" t="s">
        <v>153</v>
      </c>
      <c r="E1032" s="246" t="s">
        <v>19</v>
      </c>
      <c r="F1032" s="247" t="s">
        <v>2358</v>
      </c>
      <c r="G1032" s="245"/>
      <c r="H1032" s="248">
        <v>-3.3199999999999998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153</v>
      </c>
      <c r="AU1032" s="254" t="s">
        <v>79</v>
      </c>
      <c r="AV1032" s="14" t="s">
        <v>79</v>
      </c>
      <c r="AW1032" s="14" t="s">
        <v>31</v>
      </c>
      <c r="AX1032" s="14" t="s">
        <v>69</v>
      </c>
      <c r="AY1032" s="254" t="s">
        <v>142</v>
      </c>
    </row>
    <row r="1033" s="14" customFormat="1">
      <c r="A1033" s="14"/>
      <c r="B1033" s="244"/>
      <c r="C1033" s="245"/>
      <c r="D1033" s="235" t="s">
        <v>153</v>
      </c>
      <c r="E1033" s="246" t="s">
        <v>19</v>
      </c>
      <c r="F1033" s="247" t="s">
        <v>2354</v>
      </c>
      <c r="G1033" s="245"/>
      <c r="H1033" s="248">
        <v>-2.25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153</v>
      </c>
      <c r="AU1033" s="254" t="s">
        <v>79</v>
      </c>
      <c r="AV1033" s="14" t="s">
        <v>79</v>
      </c>
      <c r="AW1033" s="14" t="s">
        <v>31</v>
      </c>
      <c r="AX1033" s="14" t="s">
        <v>69</v>
      </c>
      <c r="AY1033" s="254" t="s">
        <v>142</v>
      </c>
    </row>
    <row r="1034" s="14" customFormat="1">
      <c r="A1034" s="14"/>
      <c r="B1034" s="244"/>
      <c r="C1034" s="245"/>
      <c r="D1034" s="235" t="s">
        <v>153</v>
      </c>
      <c r="E1034" s="246" t="s">
        <v>19</v>
      </c>
      <c r="F1034" s="247" t="s">
        <v>2359</v>
      </c>
      <c r="G1034" s="245"/>
      <c r="H1034" s="248">
        <v>-5.2199999999999998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153</v>
      </c>
      <c r="AU1034" s="254" t="s">
        <v>79</v>
      </c>
      <c r="AV1034" s="14" t="s">
        <v>79</v>
      </c>
      <c r="AW1034" s="14" t="s">
        <v>31</v>
      </c>
      <c r="AX1034" s="14" t="s">
        <v>69</v>
      </c>
      <c r="AY1034" s="254" t="s">
        <v>142</v>
      </c>
    </row>
    <row r="1035" s="13" customFormat="1">
      <c r="A1035" s="13"/>
      <c r="B1035" s="233"/>
      <c r="C1035" s="234"/>
      <c r="D1035" s="235" t="s">
        <v>153</v>
      </c>
      <c r="E1035" s="236" t="s">
        <v>19</v>
      </c>
      <c r="F1035" s="237" t="s">
        <v>576</v>
      </c>
      <c r="G1035" s="234"/>
      <c r="H1035" s="236" t="s">
        <v>19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153</v>
      </c>
      <c r="AU1035" s="243" t="s">
        <v>79</v>
      </c>
      <c r="AV1035" s="13" t="s">
        <v>77</v>
      </c>
      <c r="AW1035" s="13" t="s">
        <v>31</v>
      </c>
      <c r="AX1035" s="13" t="s">
        <v>69</v>
      </c>
      <c r="AY1035" s="243" t="s">
        <v>142</v>
      </c>
    </row>
    <row r="1036" s="14" customFormat="1">
      <c r="A1036" s="14"/>
      <c r="B1036" s="244"/>
      <c r="C1036" s="245"/>
      <c r="D1036" s="235" t="s">
        <v>153</v>
      </c>
      <c r="E1036" s="246" t="s">
        <v>19</v>
      </c>
      <c r="F1036" s="247" t="s">
        <v>2360</v>
      </c>
      <c r="G1036" s="245"/>
      <c r="H1036" s="248">
        <v>42.523000000000003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153</v>
      </c>
      <c r="AU1036" s="254" t="s">
        <v>79</v>
      </c>
      <c r="AV1036" s="14" t="s">
        <v>79</v>
      </c>
      <c r="AW1036" s="14" t="s">
        <v>31</v>
      </c>
      <c r="AX1036" s="14" t="s">
        <v>69</v>
      </c>
      <c r="AY1036" s="254" t="s">
        <v>142</v>
      </c>
    </row>
    <row r="1037" s="14" customFormat="1">
      <c r="A1037" s="14"/>
      <c r="B1037" s="244"/>
      <c r="C1037" s="245"/>
      <c r="D1037" s="235" t="s">
        <v>153</v>
      </c>
      <c r="E1037" s="246" t="s">
        <v>19</v>
      </c>
      <c r="F1037" s="247" t="s">
        <v>2361</v>
      </c>
      <c r="G1037" s="245"/>
      <c r="H1037" s="248">
        <v>-4.5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153</v>
      </c>
      <c r="AU1037" s="254" t="s">
        <v>79</v>
      </c>
      <c r="AV1037" s="14" t="s">
        <v>79</v>
      </c>
      <c r="AW1037" s="14" t="s">
        <v>31</v>
      </c>
      <c r="AX1037" s="14" t="s">
        <v>69</v>
      </c>
      <c r="AY1037" s="254" t="s">
        <v>142</v>
      </c>
    </row>
    <row r="1038" s="14" customFormat="1">
      <c r="A1038" s="14"/>
      <c r="B1038" s="244"/>
      <c r="C1038" s="245"/>
      <c r="D1038" s="235" t="s">
        <v>153</v>
      </c>
      <c r="E1038" s="246" t="s">
        <v>19</v>
      </c>
      <c r="F1038" s="247" t="s">
        <v>2359</v>
      </c>
      <c r="G1038" s="245"/>
      <c r="H1038" s="248">
        <v>-5.2199999999999998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153</v>
      </c>
      <c r="AU1038" s="254" t="s">
        <v>79</v>
      </c>
      <c r="AV1038" s="14" t="s">
        <v>79</v>
      </c>
      <c r="AW1038" s="14" t="s">
        <v>31</v>
      </c>
      <c r="AX1038" s="14" t="s">
        <v>69</v>
      </c>
      <c r="AY1038" s="254" t="s">
        <v>142</v>
      </c>
    </row>
    <row r="1039" s="14" customFormat="1">
      <c r="A1039" s="14"/>
      <c r="B1039" s="244"/>
      <c r="C1039" s="245"/>
      <c r="D1039" s="235" t="s">
        <v>153</v>
      </c>
      <c r="E1039" s="246" t="s">
        <v>19</v>
      </c>
      <c r="F1039" s="247" t="s">
        <v>2327</v>
      </c>
      <c r="G1039" s="245"/>
      <c r="H1039" s="248">
        <v>-1.1000000000000001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153</v>
      </c>
      <c r="AU1039" s="254" t="s">
        <v>79</v>
      </c>
      <c r="AV1039" s="14" t="s">
        <v>79</v>
      </c>
      <c r="AW1039" s="14" t="s">
        <v>31</v>
      </c>
      <c r="AX1039" s="14" t="s">
        <v>69</v>
      </c>
      <c r="AY1039" s="254" t="s">
        <v>142</v>
      </c>
    </row>
    <row r="1040" s="14" customFormat="1">
      <c r="A1040" s="14"/>
      <c r="B1040" s="244"/>
      <c r="C1040" s="245"/>
      <c r="D1040" s="235" t="s">
        <v>153</v>
      </c>
      <c r="E1040" s="246" t="s">
        <v>19</v>
      </c>
      <c r="F1040" s="247" t="s">
        <v>2362</v>
      </c>
      <c r="G1040" s="245"/>
      <c r="H1040" s="248">
        <v>4.7999999999999998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153</v>
      </c>
      <c r="AU1040" s="254" t="s">
        <v>79</v>
      </c>
      <c r="AV1040" s="14" t="s">
        <v>79</v>
      </c>
      <c r="AW1040" s="14" t="s">
        <v>31</v>
      </c>
      <c r="AX1040" s="14" t="s">
        <v>69</v>
      </c>
      <c r="AY1040" s="254" t="s">
        <v>142</v>
      </c>
    </row>
    <row r="1041" s="14" customFormat="1">
      <c r="A1041" s="14"/>
      <c r="B1041" s="244"/>
      <c r="C1041" s="245"/>
      <c r="D1041" s="235" t="s">
        <v>153</v>
      </c>
      <c r="E1041" s="246" t="s">
        <v>19</v>
      </c>
      <c r="F1041" s="247" t="s">
        <v>2363</v>
      </c>
      <c r="G1041" s="245"/>
      <c r="H1041" s="248">
        <v>6.8150000000000004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153</v>
      </c>
      <c r="AU1041" s="254" t="s">
        <v>79</v>
      </c>
      <c r="AV1041" s="14" t="s">
        <v>79</v>
      </c>
      <c r="AW1041" s="14" t="s">
        <v>31</v>
      </c>
      <c r="AX1041" s="14" t="s">
        <v>69</v>
      </c>
      <c r="AY1041" s="254" t="s">
        <v>142</v>
      </c>
    </row>
    <row r="1042" s="14" customFormat="1">
      <c r="A1042" s="14"/>
      <c r="B1042" s="244"/>
      <c r="C1042" s="245"/>
      <c r="D1042" s="235" t="s">
        <v>153</v>
      </c>
      <c r="E1042" s="246" t="s">
        <v>19</v>
      </c>
      <c r="F1042" s="247" t="s">
        <v>2364</v>
      </c>
      <c r="G1042" s="245"/>
      <c r="H1042" s="248">
        <v>-3.0299999999999998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153</v>
      </c>
      <c r="AU1042" s="254" t="s">
        <v>79</v>
      </c>
      <c r="AV1042" s="14" t="s">
        <v>79</v>
      </c>
      <c r="AW1042" s="14" t="s">
        <v>31</v>
      </c>
      <c r="AX1042" s="14" t="s">
        <v>69</v>
      </c>
      <c r="AY1042" s="254" t="s">
        <v>142</v>
      </c>
    </row>
    <row r="1043" s="14" customFormat="1">
      <c r="A1043" s="14"/>
      <c r="B1043" s="244"/>
      <c r="C1043" s="245"/>
      <c r="D1043" s="235" t="s">
        <v>153</v>
      </c>
      <c r="E1043" s="246" t="s">
        <v>19</v>
      </c>
      <c r="F1043" s="247" t="s">
        <v>2365</v>
      </c>
      <c r="G1043" s="245"/>
      <c r="H1043" s="248">
        <v>3.3239999999999998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153</v>
      </c>
      <c r="AU1043" s="254" t="s">
        <v>79</v>
      </c>
      <c r="AV1043" s="14" t="s">
        <v>79</v>
      </c>
      <c r="AW1043" s="14" t="s">
        <v>31</v>
      </c>
      <c r="AX1043" s="14" t="s">
        <v>69</v>
      </c>
      <c r="AY1043" s="254" t="s">
        <v>142</v>
      </c>
    </row>
    <row r="1044" s="13" customFormat="1">
      <c r="A1044" s="13"/>
      <c r="B1044" s="233"/>
      <c r="C1044" s="234"/>
      <c r="D1044" s="235" t="s">
        <v>153</v>
      </c>
      <c r="E1044" s="236" t="s">
        <v>19</v>
      </c>
      <c r="F1044" s="237" t="s">
        <v>891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153</v>
      </c>
      <c r="AU1044" s="243" t="s">
        <v>79</v>
      </c>
      <c r="AV1044" s="13" t="s">
        <v>77</v>
      </c>
      <c r="AW1044" s="13" t="s">
        <v>31</v>
      </c>
      <c r="AX1044" s="13" t="s">
        <v>69</v>
      </c>
      <c r="AY1044" s="243" t="s">
        <v>142</v>
      </c>
    </row>
    <row r="1045" s="14" customFormat="1">
      <c r="A1045" s="14"/>
      <c r="B1045" s="244"/>
      <c r="C1045" s="245"/>
      <c r="D1045" s="235" t="s">
        <v>153</v>
      </c>
      <c r="E1045" s="246" t="s">
        <v>19</v>
      </c>
      <c r="F1045" s="247" t="s">
        <v>2366</v>
      </c>
      <c r="G1045" s="245"/>
      <c r="H1045" s="248">
        <v>56.115000000000002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153</v>
      </c>
      <c r="AU1045" s="254" t="s">
        <v>79</v>
      </c>
      <c r="AV1045" s="14" t="s">
        <v>79</v>
      </c>
      <c r="AW1045" s="14" t="s">
        <v>31</v>
      </c>
      <c r="AX1045" s="14" t="s">
        <v>69</v>
      </c>
      <c r="AY1045" s="254" t="s">
        <v>142</v>
      </c>
    </row>
    <row r="1046" s="14" customFormat="1">
      <c r="A1046" s="14"/>
      <c r="B1046" s="244"/>
      <c r="C1046" s="245"/>
      <c r="D1046" s="235" t="s">
        <v>153</v>
      </c>
      <c r="E1046" s="246" t="s">
        <v>19</v>
      </c>
      <c r="F1046" s="247" t="s">
        <v>537</v>
      </c>
      <c r="G1046" s="245"/>
      <c r="H1046" s="248">
        <v>-1.379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153</v>
      </c>
      <c r="AU1046" s="254" t="s">
        <v>79</v>
      </c>
      <c r="AV1046" s="14" t="s">
        <v>79</v>
      </c>
      <c r="AW1046" s="14" t="s">
        <v>31</v>
      </c>
      <c r="AX1046" s="14" t="s">
        <v>69</v>
      </c>
      <c r="AY1046" s="254" t="s">
        <v>142</v>
      </c>
    </row>
    <row r="1047" s="14" customFormat="1">
      <c r="A1047" s="14"/>
      <c r="B1047" s="244"/>
      <c r="C1047" s="245"/>
      <c r="D1047" s="235" t="s">
        <v>153</v>
      </c>
      <c r="E1047" s="246" t="s">
        <v>19</v>
      </c>
      <c r="F1047" s="247" t="s">
        <v>2339</v>
      </c>
      <c r="G1047" s="245"/>
      <c r="H1047" s="248">
        <v>-3.48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153</v>
      </c>
      <c r="AU1047" s="254" t="s">
        <v>79</v>
      </c>
      <c r="AV1047" s="14" t="s">
        <v>79</v>
      </c>
      <c r="AW1047" s="14" t="s">
        <v>31</v>
      </c>
      <c r="AX1047" s="14" t="s">
        <v>69</v>
      </c>
      <c r="AY1047" s="254" t="s">
        <v>142</v>
      </c>
    </row>
    <row r="1048" s="14" customFormat="1">
      <c r="A1048" s="14"/>
      <c r="B1048" s="244"/>
      <c r="C1048" s="245"/>
      <c r="D1048" s="235" t="s">
        <v>153</v>
      </c>
      <c r="E1048" s="246" t="s">
        <v>19</v>
      </c>
      <c r="F1048" s="247" t="s">
        <v>489</v>
      </c>
      <c r="G1048" s="245"/>
      <c r="H1048" s="248">
        <v>-1.7729999999999999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153</v>
      </c>
      <c r="AU1048" s="254" t="s">
        <v>79</v>
      </c>
      <c r="AV1048" s="14" t="s">
        <v>79</v>
      </c>
      <c r="AW1048" s="14" t="s">
        <v>31</v>
      </c>
      <c r="AX1048" s="14" t="s">
        <v>69</v>
      </c>
      <c r="AY1048" s="254" t="s">
        <v>142</v>
      </c>
    </row>
    <row r="1049" s="14" customFormat="1">
      <c r="A1049" s="14"/>
      <c r="B1049" s="244"/>
      <c r="C1049" s="245"/>
      <c r="D1049" s="235" t="s">
        <v>153</v>
      </c>
      <c r="E1049" s="246" t="s">
        <v>19</v>
      </c>
      <c r="F1049" s="247" t="s">
        <v>2364</v>
      </c>
      <c r="G1049" s="245"/>
      <c r="H1049" s="248">
        <v>-3.0299999999999998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153</v>
      </c>
      <c r="AU1049" s="254" t="s">
        <v>79</v>
      </c>
      <c r="AV1049" s="14" t="s">
        <v>79</v>
      </c>
      <c r="AW1049" s="14" t="s">
        <v>31</v>
      </c>
      <c r="AX1049" s="14" t="s">
        <v>69</v>
      </c>
      <c r="AY1049" s="254" t="s">
        <v>142</v>
      </c>
    </row>
    <row r="1050" s="16" customFormat="1">
      <c r="A1050" s="16"/>
      <c r="B1050" s="266"/>
      <c r="C1050" s="267"/>
      <c r="D1050" s="235" t="s">
        <v>153</v>
      </c>
      <c r="E1050" s="268" t="s">
        <v>19</v>
      </c>
      <c r="F1050" s="269" t="s">
        <v>214</v>
      </c>
      <c r="G1050" s="267"/>
      <c r="H1050" s="270">
        <v>429.89299999999997</v>
      </c>
      <c r="I1050" s="271"/>
      <c r="J1050" s="267"/>
      <c r="K1050" s="267"/>
      <c r="L1050" s="272"/>
      <c r="M1050" s="273"/>
      <c r="N1050" s="274"/>
      <c r="O1050" s="274"/>
      <c r="P1050" s="274"/>
      <c r="Q1050" s="274"/>
      <c r="R1050" s="274"/>
      <c r="S1050" s="274"/>
      <c r="T1050" s="275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6" t="s">
        <v>153</v>
      </c>
      <c r="AU1050" s="276" t="s">
        <v>79</v>
      </c>
      <c r="AV1050" s="16" t="s">
        <v>163</v>
      </c>
      <c r="AW1050" s="16" t="s">
        <v>31</v>
      </c>
      <c r="AX1050" s="16" t="s">
        <v>69</v>
      </c>
      <c r="AY1050" s="276" t="s">
        <v>142</v>
      </c>
    </row>
    <row r="1051" s="13" customFormat="1">
      <c r="A1051" s="13"/>
      <c r="B1051" s="233"/>
      <c r="C1051" s="234"/>
      <c r="D1051" s="235" t="s">
        <v>153</v>
      </c>
      <c r="E1051" s="236" t="s">
        <v>19</v>
      </c>
      <c r="F1051" s="237" t="s">
        <v>520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153</v>
      </c>
      <c r="AU1051" s="243" t="s">
        <v>79</v>
      </c>
      <c r="AV1051" s="13" t="s">
        <v>77</v>
      </c>
      <c r="AW1051" s="13" t="s">
        <v>31</v>
      </c>
      <c r="AX1051" s="13" t="s">
        <v>69</v>
      </c>
      <c r="AY1051" s="243" t="s">
        <v>142</v>
      </c>
    </row>
    <row r="1052" s="13" customFormat="1">
      <c r="A1052" s="13"/>
      <c r="B1052" s="233"/>
      <c r="C1052" s="234"/>
      <c r="D1052" s="235" t="s">
        <v>153</v>
      </c>
      <c r="E1052" s="236" t="s">
        <v>19</v>
      </c>
      <c r="F1052" s="237" t="s">
        <v>520</v>
      </c>
      <c r="G1052" s="234"/>
      <c r="H1052" s="236" t="s">
        <v>19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153</v>
      </c>
      <c r="AU1052" s="243" t="s">
        <v>79</v>
      </c>
      <c r="AV1052" s="13" t="s">
        <v>77</v>
      </c>
      <c r="AW1052" s="13" t="s">
        <v>31</v>
      </c>
      <c r="AX1052" s="13" t="s">
        <v>69</v>
      </c>
      <c r="AY1052" s="243" t="s">
        <v>142</v>
      </c>
    </row>
    <row r="1053" s="14" customFormat="1">
      <c r="A1053" s="14"/>
      <c r="B1053" s="244"/>
      <c r="C1053" s="245"/>
      <c r="D1053" s="235" t="s">
        <v>153</v>
      </c>
      <c r="E1053" s="246" t="s">
        <v>19</v>
      </c>
      <c r="F1053" s="247" t="s">
        <v>2367</v>
      </c>
      <c r="G1053" s="245"/>
      <c r="H1053" s="248">
        <v>83.635999999999996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153</v>
      </c>
      <c r="AU1053" s="254" t="s">
        <v>79</v>
      </c>
      <c r="AV1053" s="14" t="s">
        <v>79</v>
      </c>
      <c r="AW1053" s="14" t="s">
        <v>31</v>
      </c>
      <c r="AX1053" s="14" t="s">
        <v>69</v>
      </c>
      <c r="AY1053" s="254" t="s">
        <v>142</v>
      </c>
    </row>
    <row r="1054" s="14" customFormat="1">
      <c r="A1054" s="14"/>
      <c r="B1054" s="244"/>
      <c r="C1054" s="245"/>
      <c r="D1054" s="235" t="s">
        <v>153</v>
      </c>
      <c r="E1054" s="246" t="s">
        <v>19</v>
      </c>
      <c r="F1054" s="247" t="s">
        <v>2368</v>
      </c>
      <c r="G1054" s="245"/>
      <c r="H1054" s="248">
        <v>62.466000000000001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153</v>
      </c>
      <c r="AU1054" s="254" t="s">
        <v>79</v>
      </c>
      <c r="AV1054" s="14" t="s">
        <v>79</v>
      </c>
      <c r="AW1054" s="14" t="s">
        <v>31</v>
      </c>
      <c r="AX1054" s="14" t="s">
        <v>69</v>
      </c>
      <c r="AY1054" s="254" t="s">
        <v>142</v>
      </c>
    </row>
    <row r="1055" s="14" customFormat="1">
      <c r="A1055" s="14"/>
      <c r="B1055" s="244"/>
      <c r="C1055" s="245"/>
      <c r="D1055" s="235" t="s">
        <v>153</v>
      </c>
      <c r="E1055" s="246" t="s">
        <v>19</v>
      </c>
      <c r="F1055" s="247" t="s">
        <v>2369</v>
      </c>
      <c r="G1055" s="245"/>
      <c r="H1055" s="248">
        <v>64.670000000000002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153</v>
      </c>
      <c r="AU1055" s="254" t="s">
        <v>79</v>
      </c>
      <c r="AV1055" s="14" t="s">
        <v>79</v>
      </c>
      <c r="AW1055" s="14" t="s">
        <v>31</v>
      </c>
      <c r="AX1055" s="14" t="s">
        <v>69</v>
      </c>
      <c r="AY1055" s="254" t="s">
        <v>142</v>
      </c>
    </row>
    <row r="1056" s="14" customFormat="1">
      <c r="A1056" s="14"/>
      <c r="B1056" s="244"/>
      <c r="C1056" s="245"/>
      <c r="D1056" s="235" t="s">
        <v>153</v>
      </c>
      <c r="E1056" s="246" t="s">
        <v>19</v>
      </c>
      <c r="F1056" s="247" t="s">
        <v>2370</v>
      </c>
      <c r="G1056" s="245"/>
      <c r="H1056" s="248">
        <v>65.394999999999996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153</v>
      </c>
      <c r="AU1056" s="254" t="s">
        <v>79</v>
      </c>
      <c r="AV1056" s="14" t="s">
        <v>79</v>
      </c>
      <c r="AW1056" s="14" t="s">
        <v>31</v>
      </c>
      <c r="AX1056" s="14" t="s">
        <v>69</v>
      </c>
      <c r="AY1056" s="254" t="s">
        <v>142</v>
      </c>
    </row>
    <row r="1057" s="14" customFormat="1">
      <c r="A1057" s="14"/>
      <c r="B1057" s="244"/>
      <c r="C1057" s="245"/>
      <c r="D1057" s="235" t="s">
        <v>153</v>
      </c>
      <c r="E1057" s="246" t="s">
        <v>19</v>
      </c>
      <c r="F1057" s="247" t="s">
        <v>2371</v>
      </c>
      <c r="G1057" s="245"/>
      <c r="H1057" s="248">
        <v>71.197999999999993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153</v>
      </c>
      <c r="AU1057" s="254" t="s">
        <v>79</v>
      </c>
      <c r="AV1057" s="14" t="s">
        <v>79</v>
      </c>
      <c r="AW1057" s="14" t="s">
        <v>31</v>
      </c>
      <c r="AX1057" s="14" t="s">
        <v>69</v>
      </c>
      <c r="AY1057" s="254" t="s">
        <v>142</v>
      </c>
    </row>
    <row r="1058" s="14" customFormat="1">
      <c r="A1058" s="14"/>
      <c r="B1058" s="244"/>
      <c r="C1058" s="245"/>
      <c r="D1058" s="235" t="s">
        <v>153</v>
      </c>
      <c r="E1058" s="246" t="s">
        <v>19</v>
      </c>
      <c r="F1058" s="247" t="s">
        <v>2372</v>
      </c>
      <c r="G1058" s="245"/>
      <c r="H1058" s="248">
        <v>168.19999999999999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153</v>
      </c>
      <c r="AU1058" s="254" t="s">
        <v>79</v>
      </c>
      <c r="AV1058" s="14" t="s">
        <v>79</v>
      </c>
      <c r="AW1058" s="14" t="s">
        <v>31</v>
      </c>
      <c r="AX1058" s="14" t="s">
        <v>69</v>
      </c>
      <c r="AY1058" s="254" t="s">
        <v>142</v>
      </c>
    </row>
    <row r="1059" s="14" customFormat="1">
      <c r="A1059" s="14"/>
      <c r="B1059" s="244"/>
      <c r="C1059" s="245"/>
      <c r="D1059" s="235" t="s">
        <v>153</v>
      </c>
      <c r="E1059" s="246" t="s">
        <v>19</v>
      </c>
      <c r="F1059" s="247" t="s">
        <v>2373</v>
      </c>
      <c r="G1059" s="245"/>
      <c r="H1059" s="248">
        <v>87.840999999999994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153</v>
      </c>
      <c r="AU1059" s="254" t="s">
        <v>79</v>
      </c>
      <c r="AV1059" s="14" t="s">
        <v>79</v>
      </c>
      <c r="AW1059" s="14" t="s">
        <v>31</v>
      </c>
      <c r="AX1059" s="14" t="s">
        <v>69</v>
      </c>
      <c r="AY1059" s="254" t="s">
        <v>142</v>
      </c>
    </row>
    <row r="1060" s="14" customFormat="1">
      <c r="A1060" s="14"/>
      <c r="B1060" s="244"/>
      <c r="C1060" s="245"/>
      <c r="D1060" s="235" t="s">
        <v>153</v>
      </c>
      <c r="E1060" s="246" t="s">
        <v>19</v>
      </c>
      <c r="F1060" s="247" t="s">
        <v>2374</v>
      </c>
      <c r="G1060" s="245"/>
      <c r="H1060" s="248">
        <v>35.670000000000002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153</v>
      </c>
      <c r="AU1060" s="254" t="s">
        <v>79</v>
      </c>
      <c r="AV1060" s="14" t="s">
        <v>79</v>
      </c>
      <c r="AW1060" s="14" t="s">
        <v>31</v>
      </c>
      <c r="AX1060" s="14" t="s">
        <v>69</v>
      </c>
      <c r="AY1060" s="254" t="s">
        <v>142</v>
      </c>
    </row>
    <row r="1061" s="14" customFormat="1">
      <c r="A1061" s="14"/>
      <c r="B1061" s="244"/>
      <c r="C1061" s="245"/>
      <c r="D1061" s="235" t="s">
        <v>153</v>
      </c>
      <c r="E1061" s="246" t="s">
        <v>19</v>
      </c>
      <c r="F1061" s="247" t="s">
        <v>2375</v>
      </c>
      <c r="G1061" s="245"/>
      <c r="H1061" s="248">
        <v>38.192999999999998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153</v>
      </c>
      <c r="AU1061" s="254" t="s">
        <v>79</v>
      </c>
      <c r="AV1061" s="14" t="s">
        <v>79</v>
      </c>
      <c r="AW1061" s="14" t="s">
        <v>31</v>
      </c>
      <c r="AX1061" s="14" t="s">
        <v>69</v>
      </c>
      <c r="AY1061" s="254" t="s">
        <v>142</v>
      </c>
    </row>
    <row r="1062" s="14" customFormat="1">
      <c r="A1062" s="14"/>
      <c r="B1062" s="244"/>
      <c r="C1062" s="245"/>
      <c r="D1062" s="235" t="s">
        <v>153</v>
      </c>
      <c r="E1062" s="246" t="s">
        <v>19</v>
      </c>
      <c r="F1062" s="247" t="s">
        <v>2376</v>
      </c>
      <c r="G1062" s="245"/>
      <c r="H1062" s="248">
        <v>21.184999999999999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153</v>
      </c>
      <c r="AU1062" s="254" t="s">
        <v>79</v>
      </c>
      <c r="AV1062" s="14" t="s">
        <v>79</v>
      </c>
      <c r="AW1062" s="14" t="s">
        <v>31</v>
      </c>
      <c r="AX1062" s="14" t="s">
        <v>69</v>
      </c>
      <c r="AY1062" s="254" t="s">
        <v>142</v>
      </c>
    </row>
    <row r="1063" s="14" customFormat="1">
      <c r="A1063" s="14"/>
      <c r="B1063" s="244"/>
      <c r="C1063" s="245"/>
      <c r="D1063" s="235" t="s">
        <v>153</v>
      </c>
      <c r="E1063" s="246" t="s">
        <v>19</v>
      </c>
      <c r="F1063" s="247" t="s">
        <v>2377</v>
      </c>
      <c r="G1063" s="245"/>
      <c r="H1063" s="248">
        <v>22.184999999999999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153</v>
      </c>
      <c r="AU1063" s="254" t="s">
        <v>79</v>
      </c>
      <c r="AV1063" s="14" t="s">
        <v>79</v>
      </c>
      <c r="AW1063" s="14" t="s">
        <v>31</v>
      </c>
      <c r="AX1063" s="14" t="s">
        <v>69</v>
      </c>
      <c r="AY1063" s="254" t="s">
        <v>142</v>
      </c>
    </row>
    <row r="1064" s="14" customFormat="1">
      <c r="A1064" s="14"/>
      <c r="B1064" s="244"/>
      <c r="C1064" s="245"/>
      <c r="D1064" s="235" t="s">
        <v>153</v>
      </c>
      <c r="E1064" s="246" t="s">
        <v>19</v>
      </c>
      <c r="F1064" s="247" t="s">
        <v>2378</v>
      </c>
      <c r="G1064" s="245"/>
      <c r="H1064" s="248">
        <v>20.242000000000001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153</v>
      </c>
      <c r="AU1064" s="254" t="s">
        <v>79</v>
      </c>
      <c r="AV1064" s="14" t="s">
        <v>79</v>
      </c>
      <c r="AW1064" s="14" t="s">
        <v>31</v>
      </c>
      <c r="AX1064" s="14" t="s">
        <v>69</v>
      </c>
      <c r="AY1064" s="254" t="s">
        <v>142</v>
      </c>
    </row>
    <row r="1065" s="14" customFormat="1">
      <c r="A1065" s="14"/>
      <c r="B1065" s="244"/>
      <c r="C1065" s="245"/>
      <c r="D1065" s="235" t="s">
        <v>153</v>
      </c>
      <c r="E1065" s="246" t="s">
        <v>19</v>
      </c>
      <c r="F1065" s="247" t="s">
        <v>925</v>
      </c>
      <c r="G1065" s="245"/>
      <c r="H1065" s="248">
        <v>13.77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153</v>
      </c>
      <c r="AU1065" s="254" t="s">
        <v>79</v>
      </c>
      <c r="AV1065" s="14" t="s">
        <v>79</v>
      </c>
      <c r="AW1065" s="14" t="s">
        <v>31</v>
      </c>
      <c r="AX1065" s="14" t="s">
        <v>69</v>
      </c>
      <c r="AY1065" s="254" t="s">
        <v>142</v>
      </c>
    </row>
    <row r="1066" s="13" customFormat="1">
      <c r="A1066" s="13"/>
      <c r="B1066" s="233"/>
      <c r="C1066" s="234"/>
      <c r="D1066" s="235" t="s">
        <v>153</v>
      </c>
      <c r="E1066" s="236" t="s">
        <v>19</v>
      </c>
      <c r="F1066" s="237" t="s">
        <v>542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153</v>
      </c>
      <c r="AU1066" s="243" t="s">
        <v>79</v>
      </c>
      <c r="AV1066" s="13" t="s">
        <v>77</v>
      </c>
      <c r="AW1066" s="13" t="s">
        <v>31</v>
      </c>
      <c r="AX1066" s="13" t="s">
        <v>69</v>
      </c>
      <c r="AY1066" s="243" t="s">
        <v>142</v>
      </c>
    </row>
    <row r="1067" s="14" customFormat="1">
      <c r="A1067" s="14"/>
      <c r="B1067" s="244"/>
      <c r="C1067" s="245"/>
      <c r="D1067" s="235" t="s">
        <v>153</v>
      </c>
      <c r="E1067" s="246" t="s">
        <v>19</v>
      </c>
      <c r="F1067" s="247" t="s">
        <v>927</v>
      </c>
      <c r="G1067" s="245"/>
      <c r="H1067" s="248">
        <v>45.256999999999998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153</v>
      </c>
      <c r="AU1067" s="254" t="s">
        <v>79</v>
      </c>
      <c r="AV1067" s="14" t="s">
        <v>79</v>
      </c>
      <c r="AW1067" s="14" t="s">
        <v>31</v>
      </c>
      <c r="AX1067" s="14" t="s">
        <v>69</v>
      </c>
      <c r="AY1067" s="254" t="s">
        <v>142</v>
      </c>
    </row>
    <row r="1068" s="14" customFormat="1">
      <c r="A1068" s="14"/>
      <c r="B1068" s="244"/>
      <c r="C1068" s="245"/>
      <c r="D1068" s="235" t="s">
        <v>153</v>
      </c>
      <c r="E1068" s="246" t="s">
        <v>19</v>
      </c>
      <c r="F1068" s="247" t="s">
        <v>928</v>
      </c>
      <c r="G1068" s="245"/>
      <c r="H1068" s="248">
        <v>46.097000000000001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153</v>
      </c>
      <c r="AU1068" s="254" t="s">
        <v>79</v>
      </c>
      <c r="AV1068" s="14" t="s">
        <v>79</v>
      </c>
      <c r="AW1068" s="14" t="s">
        <v>31</v>
      </c>
      <c r="AX1068" s="14" t="s">
        <v>69</v>
      </c>
      <c r="AY1068" s="254" t="s">
        <v>142</v>
      </c>
    </row>
    <row r="1069" s="14" customFormat="1">
      <c r="A1069" s="14"/>
      <c r="B1069" s="244"/>
      <c r="C1069" s="245"/>
      <c r="D1069" s="235" t="s">
        <v>153</v>
      </c>
      <c r="E1069" s="246" t="s">
        <v>19</v>
      </c>
      <c r="F1069" s="247" t="s">
        <v>929</v>
      </c>
      <c r="G1069" s="245"/>
      <c r="H1069" s="248">
        <v>41.036999999999999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153</v>
      </c>
      <c r="AU1069" s="254" t="s">
        <v>79</v>
      </c>
      <c r="AV1069" s="14" t="s">
        <v>79</v>
      </c>
      <c r="AW1069" s="14" t="s">
        <v>31</v>
      </c>
      <c r="AX1069" s="14" t="s">
        <v>69</v>
      </c>
      <c r="AY1069" s="254" t="s">
        <v>142</v>
      </c>
    </row>
    <row r="1070" s="14" customFormat="1">
      <c r="A1070" s="14"/>
      <c r="B1070" s="244"/>
      <c r="C1070" s="245"/>
      <c r="D1070" s="235" t="s">
        <v>153</v>
      </c>
      <c r="E1070" s="246" t="s">
        <v>19</v>
      </c>
      <c r="F1070" s="247" t="s">
        <v>930</v>
      </c>
      <c r="G1070" s="245"/>
      <c r="H1070" s="248">
        <v>105.75400000000001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153</v>
      </c>
      <c r="AU1070" s="254" t="s">
        <v>79</v>
      </c>
      <c r="AV1070" s="14" t="s">
        <v>79</v>
      </c>
      <c r="AW1070" s="14" t="s">
        <v>31</v>
      </c>
      <c r="AX1070" s="14" t="s">
        <v>69</v>
      </c>
      <c r="AY1070" s="254" t="s">
        <v>142</v>
      </c>
    </row>
    <row r="1071" s="14" customFormat="1">
      <c r="A1071" s="14"/>
      <c r="B1071" s="244"/>
      <c r="C1071" s="245"/>
      <c r="D1071" s="235" t="s">
        <v>153</v>
      </c>
      <c r="E1071" s="246" t="s">
        <v>19</v>
      </c>
      <c r="F1071" s="247" t="s">
        <v>931</v>
      </c>
      <c r="G1071" s="245"/>
      <c r="H1071" s="248">
        <v>47.994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153</v>
      </c>
      <c r="AU1071" s="254" t="s">
        <v>79</v>
      </c>
      <c r="AV1071" s="14" t="s">
        <v>79</v>
      </c>
      <c r="AW1071" s="14" t="s">
        <v>31</v>
      </c>
      <c r="AX1071" s="14" t="s">
        <v>69</v>
      </c>
      <c r="AY1071" s="254" t="s">
        <v>142</v>
      </c>
    </row>
    <row r="1072" s="14" customFormat="1">
      <c r="A1072" s="14"/>
      <c r="B1072" s="244"/>
      <c r="C1072" s="245"/>
      <c r="D1072" s="235" t="s">
        <v>153</v>
      </c>
      <c r="E1072" s="246" t="s">
        <v>19</v>
      </c>
      <c r="F1072" s="247" t="s">
        <v>932</v>
      </c>
      <c r="G1072" s="245"/>
      <c r="H1072" s="248">
        <v>3.8700000000000001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153</v>
      </c>
      <c r="AU1072" s="254" t="s">
        <v>79</v>
      </c>
      <c r="AV1072" s="14" t="s">
        <v>79</v>
      </c>
      <c r="AW1072" s="14" t="s">
        <v>31</v>
      </c>
      <c r="AX1072" s="14" t="s">
        <v>69</v>
      </c>
      <c r="AY1072" s="254" t="s">
        <v>142</v>
      </c>
    </row>
    <row r="1073" s="14" customFormat="1">
      <c r="A1073" s="14"/>
      <c r="B1073" s="244"/>
      <c r="C1073" s="245"/>
      <c r="D1073" s="235" t="s">
        <v>153</v>
      </c>
      <c r="E1073" s="246" t="s">
        <v>19</v>
      </c>
      <c r="F1073" s="247" t="s">
        <v>933</v>
      </c>
      <c r="G1073" s="245"/>
      <c r="H1073" s="248">
        <v>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153</v>
      </c>
      <c r="AU1073" s="254" t="s">
        <v>79</v>
      </c>
      <c r="AV1073" s="14" t="s">
        <v>79</v>
      </c>
      <c r="AW1073" s="14" t="s">
        <v>31</v>
      </c>
      <c r="AX1073" s="14" t="s">
        <v>69</v>
      </c>
      <c r="AY1073" s="254" t="s">
        <v>142</v>
      </c>
    </row>
    <row r="1074" s="14" customFormat="1">
      <c r="A1074" s="14"/>
      <c r="B1074" s="244"/>
      <c r="C1074" s="245"/>
      <c r="D1074" s="235" t="s">
        <v>153</v>
      </c>
      <c r="E1074" s="246" t="s">
        <v>19</v>
      </c>
      <c r="F1074" s="247" t="s">
        <v>934</v>
      </c>
      <c r="G1074" s="245"/>
      <c r="H1074" s="248">
        <v>149.27000000000001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153</v>
      </c>
      <c r="AU1074" s="254" t="s">
        <v>79</v>
      </c>
      <c r="AV1074" s="14" t="s">
        <v>79</v>
      </c>
      <c r="AW1074" s="14" t="s">
        <v>31</v>
      </c>
      <c r="AX1074" s="14" t="s">
        <v>69</v>
      </c>
      <c r="AY1074" s="254" t="s">
        <v>142</v>
      </c>
    </row>
    <row r="1075" s="14" customFormat="1">
      <c r="A1075" s="14"/>
      <c r="B1075" s="244"/>
      <c r="C1075" s="245"/>
      <c r="D1075" s="235" t="s">
        <v>153</v>
      </c>
      <c r="E1075" s="246" t="s">
        <v>19</v>
      </c>
      <c r="F1075" s="247" t="s">
        <v>935</v>
      </c>
      <c r="G1075" s="245"/>
      <c r="H1075" s="248">
        <v>23.300000000000001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153</v>
      </c>
      <c r="AU1075" s="254" t="s">
        <v>79</v>
      </c>
      <c r="AV1075" s="14" t="s">
        <v>79</v>
      </c>
      <c r="AW1075" s="14" t="s">
        <v>31</v>
      </c>
      <c r="AX1075" s="14" t="s">
        <v>69</v>
      </c>
      <c r="AY1075" s="254" t="s">
        <v>142</v>
      </c>
    </row>
    <row r="1076" s="14" customFormat="1">
      <c r="A1076" s="14"/>
      <c r="B1076" s="244"/>
      <c r="C1076" s="245"/>
      <c r="D1076" s="235" t="s">
        <v>153</v>
      </c>
      <c r="E1076" s="246" t="s">
        <v>19</v>
      </c>
      <c r="F1076" s="247" t="s">
        <v>936</v>
      </c>
      <c r="G1076" s="245"/>
      <c r="H1076" s="248">
        <v>33.017000000000003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153</v>
      </c>
      <c r="AU1076" s="254" t="s">
        <v>79</v>
      </c>
      <c r="AV1076" s="14" t="s">
        <v>79</v>
      </c>
      <c r="AW1076" s="14" t="s">
        <v>31</v>
      </c>
      <c r="AX1076" s="14" t="s">
        <v>69</v>
      </c>
      <c r="AY1076" s="254" t="s">
        <v>142</v>
      </c>
    </row>
    <row r="1077" s="14" customFormat="1">
      <c r="A1077" s="14"/>
      <c r="B1077" s="244"/>
      <c r="C1077" s="245"/>
      <c r="D1077" s="235" t="s">
        <v>153</v>
      </c>
      <c r="E1077" s="246" t="s">
        <v>19</v>
      </c>
      <c r="F1077" s="247" t="s">
        <v>937</v>
      </c>
      <c r="G1077" s="245"/>
      <c r="H1077" s="248">
        <v>25.401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153</v>
      </c>
      <c r="AU1077" s="254" t="s">
        <v>79</v>
      </c>
      <c r="AV1077" s="14" t="s">
        <v>79</v>
      </c>
      <c r="AW1077" s="14" t="s">
        <v>31</v>
      </c>
      <c r="AX1077" s="14" t="s">
        <v>69</v>
      </c>
      <c r="AY1077" s="254" t="s">
        <v>142</v>
      </c>
    </row>
    <row r="1078" s="14" customFormat="1">
      <c r="A1078" s="14"/>
      <c r="B1078" s="244"/>
      <c r="C1078" s="245"/>
      <c r="D1078" s="235" t="s">
        <v>153</v>
      </c>
      <c r="E1078" s="246" t="s">
        <v>19</v>
      </c>
      <c r="F1078" s="247" t="s">
        <v>938</v>
      </c>
      <c r="G1078" s="245"/>
      <c r="H1078" s="248">
        <v>11.33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153</v>
      </c>
      <c r="AU1078" s="254" t="s">
        <v>79</v>
      </c>
      <c r="AV1078" s="14" t="s">
        <v>79</v>
      </c>
      <c r="AW1078" s="14" t="s">
        <v>31</v>
      </c>
      <c r="AX1078" s="14" t="s">
        <v>69</v>
      </c>
      <c r="AY1078" s="254" t="s">
        <v>142</v>
      </c>
    </row>
    <row r="1079" s="14" customFormat="1">
      <c r="A1079" s="14"/>
      <c r="B1079" s="244"/>
      <c r="C1079" s="245"/>
      <c r="D1079" s="235" t="s">
        <v>153</v>
      </c>
      <c r="E1079" s="246" t="s">
        <v>19</v>
      </c>
      <c r="F1079" s="247" t="s">
        <v>939</v>
      </c>
      <c r="G1079" s="245"/>
      <c r="H1079" s="248">
        <v>67.128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153</v>
      </c>
      <c r="AU1079" s="254" t="s">
        <v>79</v>
      </c>
      <c r="AV1079" s="14" t="s">
        <v>79</v>
      </c>
      <c r="AW1079" s="14" t="s">
        <v>31</v>
      </c>
      <c r="AX1079" s="14" t="s">
        <v>69</v>
      </c>
      <c r="AY1079" s="254" t="s">
        <v>142</v>
      </c>
    </row>
    <row r="1080" s="14" customFormat="1">
      <c r="A1080" s="14"/>
      <c r="B1080" s="244"/>
      <c r="C1080" s="245"/>
      <c r="D1080" s="235" t="s">
        <v>153</v>
      </c>
      <c r="E1080" s="246" t="s">
        <v>19</v>
      </c>
      <c r="F1080" s="247" t="s">
        <v>2379</v>
      </c>
      <c r="G1080" s="245"/>
      <c r="H1080" s="248">
        <v>-382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153</v>
      </c>
      <c r="AU1080" s="254" t="s">
        <v>79</v>
      </c>
      <c r="AV1080" s="14" t="s">
        <v>79</v>
      </c>
      <c r="AW1080" s="14" t="s">
        <v>31</v>
      </c>
      <c r="AX1080" s="14" t="s">
        <v>69</v>
      </c>
      <c r="AY1080" s="254" t="s">
        <v>142</v>
      </c>
    </row>
    <row r="1081" s="15" customFormat="1">
      <c r="A1081" s="15"/>
      <c r="B1081" s="255"/>
      <c r="C1081" s="256"/>
      <c r="D1081" s="235" t="s">
        <v>153</v>
      </c>
      <c r="E1081" s="257" t="s">
        <v>19</v>
      </c>
      <c r="F1081" s="258" t="s">
        <v>158</v>
      </c>
      <c r="G1081" s="256"/>
      <c r="H1081" s="259">
        <v>1410.9989999999993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65" t="s">
        <v>153</v>
      </c>
      <c r="AU1081" s="265" t="s">
        <v>79</v>
      </c>
      <c r="AV1081" s="15" t="s">
        <v>149</v>
      </c>
      <c r="AW1081" s="15" t="s">
        <v>31</v>
      </c>
      <c r="AX1081" s="15" t="s">
        <v>77</v>
      </c>
      <c r="AY1081" s="265" t="s">
        <v>142</v>
      </c>
    </row>
    <row r="1082" s="2" customFormat="1" ht="24.15" customHeight="1">
      <c r="A1082" s="41"/>
      <c r="B1082" s="42"/>
      <c r="C1082" s="215" t="s">
        <v>2380</v>
      </c>
      <c r="D1082" s="215" t="s">
        <v>144</v>
      </c>
      <c r="E1082" s="216" t="s">
        <v>2381</v>
      </c>
      <c r="F1082" s="217" t="s">
        <v>2382</v>
      </c>
      <c r="G1082" s="218" t="s">
        <v>147</v>
      </c>
      <c r="H1082" s="219">
        <v>443.839</v>
      </c>
      <c r="I1082" s="220"/>
      <c r="J1082" s="221">
        <f>ROUND(I1082*H1082,2)</f>
        <v>0</v>
      </c>
      <c r="K1082" s="217" t="s">
        <v>148</v>
      </c>
      <c r="L1082" s="47"/>
      <c r="M1082" s="222" t="s">
        <v>19</v>
      </c>
      <c r="N1082" s="223" t="s">
        <v>40</v>
      </c>
      <c r="O1082" s="87"/>
      <c r="P1082" s="224">
        <f>O1082*H1082</f>
        <v>0</v>
      </c>
      <c r="Q1082" s="224">
        <v>0.02</v>
      </c>
      <c r="R1082" s="224">
        <f>Q1082*H1082</f>
        <v>8.8767800000000001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149</v>
      </c>
      <c r="AT1082" s="226" t="s">
        <v>144</v>
      </c>
      <c r="AU1082" s="226" t="s">
        <v>79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149</v>
      </c>
      <c r="BM1082" s="226" t="s">
        <v>2383</v>
      </c>
    </row>
    <row r="1083" s="2" customFormat="1">
      <c r="A1083" s="41"/>
      <c r="B1083" s="42"/>
      <c r="C1083" s="43"/>
      <c r="D1083" s="228" t="s">
        <v>151</v>
      </c>
      <c r="E1083" s="43"/>
      <c r="F1083" s="229" t="s">
        <v>2384</v>
      </c>
      <c r="G1083" s="43"/>
      <c r="H1083" s="43"/>
      <c r="I1083" s="230"/>
      <c r="J1083" s="43"/>
      <c r="K1083" s="43"/>
      <c r="L1083" s="47"/>
      <c r="M1083" s="231"/>
      <c r="N1083" s="232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151</v>
      </c>
      <c r="AU1083" s="20" t="s">
        <v>79</v>
      </c>
    </row>
    <row r="1084" s="13" customFormat="1">
      <c r="A1084" s="13"/>
      <c r="B1084" s="233"/>
      <c r="C1084" s="234"/>
      <c r="D1084" s="235" t="s">
        <v>153</v>
      </c>
      <c r="E1084" s="236" t="s">
        <v>19</v>
      </c>
      <c r="F1084" s="237" t="s">
        <v>486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153</v>
      </c>
      <c r="AU1084" s="243" t="s">
        <v>79</v>
      </c>
      <c r="AV1084" s="13" t="s">
        <v>77</v>
      </c>
      <c r="AW1084" s="13" t="s">
        <v>31</v>
      </c>
      <c r="AX1084" s="13" t="s">
        <v>69</v>
      </c>
      <c r="AY1084" s="243" t="s">
        <v>142</v>
      </c>
    </row>
    <row r="1085" s="13" customFormat="1">
      <c r="A1085" s="13"/>
      <c r="B1085" s="233"/>
      <c r="C1085" s="234"/>
      <c r="D1085" s="235" t="s">
        <v>153</v>
      </c>
      <c r="E1085" s="236" t="s">
        <v>19</v>
      </c>
      <c r="F1085" s="237" t="s">
        <v>671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153</v>
      </c>
      <c r="AU1085" s="243" t="s">
        <v>79</v>
      </c>
      <c r="AV1085" s="13" t="s">
        <v>77</v>
      </c>
      <c r="AW1085" s="13" t="s">
        <v>31</v>
      </c>
      <c r="AX1085" s="13" t="s">
        <v>69</v>
      </c>
      <c r="AY1085" s="243" t="s">
        <v>142</v>
      </c>
    </row>
    <row r="1086" s="14" customFormat="1">
      <c r="A1086" s="14"/>
      <c r="B1086" s="244"/>
      <c r="C1086" s="245"/>
      <c r="D1086" s="235" t="s">
        <v>153</v>
      </c>
      <c r="E1086" s="246" t="s">
        <v>19</v>
      </c>
      <c r="F1086" s="247" t="s">
        <v>2266</v>
      </c>
      <c r="G1086" s="245"/>
      <c r="H1086" s="248">
        <v>33.831000000000003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153</v>
      </c>
      <c r="AU1086" s="254" t="s">
        <v>79</v>
      </c>
      <c r="AV1086" s="14" t="s">
        <v>79</v>
      </c>
      <c r="AW1086" s="14" t="s">
        <v>31</v>
      </c>
      <c r="AX1086" s="14" t="s">
        <v>69</v>
      </c>
      <c r="AY1086" s="254" t="s">
        <v>142</v>
      </c>
    </row>
    <row r="1087" s="14" customFormat="1">
      <c r="A1087" s="14"/>
      <c r="B1087" s="244"/>
      <c r="C1087" s="245"/>
      <c r="D1087" s="235" t="s">
        <v>153</v>
      </c>
      <c r="E1087" s="246" t="s">
        <v>19</v>
      </c>
      <c r="F1087" s="247" t="s">
        <v>2267</v>
      </c>
      <c r="G1087" s="245"/>
      <c r="H1087" s="248">
        <v>-2.7309999999999999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153</v>
      </c>
      <c r="AU1087" s="254" t="s">
        <v>79</v>
      </c>
      <c r="AV1087" s="14" t="s">
        <v>79</v>
      </c>
      <c r="AW1087" s="14" t="s">
        <v>31</v>
      </c>
      <c r="AX1087" s="14" t="s">
        <v>69</v>
      </c>
      <c r="AY1087" s="254" t="s">
        <v>142</v>
      </c>
    </row>
    <row r="1088" s="13" customFormat="1">
      <c r="A1088" s="13"/>
      <c r="B1088" s="233"/>
      <c r="C1088" s="234"/>
      <c r="D1088" s="235" t="s">
        <v>153</v>
      </c>
      <c r="E1088" s="236" t="s">
        <v>19</v>
      </c>
      <c r="F1088" s="237" t="s">
        <v>564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153</v>
      </c>
      <c r="AU1088" s="243" t="s">
        <v>79</v>
      </c>
      <c r="AV1088" s="13" t="s">
        <v>77</v>
      </c>
      <c r="AW1088" s="13" t="s">
        <v>31</v>
      </c>
      <c r="AX1088" s="13" t="s">
        <v>69</v>
      </c>
      <c r="AY1088" s="243" t="s">
        <v>142</v>
      </c>
    </row>
    <row r="1089" s="14" customFormat="1">
      <c r="A1089" s="14"/>
      <c r="B1089" s="244"/>
      <c r="C1089" s="245"/>
      <c r="D1089" s="235" t="s">
        <v>153</v>
      </c>
      <c r="E1089" s="246" t="s">
        <v>19</v>
      </c>
      <c r="F1089" s="247" t="s">
        <v>2268</v>
      </c>
      <c r="G1089" s="245"/>
      <c r="H1089" s="248">
        <v>24.666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153</v>
      </c>
      <c r="AU1089" s="254" t="s">
        <v>79</v>
      </c>
      <c r="AV1089" s="14" t="s">
        <v>79</v>
      </c>
      <c r="AW1089" s="14" t="s">
        <v>31</v>
      </c>
      <c r="AX1089" s="14" t="s">
        <v>69</v>
      </c>
      <c r="AY1089" s="254" t="s">
        <v>142</v>
      </c>
    </row>
    <row r="1090" s="14" customFormat="1">
      <c r="A1090" s="14"/>
      <c r="B1090" s="244"/>
      <c r="C1090" s="245"/>
      <c r="D1090" s="235" t="s">
        <v>153</v>
      </c>
      <c r="E1090" s="246" t="s">
        <v>19</v>
      </c>
      <c r="F1090" s="247" t="s">
        <v>537</v>
      </c>
      <c r="G1090" s="245"/>
      <c r="H1090" s="248">
        <v>-1.379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153</v>
      </c>
      <c r="AU1090" s="254" t="s">
        <v>79</v>
      </c>
      <c r="AV1090" s="14" t="s">
        <v>79</v>
      </c>
      <c r="AW1090" s="14" t="s">
        <v>31</v>
      </c>
      <c r="AX1090" s="14" t="s">
        <v>69</v>
      </c>
      <c r="AY1090" s="254" t="s">
        <v>142</v>
      </c>
    </row>
    <row r="1091" s="13" customFormat="1">
      <c r="A1091" s="13"/>
      <c r="B1091" s="233"/>
      <c r="C1091" s="234"/>
      <c r="D1091" s="235" t="s">
        <v>153</v>
      </c>
      <c r="E1091" s="236" t="s">
        <v>19</v>
      </c>
      <c r="F1091" s="237" t="s">
        <v>862</v>
      </c>
      <c r="G1091" s="234"/>
      <c r="H1091" s="236" t="s">
        <v>19</v>
      </c>
      <c r="I1091" s="238"/>
      <c r="J1091" s="234"/>
      <c r="K1091" s="234"/>
      <c r="L1091" s="239"/>
      <c r="M1091" s="240"/>
      <c r="N1091" s="241"/>
      <c r="O1091" s="241"/>
      <c r="P1091" s="241"/>
      <c r="Q1091" s="241"/>
      <c r="R1091" s="241"/>
      <c r="S1091" s="241"/>
      <c r="T1091" s="24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3" t="s">
        <v>153</v>
      </c>
      <c r="AU1091" s="243" t="s">
        <v>79</v>
      </c>
      <c r="AV1091" s="13" t="s">
        <v>77</v>
      </c>
      <c r="AW1091" s="13" t="s">
        <v>31</v>
      </c>
      <c r="AX1091" s="13" t="s">
        <v>69</v>
      </c>
      <c r="AY1091" s="243" t="s">
        <v>142</v>
      </c>
    </row>
    <row r="1092" s="14" customFormat="1">
      <c r="A1092" s="14"/>
      <c r="B1092" s="244"/>
      <c r="C1092" s="245"/>
      <c r="D1092" s="235" t="s">
        <v>153</v>
      </c>
      <c r="E1092" s="246" t="s">
        <v>19</v>
      </c>
      <c r="F1092" s="247" t="s">
        <v>2269</v>
      </c>
      <c r="G1092" s="245"/>
      <c r="H1092" s="248">
        <v>37.259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153</v>
      </c>
      <c r="AU1092" s="254" t="s">
        <v>79</v>
      </c>
      <c r="AV1092" s="14" t="s">
        <v>79</v>
      </c>
      <c r="AW1092" s="14" t="s">
        <v>31</v>
      </c>
      <c r="AX1092" s="14" t="s">
        <v>69</v>
      </c>
      <c r="AY1092" s="254" t="s">
        <v>142</v>
      </c>
    </row>
    <row r="1093" s="14" customFormat="1">
      <c r="A1093" s="14"/>
      <c r="B1093" s="244"/>
      <c r="C1093" s="245"/>
      <c r="D1093" s="235" t="s">
        <v>153</v>
      </c>
      <c r="E1093" s="246" t="s">
        <v>19</v>
      </c>
      <c r="F1093" s="247" t="s">
        <v>2270</v>
      </c>
      <c r="G1093" s="245"/>
      <c r="H1093" s="248">
        <v>-0.23999999999999999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153</v>
      </c>
      <c r="AU1093" s="254" t="s">
        <v>79</v>
      </c>
      <c r="AV1093" s="14" t="s">
        <v>79</v>
      </c>
      <c r="AW1093" s="14" t="s">
        <v>31</v>
      </c>
      <c r="AX1093" s="14" t="s">
        <v>69</v>
      </c>
      <c r="AY1093" s="254" t="s">
        <v>142</v>
      </c>
    </row>
    <row r="1094" s="14" customFormat="1">
      <c r="A1094" s="14"/>
      <c r="B1094" s="244"/>
      <c r="C1094" s="245"/>
      <c r="D1094" s="235" t="s">
        <v>153</v>
      </c>
      <c r="E1094" s="246" t="s">
        <v>19</v>
      </c>
      <c r="F1094" s="247" t="s">
        <v>2271</v>
      </c>
      <c r="G1094" s="245"/>
      <c r="H1094" s="248">
        <v>1.3999999999999999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153</v>
      </c>
      <c r="AU1094" s="254" t="s">
        <v>79</v>
      </c>
      <c r="AV1094" s="14" t="s">
        <v>79</v>
      </c>
      <c r="AW1094" s="14" t="s">
        <v>31</v>
      </c>
      <c r="AX1094" s="14" t="s">
        <v>69</v>
      </c>
      <c r="AY1094" s="254" t="s">
        <v>142</v>
      </c>
    </row>
    <row r="1095" s="14" customFormat="1">
      <c r="A1095" s="14"/>
      <c r="B1095" s="244"/>
      <c r="C1095" s="245"/>
      <c r="D1095" s="235" t="s">
        <v>153</v>
      </c>
      <c r="E1095" s="246" t="s">
        <v>19</v>
      </c>
      <c r="F1095" s="247" t="s">
        <v>496</v>
      </c>
      <c r="G1095" s="245"/>
      <c r="H1095" s="248">
        <v>-1.5760000000000001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153</v>
      </c>
      <c r="AU1095" s="254" t="s">
        <v>79</v>
      </c>
      <c r="AV1095" s="14" t="s">
        <v>79</v>
      </c>
      <c r="AW1095" s="14" t="s">
        <v>31</v>
      </c>
      <c r="AX1095" s="14" t="s">
        <v>69</v>
      </c>
      <c r="AY1095" s="254" t="s">
        <v>142</v>
      </c>
    </row>
    <row r="1096" s="14" customFormat="1">
      <c r="A1096" s="14"/>
      <c r="B1096" s="244"/>
      <c r="C1096" s="245"/>
      <c r="D1096" s="235" t="s">
        <v>153</v>
      </c>
      <c r="E1096" s="246" t="s">
        <v>19</v>
      </c>
      <c r="F1096" s="247" t="s">
        <v>2272</v>
      </c>
      <c r="G1096" s="245"/>
      <c r="H1096" s="248">
        <v>3.1459999999999999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153</v>
      </c>
      <c r="AU1096" s="254" t="s">
        <v>79</v>
      </c>
      <c r="AV1096" s="14" t="s">
        <v>79</v>
      </c>
      <c r="AW1096" s="14" t="s">
        <v>31</v>
      </c>
      <c r="AX1096" s="14" t="s">
        <v>69</v>
      </c>
      <c r="AY1096" s="254" t="s">
        <v>142</v>
      </c>
    </row>
    <row r="1097" s="13" customFormat="1">
      <c r="A1097" s="13"/>
      <c r="B1097" s="233"/>
      <c r="C1097" s="234"/>
      <c r="D1097" s="235" t="s">
        <v>153</v>
      </c>
      <c r="E1097" s="236" t="s">
        <v>19</v>
      </c>
      <c r="F1097" s="237" t="s">
        <v>860</v>
      </c>
      <c r="G1097" s="234"/>
      <c r="H1097" s="236" t="s">
        <v>19</v>
      </c>
      <c r="I1097" s="238"/>
      <c r="J1097" s="234"/>
      <c r="K1097" s="234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153</v>
      </c>
      <c r="AU1097" s="243" t="s">
        <v>79</v>
      </c>
      <c r="AV1097" s="13" t="s">
        <v>77</v>
      </c>
      <c r="AW1097" s="13" t="s">
        <v>31</v>
      </c>
      <c r="AX1097" s="13" t="s">
        <v>69</v>
      </c>
      <c r="AY1097" s="243" t="s">
        <v>142</v>
      </c>
    </row>
    <row r="1098" s="14" customFormat="1">
      <c r="A1098" s="14"/>
      <c r="B1098" s="244"/>
      <c r="C1098" s="245"/>
      <c r="D1098" s="235" t="s">
        <v>153</v>
      </c>
      <c r="E1098" s="246" t="s">
        <v>19</v>
      </c>
      <c r="F1098" s="247" t="s">
        <v>2273</v>
      </c>
      <c r="G1098" s="245"/>
      <c r="H1098" s="248">
        <v>11.593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153</v>
      </c>
      <c r="AU1098" s="254" t="s">
        <v>79</v>
      </c>
      <c r="AV1098" s="14" t="s">
        <v>79</v>
      </c>
      <c r="AW1098" s="14" t="s">
        <v>31</v>
      </c>
      <c r="AX1098" s="14" t="s">
        <v>69</v>
      </c>
      <c r="AY1098" s="254" t="s">
        <v>142</v>
      </c>
    </row>
    <row r="1099" s="14" customFormat="1">
      <c r="A1099" s="14"/>
      <c r="B1099" s="244"/>
      <c r="C1099" s="245"/>
      <c r="D1099" s="235" t="s">
        <v>153</v>
      </c>
      <c r="E1099" s="246" t="s">
        <v>19</v>
      </c>
      <c r="F1099" s="247" t="s">
        <v>2274</v>
      </c>
      <c r="G1099" s="245"/>
      <c r="H1099" s="248">
        <v>-1.71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153</v>
      </c>
      <c r="AU1099" s="254" t="s">
        <v>79</v>
      </c>
      <c r="AV1099" s="14" t="s">
        <v>79</v>
      </c>
      <c r="AW1099" s="14" t="s">
        <v>31</v>
      </c>
      <c r="AX1099" s="14" t="s">
        <v>69</v>
      </c>
      <c r="AY1099" s="254" t="s">
        <v>142</v>
      </c>
    </row>
    <row r="1100" s="14" customFormat="1">
      <c r="A1100" s="14"/>
      <c r="B1100" s="244"/>
      <c r="C1100" s="245"/>
      <c r="D1100" s="235" t="s">
        <v>153</v>
      </c>
      <c r="E1100" s="246" t="s">
        <v>19</v>
      </c>
      <c r="F1100" s="247" t="s">
        <v>2275</v>
      </c>
      <c r="G1100" s="245"/>
      <c r="H1100" s="248">
        <v>3.0550000000000002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153</v>
      </c>
      <c r="AU1100" s="254" t="s">
        <v>79</v>
      </c>
      <c r="AV1100" s="14" t="s">
        <v>79</v>
      </c>
      <c r="AW1100" s="14" t="s">
        <v>31</v>
      </c>
      <c r="AX1100" s="14" t="s">
        <v>69</v>
      </c>
      <c r="AY1100" s="254" t="s">
        <v>142</v>
      </c>
    </row>
    <row r="1101" s="13" customFormat="1">
      <c r="A1101" s="13"/>
      <c r="B1101" s="233"/>
      <c r="C1101" s="234"/>
      <c r="D1101" s="235" t="s">
        <v>153</v>
      </c>
      <c r="E1101" s="236" t="s">
        <v>19</v>
      </c>
      <c r="F1101" s="237" t="s">
        <v>492</v>
      </c>
      <c r="G1101" s="234"/>
      <c r="H1101" s="236" t="s">
        <v>19</v>
      </c>
      <c r="I1101" s="238"/>
      <c r="J1101" s="234"/>
      <c r="K1101" s="234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153</v>
      </c>
      <c r="AU1101" s="243" t="s">
        <v>79</v>
      </c>
      <c r="AV1101" s="13" t="s">
        <v>77</v>
      </c>
      <c r="AW1101" s="13" t="s">
        <v>31</v>
      </c>
      <c r="AX1101" s="13" t="s">
        <v>69</v>
      </c>
      <c r="AY1101" s="243" t="s">
        <v>142</v>
      </c>
    </row>
    <row r="1102" s="14" customFormat="1">
      <c r="A1102" s="14"/>
      <c r="B1102" s="244"/>
      <c r="C1102" s="245"/>
      <c r="D1102" s="235" t="s">
        <v>153</v>
      </c>
      <c r="E1102" s="246" t="s">
        <v>19</v>
      </c>
      <c r="F1102" s="247" t="s">
        <v>2276</v>
      </c>
      <c r="G1102" s="245"/>
      <c r="H1102" s="248">
        <v>23.268999999999998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153</v>
      </c>
      <c r="AU1102" s="254" t="s">
        <v>79</v>
      </c>
      <c r="AV1102" s="14" t="s">
        <v>79</v>
      </c>
      <c r="AW1102" s="14" t="s">
        <v>31</v>
      </c>
      <c r="AX1102" s="14" t="s">
        <v>69</v>
      </c>
      <c r="AY1102" s="254" t="s">
        <v>142</v>
      </c>
    </row>
    <row r="1103" s="14" customFormat="1">
      <c r="A1103" s="14"/>
      <c r="B1103" s="244"/>
      <c r="C1103" s="245"/>
      <c r="D1103" s="235" t="s">
        <v>153</v>
      </c>
      <c r="E1103" s="246" t="s">
        <v>19</v>
      </c>
      <c r="F1103" s="247" t="s">
        <v>496</v>
      </c>
      <c r="G1103" s="245"/>
      <c r="H1103" s="248">
        <v>-1.5760000000000001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153</v>
      </c>
      <c r="AU1103" s="254" t="s">
        <v>79</v>
      </c>
      <c r="AV1103" s="14" t="s">
        <v>79</v>
      </c>
      <c r="AW1103" s="14" t="s">
        <v>31</v>
      </c>
      <c r="AX1103" s="14" t="s">
        <v>69</v>
      </c>
      <c r="AY1103" s="254" t="s">
        <v>142</v>
      </c>
    </row>
    <row r="1104" s="14" customFormat="1">
      <c r="A1104" s="14"/>
      <c r="B1104" s="244"/>
      <c r="C1104" s="245"/>
      <c r="D1104" s="235" t="s">
        <v>153</v>
      </c>
      <c r="E1104" s="246" t="s">
        <v>19</v>
      </c>
      <c r="F1104" s="247" t="s">
        <v>2277</v>
      </c>
      <c r="G1104" s="245"/>
      <c r="H1104" s="248">
        <v>-0.80400000000000005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153</v>
      </c>
      <c r="AU1104" s="254" t="s">
        <v>79</v>
      </c>
      <c r="AV1104" s="14" t="s">
        <v>79</v>
      </c>
      <c r="AW1104" s="14" t="s">
        <v>31</v>
      </c>
      <c r="AX1104" s="14" t="s">
        <v>69</v>
      </c>
      <c r="AY1104" s="254" t="s">
        <v>142</v>
      </c>
    </row>
    <row r="1105" s="14" customFormat="1">
      <c r="A1105" s="14"/>
      <c r="B1105" s="244"/>
      <c r="C1105" s="245"/>
      <c r="D1105" s="235" t="s">
        <v>153</v>
      </c>
      <c r="E1105" s="246" t="s">
        <v>19</v>
      </c>
      <c r="F1105" s="247" t="s">
        <v>2278</v>
      </c>
      <c r="G1105" s="245"/>
      <c r="H1105" s="248">
        <v>1.94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153</v>
      </c>
      <c r="AU1105" s="254" t="s">
        <v>79</v>
      </c>
      <c r="AV1105" s="14" t="s">
        <v>79</v>
      </c>
      <c r="AW1105" s="14" t="s">
        <v>31</v>
      </c>
      <c r="AX1105" s="14" t="s">
        <v>69</v>
      </c>
      <c r="AY1105" s="254" t="s">
        <v>142</v>
      </c>
    </row>
    <row r="1106" s="13" customFormat="1">
      <c r="A1106" s="13"/>
      <c r="B1106" s="233"/>
      <c r="C1106" s="234"/>
      <c r="D1106" s="235" t="s">
        <v>153</v>
      </c>
      <c r="E1106" s="236" t="s">
        <v>19</v>
      </c>
      <c r="F1106" s="237" t="s">
        <v>855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153</v>
      </c>
      <c r="AU1106" s="243" t="s">
        <v>79</v>
      </c>
      <c r="AV1106" s="13" t="s">
        <v>77</v>
      </c>
      <c r="AW1106" s="13" t="s">
        <v>31</v>
      </c>
      <c r="AX1106" s="13" t="s">
        <v>69</v>
      </c>
      <c r="AY1106" s="243" t="s">
        <v>142</v>
      </c>
    </row>
    <row r="1107" s="14" customFormat="1">
      <c r="A1107" s="14"/>
      <c r="B1107" s="244"/>
      <c r="C1107" s="245"/>
      <c r="D1107" s="235" t="s">
        <v>153</v>
      </c>
      <c r="E1107" s="246" t="s">
        <v>19</v>
      </c>
      <c r="F1107" s="247" t="s">
        <v>2279</v>
      </c>
      <c r="G1107" s="245"/>
      <c r="H1107" s="248">
        <v>36.216000000000001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153</v>
      </c>
      <c r="AU1107" s="254" t="s">
        <v>79</v>
      </c>
      <c r="AV1107" s="14" t="s">
        <v>79</v>
      </c>
      <c r="AW1107" s="14" t="s">
        <v>31</v>
      </c>
      <c r="AX1107" s="14" t="s">
        <v>69</v>
      </c>
      <c r="AY1107" s="254" t="s">
        <v>142</v>
      </c>
    </row>
    <row r="1108" s="14" customFormat="1">
      <c r="A1108" s="14"/>
      <c r="B1108" s="244"/>
      <c r="C1108" s="245"/>
      <c r="D1108" s="235" t="s">
        <v>153</v>
      </c>
      <c r="E1108" s="246" t="s">
        <v>19</v>
      </c>
      <c r="F1108" s="247" t="s">
        <v>496</v>
      </c>
      <c r="G1108" s="245"/>
      <c r="H1108" s="248">
        <v>-1.5760000000000001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153</v>
      </c>
      <c r="AU1108" s="254" t="s">
        <v>79</v>
      </c>
      <c r="AV1108" s="14" t="s">
        <v>79</v>
      </c>
      <c r="AW1108" s="14" t="s">
        <v>31</v>
      </c>
      <c r="AX1108" s="14" t="s">
        <v>69</v>
      </c>
      <c r="AY1108" s="254" t="s">
        <v>142</v>
      </c>
    </row>
    <row r="1109" s="14" customFormat="1">
      <c r="A1109" s="14"/>
      <c r="B1109" s="244"/>
      <c r="C1109" s="245"/>
      <c r="D1109" s="235" t="s">
        <v>153</v>
      </c>
      <c r="E1109" s="246" t="s">
        <v>19</v>
      </c>
      <c r="F1109" s="247" t="s">
        <v>2280</v>
      </c>
      <c r="G1109" s="245"/>
      <c r="H1109" s="248">
        <v>-2.8570000000000002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153</v>
      </c>
      <c r="AU1109" s="254" t="s">
        <v>79</v>
      </c>
      <c r="AV1109" s="14" t="s">
        <v>79</v>
      </c>
      <c r="AW1109" s="14" t="s">
        <v>31</v>
      </c>
      <c r="AX1109" s="14" t="s">
        <v>69</v>
      </c>
      <c r="AY1109" s="254" t="s">
        <v>142</v>
      </c>
    </row>
    <row r="1110" s="14" customFormat="1">
      <c r="A1110" s="14"/>
      <c r="B1110" s="244"/>
      <c r="C1110" s="245"/>
      <c r="D1110" s="235" t="s">
        <v>153</v>
      </c>
      <c r="E1110" s="246" t="s">
        <v>19</v>
      </c>
      <c r="F1110" s="247" t="s">
        <v>2274</v>
      </c>
      <c r="G1110" s="245"/>
      <c r="H1110" s="248">
        <v>-1.71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153</v>
      </c>
      <c r="AU1110" s="254" t="s">
        <v>79</v>
      </c>
      <c r="AV1110" s="14" t="s">
        <v>79</v>
      </c>
      <c r="AW1110" s="14" t="s">
        <v>31</v>
      </c>
      <c r="AX1110" s="14" t="s">
        <v>69</v>
      </c>
      <c r="AY1110" s="254" t="s">
        <v>142</v>
      </c>
    </row>
    <row r="1111" s="14" customFormat="1">
      <c r="A1111" s="14"/>
      <c r="B1111" s="244"/>
      <c r="C1111" s="245"/>
      <c r="D1111" s="235" t="s">
        <v>153</v>
      </c>
      <c r="E1111" s="246" t="s">
        <v>19</v>
      </c>
      <c r="F1111" s="247" t="s">
        <v>2281</v>
      </c>
      <c r="G1111" s="245"/>
      <c r="H1111" s="248">
        <v>1.833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153</v>
      </c>
      <c r="AU1111" s="254" t="s">
        <v>79</v>
      </c>
      <c r="AV1111" s="14" t="s">
        <v>79</v>
      </c>
      <c r="AW1111" s="14" t="s">
        <v>31</v>
      </c>
      <c r="AX1111" s="14" t="s">
        <v>69</v>
      </c>
      <c r="AY1111" s="254" t="s">
        <v>142</v>
      </c>
    </row>
    <row r="1112" s="14" customFormat="1">
      <c r="A1112" s="14"/>
      <c r="B1112" s="244"/>
      <c r="C1112" s="245"/>
      <c r="D1112" s="235" t="s">
        <v>153</v>
      </c>
      <c r="E1112" s="246" t="s">
        <v>19</v>
      </c>
      <c r="F1112" s="247" t="s">
        <v>2282</v>
      </c>
      <c r="G1112" s="245"/>
      <c r="H1112" s="248">
        <v>2.4260000000000002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153</v>
      </c>
      <c r="AU1112" s="254" t="s">
        <v>79</v>
      </c>
      <c r="AV1112" s="14" t="s">
        <v>79</v>
      </c>
      <c r="AW1112" s="14" t="s">
        <v>31</v>
      </c>
      <c r="AX1112" s="14" t="s">
        <v>69</v>
      </c>
      <c r="AY1112" s="254" t="s">
        <v>142</v>
      </c>
    </row>
    <row r="1113" s="13" customFormat="1">
      <c r="A1113" s="13"/>
      <c r="B1113" s="233"/>
      <c r="C1113" s="234"/>
      <c r="D1113" s="235" t="s">
        <v>153</v>
      </c>
      <c r="E1113" s="236" t="s">
        <v>19</v>
      </c>
      <c r="F1113" s="237" t="s">
        <v>2053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153</v>
      </c>
      <c r="AU1113" s="243" t="s">
        <v>79</v>
      </c>
      <c r="AV1113" s="13" t="s">
        <v>77</v>
      </c>
      <c r="AW1113" s="13" t="s">
        <v>31</v>
      </c>
      <c r="AX1113" s="13" t="s">
        <v>69</v>
      </c>
      <c r="AY1113" s="243" t="s">
        <v>142</v>
      </c>
    </row>
    <row r="1114" s="14" customFormat="1">
      <c r="A1114" s="14"/>
      <c r="B1114" s="244"/>
      <c r="C1114" s="245"/>
      <c r="D1114" s="235" t="s">
        <v>153</v>
      </c>
      <c r="E1114" s="246" t="s">
        <v>19</v>
      </c>
      <c r="F1114" s="247" t="s">
        <v>2283</v>
      </c>
      <c r="G1114" s="245"/>
      <c r="H1114" s="248">
        <v>47.811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153</v>
      </c>
      <c r="AU1114" s="254" t="s">
        <v>79</v>
      </c>
      <c r="AV1114" s="14" t="s">
        <v>79</v>
      </c>
      <c r="AW1114" s="14" t="s">
        <v>31</v>
      </c>
      <c r="AX1114" s="14" t="s">
        <v>69</v>
      </c>
      <c r="AY1114" s="254" t="s">
        <v>142</v>
      </c>
    </row>
    <row r="1115" s="14" customFormat="1">
      <c r="A1115" s="14"/>
      <c r="B1115" s="244"/>
      <c r="C1115" s="245"/>
      <c r="D1115" s="235" t="s">
        <v>153</v>
      </c>
      <c r="E1115" s="246" t="s">
        <v>19</v>
      </c>
      <c r="F1115" s="247" t="s">
        <v>2280</v>
      </c>
      <c r="G1115" s="245"/>
      <c r="H1115" s="248">
        <v>-2.8570000000000002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153</v>
      </c>
      <c r="AU1115" s="254" t="s">
        <v>79</v>
      </c>
      <c r="AV1115" s="14" t="s">
        <v>79</v>
      </c>
      <c r="AW1115" s="14" t="s">
        <v>31</v>
      </c>
      <c r="AX1115" s="14" t="s">
        <v>69</v>
      </c>
      <c r="AY1115" s="254" t="s">
        <v>142</v>
      </c>
    </row>
    <row r="1116" s="14" customFormat="1">
      <c r="A1116" s="14"/>
      <c r="B1116" s="244"/>
      <c r="C1116" s="245"/>
      <c r="D1116" s="235" t="s">
        <v>153</v>
      </c>
      <c r="E1116" s="246" t="s">
        <v>19</v>
      </c>
      <c r="F1116" s="247" t="s">
        <v>2284</v>
      </c>
      <c r="G1116" s="245"/>
      <c r="H1116" s="248">
        <v>-0.71399999999999997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153</v>
      </c>
      <c r="AU1116" s="254" t="s">
        <v>79</v>
      </c>
      <c r="AV1116" s="14" t="s">
        <v>79</v>
      </c>
      <c r="AW1116" s="14" t="s">
        <v>31</v>
      </c>
      <c r="AX1116" s="14" t="s">
        <v>69</v>
      </c>
      <c r="AY1116" s="254" t="s">
        <v>142</v>
      </c>
    </row>
    <row r="1117" s="14" customFormat="1">
      <c r="A1117" s="14"/>
      <c r="B1117" s="244"/>
      <c r="C1117" s="245"/>
      <c r="D1117" s="235" t="s">
        <v>153</v>
      </c>
      <c r="E1117" s="246" t="s">
        <v>19</v>
      </c>
      <c r="F1117" s="247" t="s">
        <v>2285</v>
      </c>
      <c r="G1117" s="245"/>
      <c r="H1117" s="248">
        <v>-0.76800000000000002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153</v>
      </c>
      <c r="AU1117" s="254" t="s">
        <v>79</v>
      </c>
      <c r="AV1117" s="14" t="s">
        <v>79</v>
      </c>
      <c r="AW1117" s="14" t="s">
        <v>31</v>
      </c>
      <c r="AX1117" s="14" t="s">
        <v>69</v>
      </c>
      <c r="AY1117" s="254" t="s">
        <v>142</v>
      </c>
    </row>
    <row r="1118" s="14" customFormat="1">
      <c r="A1118" s="14"/>
      <c r="B1118" s="244"/>
      <c r="C1118" s="245"/>
      <c r="D1118" s="235" t="s">
        <v>153</v>
      </c>
      <c r="E1118" s="246" t="s">
        <v>19</v>
      </c>
      <c r="F1118" s="247" t="s">
        <v>2286</v>
      </c>
      <c r="G1118" s="245"/>
      <c r="H1118" s="248">
        <v>1.903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153</v>
      </c>
      <c r="AU1118" s="254" t="s">
        <v>79</v>
      </c>
      <c r="AV1118" s="14" t="s">
        <v>79</v>
      </c>
      <c r="AW1118" s="14" t="s">
        <v>31</v>
      </c>
      <c r="AX1118" s="14" t="s">
        <v>69</v>
      </c>
      <c r="AY1118" s="254" t="s">
        <v>142</v>
      </c>
    </row>
    <row r="1119" s="14" customFormat="1">
      <c r="A1119" s="14"/>
      <c r="B1119" s="244"/>
      <c r="C1119" s="245"/>
      <c r="D1119" s="235" t="s">
        <v>153</v>
      </c>
      <c r="E1119" s="246" t="s">
        <v>19</v>
      </c>
      <c r="F1119" s="247" t="s">
        <v>2287</v>
      </c>
      <c r="G1119" s="245"/>
      <c r="H1119" s="248">
        <v>1.9910000000000001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153</v>
      </c>
      <c r="AU1119" s="254" t="s">
        <v>79</v>
      </c>
      <c r="AV1119" s="14" t="s">
        <v>79</v>
      </c>
      <c r="AW1119" s="14" t="s">
        <v>31</v>
      </c>
      <c r="AX1119" s="14" t="s">
        <v>69</v>
      </c>
      <c r="AY1119" s="254" t="s">
        <v>142</v>
      </c>
    </row>
    <row r="1120" s="13" customFormat="1">
      <c r="A1120" s="13"/>
      <c r="B1120" s="233"/>
      <c r="C1120" s="234"/>
      <c r="D1120" s="235" t="s">
        <v>153</v>
      </c>
      <c r="E1120" s="236" t="s">
        <v>19</v>
      </c>
      <c r="F1120" s="237" t="s">
        <v>2288</v>
      </c>
      <c r="G1120" s="234"/>
      <c r="H1120" s="236" t="s">
        <v>19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153</v>
      </c>
      <c r="AU1120" s="243" t="s">
        <v>79</v>
      </c>
      <c r="AV1120" s="13" t="s">
        <v>77</v>
      </c>
      <c r="AW1120" s="13" t="s">
        <v>31</v>
      </c>
      <c r="AX1120" s="13" t="s">
        <v>69</v>
      </c>
      <c r="AY1120" s="243" t="s">
        <v>142</v>
      </c>
    </row>
    <row r="1121" s="14" customFormat="1">
      <c r="A1121" s="14"/>
      <c r="B1121" s="244"/>
      <c r="C1121" s="245"/>
      <c r="D1121" s="235" t="s">
        <v>153</v>
      </c>
      <c r="E1121" s="246" t="s">
        <v>19</v>
      </c>
      <c r="F1121" s="247" t="s">
        <v>2289</v>
      </c>
      <c r="G1121" s="245"/>
      <c r="H1121" s="248">
        <v>36.594000000000001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153</v>
      </c>
      <c r="AU1121" s="254" t="s">
        <v>79</v>
      </c>
      <c r="AV1121" s="14" t="s">
        <v>79</v>
      </c>
      <c r="AW1121" s="14" t="s">
        <v>31</v>
      </c>
      <c r="AX1121" s="14" t="s">
        <v>69</v>
      </c>
      <c r="AY1121" s="254" t="s">
        <v>142</v>
      </c>
    </row>
    <row r="1122" s="14" customFormat="1">
      <c r="A1122" s="14"/>
      <c r="B1122" s="244"/>
      <c r="C1122" s="245"/>
      <c r="D1122" s="235" t="s">
        <v>153</v>
      </c>
      <c r="E1122" s="246" t="s">
        <v>19</v>
      </c>
      <c r="F1122" s="247" t="s">
        <v>2285</v>
      </c>
      <c r="G1122" s="245"/>
      <c r="H1122" s="248">
        <v>-0.76800000000000002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153</v>
      </c>
      <c r="AU1122" s="254" t="s">
        <v>79</v>
      </c>
      <c r="AV1122" s="14" t="s">
        <v>79</v>
      </c>
      <c r="AW1122" s="14" t="s">
        <v>31</v>
      </c>
      <c r="AX1122" s="14" t="s">
        <v>69</v>
      </c>
      <c r="AY1122" s="254" t="s">
        <v>142</v>
      </c>
    </row>
    <row r="1123" s="14" customFormat="1">
      <c r="A1123" s="14"/>
      <c r="B1123" s="244"/>
      <c r="C1123" s="245"/>
      <c r="D1123" s="235" t="s">
        <v>153</v>
      </c>
      <c r="E1123" s="246" t="s">
        <v>19</v>
      </c>
      <c r="F1123" s="247" t="s">
        <v>2055</v>
      </c>
      <c r="G1123" s="245"/>
      <c r="H1123" s="248">
        <v>-2.3639999999999999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153</v>
      </c>
      <c r="AU1123" s="254" t="s">
        <v>79</v>
      </c>
      <c r="AV1123" s="14" t="s">
        <v>79</v>
      </c>
      <c r="AW1123" s="14" t="s">
        <v>31</v>
      </c>
      <c r="AX1123" s="14" t="s">
        <v>69</v>
      </c>
      <c r="AY1123" s="254" t="s">
        <v>142</v>
      </c>
    </row>
    <row r="1124" s="14" customFormat="1">
      <c r="A1124" s="14"/>
      <c r="B1124" s="244"/>
      <c r="C1124" s="245"/>
      <c r="D1124" s="235" t="s">
        <v>153</v>
      </c>
      <c r="E1124" s="246" t="s">
        <v>19</v>
      </c>
      <c r="F1124" s="247" t="s">
        <v>2287</v>
      </c>
      <c r="G1124" s="245"/>
      <c r="H1124" s="248">
        <v>1.9910000000000001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153</v>
      </c>
      <c r="AU1124" s="254" t="s">
        <v>79</v>
      </c>
      <c r="AV1124" s="14" t="s">
        <v>79</v>
      </c>
      <c r="AW1124" s="14" t="s">
        <v>31</v>
      </c>
      <c r="AX1124" s="14" t="s">
        <v>69</v>
      </c>
      <c r="AY1124" s="254" t="s">
        <v>142</v>
      </c>
    </row>
    <row r="1125" s="13" customFormat="1">
      <c r="A1125" s="13"/>
      <c r="B1125" s="233"/>
      <c r="C1125" s="234"/>
      <c r="D1125" s="235" t="s">
        <v>153</v>
      </c>
      <c r="E1125" s="236" t="s">
        <v>19</v>
      </c>
      <c r="F1125" s="237" t="s">
        <v>487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153</v>
      </c>
      <c r="AU1125" s="243" t="s">
        <v>79</v>
      </c>
      <c r="AV1125" s="13" t="s">
        <v>77</v>
      </c>
      <c r="AW1125" s="13" t="s">
        <v>31</v>
      </c>
      <c r="AX1125" s="13" t="s">
        <v>69</v>
      </c>
      <c r="AY1125" s="243" t="s">
        <v>142</v>
      </c>
    </row>
    <row r="1126" s="14" customFormat="1">
      <c r="A1126" s="14"/>
      <c r="B1126" s="244"/>
      <c r="C1126" s="245"/>
      <c r="D1126" s="235" t="s">
        <v>153</v>
      </c>
      <c r="E1126" s="246" t="s">
        <v>19</v>
      </c>
      <c r="F1126" s="247" t="s">
        <v>2290</v>
      </c>
      <c r="G1126" s="245"/>
      <c r="H1126" s="248">
        <v>44.619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153</v>
      </c>
      <c r="AU1126" s="254" t="s">
        <v>79</v>
      </c>
      <c r="AV1126" s="14" t="s">
        <v>79</v>
      </c>
      <c r="AW1126" s="14" t="s">
        <v>31</v>
      </c>
      <c r="AX1126" s="14" t="s">
        <v>69</v>
      </c>
      <c r="AY1126" s="254" t="s">
        <v>142</v>
      </c>
    </row>
    <row r="1127" s="14" customFormat="1">
      <c r="A1127" s="14"/>
      <c r="B1127" s="244"/>
      <c r="C1127" s="245"/>
      <c r="D1127" s="235" t="s">
        <v>153</v>
      </c>
      <c r="E1127" s="246" t="s">
        <v>19</v>
      </c>
      <c r="F1127" s="247" t="s">
        <v>2291</v>
      </c>
      <c r="G1127" s="245"/>
      <c r="H1127" s="248">
        <v>1.877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153</v>
      </c>
      <c r="AU1127" s="254" t="s">
        <v>79</v>
      </c>
      <c r="AV1127" s="14" t="s">
        <v>79</v>
      </c>
      <c r="AW1127" s="14" t="s">
        <v>31</v>
      </c>
      <c r="AX1127" s="14" t="s">
        <v>69</v>
      </c>
      <c r="AY1127" s="254" t="s">
        <v>142</v>
      </c>
    </row>
    <row r="1128" s="14" customFormat="1">
      <c r="A1128" s="14"/>
      <c r="B1128" s="244"/>
      <c r="C1128" s="245"/>
      <c r="D1128" s="235" t="s">
        <v>153</v>
      </c>
      <c r="E1128" s="246" t="s">
        <v>19</v>
      </c>
      <c r="F1128" s="247" t="s">
        <v>2292</v>
      </c>
      <c r="G1128" s="245"/>
      <c r="H1128" s="248">
        <v>0.85499999999999998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153</v>
      </c>
      <c r="AU1128" s="254" t="s">
        <v>79</v>
      </c>
      <c r="AV1128" s="14" t="s">
        <v>79</v>
      </c>
      <c r="AW1128" s="14" t="s">
        <v>31</v>
      </c>
      <c r="AX1128" s="14" t="s">
        <v>69</v>
      </c>
      <c r="AY1128" s="254" t="s">
        <v>142</v>
      </c>
    </row>
    <row r="1129" s="14" customFormat="1">
      <c r="A1129" s="14"/>
      <c r="B1129" s="244"/>
      <c r="C1129" s="245"/>
      <c r="D1129" s="235" t="s">
        <v>153</v>
      </c>
      <c r="E1129" s="246" t="s">
        <v>19</v>
      </c>
      <c r="F1129" s="247" t="s">
        <v>489</v>
      </c>
      <c r="G1129" s="245"/>
      <c r="H1129" s="248">
        <v>-1.7729999999999999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153</v>
      </c>
      <c r="AU1129" s="254" t="s">
        <v>79</v>
      </c>
      <c r="AV1129" s="14" t="s">
        <v>79</v>
      </c>
      <c r="AW1129" s="14" t="s">
        <v>31</v>
      </c>
      <c r="AX1129" s="14" t="s">
        <v>69</v>
      </c>
      <c r="AY1129" s="254" t="s">
        <v>142</v>
      </c>
    </row>
    <row r="1130" s="14" customFormat="1">
      <c r="A1130" s="14"/>
      <c r="B1130" s="244"/>
      <c r="C1130" s="245"/>
      <c r="D1130" s="235" t="s">
        <v>153</v>
      </c>
      <c r="E1130" s="246" t="s">
        <v>19</v>
      </c>
      <c r="F1130" s="247" t="s">
        <v>2293</v>
      </c>
      <c r="G1130" s="245"/>
      <c r="H1130" s="248">
        <v>-0.79900000000000004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153</v>
      </c>
      <c r="AU1130" s="254" t="s">
        <v>79</v>
      </c>
      <c r="AV1130" s="14" t="s">
        <v>79</v>
      </c>
      <c r="AW1130" s="14" t="s">
        <v>31</v>
      </c>
      <c r="AX1130" s="14" t="s">
        <v>69</v>
      </c>
      <c r="AY1130" s="254" t="s">
        <v>142</v>
      </c>
    </row>
    <row r="1131" s="14" customFormat="1">
      <c r="A1131" s="14"/>
      <c r="B1131" s="244"/>
      <c r="C1131" s="245"/>
      <c r="D1131" s="235" t="s">
        <v>153</v>
      </c>
      <c r="E1131" s="246" t="s">
        <v>19</v>
      </c>
      <c r="F1131" s="247" t="s">
        <v>2294</v>
      </c>
      <c r="G1131" s="245"/>
      <c r="H1131" s="248">
        <v>-0.39800000000000002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153</v>
      </c>
      <c r="AU1131" s="254" t="s">
        <v>79</v>
      </c>
      <c r="AV1131" s="14" t="s">
        <v>79</v>
      </c>
      <c r="AW1131" s="14" t="s">
        <v>31</v>
      </c>
      <c r="AX1131" s="14" t="s">
        <v>69</v>
      </c>
      <c r="AY1131" s="254" t="s">
        <v>142</v>
      </c>
    </row>
    <row r="1132" s="14" customFormat="1">
      <c r="A1132" s="14"/>
      <c r="B1132" s="244"/>
      <c r="C1132" s="245"/>
      <c r="D1132" s="235" t="s">
        <v>153</v>
      </c>
      <c r="E1132" s="246" t="s">
        <v>19</v>
      </c>
      <c r="F1132" s="247" t="s">
        <v>2295</v>
      </c>
      <c r="G1132" s="245"/>
      <c r="H1132" s="248">
        <v>2.0409999999999999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153</v>
      </c>
      <c r="AU1132" s="254" t="s">
        <v>79</v>
      </c>
      <c r="AV1132" s="14" t="s">
        <v>79</v>
      </c>
      <c r="AW1132" s="14" t="s">
        <v>31</v>
      </c>
      <c r="AX1132" s="14" t="s">
        <v>69</v>
      </c>
      <c r="AY1132" s="254" t="s">
        <v>142</v>
      </c>
    </row>
    <row r="1133" s="14" customFormat="1">
      <c r="A1133" s="14"/>
      <c r="B1133" s="244"/>
      <c r="C1133" s="245"/>
      <c r="D1133" s="235" t="s">
        <v>153</v>
      </c>
      <c r="E1133" s="246" t="s">
        <v>19</v>
      </c>
      <c r="F1133" s="247" t="s">
        <v>2296</v>
      </c>
      <c r="G1133" s="245"/>
      <c r="H1133" s="248">
        <v>1.3919999999999999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153</v>
      </c>
      <c r="AU1133" s="254" t="s">
        <v>79</v>
      </c>
      <c r="AV1133" s="14" t="s">
        <v>79</v>
      </c>
      <c r="AW1133" s="14" t="s">
        <v>31</v>
      </c>
      <c r="AX1133" s="14" t="s">
        <v>69</v>
      </c>
      <c r="AY1133" s="254" t="s">
        <v>142</v>
      </c>
    </row>
    <row r="1134" s="13" customFormat="1">
      <c r="A1134" s="13"/>
      <c r="B1134" s="233"/>
      <c r="C1134" s="234"/>
      <c r="D1134" s="235" t="s">
        <v>153</v>
      </c>
      <c r="E1134" s="236" t="s">
        <v>19</v>
      </c>
      <c r="F1134" s="237" t="s">
        <v>2297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153</v>
      </c>
      <c r="AU1134" s="243" t="s">
        <v>79</v>
      </c>
      <c r="AV1134" s="13" t="s">
        <v>77</v>
      </c>
      <c r="AW1134" s="13" t="s">
        <v>31</v>
      </c>
      <c r="AX1134" s="13" t="s">
        <v>69</v>
      </c>
      <c r="AY1134" s="243" t="s">
        <v>142</v>
      </c>
    </row>
    <row r="1135" s="14" customFormat="1">
      <c r="A1135" s="14"/>
      <c r="B1135" s="244"/>
      <c r="C1135" s="245"/>
      <c r="D1135" s="235" t="s">
        <v>153</v>
      </c>
      <c r="E1135" s="246" t="s">
        <v>19</v>
      </c>
      <c r="F1135" s="247" t="s">
        <v>2298</v>
      </c>
      <c r="G1135" s="245"/>
      <c r="H1135" s="248">
        <v>35.487000000000002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153</v>
      </c>
      <c r="AU1135" s="254" t="s">
        <v>79</v>
      </c>
      <c r="AV1135" s="14" t="s">
        <v>79</v>
      </c>
      <c r="AW1135" s="14" t="s">
        <v>31</v>
      </c>
      <c r="AX1135" s="14" t="s">
        <v>69</v>
      </c>
      <c r="AY1135" s="254" t="s">
        <v>142</v>
      </c>
    </row>
    <row r="1136" s="14" customFormat="1">
      <c r="A1136" s="14"/>
      <c r="B1136" s="244"/>
      <c r="C1136" s="245"/>
      <c r="D1136" s="235" t="s">
        <v>153</v>
      </c>
      <c r="E1136" s="246" t="s">
        <v>19</v>
      </c>
      <c r="F1136" s="247" t="s">
        <v>496</v>
      </c>
      <c r="G1136" s="245"/>
      <c r="H1136" s="248">
        <v>-1.5760000000000001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153</v>
      </c>
      <c r="AU1136" s="254" t="s">
        <v>79</v>
      </c>
      <c r="AV1136" s="14" t="s">
        <v>79</v>
      </c>
      <c r="AW1136" s="14" t="s">
        <v>31</v>
      </c>
      <c r="AX1136" s="14" t="s">
        <v>69</v>
      </c>
      <c r="AY1136" s="254" t="s">
        <v>142</v>
      </c>
    </row>
    <row r="1137" s="14" customFormat="1">
      <c r="A1137" s="14"/>
      <c r="B1137" s="244"/>
      <c r="C1137" s="245"/>
      <c r="D1137" s="235" t="s">
        <v>153</v>
      </c>
      <c r="E1137" s="246" t="s">
        <v>19</v>
      </c>
      <c r="F1137" s="247" t="s">
        <v>2299</v>
      </c>
      <c r="G1137" s="245"/>
      <c r="H1137" s="248">
        <v>-1.5980000000000001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153</v>
      </c>
      <c r="AU1137" s="254" t="s">
        <v>79</v>
      </c>
      <c r="AV1137" s="14" t="s">
        <v>79</v>
      </c>
      <c r="AW1137" s="14" t="s">
        <v>31</v>
      </c>
      <c r="AX1137" s="14" t="s">
        <v>69</v>
      </c>
      <c r="AY1137" s="254" t="s">
        <v>142</v>
      </c>
    </row>
    <row r="1138" s="14" customFormat="1">
      <c r="A1138" s="14"/>
      <c r="B1138" s="244"/>
      <c r="C1138" s="245"/>
      <c r="D1138" s="235" t="s">
        <v>153</v>
      </c>
      <c r="E1138" s="246" t="s">
        <v>19</v>
      </c>
      <c r="F1138" s="247" t="s">
        <v>2300</v>
      </c>
      <c r="G1138" s="245"/>
      <c r="H1138" s="248">
        <v>4.0810000000000004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153</v>
      </c>
      <c r="AU1138" s="254" t="s">
        <v>79</v>
      </c>
      <c r="AV1138" s="14" t="s">
        <v>79</v>
      </c>
      <c r="AW1138" s="14" t="s">
        <v>31</v>
      </c>
      <c r="AX1138" s="14" t="s">
        <v>69</v>
      </c>
      <c r="AY1138" s="254" t="s">
        <v>142</v>
      </c>
    </row>
    <row r="1139" s="13" customFormat="1">
      <c r="A1139" s="13"/>
      <c r="B1139" s="233"/>
      <c r="C1139" s="234"/>
      <c r="D1139" s="235" t="s">
        <v>153</v>
      </c>
      <c r="E1139" s="236" t="s">
        <v>19</v>
      </c>
      <c r="F1139" s="237" t="s">
        <v>873</v>
      </c>
      <c r="G1139" s="234"/>
      <c r="H1139" s="236" t="s">
        <v>19</v>
      </c>
      <c r="I1139" s="238"/>
      <c r="J1139" s="234"/>
      <c r="K1139" s="234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153</v>
      </c>
      <c r="AU1139" s="243" t="s">
        <v>79</v>
      </c>
      <c r="AV1139" s="13" t="s">
        <v>77</v>
      </c>
      <c r="AW1139" s="13" t="s">
        <v>31</v>
      </c>
      <c r="AX1139" s="13" t="s">
        <v>69</v>
      </c>
      <c r="AY1139" s="243" t="s">
        <v>142</v>
      </c>
    </row>
    <row r="1140" s="14" customFormat="1">
      <c r="A1140" s="14"/>
      <c r="B1140" s="244"/>
      <c r="C1140" s="245"/>
      <c r="D1140" s="235" t="s">
        <v>153</v>
      </c>
      <c r="E1140" s="246" t="s">
        <v>19</v>
      </c>
      <c r="F1140" s="247" t="s">
        <v>2301</v>
      </c>
      <c r="G1140" s="245"/>
      <c r="H1140" s="248">
        <v>24.061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153</v>
      </c>
      <c r="AU1140" s="254" t="s">
        <v>79</v>
      </c>
      <c r="AV1140" s="14" t="s">
        <v>79</v>
      </c>
      <c r="AW1140" s="14" t="s">
        <v>31</v>
      </c>
      <c r="AX1140" s="14" t="s">
        <v>69</v>
      </c>
      <c r="AY1140" s="254" t="s">
        <v>142</v>
      </c>
    </row>
    <row r="1141" s="14" customFormat="1">
      <c r="A1141" s="14"/>
      <c r="B1141" s="244"/>
      <c r="C1141" s="245"/>
      <c r="D1141" s="235" t="s">
        <v>153</v>
      </c>
      <c r="E1141" s="246" t="s">
        <v>19</v>
      </c>
      <c r="F1141" s="247" t="s">
        <v>509</v>
      </c>
      <c r="G1141" s="245"/>
      <c r="H1141" s="248">
        <v>-3.1520000000000001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153</v>
      </c>
      <c r="AU1141" s="254" t="s">
        <v>79</v>
      </c>
      <c r="AV1141" s="14" t="s">
        <v>79</v>
      </c>
      <c r="AW1141" s="14" t="s">
        <v>31</v>
      </c>
      <c r="AX1141" s="14" t="s">
        <v>69</v>
      </c>
      <c r="AY1141" s="254" t="s">
        <v>142</v>
      </c>
    </row>
    <row r="1142" s="14" customFormat="1">
      <c r="A1142" s="14"/>
      <c r="B1142" s="244"/>
      <c r="C1142" s="245"/>
      <c r="D1142" s="235" t="s">
        <v>153</v>
      </c>
      <c r="E1142" s="246" t="s">
        <v>19</v>
      </c>
      <c r="F1142" s="247" t="s">
        <v>2302</v>
      </c>
      <c r="G1142" s="245"/>
      <c r="H1142" s="248">
        <v>-2.5019999999999998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153</v>
      </c>
      <c r="AU1142" s="254" t="s">
        <v>79</v>
      </c>
      <c r="AV1142" s="14" t="s">
        <v>79</v>
      </c>
      <c r="AW1142" s="14" t="s">
        <v>31</v>
      </c>
      <c r="AX1142" s="14" t="s">
        <v>69</v>
      </c>
      <c r="AY1142" s="254" t="s">
        <v>142</v>
      </c>
    </row>
    <row r="1143" s="14" customFormat="1">
      <c r="A1143" s="14"/>
      <c r="B1143" s="244"/>
      <c r="C1143" s="245"/>
      <c r="D1143" s="235" t="s">
        <v>153</v>
      </c>
      <c r="E1143" s="246" t="s">
        <v>19</v>
      </c>
      <c r="F1143" s="247" t="s">
        <v>2303</v>
      </c>
      <c r="G1143" s="245"/>
      <c r="H1143" s="248">
        <v>3.1659999999999999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153</v>
      </c>
      <c r="AU1143" s="254" t="s">
        <v>79</v>
      </c>
      <c r="AV1143" s="14" t="s">
        <v>79</v>
      </c>
      <c r="AW1143" s="14" t="s">
        <v>31</v>
      </c>
      <c r="AX1143" s="14" t="s">
        <v>69</v>
      </c>
      <c r="AY1143" s="254" t="s">
        <v>142</v>
      </c>
    </row>
    <row r="1144" s="13" customFormat="1">
      <c r="A1144" s="13"/>
      <c r="B1144" s="233"/>
      <c r="C1144" s="234"/>
      <c r="D1144" s="235" t="s">
        <v>153</v>
      </c>
      <c r="E1144" s="236" t="s">
        <v>19</v>
      </c>
      <c r="F1144" s="237" t="s">
        <v>871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153</v>
      </c>
      <c r="AU1144" s="243" t="s">
        <v>79</v>
      </c>
      <c r="AV1144" s="13" t="s">
        <v>77</v>
      </c>
      <c r="AW1144" s="13" t="s">
        <v>31</v>
      </c>
      <c r="AX1144" s="13" t="s">
        <v>69</v>
      </c>
      <c r="AY1144" s="243" t="s">
        <v>142</v>
      </c>
    </row>
    <row r="1145" s="14" customFormat="1">
      <c r="A1145" s="14"/>
      <c r="B1145" s="244"/>
      <c r="C1145" s="245"/>
      <c r="D1145" s="235" t="s">
        <v>153</v>
      </c>
      <c r="E1145" s="246" t="s">
        <v>19</v>
      </c>
      <c r="F1145" s="247" t="s">
        <v>2304</v>
      </c>
      <c r="G1145" s="245"/>
      <c r="H1145" s="248">
        <v>16.507000000000001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153</v>
      </c>
      <c r="AU1145" s="254" t="s">
        <v>79</v>
      </c>
      <c r="AV1145" s="14" t="s">
        <v>79</v>
      </c>
      <c r="AW1145" s="14" t="s">
        <v>31</v>
      </c>
      <c r="AX1145" s="14" t="s">
        <v>69</v>
      </c>
      <c r="AY1145" s="254" t="s">
        <v>142</v>
      </c>
    </row>
    <row r="1146" s="14" customFormat="1">
      <c r="A1146" s="14"/>
      <c r="B1146" s="244"/>
      <c r="C1146" s="245"/>
      <c r="D1146" s="235" t="s">
        <v>153</v>
      </c>
      <c r="E1146" s="246" t="s">
        <v>19</v>
      </c>
      <c r="F1146" s="247" t="s">
        <v>2305</v>
      </c>
      <c r="G1146" s="245"/>
      <c r="H1146" s="248">
        <v>-3.4199999999999999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153</v>
      </c>
      <c r="AU1146" s="254" t="s">
        <v>79</v>
      </c>
      <c r="AV1146" s="14" t="s">
        <v>79</v>
      </c>
      <c r="AW1146" s="14" t="s">
        <v>31</v>
      </c>
      <c r="AX1146" s="14" t="s">
        <v>69</v>
      </c>
      <c r="AY1146" s="254" t="s">
        <v>142</v>
      </c>
    </row>
    <row r="1147" s="14" customFormat="1">
      <c r="A1147" s="14"/>
      <c r="B1147" s="244"/>
      <c r="C1147" s="245"/>
      <c r="D1147" s="235" t="s">
        <v>153</v>
      </c>
      <c r="E1147" s="246" t="s">
        <v>19</v>
      </c>
      <c r="F1147" s="247" t="s">
        <v>2306</v>
      </c>
      <c r="G1147" s="245"/>
      <c r="H1147" s="248">
        <v>-1.843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153</v>
      </c>
      <c r="AU1147" s="254" t="s">
        <v>79</v>
      </c>
      <c r="AV1147" s="14" t="s">
        <v>79</v>
      </c>
      <c r="AW1147" s="14" t="s">
        <v>31</v>
      </c>
      <c r="AX1147" s="14" t="s">
        <v>69</v>
      </c>
      <c r="AY1147" s="254" t="s">
        <v>142</v>
      </c>
    </row>
    <row r="1148" s="13" customFormat="1">
      <c r="A1148" s="13"/>
      <c r="B1148" s="233"/>
      <c r="C1148" s="234"/>
      <c r="D1148" s="235" t="s">
        <v>153</v>
      </c>
      <c r="E1148" s="236" t="s">
        <v>19</v>
      </c>
      <c r="F1148" s="237" t="s">
        <v>494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153</v>
      </c>
      <c r="AU1148" s="243" t="s">
        <v>79</v>
      </c>
      <c r="AV1148" s="13" t="s">
        <v>77</v>
      </c>
      <c r="AW1148" s="13" t="s">
        <v>31</v>
      </c>
      <c r="AX1148" s="13" t="s">
        <v>69</v>
      </c>
      <c r="AY1148" s="243" t="s">
        <v>142</v>
      </c>
    </row>
    <row r="1149" s="14" customFormat="1">
      <c r="A1149" s="14"/>
      <c r="B1149" s="244"/>
      <c r="C1149" s="245"/>
      <c r="D1149" s="235" t="s">
        <v>153</v>
      </c>
      <c r="E1149" s="246" t="s">
        <v>19</v>
      </c>
      <c r="F1149" s="247" t="s">
        <v>2307</v>
      </c>
      <c r="G1149" s="245"/>
      <c r="H1149" s="248">
        <v>28.773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153</v>
      </c>
      <c r="AU1149" s="254" t="s">
        <v>79</v>
      </c>
      <c r="AV1149" s="14" t="s">
        <v>79</v>
      </c>
      <c r="AW1149" s="14" t="s">
        <v>31</v>
      </c>
      <c r="AX1149" s="14" t="s">
        <v>69</v>
      </c>
      <c r="AY1149" s="254" t="s">
        <v>142</v>
      </c>
    </row>
    <row r="1150" s="14" customFormat="1">
      <c r="A1150" s="14"/>
      <c r="B1150" s="244"/>
      <c r="C1150" s="245"/>
      <c r="D1150" s="235" t="s">
        <v>153</v>
      </c>
      <c r="E1150" s="246" t="s">
        <v>19</v>
      </c>
      <c r="F1150" s="247" t="s">
        <v>1911</v>
      </c>
      <c r="G1150" s="245"/>
      <c r="H1150" s="248">
        <v>-3.5459999999999998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153</v>
      </c>
      <c r="AU1150" s="254" t="s">
        <v>79</v>
      </c>
      <c r="AV1150" s="14" t="s">
        <v>79</v>
      </c>
      <c r="AW1150" s="14" t="s">
        <v>31</v>
      </c>
      <c r="AX1150" s="14" t="s">
        <v>69</v>
      </c>
      <c r="AY1150" s="254" t="s">
        <v>142</v>
      </c>
    </row>
    <row r="1151" s="14" customFormat="1">
      <c r="A1151" s="14"/>
      <c r="B1151" s="244"/>
      <c r="C1151" s="245"/>
      <c r="D1151" s="235" t="s">
        <v>153</v>
      </c>
      <c r="E1151" s="246" t="s">
        <v>19</v>
      </c>
      <c r="F1151" s="247" t="s">
        <v>2274</v>
      </c>
      <c r="G1151" s="245"/>
      <c r="H1151" s="248">
        <v>-1.71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153</v>
      </c>
      <c r="AU1151" s="254" t="s">
        <v>79</v>
      </c>
      <c r="AV1151" s="14" t="s">
        <v>79</v>
      </c>
      <c r="AW1151" s="14" t="s">
        <v>31</v>
      </c>
      <c r="AX1151" s="14" t="s">
        <v>69</v>
      </c>
      <c r="AY1151" s="254" t="s">
        <v>142</v>
      </c>
    </row>
    <row r="1152" s="14" customFormat="1">
      <c r="A1152" s="14"/>
      <c r="B1152" s="244"/>
      <c r="C1152" s="245"/>
      <c r="D1152" s="235" t="s">
        <v>153</v>
      </c>
      <c r="E1152" s="246" t="s">
        <v>19</v>
      </c>
      <c r="F1152" s="247" t="s">
        <v>537</v>
      </c>
      <c r="G1152" s="245"/>
      <c r="H1152" s="248">
        <v>-1.379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153</v>
      </c>
      <c r="AU1152" s="254" t="s">
        <v>79</v>
      </c>
      <c r="AV1152" s="14" t="s">
        <v>79</v>
      </c>
      <c r="AW1152" s="14" t="s">
        <v>31</v>
      </c>
      <c r="AX1152" s="14" t="s">
        <v>69</v>
      </c>
      <c r="AY1152" s="254" t="s">
        <v>142</v>
      </c>
    </row>
    <row r="1153" s="14" customFormat="1">
      <c r="A1153" s="14"/>
      <c r="B1153" s="244"/>
      <c r="C1153" s="245"/>
      <c r="D1153" s="235" t="s">
        <v>153</v>
      </c>
      <c r="E1153" s="246" t="s">
        <v>19</v>
      </c>
      <c r="F1153" s="247" t="s">
        <v>496</v>
      </c>
      <c r="G1153" s="245"/>
      <c r="H1153" s="248">
        <v>-1.5760000000000001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153</v>
      </c>
      <c r="AU1153" s="254" t="s">
        <v>79</v>
      </c>
      <c r="AV1153" s="14" t="s">
        <v>79</v>
      </c>
      <c r="AW1153" s="14" t="s">
        <v>31</v>
      </c>
      <c r="AX1153" s="14" t="s">
        <v>69</v>
      </c>
      <c r="AY1153" s="254" t="s">
        <v>142</v>
      </c>
    </row>
    <row r="1154" s="14" customFormat="1">
      <c r="A1154" s="14"/>
      <c r="B1154" s="244"/>
      <c r="C1154" s="245"/>
      <c r="D1154" s="235" t="s">
        <v>153</v>
      </c>
      <c r="E1154" s="246" t="s">
        <v>19</v>
      </c>
      <c r="F1154" s="247" t="s">
        <v>2308</v>
      </c>
      <c r="G1154" s="245"/>
      <c r="H1154" s="248">
        <v>3.504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153</v>
      </c>
      <c r="AU1154" s="254" t="s">
        <v>79</v>
      </c>
      <c r="AV1154" s="14" t="s">
        <v>79</v>
      </c>
      <c r="AW1154" s="14" t="s">
        <v>31</v>
      </c>
      <c r="AX1154" s="14" t="s">
        <v>69</v>
      </c>
      <c r="AY1154" s="254" t="s">
        <v>142</v>
      </c>
    </row>
    <row r="1155" s="13" customFormat="1">
      <c r="A1155" s="13"/>
      <c r="B1155" s="233"/>
      <c r="C1155" s="234"/>
      <c r="D1155" s="235" t="s">
        <v>153</v>
      </c>
      <c r="E1155" s="236" t="s">
        <v>19</v>
      </c>
      <c r="F1155" s="237" t="s">
        <v>1186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153</v>
      </c>
      <c r="AU1155" s="243" t="s">
        <v>79</v>
      </c>
      <c r="AV1155" s="13" t="s">
        <v>77</v>
      </c>
      <c r="AW1155" s="13" t="s">
        <v>31</v>
      </c>
      <c r="AX1155" s="13" t="s">
        <v>69</v>
      </c>
      <c r="AY1155" s="243" t="s">
        <v>142</v>
      </c>
    </row>
    <row r="1156" s="14" customFormat="1">
      <c r="A1156" s="14"/>
      <c r="B1156" s="244"/>
      <c r="C1156" s="245"/>
      <c r="D1156" s="235" t="s">
        <v>153</v>
      </c>
      <c r="E1156" s="246" t="s">
        <v>19</v>
      </c>
      <c r="F1156" s="247" t="s">
        <v>2309</v>
      </c>
      <c r="G1156" s="245"/>
      <c r="H1156" s="248">
        <v>20.082999999999998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153</v>
      </c>
      <c r="AU1156" s="254" t="s">
        <v>79</v>
      </c>
      <c r="AV1156" s="14" t="s">
        <v>79</v>
      </c>
      <c r="AW1156" s="14" t="s">
        <v>31</v>
      </c>
      <c r="AX1156" s="14" t="s">
        <v>69</v>
      </c>
      <c r="AY1156" s="254" t="s">
        <v>142</v>
      </c>
    </row>
    <row r="1157" s="14" customFormat="1">
      <c r="A1157" s="14"/>
      <c r="B1157" s="244"/>
      <c r="C1157" s="245"/>
      <c r="D1157" s="235" t="s">
        <v>153</v>
      </c>
      <c r="E1157" s="246" t="s">
        <v>19</v>
      </c>
      <c r="F1157" s="247" t="s">
        <v>509</v>
      </c>
      <c r="G1157" s="245"/>
      <c r="H1157" s="248">
        <v>-3.1520000000000001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153</v>
      </c>
      <c r="AU1157" s="254" t="s">
        <v>79</v>
      </c>
      <c r="AV1157" s="14" t="s">
        <v>79</v>
      </c>
      <c r="AW1157" s="14" t="s">
        <v>31</v>
      </c>
      <c r="AX1157" s="14" t="s">
        <v>69</v>
      </c>
      <c r="AY1157" s="254" t="s">
        <v>142</v>
      </c>
    </row>
    <row r="1158" s="14" customFormat="1">
      <c r="A1158" s="14"/>
      <c r="B1158" s="244"/>
      <c r="C1158" s="245"/>
      <c r="D1158" s="235" t="s">
        <v>153</v>
      </c>
      <c r="E1158" s="246" t="s">
        <v>19</v>
      </c>
      <c r="F1158" s="247" t="s">
        <v>489</v>
      </c>
      <c r="G1158" s="245"/>
      <c r="H1158" s="248">
        <v>-1.7729999999999999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153</v>
      </c>
      <c r="AU1158" s="254" t="s">
        <v>79</v>
      </c>
      <c r="AV1158" s="14" t="s">
        <v>79</v>
      </c>
      <c r="AW1158" s="14" t="s">
        <v>31</v>
      </c>
      <c r="AX1158" s="14" t="s">
        <v>69</v>
      </c>
      <c r="AY1158" s="254" t="s">
        <v>142</v>
      </c>
    </row>
    <row r="1159" s="14" customFormat="1">
      <c r="A1159" s="14"/>
      <c r="B1159" s="244"/>
      <c r="C1159" s="245"/>
      <c r="D1159" s="235" t="s">
        <v>153</v>
      </c>
      <c r="E1159" s="246" t="s">
        <v>19</v>
      </c>
      <c r="F1159" s="247" t="s">
        <v>2310</v>
      </c>
      <c r="G1159" s="245"/>
      <c r="H1159" s="248">
        <v>-2.7109999999999999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153</v>
      </c>
      <c r="AU1159" s="254" t="s">
        <v>79</v>
      </c>
      <c r="AV1159" s="14" t="s">
        <v>79</v>
      </c>
      <c r="AW1159" s="14" t="s">
        <v>31</v>
      </c>
      <c r="AX1159" s="14" t="s">
        <v>69</v>
      </c>
      <c r="AY1159" s="254" t="s">
        <v>142</v>
      </c>
    </row>
    <row r="1160" s="14" customFormat="1">
      <c r="A1160" s="14"/>
      <c r="B1160" s="244"/>
      <c r="C1160" s="245"/>
      <c r="D1160" s="235" t="s">
        <v>153</v>
      </c>
      <c r="E1160" s="246" t="s">
        <v>19</v>
      </c>
      <c r="F1160" s="247" t="s">
        <v>537</v>
      </c>
      <c r="G1160" s="245"/>
      <c r="H1160" s="248">
        <v>-1.379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153</v>
      </c>
      <c r="AU1160" s="254" t="s">
        <v>79</v>
      </c>
      <c r="AV1160" s="14" t="s">
        <v>79</v>
      </c>
      <c r="AW1160" s="14" t="s">
        <v>31</v>
      </c>
      <c r="AX1160" s="14" t="s">
        <v>69</v>
      </c>
      <c r="AY1160" s="254" t="s">
        <v>142</v>
      </c>
    </row>
    <row r="1161" s="13" customFormat="1">
      <c r="A1161" s="13"/>
      <c r="B1161" s="233"/>
      <c r="C1161" s="234"/>
      <c r="D1161" s="235" t="s">
        <v>153</v>
      </c>
      <c r="E1161" s="236" t="s">
        <v>19</v>
      </c>
      <c r="F1161" s="237" t="s">
        <v>2311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153</v>
      </c>
      <c r="AU1161" s="243" t="s">
        <v>79</v>
      </c>
      <c r="AV1161" s="13" t="s">
        <v>77</v>
      </c>
      <c r="AW1161" s="13" t="s">
        <v>31</v>
      </c>
      <c r="AX1161" s="13" t="s">
        <v>69</v>
      </c>
      <c r="AY1161" s="243" t="s">
        <v>142</v>
      </c>
    </row>
    <row r="1162" s="14" customFormat="1">
      <c r="A1162" s="14"/>
      <c r="B1162" s="244"/>
      <c r="C1162" s="245"/>
      <c r="D1162" s="235" t="s">
        <v>153</v>
      </c>
      <c r="E1162" s="246" t="s">
        <v>19</v>
      </c>
      <c r="F1162" s="247" t="s">
        <v>2312</v>
      </c>
      <c r="G1162" s="245"/>
      <c r="H1162" s="248">
        <v>10.904999999999999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153</v>
      </c>
      <c r="AU1162" s="254" t="s">
        <v>79</v>
      </c>
      <c r="AV1162" s="14" t="s">
        <v>79</v>
      </c>
      <c r="AW1162" s="14" t="s">
        <v>31</v>
      </c>
      <c r="AX1162" s="14" t="s">
        <v>69</v>
      </c>
      <c r="AY1162" s="254" t="s">
        <v>142</v>
      </c>
    </row>
    <row r="1163" s="14" customFormat="1">
      <c r="A1163" s="14"/>
      <c r="B1163" s="244"/>
      <c r="C1163" s="245"/>
      <c r="D1163" s="235" t="s">
        <v>153</v>
      </c>
      <c r="E1163" s="246" t="s">
        <v>19</v>
      </c>
      <c r="F1163" s="247" t="s">
        <v>496</v>
      </c>
      <c r="G1163" s="245"/>
      <c r="H1163" s="248">
        <v>-1.5760000000000001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153</v>
      </c>
      <c r="AU1163" s="254" t="s">
        <v>79</v>
      </c>
      <c r="AV1163" s="14" t="s">
        <v>79</v>
      </c>
      <c r="AW1163" s="14" t="s">
        <v>31</v>
      </c>
      <c r="AX1163" s="14" t="s">
        <v>69</v>
      </c>
      <c r="AY1163" s="254" t="s">
        <v>142</v>
      </c>
    </row>
    <row r="1164" s="14" customFormat="1">
      <c r="A1164" s="14"/>
      <c r="B1164" s="244"/>
      <c r="C1164" s="245"/>
      <c r="D1164" s="235" t="s">
        <v>153</v>
      </c>
      <c r="E1164" s="246" t="s">
        <v>19</v>
      </c>
      <c r="F1164" s="247" t="s">
        <v>506</v>
      </c>
      <c r="G1164" s="245"/>
      <c r="H1164" s="248">
        <v>-1.97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153</v>
      </c>
      <c r="AU1164" s="254" t="s">
        <v>79</v>
      </c>
      <c r="AV1164" s="14" t="s">
        <v>79</v>
      </c>
      <c r="AW1164" s="14" t="s">
        <v>31</v>
      </c>
      <c r="AX1164" s="14" t="s">
        <v>69</v>
      </c>
      <c r="AY1164" s="254" t="s">
        <v>142</v>
      </c>
    </row>
    <row r="1165" s="13" customFormat="1">
      <c r="A1165" s="13"/>
      <c r="B1165" s="233"/>
      <c r="C1165" s="234"/>
      <c r="D1165" s="235" t="s">
        <v>153</v>
      </c>
      <c r="E1165" s="236" t="s">
        <v>19</v>
      </c>
      <c r="F1165" s="237" t="s">
        <v>2313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153</v>
      </c>
      <c r="AU1165" s="243" t="s">
        <v>79</v>
      </c>
      <c r="AV1165" s="13" t="s">
        <v>77</v>
      </c>
      <c r="AW1165" s="13" t="s">
        <v>31</v>
      </c>
      <c r="AX1165" s="13" t="s">
        <v>69</v>
      </c>
      <c r="AY1165" s="243" t="s">
        <v>142</v>
      </c>
    </row>
    <row r="1166" s="14" customFormat="1">
      <c r="A1166" s="14"/>
      <c r="B1166" s="244"/>
      <c r="C1166" s="245"/>
      <c r="D1166" s="235" t="s">
        <v>153</v>
      </c>
      <c r="E1166" s="246" t="s">
        <v>19</v>
      </c>
      <c r="F1166" s="247" t="s">
        <v>2314</v>
      </c>
      <c r="G1166" s="245"/>
      <c r="H1166" s="248">
        <v>24.457000000000001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153</v>
      </c>
      <c r="AU1166" s="254" t="s">
        <v>79</v>
      </c>
      <c r="AV1166" s="14" t="s">
        <v>79</v>
      </c>
      <c r="AW1166" s="14" t="s">
        <v>31</v>
      </c>
      <c r="AX1166" s="14" t="s">
        <v>69</v>
      </c>
      <c r="AY1166" s="254" t="s">
        <v>142</v>
      </c>
    </row>
    <row r="1167" s="13" customFormat="1">
      <c r="A1167" s="13"/>
      <c r="B1167" s="233"/>
      <c r="C1167" s="234"/>
      <c r="D1167" s="235" t="s">
        <v>153</v>
      </c>
      <c r="E1167" s="236" t="s">
        <v>19</v>
      </c>
      <c r="F1167" s="237" t="s">
        <v>868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153</v>
      </c>
      <c r="AU1167" s="243" t="s">
        <v>79</v>
      </c>
      <c r="AV1167" s="13" t="s">
        <v>77</v>
      </c>
      <c r="AW1167" s="13" t="s">
        <v>31</v>
      </c>
      <c r="AX1167" s="13" t="s">
        <v>69</v>
      </c>
      <c r="AY1167" s="243" t="s">
        <v>142</v>
      </c>
    </row>
    <row r="1168" s="14" customFormat="1">
      <c r="A1168" s="14"/>
      <c r="B1168" s="244"/>
      <c r="C1168" s="245"/>
      <c r="D1168" s="235" t="s">
        <v>153</v>
      </c>
      <c r="E1168" s="246" t="s">
        <v>19</v>
      </c>
      <c r="F1168" s="247" t="s">
        <v>2315</v>
      </c>
      <c r="G1168" s="245"/>
      <c r="H1168" s="248">
        <v>13.949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153</v>
      </c>
      <c r="AU1168" s="254" t="s">
        <v>79</v>
      </c>
      <c r="AV1168" s="14" t="s">
        <v>79</v>
      </c>
      <c r="AW1168" s="14" t="s">
        <v>31</v>
      </c>
      <c r="AX1168" s="14" t="s">
        <v>69</v>
      </c>
      <c r="AY1168" s="254" t="s">
        <v>142</v>
      </c>
    </row>
    <row r="1169" s="14" customFormat="1">
      <c r="A1169" s="14"/>
      <c r="B1169" s="244"/>
      <c r="C1169" s="245"/>
      <c r="D1169" s="235" t="s">
        <v>153</v>
      </c>
      <c r="E1169" s="246" t="s">
        <v>19</v>
      </c>
      <c r="F1169" s="247" t="s">
        <v>537</v>
      </c>
      <c r="G1169" s="245"/>
      <c r="H1169" s="248">
        <v>-1.379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153</v>
      </c>
      <c r="AU1169" s="254" t="s">
        <v>79</v>
      </c>
      <c r="AV1169" s="14" t="s">
        <v>79</v>
      </c>
      <c r="AW1169" s="14" t="s">
        <v>31</v>
      </c>
      <c r="AX1169" s="14" t="s">
        <v>69</v>
      </c>
      <c r="AY1169" s="254" t="s">
        <v>142</v>
      </c>
    </row>
    <row r="1170" s="16" customFormat="1">
      <c r="A1170" s="16"/>
      <c r="B1170" s="266"/>
      <c r="C1170" s="267"/>
      <c r="D1170" s="235" t="s">
        <v>153</v>
      </c>
      <c r="E1170" s="268" t="s">
        <v>19</v>
      </c>
      <c r="F1170" s="269" t="s">
        <v>214</v>
      </c>
      <c r="G1170" s="267"/>
      <c r="H1170" s="270">
        <v>443.83899999999994</v>
      </c>
      <c r="I1170" s="271"/>
      <c r="J1170" s="267"/>
      <c r="K1170" s="267"/>
      <c r="L1170" s="272"/>
      <c r="M1170" s="273"/>
      <c r="N1170" s="274"/>
      <c r="O1170" s="274"/>
      <c r="P1170" s="274"/>
      <c r="Q1170" s="274"/>
      <c r="R1170" s="274"/>
      <c r="S1170" s="274"/>
      <c r="T1170" s="275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6" t="s">
        <v>153</v>
      </c>
      <c r="AU1170" s="276" t="s">
        <v>79</v>
      </c>
      <c r="AV1170" s="16" t="s">
        <v>163</v>
      </c>
      <c r="AW1170" s="16" t="s">
        <v>31</v>
      </c>
      <c r="AX1170" s="16" t="s">
        <v>69</v>
      </c>
      <c r="AY1170" s="276" t="s">
        <v>142</v>
      </c>
    </row>
    <row r="1171" s="15" customFormat="1">
      <c r="A1171" s="15"/>
      <c r="B1171" s="255"/>
      <c r="C1171" s="256"/>
      <c r="D1171" s="235" t="s">
        <v>153</v>
      </c>
      <c r="E1171" s="257" t="s">
        <v>19</v>
      </c>
      <c r="F1171" s="258" t="s">
        <v>158</v>
      </c>
      <c r="G1171" s="256"/>
      <c r="H1171" s="259">
        <v>443.83899999999994</v>
      </c>
      <c r="I1171" s="260"/>
      <c r="J1171" s="256"/>
      <c r="K1171" s="256"/>
      <c r="L1171" s="261"/>
      <c r="M1171" s="262"/>
      <c r="N1171" s="263"/>
      <c r="O1171" s="263"/>
      <c r="P1171" s="263"/>
      <c r="Q1171" s="263"/>
      <c r="R1171" s="263"/>
      <c r="S1171" s="263"/>
      <c r="T1171" s="264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5" t="s">
        <v>153</v>
      </c>
      <c r="AU1171" s="265" t="s">
        <v>79</v>
      </c>
      <c r="AV1171" s="15" t="s">
        <v>149</v>
      </c>
      <c r="AW1171" s="15" t="s">
        <v>31</v>
      </c>
      <c r="AX1171" s="15" t="s">
        <v>77</v>
      </c>
      <c r="AY1171" s="265" t="s">
        <v>142</v>
      </c>
    </row>
    <row r="1172" s="2" customFormat="1" ht="24.15" customHeight="1">
      <c r="A1172" s="41"/>
      <c r="B1172" s="42"/>
      <c r="C1172" s="215" t="s">
        <v>2385</v>
      </c>
      <c r="D1172" s="215" t="s">
        <v>144</v>
      </c>
      <c r="E1172" s="216" t="s">
        <v>2386</v>
      </c>
      <c r="F1172" s="217" t="s">
        <v>2387</v>
      </c>
      <c r="G1172" s="218" t="s">
        <v>147</v>
      </c>
      <c r="H1172" s="219">
        <v>294.178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0.01575</v>
      </c>
      <c r="R1172" s="224">
        <f>Q1172*H1172</f>
        <v>4.6333035000000002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149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149</v>
      </c>
      <c r="BM1172" s="226" t="s">
        <v>2388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2389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13" customFormat="1">
      <c r="A1174" s="13"/>
      <c r="B1174" s="233"/>
      <c r="C1174" s="234"/>
      <c r="D1174" s="235" t="s">
        <v>153</v>
      </c>
      <c r="E1174" s="236" t="s">
        <v>19</v>
      </c>
      <c r="F1174" s="237" t="s">
        <v>497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153</v>
      </c>
      <c r="AU1174" s="243" t="s">
        <v>79</v>
      </c>
      <c r="AV1174" s="13" t="s">
        <v>77</v>
      </c>
      <c r="AW1174" s="13" t="s">
        <v>31</v>
      </c>
      <c r="AX1174" s="13" t="s">
        <v>69</v>
      </c>
      <c r="AY1174" s="243" t="s">
        <v>142</v>
      </c>
    </row>
    <row r="1175" s="13" customFormat="1">
      <c r="A1175" s="13"/>
      <c r="B1175" s="233"/>
      <c r="C1175" s="234"/>
      <c r="D1175" s="235" t="s">
        <v>153</v>
      </c>
      <c r="E1175" s="236" t="s">
        <v>19</v>
      </c>
      <c r="F1175" s="237" t="s">
        <v>664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153</v>
      </c>
      <c r="AU1175" s="243" t="s">
        <v>79</v>
      </c>
      <c r="AV1175" s="13" t="s">
        <v>77</v>
      </c>
      <c r="AW1175" s="13" t="s">
        <v>31</v>
      </c>
      <c r="AX1175" s="13" t="s">
        <v>69</v>
      </c>
      <c r="AY1175" s="243" t="s">
        <v>142</v>
      </c>
    </row>
    <row r="1176" s="14" customFormat="1">
      <c r="A1176" s="14"/>
      <c r="B1176" s="244"/>
      <c r="C1176" s="245"/>
      <c r="D1176" s="235" t="s">
        <v>153</v>
      </c>
      <c r="E1176" s="246" t="s">
        <v>19</v>
      </c>
      <c r="F1176" s="247" t="s">
        <v>2390</v>
      </c>
      <c r="G1176" s="245"/>
      <c r="H1176" s="248">
        <v>6.9000000000000004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153</v>
      </c>
      <c r="AU1176" s="254" t="s">
        <v>79</v>
      </c>
      <c r="AV1176" s="14" t="s">
        <v>79</v>
      </c>
      <c r="AW1176" s="14" t="s">
        <v>31</v>
      </c>
      <c r="AX1176" s="14" t="s">
        <v>69</v>
      </c>
      <c r="AY1176" s="254" t="s">
        <v>142</v>
      </c>
    </row>
    <row r="1177" s="14" customFormat="1">
      <c r="A1177" s="14"/>
      <c r="B1177" s="244"/>
      <c r="C1177" s="245"/>
      <c r="D1177" s="235" t="s">
        <v>153</v>
      </c>
      <c r="E1177" s="246" t="s">
        <v>19</v>
      </c>
      <c r="F1177" s="247" t="s">
        <v>2391</v>
      </c>
      <c r="G1177" s="245"/>
      <c r="H1177" s="248">
        <v>-0.83999999999999997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153</v>
      </c>
      <c r="AU1177" s="254" t="s">
        <v>79</v>
      </c>
      <c r="AV1177" s="14" t="s">
        <v>79</v>
      </c>
      <c r="AW1177" s="14" t="s">
        <v>31</v>
      </c>
      <c r="AX1177" s="14" t="s">
        <v>69</v>
      </c>
      <c r="AY1177" s="254" t="s">
        <v>142</v>
      </c>
    </row>
    <row r="1178" s="14" customFormat="1">
      <c r="A1178" s="14"/>
      <c r="B1178" s="244"/>
      <c r="C1178" s="245"/>
      <c r="D1178" s="235" t="s">
        <v>153</v>
      </c>
      <c r="E1178" s="246" t="s">
        <v>19</v>
      </c>
      <c r="F1178" s="247" t="s">
        <v>2392</v>
      </c>
      <c r="G1178" s="245"/>
      <c r="H1178" s="248">
        <v>7.9800000000000004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153</v>
      </c>
      <c r="AU1178" s="254" t="s">
        <v>79</v>
      </c>
      <c r="AV1178" s="14" t="s">
        <v>79</v>
      </c>
      <c r="AW1178" s="14" t="s">
        <v>31</v>
      </c>
      <c r="AX1178" s="14" t="s">
        <v>69</v>
      </c>
      <c r="AY1178" s="254" t="s">
        <v>142</v>
      </c>
    </row>
    <row r="1179" s="14" customFormat="1">
      <c r="A1179" s="14"/>
      <c r="B1179" s="244"/>
      <c r="C1179" s="245"/>
      <c r="D1179" s="235" t="s">
        <v>153</v>
      </c>
      <c r="E1179" s="246" t="s">
        <v>19</v>
      </c>
      <c r="F1179" s="247" t="s">
        <v>2393</v>
      </c>
      <c r="G1179" s="245"/>
      <c r="H1179" s="248">
        <v>14.744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153</v>
      </c>
      <c r="AU1179" s="254" t="s">
        <v>79</v>
      </c>
      <c r="AV1179" s="14" t="s">
        <v>79</v>
      </c>
      <c r="AW1179" s="14" t="s">
        <v>31</v>
      </c>
      <c r="AX1179" s="14" t="s">
        <v>69</v>
      </c>
      <c r="AY1179" s="254" t="s">
        <v>142</v>
      </c>
    </row>
    <row r="1180" s="13" customFormat="1">
      <c r="A1180" s="13"/>
      <c r="B1180" s="233"/>
      <c r="C1180" s="234"/>
      <c r="D1180" s="235" t="s">
        <v>153</v>
      </c>
      <c r="E1180" s="236" t="s">
        <v>19</v>
      </c>
      <c r="F1180" s="237" t="s">
        <v>573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153</v>
      </c>
      <c r="AU1180" s="243" t="s">
        <v>79</v>
      </c>
      <c r="AV1180" s="13" t="s">
        <v>77</v>
      </c>
      <c r="AW1180" s="13" t="s">
        <v>31</v>
      </c>
      <c r="AX1180" s="13" t="s">
        <v>69</v>
      </c>
      <c r="AY1180" s="243" t="s">
        <v>142</v>
      </c>
    </row>
    <row r="1181" s="14" customFormat="1">
      <c r="A1181" s="14"/>
      <c r="B1181" s="244"/>
      <c r="C1181" s="245"/>
      <c r="D1181" s="235" t="s">
        <v>153</v>
      </c>
      <c r="E1181" s="246" t="s">
        <v>19</v>
      </c>
      <c r="F1181" s="247" t="s">
        <v>2394</v>
      </c>
      <c r="G1181" s="245"/>
      <c r="H1181" s="248">
        <v>17.507999999999999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153</v>
      </c>
      <c r="AU1181" s="254" t="s">
        <v>79</v>
      </c>
      <c r="AV1181" s="14" t="s">
        <v>79</v>
      </c>
      <c r="AW1181" s="14" t="s">
        <v>31</v>
      </c>
      <c r="AX1181" s="14" t="s">
        <v>69</v>
      </c>
      <c r="AY1181" s="254" t="s">
        <v>142</v>
      </c>
    </row>
    <row r="1182" s="14" customFormat="1">
      <c r="A1182" s="14"/>
      <c r="B1182" s="244"/>
      <c r="C1182" s="245"/>
      <c r="D1182" s="235" t="s">
        <v>153</v>
      </c>
      <c r="E1182" s="246" t="s">
        <v>19</v>
      </c>
      <c r="F1182" s="247" t="s">
        <v>2395</v>
      </c>
      <c r="G1182" s="245"/>
      <c r="H1182" s="248">
        <v>-1.3500000000000001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153</v>
      </c>
      <c r="AU1182" s="254" t="s">
        <v>79</v>
      </c>
      <c r="AV1182" s="14" t="s">
        <v>79</v>
      </c>
      <c r="AW1182" s="14" t="s">
        <v>31</v>
      </c>
      <c r="AX1182" s="14" t="s">
        <v>69</v>
      </c>
      <c r="AY1182" s="254" t="s">
        <v>142</v>
      </c>
    </row>
    <row r="1183" s="13" customFormat="1">
      <c r="A1183" s="13"/>
      <c r="B1183" s="233"/>
      <c r="C1183" s="234"/>
      <c r="D1183" s="235" t="s">
        <v>153</v>
      </c>
      <c r="E1183" s="236" t="s">
        <v>19</v>
      </c>
      <c r="F1183" s="237" t="s">
        <v>901</v>
      </c>
      <c r="G1183" s="234"/>
      <c r="H1183" s="236" t="s">
        <v>19</v>
      </c>
      <c r="I1183" s="238"/>
      <c r="J1183" s="234"/>
      <c r="K1183" s="234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153</v>
      </c>
      <c r="AU1183" s="243" t="s">
        <v>79</v>
      </c>
      <c r="AV1183" s="13" t="s">
        <v>77</v>
      </c>
      <c r="AW1183" s="13" t="s">
        <v>31</v>
      </c>
      <c r="AX1183" s="13" t="s">
        <v>69</v>
      </c>
      <c r="AY1183" s="243" t="s">
        <v>142</v>
      </c>
    </row>
    <row r="1184" s="14" customFormat="1">
      <c r="A1184" s="14"/>
      <c r="B1184" s="244"/>
      <c r="C1184" s="245"/>
      <c r="D1184" s="235" t="s">
        <v>153</v>
      </c>
      <c r="E1184" s="246" t="s">
        <v>19</v>
      </c>
      <c r="F1184" s="247" t="s">
        <v>2396</v>
      </c>
      <c r="G1184" s="245"/>
      <c r="H1184" s="248">
        <v>3.1499999999999999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153</v>
      </c>
      <c r="AU1184" s="254" t="s">
        <v>79</v>
      </c>
      <c r="AV1184" s="14" t="s">
        <v>79</v>
      </c>
      <c r="AW1184" s="14" t="s">
        <v>31</v>
      </c>
      <c r="AX1184" s="14" t="s">
        <v>69</v>
      </c>
      <c r="AY1184" s="254" t="s">
        <v>142</v>
      </c>
    </row>
    <row r="1185" s="14" customFormat="1">
      <c r="A1185" s="14"/>
      <c r="B1185" s="244"/>
      <c r="C1185" s="245"/>
      <c r="D1185" s="235" t="s">
        <v>153</v>
      </c>
      <c r="E1185" s="246" t="s">
        <v>19</v>
      </c>
      <c r="F1185" s="247" t="s">
        <v>2397</v>
      </c>
      <c r="G1185" s="245"/>
      <c r="H1185" s="248">
        <v>13.222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153</v>
      </c>
      <c r="AU1185" s="254" t="s">
        <v>79</v>
      </c>
      <c r="AV1185" s="14" t="s">
        <v>79</v>
      </c>
      <c r="AW1185" s="14" t="s">
        <v>31</v>
      </c>
      <c r="AX1185" s="14" t="s">
        <v>69</v>
      </c>
      <c r="AY1185" s="254" t="s">
        <v>142</v>
      </c>
    </row>
    <row r="1186" s="14" customFormat="1">
      <c r="A1186" s="14"/>
      <c r="B1186" s="244"/>
      <c r="C1186" s="245"/>
      <c r="D1186" s="235" t="s">
        <v>153</v>
      </c>
      <c r="E1186" s="246" t="s">
        <v>19</v>
      </c>
      <c r="F1186" s="247" t="s">
        <v>537</v>
      </c>
      <c r="G1186" s="245"/>
      <c r="H1186" s="248">
        <v>-1.379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153</v>
      </c>
      <c r="AU1186" s="254" t="s">
        <v>79</v>
      </c>
      <c r="AV1186" s="14" t="s">
        <v>79</v>
      </c>
      <c r="AW1186" s="14" t="s">
        <v>31</v>
      </c>
      <c r="AX1186" s="14" t="s">
        <v>69</v>
      </c>
      <c r="AY1186" s="254" t="s">
        <v>142</v>
      </c>
    </row>
    <row r="1187" s="13" customFormat="1">
      <c r="A1187" s="13"/>
      <c r="B1187" s="233"/>
      <c r="C1187" s="234"/>
      <c r="D1187" s="235" t="s">
        <v>153</v>
      </c>
      <c r="E1187" s="236" t="s">
        <v>19</v>
      </c>
      <c r="F1187" s="237" t="s">
        <v>512</v>
      </c>
      <c r="G1187" s="234"/>
      <c r="H1187" s="236" t="s">
        <v>19</v>
      </c>
      <c r="I1187" s="238"/>
      <c r="J1187" s="234"/>
      <c r="K1187" s="234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153</v>
      </c>
      <c r="AU1187" s="243" t="s">
        <v>79</v>
      </c>
      <c r="AV1187" s="13" t="s">
        <v>77</v>
      </c>
      <c r="AW1187" s="13" t="s">
        <v>31</v>
      </c>
      <c r="AX1187" s="13" t="s">
        <v>69</v>
      </c>
      <c r="AY1187" s="243" t="s">
        <v>142</v>
      </c>
    </row>
    <row r="1188" s="14" customFormat="1">
      <c r="A1188" s="14"/>
      <c r="B1188" s="244"/>
      <c r="C1188" s="245"/>
      <c r="D1188" s="235" t="s">
        <v>153</v>
      </c>
      <c r="E1188" s="246" t="s">
        <v>19</v>
      </c>
      <c r="F1188" s="247" t="s">
        <v>2398</v>
      </c>
      <c r="G1188" s="245"/>
      <c r="H1188" s="248">
        <v>5.3680000000000003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153</v>
      </c>
      <c r="AU1188" s="254" t="s">
        <v>79</v>
      </c>
      <c r="AV1188" s="14" t="s">
        <v>79</v>
      </c>
      <c r="AW1188" s="14" t="s">
        <v>31</v>
      </c>
      <c r="AX1188" s="14" t="s">
        <v>69</v>
      </c>
      <c r="AY1188" s="254" t="s">
        <v>142</v>
      </c>
    </row>
    <row r="1189" s="13" customFormat="1">
      <c r="A1189" s="13"/>
      <c r="B1189" s="233"/>
      <c r="C1189" s="234"/>
      <c r="D1189" s="235" t="s">
        <v>153</v>
      </c>
      <c r="E1189" s="236" t="s">
        <v>19</v>
      </c>
      <c r="F1189" s="237" t="s">
        <v>1905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153</v>
      </c>
      <c r="AU1189" s="243" t="s">
        <v>79</v>
      </c>
      <c r="AV1189" s="13" t="s">
        <v>77</v>
      </c>
      <c r="AW1189" s="13" t="s">
        <v>31</v>
      </c>
      <c r="AX1189" s="13" t="s">
        <v>69</v>
      </c>
      <c r="AY1189" s="243" t="s">
        <v>142</v>
      </c>
    </row>
    <row r="1190" s="14" customFormat="1">
      <c r="A1190" s="14"/>
      <c r="B1190" s="244"/>
      <c r="C1190" s="245"/>
      <c r="D1190" s="235" t="s">
        <v>153</v>
      </c>
      <c r="E1190" s="246" t="s">
        <v>19</v>
      </c>
      <c r="F1190" s="247" t="s">
        <v>2399</v>
      </c>
      <c r="G1190" s="245"/>
      <c r="H1190" s="248">
        <v>3.3639999999999999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153</v>
      </c>
      <c r="AU1190" s="254" t="s">
        <v>79</v>
      </c>
      <c r="AV1190" s="14" t="s">
        <v>79</v>
      </c>
      <c r="AW1190" s="14" t="s">
        <v>31</v>
      </c>
      <c r="AX1190" s="14" t="s">
        <v>69</v>
      </c>
      <c r="AY1190" s="254" t="s">
        <v>142</v>
      </c>
    </row>
    <row r="1191" s="13" customFormat="1">
      <c r="A1191" s="13"/>
      <c r="B1191" s="233"/>
      <c r="C1191" s="234"/>
      <c r="D1191" s="235" t="s">
        <v>153</v>
      </c>
      <c r="E1191" s="236" t="s">
        <v>19</v>
      </c>
      <c r="F1191" s="237" t="s">
        <v>520</v>
      </c>
      <c r="G1191" s="234"/>
      <c r="H1191" s="236" t="s">
        <v>19</v>
      </c>
      <c r="I1191" s="238"/>
      <c r="J1191" s="234"/>
      <c r="K1191" s="234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153</v>
      </c>
      <c r="AU1191" s="243" t="s">
        <v>79</v>
      </c>
      <c r="AV1191" s="13" t="s">
        <v>77</v>
      </c>
      <c r="AW1191" s="13" t="s">
        <v>31</v>
      </c>
      <c r="AX1191" s="13" t="s">
        <v>69</v>
      </c>
      <c r="AY1191" s="243" t="s">
        <v>142</v>
      </c>
    </row>
    <row r="1192" s="13" customFormat="1">
      <c r="A1192" s="13"/>
      <c r="B1192" s="233"/>
      <c r="C1192" s="234"/>
      <c r="D1192" s="235" t="s">
        <v>153</v>
      </c>
      <c r="E1192" s="236" t="s">
        <v>19</v>
      </c>
      <c r="F1192" s="237" t="s">
        <v>528</v>
      </c>
      <c r="G1192" s="234"/>
      <c r="H1192" s="236" t="s">
        <v>19</v>
      </c>
      <c r="I1192" s="238"/>
      <c r="J1192" s="234"/>
      <c r="K1192" s="234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153</v>
      </c>
      <c r="AU1192" s="243" t="s">
        <v>79</v>
      </c>
      <c r="AV1192" s="13" t="s">
        <v>77</v>
      </c>
      <c r="AW1192" s="13" t="s">
        <v>31</v>
      </c>
      <c r="AX1192" s="13" t="s">
        <v>69</v>
      </c>
      <c r="AY1192" s="243" t="s">
        <v>142</v>
      </c>
    </row>
    <row r="1193" s="14" customFormat="1">
      <c r="A1193" s="14"/>
      <c r="B1193" s="244"/>
      <c r="C1193" s="245"/>
      <c r="D1193" s="235" t="s">
        <v>153</v>
      </c>
      <c r="E1193" s="246" t="s">
        <v>19</v>
      </c>
      <c r="F1193" s="247" t="s">
        <v>2400</v>
      </c>
      <c r="G1193" s="245"/>
      <c r="H1193" s="248">
        <v>21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153</v>
      </c>
      <c r="AU1193" s="254" t="s">
        <v>79</v>
      </c>
      <c r="AV1193" s="14" t="s">
        <v>79</v>
      </c>
      <c r="AW1193" s="14" t="s">
        <v>31</v>
      </c>
      <c r="AX1193" s="14" t="s">
        <v>69</v>
      </c>
      <c r="AY1193" s="254" t="s">
        <v>142</v>
      </c>
    </row>
    <row r="1194" s="14" customFormat="1">
      <c r="A1194" s="14"/>
      <c r="B1194" s="244"/>
      <c r="C1194" s="245"/>
      <c r="D1194" s="235" t="s">
        <v>153</v>
      </c>
      <c r="E1194" s="246" t="s">
        <v>19</v>
      </c>
      <c r="F1194" s="247" t="s">
        <v>489</v>
      </c>
      <c r="G1194" s="245"/>
      <c r="H1194" s="248">
        <v>-1.7729999999999999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153</v>
      </c>
      <c r="AU1194" s="254" t="s">
        <v>79</v>
      </c>
      <c r="AV1194" s="14" t="s">
        <v>79</v>
      </c>
      <c r="AW1194" s="14" t="s">
        <v>31</v>
      </c>
      <c r="AX1194" s="14" t="s">
        <v>69</v>
      </c>
      <c r="AY1194" s="254" t="s">
        <v>142</v>
      </c>
    </row>
    <row r="1195" s="13" customFormat="1">
      <c r="A1195" s="13"/>
      <c r="B1195" s="233"/>
      <c r="C1195" s="234"/>
      <c r="D1195" s="235" t="s">
        <v>153</v>
      </c>
      <c r="E1195" s="236" t="s">
        <v>19</v>
      </c>
      <c r="F1195" s="237" t="s">
        <v>595</v>
      </c>
      <c r="G1195" s="234"/>
      <c r="H1195" s="236" t="s">
        <v>19</v>
      </c>
      <c r="I1195" s="238"/>
      <c r="J1195" s="234"/>
      <c r="K1195" s="234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153</v>
      </c>
      <c r="AU1195" s="243" t="s">
        <v>79</v>
      </c>
      <c r="AV1195" s="13" t="s">
        <v>77</v>
      </c>
      <c r="AW1195" s="13" t="s">
        <v>31</v>
      </c>
      <c r="AX1195" s="13" t="s">
        <v>69</v>
      </c>
      <c r="AY1195" s="243" t="s">
        <v>142</v>
      </c>
    </row>
    <row r="1196" s="14" customFormat="1">
      <c r="A1196" s="14"/>
      <c r="B1196" s="244"/>
      <c r="C1196" s="245"/>
      <c r="D1196" s="235" t="s">
        <v>153</v>
      </c>
      <c r="E1196" s="246" t="s">
        <v>19</v>
      </c>
      <c r="F1196" s="247" t="s">
        <v>2401</v>
      </c>
      <c r="G1196" s="245"/>
      <c r="H1196" s="248">
        <v>14.045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153</v>
      </c>
      <c r="AU1196" s="254" t="s">
        <v>79</v>
      </c>
      <c r="AV1196" s="14" t="s">
        <v>79</v>
      </c>
      <c r="AW1196" s="14" t="s">
        <v>31</v>
      </c>
      <c r="AX1196" s="14" t="s">
        <v>69</v>
      </c>
      <c r="AY1196" s="254" t="s">
        <v>142</v>
      </c>
    </row>
    <row r="1197" s="13" customFormat="1">
      <c r="A1197" s="13"/>
      <c r="B1197" s="233"/>
      <c r="C1197" s="234"/>
      <c r="D1197" s="235" t="s">
        <v>153</v>
      </c>
      <c r="E1197" s="236" t="s">
        <v>19</v>
      </c>
      <c r="F1197" s="237" t="s">
        <v>2098</v>
      </c>
      <c r="G1197" s="234"/>
      <c r="H1197" s="236" t="s">
        <v>19</v>
      </c>
      <c r="I1197" s="238"/>
      <c r="J1197" s="234"/>
      <c r="K1197" s="234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153</v>
      </c>
      <c r="AU1197" s="243" t="s">
        <v>79</v>
      </c>
      <c r="AV1197" s="13" t="s">
        <v>77</v>
      </c>
      <c r="AW1197" s="13" t="s">
        <v>31</v>
      </c>
      <c r="AX1197" s="13" t="s">
        <v>69</v>
      </c>
      <c r="AY1197" s="243" t="s">
        <v>142</v>
      </c>
    </row>
    <row r="1198" s="14" customFormat="1">
      <c r="A1198" s="14"/>
      <c r="B1198" s="244"/>
      <c r="C1198" s="245"/>
      <c r="D1198" s="235" t="s">
        <v>153</v>
      </c>
      <c r="E1198" s="246" t="s">
        <v>19</v>
      </c>
      <c r="F1198" s="247" t="s">
        <v>2402</v>
      </c>
      <c r="G1198" s="245"/>
      <c r="H1198" s="248">
        <v>2.6800000000000002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153</v>
      </c>
      <c r="AU1198" s="254" t="s">
        <v>79</v>
      </c>
      <c r="AV1198" s="14" t="s">
        <v>79</v>
      </c>
      <c r="AW1198" s="14" t="s">
        <v>31</v>
      </c>
      <c r="AX1198" s="14" t="s">
        <v>69</v>
      </c>
      <c r="AY1198" s="254" t="s">
        <v>142</v>
      </c>
    </row>
    <row r="1199" s="13" customFormat="1">
      <c r="A1199" s="13"/>
      <c r="B1199" s="233"/>
      <c r="C1199" s="234"/>
      <c r="D1199" s="235" t="s">
        <v>153</v>
      </c>
      <c r="E1199" s="236" t="s">
        <v>19</v>
      </c>
      <c r="F1199" s="237" t="s">
        <v>590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153</v>
      </c>
      <c r="AU1199" s="243" t="s">
        <v>79</v>
      </c>
      <c r="AV1199" s="13" t="s">
        <v>77</v>
      </c>
      <c r="AW1199" s="13" t="s">
        <v>31</v>
      </c>
      <c r="AX1199" s="13" t="s">
        <v>69</v>
      </c>
      <c r="AY1199" s="243" t="s">
        <v>142</v>
      </c>
    </row>
    <row r="1200" s="14" customFormat="1">
      <c r="A1200" s="14"/>
      <c r="B1200" s="244"/>
      <c r="C1200" s="245"/>
      <c r="D1200" s="235" t="s">
        <v>153</v>
      </c>
      <c r="E1200" s="246" t="s">
        <v>19</v>
      </c>
      <c r="F1200" s="247" t="s">
        <v>2403</v>
      </c>
      <c r="G1200" s="245"/>
      <c r="H1200" s="248">
        <v>10.308999999999999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153</v>
      </c>
      <c r="AU1200" s="254" t="s">
        <v>79</v>
      </c>
      <c r="AV1200" s="14" t="s">
        <v>79</v>
      </c>
      <c r="AW1200" s="14" t="s">
        <v>31</v>
      </c>
      <c r="AX1200" s="14" t="s">
        <v>69</v>
      </c>
      <c r="AY1200" s="254" t="s">
        <v>142</v>
      </c>
    </row>
    <row r="1201" s="14" customFormat="1">
      <c r="A1201" s="14"/>
      <c r="B1201" s="244"/>
      <c r="C1201" s="245"/>
      <c r="D1201" s="235" t="s">
        <v>153</v>
      </c>
      <c r="E1201" s="246" t="s">
        <v>19</v>
      </c>
      <c r="F1201" s="247" t="s">
        <v>2404</v>
      </c>
      <c r="G1201" s="245"/>
      <c r="H1201" s="248">
        <v>12.831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153</v>
      </c>
      <c r="AU1201" s="254" t="s">
        <v>79</v>
      </c>
      <c r="AV1201" s="14" t="s">
        <v>79</v>
      </c>
      <c r="AW1201" s="14" t="s">
        <v>31</v>
      </c>
      <c r="AX1201" s="14" t="s">
        <v>69</v>
      </c>
      <c r="AY1201" s="254" t="s">
        <v>142</v>
      </c>
    </row>
    <row r="1202" s="14" customFormat="1">
      <c r="A1202" s="14"/>
      <c r="B1202" s="244"/>
      <c r="C1202" s="245"/>
      <c r="D1202" s="235" t="s">
        <v>153</v>
      </c>
      <c r="E1202" s="246" t="s">
        <v>19</v>
      </c>
      <c r="F1202" s="247" t="s">
        <v>537</v>
      </c>
      <c r="G1202" s="245"/>
      <c r="H1202" s="248">
        <v>-1.379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153</v>
      </c>
      <c r="AU1202" s="254" t="s">
        <v>79</v>
      </c>
      <c r="AV1202" s="14" t="s">
        <v>79</v>
      </c>
      <c r="AW1202" s="14" t="s">
        <v>31</v>
      </c>
      <c r="AX1202" s="14" t="s">
        <v>69</v>
      </c>
      <c r="AY1202" s="254" t="s">
        <v>142</v>
      </c>
    </row>
    <row r="1203" s="13" customFormat="1">
      <c r="A1203" s="13"/>
      <c r="B1203" s="233"/>
      <c r="C1203" s="234"/>
      <c r="D1203" s="235" t="s">
        <v>153</v>
      </c>
      <c r="E1203" s="236" t="s">
        <v>19</v>
      </c>
      <c r="F1203" s="237" t="s">
        <v>2405</v>
      </c>
      <c r="G1203" s="234"/>
      <c r="H1203" s="236" t="s">
        <v>19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153</v>
      </c>
      <c r="AU1203" s="243" t="s">
        <v>79</v>
      </c>
      <c r="AV1203" s="13" t="s">
        <v>77</v>
      </c>
      <c r="AW1203" s="13" t="s">
        <v>31</v>
      </c>
      <c r="AX1203" s="13" t="s">
        <v>69</v>
      </c>
      <c r="AY1203" s="243" t="s">
        <v>142</v>
      </c>
    </row>
    <row r="1204" s="14" customFormat="1">
      <c r="A1204" s="14"/>
      <c r="B1204" s="244"/>
      <c r="C1204" s="245"/>
      <c r="D1204" s="235" t="s">
        <v>153</v>
      </c>
      <c r="E1204" s="246" t="s">
        <v>19</v>
      </c>
      <c r="F1204" s="247" t="s">
        <v>2406</v>
      </c>
      <c r="G1204" s="245"/>
      <c r="H1204" s="248">
        <v>2.8399999999999999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153</v>
      </c>
      <c r="AU1204" s="254" t="s">
        <v>79</v>
      </c>
      <c r="AV1204" s="14" t="s">
        <v>79</v>
      </c>
      <c r="AW1204" s="14" t="s">
        <v>31</v>
      </c>
      <c r="AX1204" s="14" t="s">
        <v>69</v>
      </c>
      <c r="AY1204" s="254" t="s">
        <v>142</v>
      </c>
    </row>
    <row r="1205" s="13" customFormat="1">
      <c r="A1205" s="13"/>
      <c r="B1205" s="233"/>
      <c r="C1205" s="234"/>
      <c r="D1205" s="235" t="s">
        <v>153</v>
      </c>
      <c r="E1205" s="236" t="s">
        <v>19</v>
      </c>
      <c r="F1205" s="237" t="s">
        <v>523</v>
      </c>
      <c r="G1205" s="234"/>
      <c r="H1205" s="236" t="s">
        <v>19</v>
      </c>
      <c r="I1205" s="238"/>
      <c r="J1205" s="234"/>
      <c r="K1205" s="234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153</v>
      </c>
      <c r="AU1205" s="243" t="s">
        <v>79</v>
      </c>
      <c r="AV1205" s="13" t="s">
        <v>77</v>
      </c>
      <c r="AW1205" s="13" t="s">
        <v>31</v>
      </c>
      <c r="AX1205" s="13" t="s">
        <v>69</v>
      </c>
      <c r="AY1205" s="243" t="s">
        <v>142</v>
      </c>
    </row>
    <row r="1206" s="14" customFormat="1">
      <c r="A1206" s="14"/>
      <c r="B1206" s="244"/>
      <c r="C1206" s="245"/>
      <c r="D1206" s="235" t="s">
        <v>153</v>
      </c>
      <c r="E1206" s="246" t="s">
        <v>19</v>
      </c>
      <c r="F1206" s="247" t="s">
        <v>2407</v>
      </c>
      <c r="G1206" s="245"/>
      <c r="H1206" s="248">
        <v>2.7200000000000002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153</v>
      </c>
      <c r="AU1206" s="254" t="s">
        <v>79</v>
      </c>
      <c r="AV1206" s="14" t="s">
        <v>79</v>
      </c>
      <c r="AW1206" s="14" t="s">
        <v>31</v>
      </c>
      <c r="AX1206" s="14" t="s">
        <v>69</v>
      </c>
      <c r="AY1206" s="254" t="s">
        <v>142</v>
      </c>
    </row>
    <row r="1207" s="13" customFormat="1">
      <c r="A1207" s="13"/>
      <c r="B1207" s="233"/>
      <c r="C1207" s="234"/>
      <c r="D1207" s="235" t="s">
        <v>153</v>
      </c>
      <c r="E1207" s="236" t="s">
        <v>19</v>
      </c>
      <c r="F1207" s="237" t="s">
        <v>585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153</v>
      </c>
      <c r="AU1207" s="243" t="s">
        <v>79</v>
      </c>
      <c r="AV1207" s="13" t="s">
        <v>77</v>
      </c>
      <c r="AW1207" s="13" t="s">
        <v>31</v>
      </c>
      <c r="AX1207" s="13" t="s">
        <v>69</v>
      </c>
      <c r="AY1207" s="243" t="s">
        <v>142</v>
      </c>
    </row>
    <row r="1208" s="14" customFormat="1">
      <c r="A1208" s="14"/>
      <c r="B1208" s="244"/>
      <c r="C1208" s="245"/>
      <c r="D1208" s="235" t="s">
        <v>153</v>
      </c>
      <c r="E1208" s="246" t="s">
        <v>19</v>
      </c>
      <c r="F1208" s="247" t="s">
        <v>2408</v>
      </c>
      <c r="G1208" s="245"/>
      <c r="H1208" s="248">
        <v>1.7849999999999999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153</v>
      </c>
      <c r="AU1208" s="254" t="s">
        <v>79</v>
      </c>
      <c r="AV1208" s="14" t="s">
        <v>79</v>
      </c>
      <c r="AW1208" s="14" t="s">
        <v>31</v>
      </c>
      <c r="AX1208" s="14" t="s">
        <v>69</v>
      </c>
      <c r="AY1208" s="254" t="s">
        <v>142</v>
      </c>
    </row>
    <row r="1209" s="14" customFormat="1">
      <c r="A1209" s="14"/>
      <c r="B1209" s="244"/>
      <c r="C1209" s="245"/>
      <c r="D1209" s="235" t="s">
        <v>153</v>
      </c>
      <c r="E1209" s="246" t="s">
        <v>19</v>
      </c>
      <c r="F1209" s="247" t="s">
        <v>2409</v>
      </c>
      <c r="G1209" s="245"/>
      <c r="H1209" s="248">
        <v>15.624000000000001</v>
      </c>
      <c r="I1209" s="249"/>
      <c r="J1209" s="245"/>
      <c r="K1209" s="245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4" t="s">
        <v>153</v>
      </c>
      <c r="AU1209" s="254" t="s">
        <v>79</v>
      </c>
      <c r="AV1209" s="14" t="s">
        <v>79</v>
      </c>
      <c r="AW1209" s="14" t="s">
        <v>31</v>
      </c>
      <c r="AX1209" s="14" t="s">
        <v>69</v>
      </c>
      <c r="AY1209" s="254" t="s">
        <v>142</v>
      </c>
    </row>
    <row r="1210" s="14" customFormat="1">
      <c r="A1210" s="14"/>
      <c r="B1210" s="244"/>
      <c r="C1210" s="245"/>
      <c r="D1210" s="235" t="s">
        <v>153</v>
      </c>
      <c r="E1210" s="246" t="s">
        <v>19</v>
      </c>
      <c r="F1210" s="247" t="s">
        <v>537</v>
      </c>
      <c r="G1210" s="245"/>
      <c r="H1210" s="248">
        <v>-1.379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153</v>
      </c>
      <c r="AU1210" s="254" t="s">
        <v>79</v>
      </c>
      <c r="AV1210" s="14" t="s">
        <v>79</v>
      </c>
      <c r="AW1210" s="14" t="s">
        <v>31</v>
      </c>
      <c r="AX1210" s="14" t="s">
        <v>69</v>
      </c>
      <c r="AY1210" s="254" t="s">
        <v>142</v>
      </c>
    </row>
    <row r="1211" s="13" customFormat="1">
      <c r="A1211" s="13"/>
      <c r="B1211" s="233"/>
      <c r="C1211" s="234"/>
      <c r="D1211" s="235" t="s">
        <v>153</v>
      </c>
      <c r="E1211" s="236" t="s">
        <v>19</v>
      </c>
      <c r="F1211" s="237" t="s">
        <v>583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153</v>
      </c>
      <c r="AU1211" s="243" t="s">
        <v>79</v>
      </c>
      <c r="AV1211" s="13" t="s">
        <v>77</v>
      </c>
      <c r="AW1211" s="13" t="s">
        <v>31</v>
      </c>
      <c r="AX1211" s="13" t="s">
        <v>69</v>
      </c>
      <c r="AY1211" s="243" t="s">
        <v>142</v>
      </c>
    </row>
    <row r="1212" s="14" customFormat="1">
      <c r="A1212" s="14"/>
      <c r="B1212" s="244"/>
      <c r="C1212" s="245"/>
      <c r="D1212" s="235" t="s">
        <v>153</v>
      </c>
      <c r="E1212" s="246" t="s">
        <v>19</v>
      </c>
      <c r="F1212" s="247" t="s">
        <v>2410</v>
      </c>
      <c r="G1212" s="245"/>
      <c r="H1212" s="248">
        <v>2.7200000000000002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153</v>
      </c>
      <c r="AU1212" s="254" t="s">
        <v>79</v>
      </c>
      <c r="AV1212" s="14" t="s">
        <v>79</v>
      </c>
      <c r="AW1212" s="14" t="s">
        <v>31</v>
      </c>
      <c r="AX1212" s="14" t="s">
        <v>69</v>
      </c>
      <c r="AY1212" s="254" t="s">
        <v>142</v>
      </c>
    </row>
    <row r="1213" s="13" customFormat="1">
      <c r="A1213" s="13"/>
      <c r="B1213" s="233"/>
      <c r="C1213" s="234"/>
      <c r="D1213" s="235" t="s">
        <v>153</v>
      </c>
      <c r="E1213" s="236" t="s">
        <v>19</v>
      </c>
      <c r="F1213" s="237" t="s">
        <v>521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153</v>
      </c>
      <c r="AU1213" s="243" t="s">
        <v>79</v>
      </c>
      <c r="AV1213" s="13" t="s">
        <v>77</v>
      </c>
      <c r="AW1213" s="13" t="s">
        <v>31</v>
      </c>
      <c r="AX1213" s="13" t="s">
        <v>69</v>
      </c>
      <c r="AY1213" s="243" t="s">
        <v>142</v>
      </c>
    </row>
    <row r="1214" s="14" customFormat="1">
      <c r="A1214" s="14"/>
      <c r="B1214" s="244"/>
      <c r="C1214" s="245"/>
      <c r="D1214" s="235" t="s">
        <v>153</v>
      </c>
      <c r="E1214" s="246" t="s">
        <v>19</v>
      </c>
      <c r="F1214" s="247" t="s">
        <v>2411</v>
      </c>
      <c r="G1214" s="245"/>
      <c r="H1214" s="248">
        <v>2.3100000000000001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153</v>
      </c>
      <c r="AU1214" s="254" t="s">
        <v>79</v>
      </c>
      <c r="AV1214" s="14" t="s">
        <v>79</v>
      </c>
      <c r="AW1214" s="14" t="s">
        <v>31</v>
      </c>
      <c r="AX1214" s="14" t="s">
        <v>69</v>
      </c>
      <c r="AY1214" s="254" t="s">
        <v>142</v>
      </c>
    </row>
    <row r="1215" s="14" customFormat="1">
      <c r="A1215" s="14"/>
      <c r="B1215" s="244"/>
      <c r="C1215" s="245"/>
      <c r="D1215" s="235" t="s">
        <v>153</v>
      </c>
      <c r="E1215" s="246" t="s">
        <v>19</v>
      </c>
      <c r="F1215" s="247" t="s">
        <v>2412</v>
      </c>
      <c r="G1215" s="245"/>
      <c r="H1215" s="248">
        <v>12.117000000000001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153</v>
      </c>
      <c r="AU1215" s="254" t="s">
        <v>79</v>
      </c>
      <c r="AV1215" s="14" t="s">
        <v>79</v>
      </c>
      <c r="AW1215" s="14" t="s">
        <v>31</v>
      </c>
      <c r="AX1215" s="14" t="s">
        <v>69</v>
      </c>
      <c r="AY1215" s="254" t="s">
        <v>142</v>
      </c>
    </row>
    <row r="1216" s="14" customFormat="1">
      <c r="A1216" s="14"/>
      <c r="B1216" s="244"/>
      <c r="C1216" s="245"/>
      <c r="D1216" s="235" t="s">
        <v>153</v>
      </c>
      <c r="E1216" s="246" t="s">
        <v>19</v>
      </c>
      <c r="F1216" s="247" t="s">
        <v>537</v>
      </c>
      <c r="G1216" s="245"/>
      <c r="H1216" s="248">
        <v>-1.379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153</v>
      </c>
      <c r="AU1216" s="254" t="s">
        <v>79</v>
      </c>
      <c r="AV1216" s="14" t="s">
        <v>79</v>
      </c>
      <c r="AW1216" s="14" t="s">
        <v>31</v>
      </c>
      <c r="AX1216" s="14" t="s">
        <v>69</v>
      </c>
      <c r="AY1216" s="254" t="s">
        <v>142</v>
      </c>
    </row>
    <row r="1217" s="13" customFormat="1">
      <c r="A1217" s="13"/>
      <c r="B1217" s="233"/>
      <c r="C1217" s="234"/>
      <c r="D1217" s="235" t="s">
        <v>153</v>
      </c>
      <c r="E1217" s="236" t="s">
        <v>19</v>
      </c>
      <c r="F1217" s="237" t="s">
        <v>2413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153</v>
      </c>
      <c r="AU1217" s="243" t="s">
        <v>79</v>
      </c>
      <c r="AV1217" s="13" t="s">
        <v>77</v>
      </c>
      <c r="AW1217" s="13" t="s">
        <v>31</v>
      </c>
      <c r="AX1217" s="13" t="s">
        <v>69</v>
      </c>
      <c r="AY1217" s="243" t="s">
        <v>142</v>
      </c>
    </row>
    <row r="1218" s="14" customFormat="1">
      <c r="A1218" s="14"/>
      <c r="B1218" s="244"/>
      <c r="C1218" s="245"/>
      <c r="D1218" s="235" t="s">
        <v>153</v>
      </c>
      <c r="E1218" s="246" t="s">
        <v>19</v>
      </c>
      <c r="F1218" s="247" t="s">
        <v>2414</v>
      </c>
      <c r="G1218" s="245"/>
      <c r="H1218" s="248">
        <v>1.8899999999999999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153</v>
      </c>
      <c r="AU1218" s="254" t="s">
        <v>79</v>
      </c>
      <c r="AV1218" s="14" t="s">
        <v>79</v>
      </c>
      <c r="AW1218" s="14" t="s">
        <v>31</v>
      </c>
      <c r="AX1218" s="14" t="s">
        <v>69</v>
      </c>
      <c r="AY1218" s="254" t="s">
        <v>142</v>
      </c>
    </row>
    <row r="1219" s="14" customFormat="1">
      <c r="A1219" s="14"/>
      <c r="B1219" s="244"/>
      <c r="C1219" s="245"/>
      <c r="D1219" s="235" t="s">
        <v>153</v>
      </c>
      <c r="E1219" s="246" t="s">
        <v>19</v>
      </c>
      <c r="F1219" s="247" t="s">
        <v>2415</v>
      </c>
      <c r="G1219" s="245"/>
      <c r="H1219" s="248">
        <v>15.624000000000001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153</v>
      </c>
      <c r="AU1219" s="254" t="s">
        <v>79</v>
      </c>
      <c r="AV1219" s="14" t="s">
        <v>79</v>
      </c>
      <c r="AW1219" s="14" t="s">
        <v>31</v>
      </c>
      <c r="AX1219" s="14" t="s">
        <v>69</v>
      </c>
      <c r="AY1219" s="254" t="s">
        <v>142</v>
      </c>
    </row>
    <row r="1220" s="14" customFormat="1">
      <c r="A1220" s="14"/>
      <c r="B1220" s="244"/>
      <c r="C1220" s="245"/>
      <c r="D1220" s="235" t="s">
        <v>153</v>
      </c>
      <c r="E1220" s="246" t="s">
        <v>19</v>
      </c>
      <c r="F1220" s="247" t="s">
        <v>496</v>
      </c>
      <c r="G1220" s="245"/>
      <c r="H1220" s="248">
        <v>-1.5760000000000001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153</v>
      </c>
      <c r="AU1220" s="254" t="s">
        <v>79</v>
      </c>
      <c r="AV1220" s="14" t="s">
        <v>79</v>
      </c>
      <c r="AW1220" s="14" t="s">
        <v>31</v>
      </c>
      <c r="AX1220" s="14" t="s">
        <v>69</v>
      </c>
      <c r="AY1220" s="254" t="s">
        <v>142</v>
      </c>
    </row>
    <row r="1221" s="13" customFormat="1">
      <c r="A1221" s="13"/>
      <c r="B1221" s="233"/>
      <c r="C1221" s="234"/>
      <c r="D1221" s="235" t="s">
        <v>153</v>
      </c>
      <c r="E1221" s="236" t="s">
        <v>19</v>
      </c>
      <c r="F1221" s="237" t="s">
        <v>2416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153</v>
      </c>
      <c r="AU1221" s="243" t="s">
        <v>79</v>
      </c>
      <c r="AV1221" s="13" t="s">
        <v>77</v>
      </c>
      <c r="AW1221" s="13" t="s">
        <v>31</v>
      </c>
      <c r="AX1221" s="13" t="s">
        <v>69</v>
      </c>
      <c r="AY1221" s="243" t="s">
        <v>142</v>
      </c>
    </row>
    <row r="1222" s="14" customFormat="1">
      <c r="A1222" s="14"/>
      <c r="B1222" s="244"/>
      <c r="C1222" s="245"/>
      <c r="D1222" s="235" t="s">
        <v>153</v>
      </c>
      <c r="E1222" s="246" t="s">
        <v>19</v>
      </c>
      <c r="F1222" s="247" t="s">
        <v>2417</v>
      </c>
      <c r="G1222" s="245"/>
      <c r="H1222" s="248">
        <v>2.6800000000000002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153</v>
      </c>
      <c r="AU1222" s="254" t="s">
        <v>79</v>
      </c>
      <c r="AV1222" s="14" t="s">
        <v>79</v>
      </c>
      <c r="AW1222" s="14" t="s">
        <v>31</v>
      </c>
      <c r="AX1222" s="14" t="s">
        <v>69</v>
      </c>
      <c r="AY1222" s="254" t="s">
        <v>142</v>
      </c>
    </row>
    <row r="1223" s="13" customFormat="1">
      <c r="A1223" s="13"/>
      <c r="B1223" s="233"/>
      <c r="C1223" s="234"/>
      <c r="D1223" s="235" t="s">
        <v>153</v>
      </c>
      <c r="E1223" s="236" t="s">
        <v>19</v>
      </c>
      <c r="F1223" s="237" t="s">
        <v>2418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153</v>
      </c>
      <c r="AU1223" s="243" t="s">
        <v>79</v>
      </c>
      <c r="AV1223" s="13" t="s">
        <v>77</v>
      </c>
      <c r="AW1223" s="13" t="s">
        <v>31</v>
      </c>
      <c r="AX1223" s="13" t="s">
        <v>69</v>
      </c>
      <c r="AY1223" s="243" t="s">
        <v>142</v>
      </c>
    </row>
    <row r="1224" s="14" customFormat="1">
      <c r="A1224" s="14"/>
      <c r="B1224" s="244"/>
      <c r="C1224" s="245"/>
      <c r="D1224" s="235" t="s">
        <v>153</v>
      </c>
      <c r="E1224" s="246" t="s">
        <v>19</v>
      </c>
      <c r="F1224" s="247" t="s">
        <v>2419</v>
      </c>
      <c r="G1224" s="245"/>
      <c r="H1224" s="248">
        <v>19.949999999999999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153</v>
      </c>
      <c r="AU1224" s="254" t="s">
        <v>79</v>
      </c>
      <c r="AV1224" s="14" t="s">
        <v>79</v>
      </c>
      <c r="AW1224" s="14" t="s">
        <v>31</v>
      </c>
      <c r="AX1224" s="14" t="s">
        <v>69</v>
      </c>
      <c r="AY1224" s="254" t="s">
        <v>142</v>
      </c>
    </row>
    <row r="1225" s="14" customFormat="1">
      <c r="A1225" s="14"/>
      <c r="B1225" s="244"/>
      <c r="C1225" s="245"/>
      <c r="D1225" s="235" t="s">
        <v>153</v>
      </c>
      <c r="E1225" s="246" t="s">
        <v>19</v>
      </c>
      <c r="F1225" s="247" t="s">
        <v>496</v>
      </c>
      <c r="G1225" s="245"/>
      <c r="H1225" s="248">
        <v>-1.5760000000000001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153</v>
      </c>
      <c r="AU1225" s="254" t="s">
        <v>79</v>
      </c>
      <c r="AV1225" s="14" t="s">
        <v>79</v>
      </c>
      <c r="AW1225" s="14" t="s">
        <v>31</v>
      </c>
      <c r="AX1225" s="14" t="s">
        <v>69</v>
      </c>
      <c r="AY1225" s="254" t="s">
        <v>142</v>
      </c>
    </row>
    <row r="1226" s="13" customFormat="1">
      <c r="A1226" s="13"/>
      <c r="B1226" s="233"/>
      <c r="C1226" s="234"/>
      <c r="D1226" s="235" t="s">
        <v>153</v>
      </c>
      <c r="E1226" s="236" t="s">
        <v>19</v>
      </c>
      <c r="F1226" s="237" t="s">
        <v>2420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153</v>
      </c>
      <c r="AU1226" s="243" t="s">
        <v>79</v>
      </c>
      <c r="AV1226" s="13" t="s">
        <v>77</v>
      </c>
      <c r="AW1226" s="13" t="s">
        <v>31</v>
      </c>
      <c r="AX1226" s="13" t="s">
        <v>69</v>
      </c>
      <c r="AY1226" s="243" t="s">
        <v>142</v>
      </c>
    </row>
    <row r="1227" s="14" customFormat="1">
      <c r="A1227" s="14"/>
      <c r="B1227" s="244"/>
      <c r="C1227" s="245"/>
      <c r="D1227" s="235" t="s">
        <v>153</v>
      </c>
      <c r="E1227" s="246" t="s">
        <v>19</v>
      </c>
      <c r="F1227" s="247" t="s">
        <v>2421</v>
      </c>
      <c r="G1227" s="245"/>
      <c r="H1227" s="248">
        <v>1.76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153</v>
      </c>
      <c r="AU1227" s="254" t="s">
        <v>79</v>
      </c>
      <c r="AV1227" s="14" t="s">
        <v>79</v>
      </c>
      <c r="AW1227" s="14" t="s">
        <v>31</v>
      </c>
      <c r="AX1227" s="14" t="s">
        <v>69</v>
      </c>
      <c r="AY1227" s="254" t="s">
        <v>142</v>
      </c>
    </row>
    <row r="1228" s="13" customFormat="1">
      <c r="A1228" s="13"/>
      <c r="B1228" s="233"/>
      <c r="C1228" s="234"/>
      <c r="D1228" s="235" t="s">
        <v>153</v>
      </c>
      <c r="E1228" s="236" t="s">
        <v>19</v>
      </c>
      <c r="F1228" s="237" t="s">
        <v>2112</v>
      </c>
      <c r="G1228" s="234"/>
      <c r="H1228" s="236" t="s">
        <v>19</v>
      </c>
      <c r="I1228" s="238"/>
      <c r="J1228" s="234"/>
      <c r="K1228" s="234"/>
      <c r="L1228" s="239"/>
      <c r="M1228" s="240"/>
      <c r="N1228" s="241"/>
      <c r="O1228" s="241"/>
      <c r="P1228" s="241"/>
      <c r="Q1228" s="241"/>
      <c r="R1228" s="241"/>
      <c r="S1228" s="241"/>
      <c r="T1228" s="24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3" t="s">
        <v>153</v>
      </c>
      <c r="AU1228" s="243" t="s">
        <v>79</v>
      </c>
      <c r="AV1228" s="13" t="s">
        <v>77</v>
      </c>
      <c r="AW1228" s="13" t="s">
        <v>31</v>
      </c>
      <c r="AX1228" s="13" t="s">
        <v>69</v>
      </c>
      <c r="AY1228" s="243" t="s">
        <v>142</v>
      </c>
    </row>
    <row r="1229" s="14" customFormat="1">
      <c r="A1229" s="14"/>
      <c r="B1229" s="244"/>
      <c r="C1229" s="245"/>
      <c r="D1229" s="235" t="s">
        <v>153</v>
      </c>
      <c r="E1229" s="246" t="s">
        <v>19</v>
      </c>
      <c r="F1229" s="247" t="s">
        <v>2422</v>
      </c>
      <c r="G1229" s="245"/>
      <c r="H1229" s="248">
        <v>19.949999999999999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153</v>
      </c>
      <c r="AU1229" s="254" t="s">
        <v>79</v>
      </c>
      <c r="AV1229" s="14" t="s">
        <v>79</v>
      </c>
      <c r="AW1229" s="14" t="s">
        <v>31</v>
      </c>
      <c r="AX1229" s="14" t="s">
        <v>69</v>
      </c>
      <c r="AY1229" s="254" t="s">
        <v>142</v>
      </c>
    </row>
    <row r="1230" s="14" customFormat="1">
      <c r="A1230" s="14"/>
      <c r="B1230" s="244"/>
      <c r="C1230" s="245"/>
      <c r="D1230" s="235" t="s">
        <v>153</v>
      </c>
      <c r="E1230" s="246" t="s">
        <v>19</v>
      </c>
      <c r="F1230" s="247" t="s">
        <v>496</v>
      </c>
      <c r="G1230" s="245"/>
      <c r="H1230" s="248">
        <v>-1.5760000000000001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153</v>
      </c>
      <c r="AU1230" s="254" t="s">
        <v>79</v>
      </c>
      <c r="AV1230" s="14" t="s">
        <v>79</v>
      </c>
      <c r="AW1230" s="14" t="s">
        <v>31</v>
      </c>
      <c r="AX1230" s="14" t="s">
        <v>69</v>
      </c>
      <c r="AY1230" s="254" t="s">
        <v>142</v>
      </c>
    </row>
    <row r="1231" s="13" customFormat="1">
      <c r="A1231" s="13"/>
      <c r="B1231" s="233"/>
      <c r="C1231" s="234"/>
      <c r="D1231" s="235" t="s">
        <v>153</v>
      </c>
      <c r="E1231" s="236" t="s">
        <v>19</v>
      </c>
      <c r="F1231" s="237" t="s">
        <v>2423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153</v>
      </c>
      <c r="AU1231" s="243" t="s">
        <v>79</v>
      </c>
      <c r="AV1231" s="13" t="s">
        <v>77</v>
      </c>
      <c r="AW1231" s="13" t="s">
        <v>31</v>
      </c>
      <c r="AX1231" s="13" t="s">
        <v>69</v>
      </c>
      <c r="AY1231" s="243" t="s">
        <v>142</v>
      </c>
    </row>
    <row r="1232" s="14" customFormat="1">
      <c r="A1232" s="14"/>
      <c r="B1232" s="244"/>
      <c r="C1232" s="245"/>
      <c r="D1232" s="235" t="s">
        <v>153</v>
      </c>
      <c r="E1232" s="246" t="s">
        <v>19</v>
      </c>
      <c r="F1232" s="247" t="s">
        <v>2424</v>
      </c>
      <c r="G1232" s="245"/>
      <c r="H1232" s="248">
        <v>2.48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153</v>
      </c>
      <c r="AU1232" s="254" t="s">
        <v>79</v>
      </c>
      <c r="AV1232" s="14" t="s">
        <v>79</v>
      </c>
      <c r="AW1232" s="14" t="s">
        <v>31</v>
      </c>
      <c r="AX1232" s="14" t="s">
        <v>69</v>
      </c>
      <c r="AY1232" s="254" t="s">
        <v>142</v>
      </c>
    </row>
    <row r="1233" s="13" customFormat="1">
      <c r="A1233" s="13"/>
      <c r="B1233" s="233"/>
      <c r="C1233" s="234"/>
      <c r="D1233" s="235" t="s">
        <v>153</v>
      </c>
      <c r="E1233" s="236" t="s">
        <v>19</v>
      </c>
      <c r="F1233" s="237" t="s">
        <v>542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153</v>
      </c>
      <c r="AU1233" s="243" t="s">
        <v>79</v>
      </c>
      <c r="AV1233" s="13" t="s">
        <v>77</v>
      </c>
      <c r="AW1233" s="13" t="s">
        <v>31</v>
      </c>
      <c r="AX1233" s="13" t="s">
        <v>69</v>
      </c>
      <c r="AY1233" s="243" t="s">
        <v>142</v>
      </c>
    </row>
    <row r="1234" s="13" customFormat="1">
      <c r="A1234" s="13"/>
      <c r="B1234" s="233"/>
      <c r="C1234" s="234"/>
      <c r="D1234" s="235" t="s">
        <v>153</v>
      </c>
      <c r="E1234" s="236" t="s">
        <v>19</v>
      </c>
      <c r="F1234" s="237" t="s">
        <v>555</v>
      </c>
      <c r="G1234" s="234"/>
      <c r="H1234" s="236" t="s">
        <v>19</v>
      </c>
      <c r="I1234" s="238"/>
      <c r="J1234" s="234"/>
      <c r="K1234" s="234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153</v>
      </c>
      <c r="AU1234" s="243" t="s">
        <v>79</v>
      </c>
      <c r="AV1234" s="13" t="s">
        <v>77</v>
      </c>
      <c r="AW1234" s="13" t="s">
        <v>31</v>
      </c>
      <c r="AX1234" s="13" t="s">
        <v>69</v>
      </c>
      <c r="AY1234" s="243" t="s">
        <v>142</v>
      </c>
    </row>
    <row r="1235" s="14" customFormat="1">
      <c r="A1235" s="14"/>
      <c r="B1235" s="244"/>
      <c r="C1235" s="245"/>
      <c r="D1235" s="235" t="s">
        <v>153</v>
      </c>
      <c r="E1235" s="246" t="s">
        <v>19</v>
      </c>
      <c r="F1235" s="247" t="s">
        <v>2425</v>
      </c>
      <c r="G1235" s="245"/>
      <c r="H1235" s="248">
        <v>14.742000000000001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153</v>
      </c>
      <c r="AU1235" s="254" t="s">
        <v>79</v>
      </c>
      <c r="AV1235" s="14" t="s">
        <v>79</v>
      </c>
      <c r="AW1235" s="14" t="s">
        <v>31</v>
      </c>
      <c r="AX1235" s="14" t="s">
        <v>69</v>
      </c>
      <c r="AY1235" s="254" t="s">
        <v>142</v>
      </c>
    </row>
    <row r="1236" s="14" customFormat="1">
      <c r="A1236" s="14"/>
      <c r="B1236" s="244"/>
      <c r="C1236" s="245"/>
      <c r="D1236" s="235" t="s">
        <v>153</v>
      </c>
      <c r="E1236" s="246" t="s">
        <v>19</v>
      </c>
      <c r="F1236" s="247" t="s">
        <v>537</v>
      </c>
      <c r="G1236" s="245"/>
      <c r="H1236" s="248">
        <v>-1.379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153</v>
      </c>
      <c r="AU1236" s="254" t="s">
        <v>79</v>
      </c>
      <c r="AV1236" s="14" t="s">
        <v>79</v>
      </c>
      <c r="AW1236" s="14" t="s">
        <v>31</v>
      </c>
      <c r="AX1236" s="14" t="s">
        <v>69</v>
      </c>
      <c r="AY1236" s="254" t="s">
        <v>142</v>
      </c>
    </row>
    <row r="1237" s="13" customFormat="1">
      <c r="A1237" s="13"/>
      <c r="B1237" s="233"/>
      <c r="C1237" s="234"/>
      <c r="D1237" s="235" t="s">
        <v>153</v>
      </c>
      <c r="E1237" s="236" t="s">
        <v>19</v>
      </c>
      <c r="F1237" s="237" t="s">
        <v>553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153</v>
      </c>
      <c r="AU1237" s="243" t="s">
        <v>79</v>
      </c>
      <c r="AV1237" s="13" t="s">
        <v>77</v>
      </c>
      <c r="AW1237" s="13" t="s">
        <v>31</v>
      </c>
      <c r="AX1237" s="13" t="s">
        <v>69</v>
      </c>
      <c r="AY1237" s="243" t="s">
        <v>142</v>
      </c>
    </row>
    <row r="1238" s="14" customFormat="1">
      <c r="A1238" s="14"/>
      <c r="B1238" s="244"/>
      <c r="C1238" s="245"/>
      <c r="D1238" s="235" t="s">
        <v>153</v>
      </c>
      <c r="E1238" s="246" t="s">
        <v>19</v>
      </c>
      <c r="F1238" s="247" t="s">
        <v>2426</v>
      </c>
      <c r="G1238" s="245"/>
      <c r="H1238" s="248">
        <v>19.782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153</v>
      </c>
      <c r="AU1238" s="254" t="s">
        <v>79</v>
      </c>
      <c r="AV1238" s="14" t="s">
        <v>79</v>
      </c>
      <c r="AW1238" s="14" t="s">
        <v>31</v>
      </c>
      <c r="AX1238" s="14" t="s">
        <v>69</v>
      </c>
      <c r="AY1238" s="254" t="s">
        <v>142</v>
      </c>
    </row>
    <row r="1239" s="14" customFormat="1">
      <c r="A1239" s="14"/>
      <c r="B1239" s="244"/>
      <c r="C1239" s="245"/>
      <c r="D1239" s="235" t="s">
        <v>153</v>
      </c>
      <c r="E1239" s="246" t="s">
        <v>19</v>
      </c>
      <c r="F1239" s="247" t="s">
        <v>496</v>
      </c>
      <c r="G1239" s="245"/>
      <c r="H1239" s="248">
        <v>-1.5760000000000001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153</v>
      </c>
      <c r="AU1239" s="254" t="s">
        <v>79</v>
      </c>
      <c r="AV1239" s="14" t="s">
        <v>79</v>
      </c>
      <c r="AW1239" s="14" t="s">
        <v>31</v>
      </c>
      <c r="AX1239" s="14" t="s">
        <v>69</v>
      </c>
      <c r="AY1239" s="254" t="s">
        <v>142</v>
      </c>
    </row>
    <row r="1240" s="13" customFormat="1">
      <c r="A1240" s="13"/>
      <c r="B1240" s="233"/>
      <c r="C1240" s="234"/>
      <c r="D1240" s="235" t="s">
        <v>153</v>
      </c>
      <c r="E1240" s="236" t="s">
        <v>19</v>
      </c>
      <c r="F1240" s="237" t="s">
        <v>794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153</v>
      </c>
      <c r="AU1240" s="243" t="s">
        <v>79</v>
      </c>
      <c r="AV1240" s="13" t="s">
        <v>77</v>
      </c>
      <c r="AW1240" s="13" t="s">
        <v>31</v>
      </c>
      <c r="AX1240" s="13" t="s">
        <v>69</v>
      </c>
      <c r="AY1240" s="243" t="s">
        <v>142</v>
      </c>
    </row>
    <row r="1241" s="14" customFormat="1">
      <c r="A1241" s="14"/>
      <c r="B1241" s="244"/>
      <c r="C1241" s="245"/>
      <c r="D1241" s="235" t="s">
        <v>153</v>
      </c>
      <c r="E1241" s="246" t="s">
        <v>19</v>
      </c>
      <c r="F1241" s="247" t="s">
        <v>2426</v>
      </c>
      <c r="G1241" s="245"/>
      <c r="H1241" s="248">
        <v>19.782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153</v>
      </c>
      <c r="AU1241" s="254" t="s">
        <v>79</v>
      </c>
      <c r="AV1241" s="14" t="s">
        <v>79</v>
      </c>
      <c r="AW1241" s="14" t="s">
        <v>31</v>
      </c>
      <c r="AX1241" s="14" t="s">
        <v>69</v>
      </c>
      <c r="AY1241" s="254" t="s">
        <v>142</v>
      </c>
    </row>
    <row r="1242" s="14" customFormat="1">
      <c r="A1242" s="14"/>
      <c r="B1242" s="244"/>
      <c r="C1242" s="245"/>
      <c r="D1242" s="235" t="s">
        <v>153</v>
      </c>
      <c r="E1242" s="246" t="s">
        <v>19</v>
      </c>
      <c r="F1242" s="247" t="s">
        <v>496</v>
      </c>
      <c r="G1242" s="245"/>
      <c r="H1242" s="248">
        <v>-1.5760000000000001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153</v>
      </c>
      <c r="AU1242" s="254" t="s">
        <v>79</v>
      </c>
      <c r="AV1242" s="14" t="s">
        <v>79</v>
      </c>
      <c r="AW1242" s="14" t="s">
        <v>31</v>
      </c>
      <c r="AX1242" s="14" t="s">
        <v>69</v>
      </c>
      <c r="AY1242" s="254" t="s">
        <v>142</v>
      </c>
    </row>
    <row r="1243" s="13" customFormat="1">
      <c r="A1243" s="13"/>
      <c r="B1243" s="233"/>
      <c r="C1243" s="234"/>
      <c r="D1243" s="235" t="s">
        <v>153</v>
      </c>
      <c r="E1243" s="236" t="s">
        <v>19</v>
      </c>
      <c r="F1243" s="237" t="s">
        <v>2427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153</v>
      </c>
      <c r="AU1243" s="243" t="s">
        <v>79</v>
      </c>
      <c r="AV1243" s="13" t="s">
        <v>77</v>
      </c>
      <c r="AW1243" s="13" t="s">
        <v>31</v>
      </c>
      <c r="AX1243" s="13" t="s">
        <v>69</v>
      </c>
      <c r="AY1243" s="243" t="s">
        <v>142</v>
      </c>
    </row>
    <row r="1244" s="14" customFormat="1">
      <c r="A1244" s="14"/>
      <c r="B1244" s="244"/>
      <c r="C1244" s="245"/>
      <c r="D1244" s="235" t="s">
        <v>153</v>
      </c>
      <c r="E1244" s="246" t="s">
        <v>19</v>
      </c>
      <c r="F1244" s="247" t="s">
        <v>2428</v>
      </c>
      <c r="G1244" s="245"/>
      <c r="H1244" s="248">
        <v>14.742000000000001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153</v>
      </c>
      <c r="AU1244" s="254" t="s">
        <v>79</v>
      </c>
      <c r="AV1244" s="14" t="s">
        <v>79</v>
      </c>
      <c r="AW1244" s="14" t="s">
        <v>31</v>
      </c>
      <c r="AX1244" s="14" t="s">
        <v>69</v>
      </c>
      <c r="AY1244" s="254" t="s">
        <v>142</v>
      </c>
    </row>
    <row r="1245" s="14" customFormat="1">
      <c r="A1245" s="14"/>
      <c r="B1245" s="244"/>
      <c r="C1245" s="245"/>
      <c r="D1245" s="235" t="s">
        <v>153</v>
      </c>
      <c r="E1245" s="246" t="s">
        <v>19</v>
      </c>
      <c r="F1245" s="247" t="s">
        <v>537</v>
      </c>
      <c r="G1245" s="245"/>
      <c r="H1245" s="248">
        <v>-1.379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153</v>
      </c>
      <c r="AU1245" s="254" t="s">
        <v>79</v>
      </c>
      <c r="AV1245" s="14" t="s">
        <v>79</v>
      </c>
      <c r="AW1245" s="14" t="s">
        <v>31</v>
      </c>
      <c r="AX1245" s="14" t="s">
        <v>69</v>
      </c>
      <c r="AY1245" s="254" t="s">
        <v>142</v>
      </c>
    </row>
    <row r="1246" s="13" customFormat="1">
      <c r="A1246" s="13"/>
      <c r="B1246" s="233"/>
      <c r="C1246" s="234"/>
      <c r="D1246" s="235" t="s">
        <v>153</v>
      </c>
      <c r="E1246" s="236" t="s">
        <v>19</v>
      </c>
      <c r="F1246" s="237" t="s">
        <v>1240</v>
      </c>
      <c r="G1246" s="234"/>
      <c r="H1246" s="236" t="s">
        <v>19</v>
      </c>
      <c r="I1246" s="238"/>
      <c r="J1246" s="234"/>
      <c r="K1246" s="234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153</v>
      </c>
      <c r="AU1246" s="243" t="s">
        <v>79</v>
      </c>
      <c r="AV1246" s="13" t="s">
        <v>77</v>
      </c>
      <c r="AW1246" s="13" t="s">
        <v>31</v>
      </c>
      <c r="AX1246" s="13" t="s">
        <v>69</v>
      </c>
      <c r="AY1246" s="243" t="s">
        <v>142</v>
      </c>
    </row>
    <row r="1247" s="14" customFormat="1">
      <c r="A1247" s="14"/>
      <c r="B1247" s="244"/>
      <c r="C1247" s="245"/>
      <c r="D1247" s="235" t="s">
        <v>153</v>
      </c>
      <c r="E1247" s="246" t="s">
        <v>19</v>
      </c>
      <c r="F1247" s="247" t="s">
        <v>2429</v>
      </c>
      <c r="G1247" s="245"/>
      <c r="H1247" s="248">
        <v>3.5760000000000001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153</v>
      </c>
      <c r="AU1247" s="254" t="s">
        <v>79</v>
      </c>
      <c r="AV1247" s="14" t="s">
        <v>79</v>
      </c>
      <c r="AW1247" s="14" t="s">
        <v>31</v>
      </c>
      <c r="AX1247" s="14" t="s">
        <v>69</v>
      </c>
      <c r="AY1247" s="254" t="s">
        <v>142</v>
      </c>
    </row>
    <row r="1248" s="13" customFormat="1">
      <c r="A1248" s="13"/>
      <c r="B1248" s="233"/>
      <c r="C1248" s="234"/>
      <c r="D1248" s="235" t="s">
        <v>153</v>
      </c>
      <c r="E1248" s="236" t="s">
        <v>19</v>
      </c>
      <c r="F1248" s="237" t="s">
        <v>2430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153</v>
      </c>
      <c r="AU1248" s="243" t="s">
        <v>79</v>
      </c>
      <c r="AV1248" s="13" t="s">
        <v>77</v>
      </c>
      <c r="AW1248" s="13" t="s">
        <v>31</v>
      </c>
      <c r="AX1248" s="13" t="s">
        <v>69</v>
      </c>
      <c r="AY1248" s="243" t="s">
        <v>142</v>
      </c>
    </row>
    <row r="1249" s="14" customFormat="1">
      <c r="A1249" s="14"/>
      <c r="B1249" s="244"/>
      <c r="C1249" s="245"/>
      <c r="D1249" s="235" t="s">
        <v>153</v>
      </c>
      <c r="E1249" s="246" t="s">
        <v>19</v>
      </c>
      <c r="F1249" s="247" t="s">
        <v>2431</v>
      </c>
      <c r="G1249" s="245"/>
      <c r="H1249" s="248">
        <v>4.1200000000000001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153</v>
      </c>
      <c r="AU1249" s="254" t="s">
        <v>79</v>
      </c>
      <c r="AV1249" s="14" t="s">
        <v>79</v>
      </c>
      <c r="AW1249" s="14" t="s">
        <v>31</v>
      </c>
      <c r="AX1249" s="14" t="s">
        <v>69</v>
      </c>
      <c r="AY1249" s="254" t="s">
        <v>142</v>
      </c>
    </row>
    <row r="1250" s="15" customFormat="1">
      <c r="A1250" s="15"/>
      <c r="B1250" s="255"/>
      <c r="C1250" s="256"/>
      <c r="D1250" s="235" t="s">
        <v>153</v>
      </c>
      <c r="E1250" s="257" t="s">
        <v>19</v>
      </c>
      <c r="F1250" s="258" t="s">
        <v>158</v>
      </c>
      <c r="G1250" s="256"/>
      <c r="H1250" s="259">
        <v>294.178</v>
      </c>
      <c r="I1250" s="260"/>
      <c r="J1250" s="256"/>
      <c r="K1250" s="256"/>
      <c r="L1250" s="261"/>
      <c r="M1250" s="262"/>
      <c r="N1250" s="263"/>
      <c r="O1250" s="263"/>
      <c r="P1250" s="263"/>
      <c r="Q1250" s="263"/>
      <c r="R1250" s="263"/>
      <c r="S1250" s="263"/>
      <c r="T1250" s="264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5" t="s">
        <v>153</v>
      </c>
      <c r="AU1250" s="265" t="s">
        <v>79</v>
      </c>
      <c r="AV1250" s="15" t="s">
        <v>149</v>
      </c>
      <c r="AW1250" s="15" t="s">
        <v>31</v>
      </c>
      <c r="AX1250" s="15" t="s">
        <v>77</v>
      </c>
      <c r="AY1250" s="265" t="s">
        <v>142</v>
      </c>
    </row>
    <row r="1251" s="2" customFormat="1" ht="24.15" customHeight="1">
      <c r="A1251" s="41"/>
      <c r="B1251" s="42"/>
      <c r="C1251" s="215" t="s">
        <v>2432</v>
      </c>
      <c r="D1251" s="215" t="s">
        <v>144</v>
      </c>
      <c r="E1251" s="216" t="s">
        <v>2433</v>
      </c>
      <c r="F1251" s="217" t="s">
        <v>2434</v>
      </c>
      <c r="G1251" s="218" t="s">
        <v>147</v>
      </c>
      <c r="H1251" s="219">
        <v>1155.1279999999999</v>
      </c>
      <c r="I1251" s="220"/>
      <c r="J1251" s="221">
        <f>ROUND(I1251*H1251,2)</f>
        <v>0</v>
      </c>
      <c r="K1251" s="217" t="s">
        <v>148</v>
      </c>
      <c r="L1251" s="47"/>
      <c r="M1251" s="222" t="s">
        <v>19</v>
      </c>
      <c r="N1251" s="223" t="s">
        <v>40</v>
      </c>
      <c r="O1251" s="87"/>
      <c r="P1251" s="224">
        <f>O1251*H1251</f>
        <v>0</v>
      </c>
      <c r="Q1251" s="224">
        <v>0.018380000000000001</v>
      </c>
      <c r="R1251" s="224">
        <f>Q1251*H1251</f>
        <v>21.231252640000001</v>
      </c>
      <c r="S1251" s="224">
        <v>0</v>
      </c>
      <c r="T1251" s="225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26" t="s">
        <v>149</v>
      </c>
      <c r="AT1251" s="226" t="s">
        <v>144</v>
      </c>
      <c r="AU1251" s="226" t="s">
        <v>79</v>
      </c>
      <c r="AY1251" s="20" t="s">
        <v>142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20" t="s">
        <v>77</v>
      </c>
      <c r="BK1251" s="227">
        <f>ROUND(I1251*H1251,2)</f>
        <v>0</v>
      </c>
      <c r="BL1251" s="20" t="s">
        <v>149</v>
      </c>
      <c r="BM1251" s="226" t="s">
        <v>2435</v>
      </c>
    </row>
    <row r="1252" s="2" customFormat="1">
      <c r="A1252" s="41"/>
      <c r="B1252" s="42"/>
      <c r="C1252" s="43"/>
      <c r="D1252" s="228" t="s">
        <v>151</v>
      </c>
      <c r="E1252" s="43"/>
      <c r="F1252" s="229" t="s">
        <v>2436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151</v>
      </c>
      <c r="AU1252" s="20" t="s">
        <v>79</v>
      </c>
    </row>
    <row r="1253" s="13" customFormat="1">
      <c r="A1253" s="13"/>
      <c r="B1253" s="233"/>
      <c r="C1253" s="234"/>
      <c r="D1253" s="235" t="s">
        <v>153</v>
      </c>
      <c r="E1253" s="236" t="s">
        <v>19</v>
      </c>
      <c r="F1253" s="237" t="s">
        <v>497</v>
      </c>
      <c r="G1253" s="234"/>
      <c r="H1253" s="236" t="s">
        <v>19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153</v>
      </c>
      <c r="AU1253" s="243" t="s">
        <v>79</v>
      </c>
      <c r="AV1253" s="13" t="s">
        <v>77</v>
      </c>
      <c r="AW1253" s="13" t="s">
        <v>31</v>
      </c>
      <c r="AX1253" s="13" t="s">
        <v>69</v>
      </c>
      <c r="AY1253" s="243" t="s">
        <v>142</v>
      </c>
    </row>
    <row r="1254" s="13" customFormat="1">
      <c r="A1254" s="13"/>
      <c r="B1254" s="233"/>
      <c r="C1254" s="234"/>
      <c r="D1254" s="235" t="s">
        <v>153</v>
      </c>
      <c r="E1254" s="236" t="s">
        <v>19</v>
      </c>
      <c r="F1254" s="237" t="s">
        <v>671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153</v>
      </c>
      <c r="AU1254" s="243" t="s">
        <v>79</v>
      </c>
      <c r="AV1254" s="13" t="s">
        <v>77</v>
      </c>
      <c r="AW1254" s="13" t="s">
        <v>31</v>
      </c>
      <c r="AX1254" s="13" t="s">
        <v>69</v>
      </c>
      <c r="AY1254" s="243" t="s">
        <v>142</v>
      </c>
    </row>
    <row r="1255" s="14" customFormat="1">
      <c r="A1255" s="14"/>
      <c r="B1255" s="244"/>
      <c r="C1255" s="245"/>
      <c r="D1255" s="235" t="s">
        <v>153</v>
      </c>
      <c r="E1255" s="246" t="s">
        <v>19</v>
      </c>
      <c r="F1255" s="247" t="s">
        <v>2437</v>
      </c>
      <c r="G1255" s="245"/>
      <c r="H1255" s="248">
        <v>20.532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153</v>
      </c>
      <c r="AU1255" s="254" t="s">
        <v>79</v>
      </c>
      <c r="AV1255" s="14" t="s">
        <v>79</v>
      </c>
      <c r="AW1255" s="14" t="s">
        <v>31</v>
      </c>
      <c r="AX1255" s="14" t="s">
        <v>69</v>
      </c>
      <c r="AY1255" s="254" t="s">
        <v>142</v>
      </c>
    </row>
    <row r="1256" s="14" customFormat="1">
      <c r="A1256" s="14"/>
      <c r="B1256" s="244"/>
      <c r="C1256" s="245"/>
      <c r="D1256" s="235" t="s">
        <v>153</v>
      </c>
      <c r="E1256" s="246" t="s">
        <v>19</v>
      </c>
      <c r="F1256" s="247" t="s">
        <v>489</v>
      </c>
      <c r="G1256" s="245"/>
      <c r="H1256" s="248">
        <v>-1.7729999999999999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153</v>
      </c>
      <c r="AU1256" s="254" t="s">
        <v>79</v>
      </c>
      <c r="AV1256" s="14" t="s">
        <v>79</v>
      </c>
      <c r="AW1256" s="14" t="s">
        <v>31</v>
      </c>
      <c r="AX1256" s="14" t="s">
        <v>69</v>
      </c>
      <c r="AY1256" s="254" t="s">
        <v>142</v>
      </c>
    </row>
    <row r="1257" s="13" customFormat="1">
      <c r="A1257" s="13"/>
      <c r="B1257" s="233"/>
      <c r="C1257" s="234"/>
      <c r="D1257" s="235" t="s">
        <v>153</v>
      </c>
      <c r="E1257" s="236" t="s">
        <v>19</v>
      </c>
      <c r="F1257" s="237" t="s">
        <v>664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153</v>
      </c>
      <c r="AU1257" s="243" t="s">
        <v>79</v>
      </c>
      <c r="AV1257" s="13" t="s">
        <v>77</v>
      </c>
      <c r="AW1257" s="13" t="s">
        <v>31</v>
      </c>
      <c r="AX1257" s="13" t="s">
        <v>69</v>
      </c>
      <c r="AY1257" s="243" t="s">
        <v>142</v>
      </c>
    </row>
    <row r="1258" s="14" customFormat="1">
      <c r="A1258" s="14"/>
      <c r="B1258" s="244"/>
      <c r="C1258" s="245"/>
      <c r="D1258" s="235" t="s">
        <v>153</v>
      </c>
      <c r="E1258" s="246" t="s">
        <v>19</v>
      </c>
      <c r="F1258" s="247" t="s">
        <v>2438</v>
      </c>
      <c r="G1258" s="245"/>
      <c r="H1258" s="248">
        <v>3.7719999999999998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153</v>
      </c>
      <c r="AU1258" s="254" t="s">
        <v>79</v>
      </c>
      <c r="AV1258" s="14" t="s">
        <v>79</v>
      </c>
      <c r="AW1258" s="14" t="s">
        <v>31</v>
      </c>
      <c r="AX1258" s="14" t="s">
        <v>69</v>
      </c>
      <c r="AY1258" s="254" t="s">
        <v>142</v>
      </c>
    </row>
    <row r="1259" s="14" customFormat="1">
      <c r="A1259" s="14"/>
      <c r="B1259" s="244"/>
      <c r="C1259" s="245"/>
      <c r="D1259" s="235" t="s">
        <v>153</v>
      </c>
      <c r="E1259" s="246" t="s">
        <v>19</v>
      </c>
      <c r="F1259" s="247" t="s">
        <v>2072</v>
      </c>
      <c r="G1259" s="245"/>
      <c r="H1259" s="248">
        <v>-2.758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153</v>
      </c>
      <c r="AU1259" s="254" t="s">
        <v>79</v>
      </c>
      <c r="AV1259" s="14" t="s">
        <v>79</v>
      </c>
      <c r="AW1259" s="14" t="s">
        <v>31</v>
      </c>
      <c r="AX1259" s="14" t="s">
        <v>69</v>
      </c>
      <c r="AY1259" s="254" t="s">
        <v>142</v>
      </c>
    </row>
    <row r="1260" s="13" customFormat="1">
      <c r="A1260" s="13"/>
      <c r="B1260" s="233"/>
      <c r="C1260" s="234"/>
      <c r="D1260" s="235" t="s">
        <v>153</v>
      </c>
      <c r="E1260" s="236" t="s">
        <v>19</v>
      </c>
      <c r="F1260" s="237" t="s">
        <v>573</v>
      </c>
      <c r="G1260" s="234"/>
      <c r="H1260" s="236" t="s">
        <v>19</v>
      </c>
      <c r="I1260" s="238"/>
      <c r="J1260" s="234"/>
      <c r="K1260" s="234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153</v>
      </c>
      <c r="AU1260" s="243" t="s">
        <v>79</v>
      </c>
      <c r="AV1260" s="13" t="s">
        <v>77</v>
      </c>
      <c r="AW1260" s="13" t="s">
        <v>31</v>
      </c>
      <c r="AX1260" s="13" t="s">
        <v>69</v>
      </c>
      <c r="AY1260" s="243" t="s">
        <v>142</v>
      </c>
    </row>
    <row r="1261" s="14" customFormat="1">
      <c r="A1261" s="14"/>
      <c r="B1261" s="244"/>
      <c r="C1261" s="245"/>
      <c r="D1261" s="235" t="s">
        <v>153</v>
      </c>
      <c r="E1261" s="246" t="s">
        <v>19</v>
      </c>
      <c r="F1261" s="247" t="s">
        <v>2439</v>
      </c>
      <c r="G1261" s="245"/>
      <c r="H1261" s="248">
        <v>9.5700000000000003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153</v>
      </c>
      <c r="AU1261" s="254" t="s">
        <v>79</v>
      </c>
      <c r="AV1261" s="14" t="s">
        <v>79</v>
      </c>
      <c r="AW1261" s="14" t="s">
        <v>31</v>
      </c>
      <c r="AX1261" s="14" t="s">
        <v>69</v>
      </c>
      <c r="AY1261" s="254" t="s">
        <v>142</v>
      </c>
    </row>
    <row r="1262" s="14" customFormat="1">
      <c r="A1262" s="14"/>
      <c r="B1262" s="244"/>
      <c r="C1262" s="245"/>
      <c r="D1262" s="235" t="s">
        <v>153</v>
      </c>
      <c r="E1262" s="246" t="s">
        <v>19</v>
      </c>
      <c r="F1262" s="247" t="s">
        <v>489</v>
      </c>
      <c r="G1262" s="245"/>
      <c r="H1262" s="248">
        <v>-1.7729999999999999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153</v>
      </c>
      <c r="AU1262" s="254" t="s">
        <v>79</v>
      </c>
      <c r="AV1262" s="14" t="s">
        <v>79</v>
      </c>
      <c r="AW1262" s="14" t="s">
        <v>31</v>
      </c>
      <c r="AX1262" s="14" t="s">
        <v>69</v>
      </c>
      <c r="AY1262" s="254" t="s">
        <v>142</v>
      </c>
    </row>
    <row r="1263" s="13" customFormat="1">
      <c r="A1263" s="13"/>
      <c r="B1263" s="233"/>
      <c r="C1263" s="234"/>
      <c r="D1263" s="235" t="s">
        <v>153</v>
      </c>
      <c r="E1263" s="236" t="s">
        <v>19</v>
      </c>
      <c r="F1263" s="237" t="s">
        <v>911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153</v>
      </c>
      <c r="AU1263" s="243" t="s">
        <v>79</v>
      </c>
      <c r="AV1263" s="13" t="s">
        <v>77</v>
      </c>
      <c r="AW1263" s="13" t="s">
        <v>31</v>
      </c>
      <c r="AX1263" s="13" t="s">
        <v>69</v>
      </c>
      <c r="AY1263" s="243" t="s">
        <v>142</v>
      </c>
    </row>
    <row r="1264" s="14" customFormat="1">
      <c r="A1264" s="14"/>
      <c r="B1264" s="244"/>
      <c r="C1264" s="245"/>
      <c r="D1264" s="235" t="s">
        <v>153</v>
      </c>
      <c r="E1264" s="246" t="s">
        <v>19</v>
      </c>
      <c r="F1264" s="247" t="s">
        <v>2440</v>
      </c>
      <c r="G1264" s="245"/>
      <c r="H1264" s="248">
        <v>9.8599999999999994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153</v>
      </c>
      <c r="AU1264" s="254" t="s">
        <v>79</v>
      </c>
      <c r="AV1264" s="14" t="s">
        <v>79</v>
      </c>
      <c r="AW1264" s="14" t="s">
        <v>31</v>
      </c>
      <c r="AX1264" s="14" t="s">
        <v>69</v>
      </c>
      <c r="AY1264" s="254" t="s">
        <v>142</v>
      </c>
    </row>
    <row r="1265" s="14" customFormat="1">
      <c r="A1265" s="14"/>
      <c r="B1265" s="244"/>
      <c r="C1265" s="245"/>
      <c r="D1265" s="235" t="s">
        <v>153</v>
      </c>
      <c r="E1265" s="246" t="s">
        <v>19</v>
      </c>
      <c r="F1265" s="247" t="s">
        <v>489</v>
      </c>
      <c r="G1265" s="245"/>
      <c r="H1265" s="248">
        <v>-1.7729999999999999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153</v>
      </c>
      <c r="AU1265" s="254" t="s">
        <v>79</v>
      </c>
      <c r="AV1265" s="14" t="s">
        <v>79</v>
      </c>
      <c r="AW1265" s="14" t="s">
        <v>31</v>
      </c>
      <c r="AX1265" s="14" t="s">
        <v>69</v>
      </c>
      <c r="AY1265" s="254" t="s">
        <v>142</v>
      </c>
    </row>
    <row r="1266" s="14" customFormat="1">
      <c r="A1266" s="14"/>
      <c r="B1266" s="244"/>
      <c r="C1266" s="245"/>
      <c r="D1266" s="235" t="s">
        <v>153</v>
      </c>
      <c r="E1266" s="246" t="s">
        <v>19</v>
      </c>
      <c r="F1266" s="247" t="s">
        <v>496</v>
      </c>
      <c r="G1266" s="245"/>
      <c r="H1266" s="248">
        <v>-1.5760000000000001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153</v>
      </c>
      <c r="AU1266" s="254" t="s">
        <v>79</v>
      </c>
      <c r="AV1266" s="14" t="s">
        <v>79</v>
      </c>
      <c r="AW1266" s="14" t="s">
        <v>31</v>
      </c>
      <c r="AX1266" s="14" t="s">
        <v>69</v>
      </c>
      <c r="AY1266" s="254" t="s">
        <v>142</v>
      </c>
    </row>
    <row r="1267" s="13" customFormat="1">
      <c r="A1267" s="13"/>
      <c r="B1267" s="233"/>
      <c r="C1267" s="234"/>
      <c r="D1267" s="235" t="s">
        <v>153</v>
      </c>
      <c r="E1267" s="236" t="s">
        <v>19</v>
      </c>
      <c r="F1267" s="237" t="s">
        <v>909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153</v>
      </c>
      <c r="AU1267" s="243" t="s">
        <v>79</v>
      </c>
      <c r="AV1267" s="13" t="s">
        <v>77</v>
      </c>
      <c r="AW1267" s="13" t="s">
        <v>31</v>
      </c>
      <c r="AX1267" s="13" t="s">
        <v>69</v>
      </c>
      <c r="AY1267" s="243" t="s">
        <v>142</v>
      </c>
    </row>
    <row r="1268" s="14" customFormat="1">
      <c r="A1268" s="14"/>
      <c r="B1268" s="244"/>
      <c r="C1268" s="245"/>
      <c r="D1268" s="235" t="s">
        <v>153</v>
      </c>
      <c r="E1268" s="246" t="s">
        <v>19</v>
      </c>
      <c r="F1268" s="247" t="s">
        <v>2441</v>
      </c>
      <c r="G1268" s="245"/>
      <c r="H1268" s="248">
        <v>16.242999999999999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153</v>
      </c>
      <c r="AU1268" s="254" t="s">
        <v>79</v>
      </c>
      <c r="AV1268" s="14" t="s">
        <v>79</v>
      </c>
      <c r="AW1268" s="14" t="s">
        <v>31</v>
      </c>
      <c r="AX1268" s="14" t="s">
        <v>69</v>
      </c>
      <c r="AY1268" s="254" t="s">
        <v>142</v>
      </c>
    </row>
    <row r="1269" s="14" customFormat="1">
      <c r="A1269" s="14"/>
      <c r="B1269" s="244"/>
      <c r="C1269" s="245"/>
      <c r="D1269" s="235" t="s">
        <v>153</v>
      </c>
      <c r="E1269" s="246" t="s">
        <v>19</v>
      </c>
      <c r="F1269" s="247" t="s">
        <v>496</v>
      </c>
      <c r="G1269" s="245"/>
      <c r="H1269" s="248">
        <v>-1.5760000000000001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153</v>
      </c>
      <c r="AU1269" s="254" t="s">
        <v>79</v>
      </c>
      <c r="AV1269" s="14" t="s">
        <v>79</v>
      </c>
      <c r="AW1269" s="14" t="s">
        <v>31</v>
      </c>
      <c r="AX1269" s="14" t="s">
        <v>69</v>
      </c>
      <c r="AY1269" s="254" t="s">
        <v>142</v>
      </c>
    </row>
    <row r="1270" s="13" customFormat="1">
      <c r="A1270" s="13"/>
      <c r="B1270" s="233"/>
      <c r="C1270" s="234"/>
      <c r="D1270" s="235" t="s">
        <v>153</v>
      </c>
      <c r="E1270" s="236" t="s">
        <v>19</v>
      </c>
      <c r="F1270" s="237" t="s">
        <v>901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153</v>
      </c>
      <c r="AU1270" s="243" t="s">
        <v>79</v>
      </c>
      <c r="AV1270" s="13" t="s">
        <v>77</v>
      </c>
      <c r="AW1270" s="13" t="s">
        <v>31</v>
      </c>
      <c r="AX1270" s="13" t="s">
        <v>69</v>
      </c>
      <c r="AY1270" s="243" t="s">
        <v>142</v>
      </c>
    </row>
    <row r="1271" s="14" customFormat="1">
      <c r="A1271" s="14"/>
      <c r="B1271" s="244"/>
      <c r="C1271" s="245"/>
      <c r="D1271" s="235" t="s">
        <v>153</v>
      </c>
      <c r="E1271" s="246" t="s">
        <v>19</v>
      </c>
      <c r="F1271" s="247" t="s">
        <v>2442</v>
      </c>
      <c r="G1271" s="245"/>
      <c r="H1271" s="248">
        <v>5.3360000000000003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153</v>
      </c>
      <c r="AU1271" s="254" t="s">
        <v>79</v>
      </c>
      <c r="AV1271" s="14" t="s">
        <v>79</v>
      </c>
      <c r="AW1271" s="14" t="s">
        <v>31</v>
      </c>
      <c r="AX1271" s="14" t="s">
        <v>69</v>
      </c>
      <c r="AY1271" s="254" t="s">
        <v>142</v>
      </c>
    </row>
    <row r="1272" s="13" customFormat="1">
      <c r="A1272" s="13"/>
      <c r="B1272" s="233"/>
      <c r="C1272" s="234"/>
      <c r="D1272" s="235" t="s">
        <v>153</v>
      </c>
      <c r="E1272" s="236" t="s">
        <v>19</v>
      </c>
      <c r="F1272" s="237" t="s">
        <v>512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153</v>
      </c>
      <c r="AU1272" s="243" t="s">
        <v>79</v>
      </c>
      <c r="AV1272" s="13" t="s">
        <v>77</v>
      </c>
      <c r="AW1272" s="13" t="s">
        <v>31</v>
      </c>
      <c r="AX1272" s="13" t="s">
        <v>69</v>
      </c>
      <c r="AY1272" s="243" t="s">
        <v>142</v>
      </c>
    </row>
    <row r="1273" s="14" customFormat="1">
      <c r="A1273" s="14"/>
      <c r="B1273" s="244"/>
      <c r="C1273" s="245"/>
      <c r="D1273" s="235" t="s">
        <v>153</v>
      </c>
      <c r="E1273" s="246" t="s">
        <v>19</v>
      </c>
      <c r="F1273" s="247" t="s">
        <v>2443</v>
      </c>
      <c r="G1273" s="245"/>
      <c r="H1273" s="248">
        <v>7.8300000000000001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153</v>
      </c>
      <c r="AU1273" s="254" t="s">
        <v>79</v>
      </c>
      <c r="AV1273" s="14" t="s">
        <v>79</v>
      </c>
      <c r="AW1273" s="14" t="s">
        <v>31</v>
      </c>
      <c r="AX1273" s="14" t="s">
        <v>69</v>
      </c>
      <c r="AY1273" s="254" t="s">
        <v>142</v>
      </c>
    </row>
    <row r="1274" s="13" customFormat="1">
      <c r="A1274" s="13"/>
      <c r="B1274" s="233"/>
      <c r="C1274" s="234"/>
      <c r="D1274" s="235" t="s">
        <v>153</v>
      </c>
      <c r="E1274" s="236" t="s">
        <v>19</v>
      </c>
      <c r="F1274" s="237" t="s">
        <v>516</v>
      </c>
      <c r="G1274" s="234"/>
      <c r="H1274" s="236" t="s">
        <v>19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153</v>
      </c>
      <c r="AU1274" s="243" t="s">
        <v>79</v>
      </c>
      <c r="AV1274" s="13" t="s">
        <v>77</v>
      </c>
      <c r="AW1274" s="13" t="s">
        <v>31</v>
      </c>
      <c r="AX1274" s="13" t="s">
        <v>69</v>
      </c>
      <c r="AY1274" s="243" t="s">
        <v>142</v>
      </c>
    </row>
    <row r="1275" s="14" customFormat="1">
      <c r="A1275" s="14"/>
      <c r="B1275" s="244"/>
      <c r="C1275" s="245"/>
      <c r="D1275" s="235" t="s">
        <v>153</v>
      </c>
      <c r="E1275" s="246" t="s">
        <v>19</v>
      </c>
      <c r="F1275" s="247" t="s">
        <v>2444</v>
      </c>
      <c r="G1275" s="245"/>
      <c r="H1275" s="248">
        <v>20.300000000000001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153</v>
      </c>
      <c r="AU1275" s="254" t="s">
        <v>79</v>
      </c>
      <c r="AV1275" s="14" t="s">
        <v>79</v>
      </c>
      <c r="AW1275" s="14" t="s">
        <v>31</v>
      </c>
      <c r="AX1275" s="14" t="s">
        <v>69</v>
      </c>
      <c r="AY1275" s="254" t="s">
        <v>142</v>
      </c>
    </row>
    <row r="1276" s="14" customFormat="1">
      <c r="A1276" s="14"/>
      <c r="B1276" s="244"/>
      <c r="C1276" s="245"/>
      <c r="D1276" s="235" t="s">
        <v>153</v>
      </c>
      <c r="E1276" s="246" t="s">
        <v>19</v>
      </c>
      <c r="F1276" s="247" t="s">
        <v>1911</v>
      </c>
      <c r="G1276" s="245"/>
      <c r="H1276" s="248">
        <v>-3.5459999999999998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153</v>
      </c>
      <c r="AU1276" s="254" t="s">
        <v>79</v>
      </c>
      <c r="AV1276" s="14" t="s">
        <v>79</v>
      </c>
      <c r="AW1276" s="14" t="s">
        <v>31</v>
      </c>
      <c r="AX1276" s="14" t="s">
        <v>69</v>
      </c>
      <c r="AY1276" s="254" t="s">
        <v>142</v>
      </c>
    </row>
    <row r="1277" s="13" customFormat="1">
      <c r="A1277" s="13"/>
      <c r="B1277" s="233"/>
      <c r="C1277" s="234"/>
      <c r="D1277" s="235" t="s">
        <v>153</v>
      </c>
      <c r="E1277" s="236" t="s">
        <v>19</v>
      </c>
      <c r="F1277" s="237" t="s">
        <v>518</v>
      </c>
      <c r="G1277" s="234"/>
      <c r="H1277" s="236" t="s">
        <v>19</v>
      </c>
      <c r="I1277" s="238"/>
      <c r="J1277" s="234"/>
      <c r="K1277" s="234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153</v>
      </c>
      <c r="AU1277" s="243" t="s">
        <v>79</v>
      </c>
      <c r="AV1277" s="13" t="s">
        <v>77</v>
      </c>
      <c r="AW1277" s="13" t="s">
        <v>31</v>
      </c>
      <c r="AX1277" s="13" t="s">
        <v>69</v>
      </c>
      <c r="AY1277" s="243" t="s">
        <v>142</v>
      </c>
    </row>
    <row r="1278" s="14" customFormat="1">
      <c r="A1278" s="14"/>
      <c r="B1278" s="244"/>
      <c r="C1278" s="245"/>
      <c r="D1278" s="235" t="s">
        <v>153</v>
      </c>
      <c r="E1278" s="246" t="s">
        <v>19</v>
      </c>
      <c r="F1278" s="247" t="s">
        <v>2445</v>
      </c>
      <c r="G1278" s="245"/>
      <c r="H1278" s="248">
        <v>8.6999999999999993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153</v>
      </c>
      <c r="AU1278" s="254" t="s">
        <v>79</v>
      </c>
      <c r="AV1278" s="14" t="s">
        <v>79</v>
      </c>
      <c r="AW1278" s="14" t="s">
        <v>31</v>
      </c>
      <c r="AX1278" s="14" t="s">
        <v>69</v>
      </c>
      <c r="AY1278" s="254" t="s">
        <v>142</v>
      </c>
    </row>
    <row r="1279" s="14" customFormat="1">
      <c r="A1279" s="14"/>
      <c r="B1279" s="244"/>
      <c r="C1279" s="245"/>
      <c r="D1279" s="235" t="s">
        <v>153</v>
      </c>
      <c r="E1279" s="246" t="s">
        <v>19</v>
      </c>
      <c r="F1279" s="247" t="s">
        <v>509</v>
      </c>
      <c r="G1279" s="245"/>
      <c r="H1279" s="248">
        <v>-3.1520000000000001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153</v>
      </c>
      <c r="AU1279" s="254" t="s">
        <v>79</v>
      </c>
      <c r="AV1279" s="14" t="s">
        <v>79</v>
      </c>
      <c r="AW1279" s="14" t="s">
        <v>31</v>
      </c>
      <c r="AX1279" s="14" t="s">
        <v>69</v>
      </c>
      <c r="AY1279" s="254" t="s">
        <v>142</v>
      </c>
    </row>
    <row r="1280" s="14" customFormat="1">
      <c r="A1280" s="14"/>
      <c r="B1280" s="244"/>
      <c r="C1280" s="245"/>
      <c r="D1280" s="235" t="s">
        <v>153</v>
      </c>
      <c r="E1280" s="246" t="s">
        <v>19</v>
      </c>
      <c r="F1280" s="247" t="s">
        <v>2446</v>
      </c>
      <c r="G1280" s="245"/>
      <c r="H1280" s="248">
        <v>3.1760000000000002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153</v>
      </c>
      <c r="AU1280" s="254" t="s">
        <v>79</v>
      </c>
      <c r="AV1280" s="14" t="s">
        <v>79</v>
      </c>
      <c r="AW1280" s="14" t="s">
        <v>31</v>
      </c>
      <c r="AX1280" s="14" t="s">
        <v>69</v>
      </c>
      <c r="AY1280" s="254" t="s">
        <v>142</v>
      </c>
    </row>
    <row r="1281" s="13" customFormat="1">
      <c r="A1281" s="13"/>
      <c r="B1281" s="233"/>
      <c r="C1281" s="234"/>
      <c r="D1281" s="235" t="s">
        <v>153</v>
      </c>
      <c r="E1281" s="236" t="s">
        <v>19</v>
      </c>
      <c r="F1281" s="237" t="s">
        <v>576</v>
      </c>
      <c r="G1281" s="234"/>
      <c r="H1281" s="236" t="s">
        <v>19</v>
      </c>
      <c r="I1281" s="238"/>
      <c r="J1281" s="234"/>
      <c r="K1281" s="234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153</v>
      </c>
      <c r="AU1281" s="243" t="s">
        <v>79</v>
      </c>
      <c r="AV1281" s="13" t="s">
        <v>77</v>
      </c>
      <c r="AW1281" s="13" t="s">
        <v>31</v>
      </c>
      <c r="AX1281" s="13" t="s">
        <v>69</v>
      </c>
      <c r="AY1281" s="243" t="s">
        <v>142</v>
      </c>
    </row>
    <row r="1282" s="14" customFormat="1">
      <c r="A1282" s="14"/>
      <c r="B1282" s="244"/>
      <c r="C1282" s="245"/>
      <c r="D1282" s="235" t="s">
        <v>153</v>
      </c>
      <c r="E1282" s="246" t="s">
        <v>19</v>
      </c>
      <c r="F1282" s="247" t="s">
        <v>2447</v>
      </c>
      <c r="G1282" s="245"/>
      <c r="H1282" s="248">
        <v>39.161999999999999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153</v>
      </c>
      <c r="AU1282" s="254" t="s">
        <v>79</v>
      </c>
      <c r="AV1282" s="14" t="s">
        <v>79</v>
      </c>
      <c r="AW1282" s="14" t="s">
        <v>31</v>
      </c>
      <c r="AX1282" s="14" t="s">
        <v>69</v>
      </c>
      <c r="AY1282" s="254" t="s">
        <v>142</v>
      </c>
    </row>
    <row r="1283" s="16" customFormat="1">
      <c r="A1283" s="16"/>
      <c r="B1283" s="266"/>
      <c r="C1283" s="267"/>
      <c r="D1283" s="235" t="s">
        <v>153</v>
      </c>
      <c r="E1283" s="268" t="s">
        <v>19</v>
      </c>
      <c r="F1283" s="269" t="s">
        <v>214</v>
      </c>
      <c r="G1283" s="267"/>
      <c r="H1283" s="270">
        <v>126.554</v>
      </c>
      <c r="I1283" s="271"/>
      <c r="J1283" s="267"/>
      <c r="K1283" s="267"/>
      <c r="L1283" s="272"/>
      <c r="M1283" s="273"/>
      <c r="N1283" s="274"/>
      <c r="O1283" s="274"/>
      <c r="P1283" s="274"/>
      <c r="Q1283" s="274"/>
      <c r="R1283" s="274"/>
      <c r="S1283" s="274"/>
      <c r="T1283" s="275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T1283" s="276" t="s">
        <v>153</v>
      </c>
      <c r="AU1283" s="276" t="s">
        <v>79</v>
      </c>
      <c r="AV1283" s="16" t="s">
        <v>163</v>
      </c>
      <c r="AW1283" s="16" t="s">
        <v>31</v>
      </c>
      <c r="AX1283" s="16" t="s">
        <v>69</v>
      </c>
      <c r="AY1283" s="276" t="s">
        <v>142</v>
      </c>
    </row>
    <row r="1284" s="13" customFormat="1">
      <c r="A1284" s="13"/>
      <c r="B1284" s="233"/>
      <c r="C1284" s="234"/>
      <c r="D1284" s="235" t="s">
        <v>153</v>
      </c>
      <c r="E1284" s="236" t="s">
        <v>19</v>
      </c>
      <c r="F1284" s="237" t="s">
        <v>520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153</v>
      </c>
      <c r="AU1284" s="243" t="s">
        <v>79</v>
      </c>
      <c r="AV1284" s="13" t="s">
        <v>77</v>
      </c>
      <c r="AW1284" s="13" t="s">
        <v>31</v>
      </c>
      <c r="AX1284" s="13" t="s">
        <v>69</v>
      </c>
      <c r="AY1284" s="243" t="s">
        <v>142</v>
      </c>
    </row>
    <row r="1285" s="13" customFormat="1">
      <c r="A1285" s="13"/>
      <c r="B1285" s="233"/>
      <c r="C1285" s="234"/>
      <c r="D1285" s="235" t="s">
        <v>153</v>
      </c>
      <c r="E1285" s="236" t="s">
        <v>19</v>
      </c>
      <c r="F1285" s="237" t="s">
        <v>2448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153</v>
      </c>
      <c r="AU1285" s="243" t="s">
        <v>79</v>
      </c>
      <c r="AV1285" s="13" t="s">
        <v>77</v>
      </c>
      <c r="AW1285" s="13" t="s">
        <v>31</v>
      </c>
      <c r="AX1285" s="13" t="s">
        <v>69</v>
      </c>
      <c r="AY1285" s="243" t="s">
        <v>142</v>
      </c>
    </row>
    <row r="1286" s="14" customFormat="1">
      <c r="A1286" s="14"/>
      <c r="B1286" s="244"/>
      <c r="C1286" s="245"/>
      <c r="D1286" s="235" t="s">
        <v>153</v>
      </c>
      <c r="E1286" s="246" t="s">
        <v>19</v>
      </c>
      <c r="F1286" s="247" t="s">
        <v>2449</v>
      </c>
      <c r="G1286" s="245"/>
      <c r="H1286" s="248">
        <v>38.715000000000003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153</v>
      </c>
      <c r="AU1286" s="254" t="s">
        <v>79</v>
      </c>
      <c r="AV1286" s="14" t="s">
        <v>79</v>
      </c>
      <c r="AW1286" s="14" t="s">
        <v>31</v>
      </c>
      <c r="AX1286" s="14" t="s">
        <v>69</v>
      </c>
      <c r="AY1286" s="254" t="s">
        <v>142</v>
      </c>
    </row>
    <row r="1287" s="14" customFormat="1">
      <c r="A1287" s="14"/>
      <c r="B1287" s="244"/>
      <c r="C1287" s="245"/>
      <c r="D1287" s="235" t="s">
        <v>153</v>
      </c>
      <c r="E1287" s="246" t="s">
        <v>19</v>
      </c>
      <c r="F1287" s="247" t="s">
        <v>509</v>
      </c>
      <c r="G1287" s="245"/>
      <c r="H1287" s="248">
        <v>-3.1520000000000001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153</v>
      </c>
      <c r="AU1287" s="254" t="s">
        <v>79</v>
      </c>
      <c r="AV1287" s="14" t="s">
        <v>79</v>
      </c>
      <c r="AW1287" s="14" t="s">
        <v>31</v>
      </c>
      <c r="AX1287" s="14" t="s">
        <v>69</v>
      </c>
      <c r="AY1287" s="254" t="s">
        <v>142</v>
      </c>
    </row>
    <row r="1288" s="13" customFormat="1">
      <c r="A1288" s="13"/>
      <c r="B1288" s="233"/>
      <c r="C1288" s="234"/>
      <c r="D1288" s="235" t="s">
        <v>153</v>
      </c>
      <c r="E1288" s="236" t="s">
        <v>19</v>
      </c>
      <c r="F1288" s="237" t="s">
        <v>528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153</v>
      </c>
      <c r="AU1288" s="243" t="s">
        <v>79</v>
      </c>
      <c r="AV1288" s="13" t="s">
        <v>77</v>
      </c>
      <c r="AW1288" s="13" t="s">
        <v>31</v>
      </c>
      <c r="AX1288" s="13" t="s">
        <v>69</v>
      </c>
      <c r="AY1288" s="243" t="s">
        <v>142</v>
      </c>
    </row>
    <row r="1289" s="14" customFormat="1">
      <c r="A1289" s="14"/>
      <c r="B1289" s="244"/>
      <c r="C1289" s="245"/>
      <c r="D1289" s="235" t="s">
        <v>153</v>
      </c>
      <c r="E1289" s="246" t="s">
        <v>19</v>
      </c>
      <c r="F1289" s="247" t="s">
        <v>2450</v>
      </c>
      <c r="G1289" s="245"/>
      <c r="H1289" s="248">
        <v>4.5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153</v>
      </c>
      <c r="AU1289" s="254" t="s">
        <v>79</v>
      </c>
      <c r="AV1289" s="14" t="s">
        <v>79</v>
      </c>
      <c r="AW1289" s="14" t="s">
        <v>31</v>
      </c>
      <c r="AX1289" s="14" t="s">
        <v>69</v>
      </c>
      <c r="AY1289" s="254" t="s">
        <v>142</v>
      </c>
    </row>
    <row r="1290" s="13" customFormat="1">
      <c r="A1290" s="13"/>
      <c r="B1290" s="233"/>
      <c r="C1290" s="234"/>
      <c r="D1290" s="235" t="s">
        <v>153</v>
      </c>
      <c r="E1290" s="236" t="s">
        <v>19</v>
      </c>
      <c r="F1290" s="237" t="s">
        <v>595</v>
      </c>
      <c r="G1290" s="234"/>
      <c r="H1290" s="236" t="s">
        <v>19</v>
      </c>
      <c r="I1290" s="238"/>
      <c r="J1290" s="234"/>
      <c r="K1290" s="234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153</v>
      </c>
      <c r="AU1290" s="243" t="s">
        <v>79</v>
      </c>
      <c r="AV1290" s="13" t="s">
        <v>77</v>
      </c>
      <c r="AW1290" s="13" t="s">
        <v>31</v>
      </c>
      <c r="AX1290" s="13" t="s">
        <v>69</v>
      </c>
      <c r="AY1290" s="243" t="s">
        <v>142</v>
      </c>
    </row>
    <row r="1291" s="14" customFormat="1">
      <c r="A1291" s="14"/>
      <c r="B1291" s="244"/>
      <c r="C1291" s="245"/>
      <c r="D1291" s="235" t="s">
        <v>153</v>
      </c>
      <c r="E1291" s="246" t="s">
        <v>19</v>
      </c>
      <c r="F1291" s="247" t="s">
        <v>2451</v>
      </c>
      <c r="G1291" s="245"/>
      <c r="H1291" s="248">
        <v>0.81000000000000005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153</v>
      </c>
      <c r="AU1291" s="254" t="s">
        <v>79</v>
      </c>
      <c r="AV1291" s="14" t="s">
        <v>79</v>
      </c>
      <c r="AW1291" s="14" t="s">
        <v>31</v>
      </c>
      <c r="AX1291" s="14" t="s">
        <v>69</v>
      </c>
      <c r="AY1291" s="254" t="s">
        <v>142</v>
      </c>
    </row>
    <row r="1292" s="13" customFormat="1">
      <c r="A1292" s="13"/>
      <c r="B1292" s="233"/>
      <c r="C1292" s="234"/>
      <c r="D1292" s="235" t="s">
        <v>153</v>
      </c>
      <c r="E1292" s="236" t="s">
        <v>19</v>
      </c>
      <c r="F1292" s="237" t="s">
        <v>2452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153</v>
      </c>
      <c r="AU1292" s="243" t="s">
        <v>79</v>
      </c>
      <c r="AV1292" s="13" t="s">
        <v>77</v>
      </c>
      <c r="AW1292" s="13" t="s">
        <v>31</v>
      </c>
      <c r="AX1292" s="13" t="s">
        <v>69</v>
      </c>
      <c r="AY1292" s="243" t="s">
        <v>142</v>
      </c>
    </row>
    <row r="1293" s="14" customFormat="1">
      <c r="A1293" s="14"/>
      <c r="B1293" s="244"/>
      <c r="C1293" s="245"/>
      <c r="D1293" s="235" t="s">
        <v>153</v>
      </c>
      <c r="E1293" s="246" t="s">
        <v>19</v>
      </c>
      <c r="F1293" s="247" t="s">
        <v>2453</v>
      </c>
      <c r="G1293" s="245"/>
      <c r="H1293" s="248">
        <v>15.66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153</v>
      </c>
      <c r="AU1293" s="254" t="s">
        <v>79</v>
      </c>
      <c r="AV1293" s="14" t="s">
        <v>79</v>
      </c>
      <c r="AW1293" s="14" t="s">
        <v>31</v>
      </c>
      <c r="AX1293" s="14" t="s">
        <v>69</v>
      </c>
      <c r="AY1293" s="254" t="s">
        <v>142</v>
      </c>
    </row>
    <row r="1294" s="14" customFormat="1">
      <c r="A1294" s="14"/>
      <c r="B1294" s="244"/>
      <c r="C1294" s="245"/>
      <c r="D1294" s="235" t="s">
        <v>153</v>
      </c>
      <c r="E1294" s="246" t="s">
        <v>19</v>
      </c>
      <c r="F1294" s="247" t="s">
        <v>1911</v>
      </c>
      <c r="G1294" s="245"/>
      <c r="H1294" s="248">
        <v>-3.5459999999999998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153</v>
      </c>
      <c r="AU1294" s="254" t="s">
        <v>79</v>
      </c>
      <c r="AV1294" s="14" t="s">
        <v>79</v>
      </c>
      <c r="AW1294" s="14" t="s">
        <v>31</v>
      </c>
      <c r="AX1294" s="14" t="s">
        <v>69</v>
      </c>
      <c r="AY1294" s="254" t="s">
        <v>142</v>
      </c>
    </row>
    <row r="1295" s="13" customFormat="1">
      <c r="A1295" s="13"/>
      <c r="B1295" s="233"/>
      <c r="C1295" s="234"/>
      <c r="D1295" s="235" t="s">
        <v>153</v>
      </c>
      <c r="E1295" s="236" t="s">
        <v>19</v>
      </c>
      <c r="F1295" s="237" t="s">
        <v>2098</v>
      </c>
      <c r="G1295" s="234"/>
      <c r="H1295" s="236" t="s">
        <v>19</v>
      </c>
      <c r="I1295" s="238"/>
      <c r="J1295" s="234"/>
      <c r="K1295" s="234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3" t="s">
        <v>153</v>
      </c>
      <c r="AU1295" s="243" t="s">
        <v>79</v>
      </c>
      <c r="AV1295" s="13" t="s">
        <v>77</v>
      </c>
      <c r="AW1295" s="13" t="s">
        <v>31</v>
      </c>
      <c r="AX1295" s="13" t="s">
        <v>69</v>
      </c>
      <c r="AY1295" s="243" t="s">
        <v>142</v>
      </c>
    </row>
    <row r="1296" s="14" customFormat="1">
      <c r="A1296" s="14"/>
      <c r="B1296" s="244"/>
      <c r="C1296" s="245"/>
      <c r="D1296" s="235" t="s">
        <v>153</v>
      </c>
      <c r="E1296" s="246" t="s">
        <v>19</v>
      </c>
      <c r="F1296" s="247" t="s">
        <v>2454</v>
      </c>
      <c r="G1296" s="245"/>
      <c r="H1296" s="248">
        <v>16.675000000000001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153</v>
      </c>
      <c r="AU1296" s="254" t="s">
        <v>79</v>
      </c>
      <c r="AV1296" s="14" t="s">
        <v>79</v>
      </c>
      <c r="AW1296" s="14" t="s">
        <v>31</v>
      </c>
      <c r="AX1296" s="14" t="s">
        <v>69</v>
      </c>
      <c r="AY1296" s="254" t="s">
        <v>142</v>
      </c>
    </row>
    <row r="1297" s="14" customFormat="1">
      <c r="A1297" s="14"/>
      <c r="B1297" s="244"/>
      <c r="C1297" s="245"/>
      <c r="D1297" s="235" t="s">
        <v>153</v>
      </c>
      <c r="E1297" s="246" t="s">
        <v>19</v>
      </c>
      <c r="F1297" s="247" t="s">
        <v>489</v>
      </c>
      <c r="G1297" s="245"/>
      <c r="H1297" s="248">
        <v>-1.7729999999999999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153</v>
      </c>
      <c r="AU1297" s="254" t="s">
        <v>79</v>
      </c>
      <c r="AV1297" s="14" t="s">
        <v>79</v>
      </c>
      <c r="AW1297" s="14" t="s">
        <v>31</v>
      </c>
      <c r="AX1297" s="14" t="s">
        <v>69</v>
      </c>
      <c r="AY1297" s="254" t="s">
        <v>142</v>
      </c>
    </row>
    <row r="1298" s="14" customFormat="1">
      <c r="A1298" s="14"/>
      <c r="B1298" s="244"/>
      <c r="C1298" s="245"/>
      <c r="D1298" s="235" t="s">
        <v>153</v>
      </c>
      <c r="E1298" s="246" t="s">
        <v>19</v>
      </c>
      <c r="F1298" s="247" t="s">
        <v>2455</v>
      </c>
      <c r="G1298" s="245"/>
      <c r="H1298" s="248">
        <v>2.6099999999999999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153</v>
      </c>
      <c r="AU1298" s="254" t="s">
        <v>79</v>
      </c>
      <c r="AV1298" s="14" t="s">
        <v>79</v>
      </c>
      <c r="AW1298" s="14" t="s">
        <v>31</v>
      </c>
      <c r="AX1298" s="14" t="s">
        <v>69</v>
      </c>
      <c r="AY1298" s="254" t="s">
        <v>142</v>
      </c>
    </row>
    <row r="1299" s="13" customFormat="1">
      <c r="A1299" s="13"/>
      <c r="B1299" s="233"/>
      <c r="C1299" s="234"/>
      <c r="D1299" s="235" t="s">
        <v>153</v>
      </c>
      <c r="E1299" s="236" t="s">
        <v>19</v>
      </c>
      <c r="F1299" s="237" t="s">
        <v>2456</v>
      </c>
      <c r="G1299" s="234"/>
      <c r="H1299" s="236" t="s">
        <v>19</v>
      </c>
      <c r="I1299" s="238"/>
      <c r="J1299" s="234"/>
      <c r="K1299" s="234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153</v>
      </c>
      <c r="AU1299" s="243" t="s">
        <v>79</v>
      </c>
      <c r="AV1299" s="13" t="s">
        <v>77</v>
      </c>
      <c r="AW1299" s="13" t="s">
        <v>31</v>
      </c>
      <c r="AX1299" s="13" t="s">
        <v>69</v>
      </c>
      <c r="AY1299" s="243" t="s">
        <v>142</v>
      </c>
    </row>
    <row r="1300" s="14" customFormat="1">
      <c r="A1300" s="14"/>
      <c r="B1300" s="244"/>
      <c r="C1300" s="245"/>
      <c r="D1300" s="235" t="s">
        <v>153</v>
      </c>
      <c r="E1300" s="246" t="s">
        <v>19</v>
      </c>
      <c r="F1300" s="247" t="s">
        <v>2457</v>
      </c>
      <c r="G1300" s="245"/>
      <c r="H1300" s="248">
        <v>19.690999999999999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153</v>
      </c>
      <c r="AU1300" s="254" t="s">
        <v>79</v>
      </c>
      <c r="AV1300" s="14" t="s">
        <v>79</v>
      </c>
      <c r="AW1300" s="14" t="s">
        <v>31</v>
      </c>
      <c r="AX1300" s="14" t="s">
        <v>69</v>
      </c>
      <c r="AY1300" s="254" t="s">
        <v>142</v>
      </c>
    </row>
    <row r="1301" s="14" customFormat="1">
      <c r="A1301" s="14"/>
      <c r="B1301" s="244"/>
      <c r="C1301" s="245"/>
      <c r="D1301" s="235" t="s">
        <v>153</v>
      </c>
      <c r="E1301" s="246" t="s">
        <v>19</v>
      </c>
      <c r="F1301" s="247" t="s">
        <v>1911</v>
      </c>
      <c r="G1301" s="245"/>
      <c r="H1301" s="248">
        <v>-3.5459999999999998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153</v>
      </c>
      <c r="AU1301" s="254" t="s">
        <v>79</v>
      </c>
      <c r="AV1301" s="14" t="s">
        <v>79</v>
      </c>
      <c r="AW1301" s="14" t="s">
        <v>31</v>
      </c>
      <c r="AX1301" s="14" t="s">
        <v>69</v>
      </c>
      <c r="AY1301" s="254" t="s">
        <v>142</v>
      </c>
    </row>
    <row r="1302" s="14" customFormat="1">
      <c r="A1302" s="14"/>
      <c r="B1302" s="244"/>
      <c r="C1302" s="245"/>
      <c r="D1302" s="235" t="s">
        <v>153</v>
      </c>
      <c r="E1302" s="246" t="s">
        <v>19</v>
      </c>
      <c r="F1302" s="247" t="s">
        <v>496</v>
      </c>
      <c r="G1302" s="245"/>
      <c r="H1302" s="248">
        <v>-1.5760000000000001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153</v>
      </c>
      <c r="AU1302" s="254" t="s">
        <v>79</v>
      </c>
      <c r="AV1302" s="14" t="s">
        <v>79</v>
      </c>
      <c r="AW1302" s="14" t="s">
        <v>31</v>
      </c>
      <c r="AX1302" s="14" t="s">
        <v>69</v>
      </c>
      <c r="AY1302" s="254" t="s">
        <v>142</v>
      </c>
    </row>
    <row r="1303" s="13" customFormat="1">
      <c r="A1303" s="13"/>
      <c r="B1303" s="233"/>
      <c r="C1303" s="234"/>
      <c r="D1303" s="235" t="s">
        <v>153</v>
      </c>
      <c r="E1303" s="236" t="s">
        <v>19</v>
      </c>
      <c r="F1303" s="237" t="s">
        <v>592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153</v>
      </c>
      <c r="AU1303" s="243" t="s">
        <v>79</v>
      </c>
      <c r="AV1303" s="13" t="s">
        <v>77</v>
      </c>
      <c r="AW1303" s="13" t="s">
        <v>31</v>
      </c>
      <c r="AX1303" s="13" t="s">
        <v>69</v>
      </c>
      <c r="AY1303" s="243" t="s">
        <v>142</v>
      </c>
    </row>
    <row r="1304" s="14" customFormat="1">
      <c r="A1304" s="14"/>
      <c r="B1304" s="244"/>
      <c r="C1304" s="245"/>
      <c r="D1304" s="235" t="s">
        <v>153</v>
      </c>
      <c r="E1304" s="246" t="s">
        <v>19</v>
      </c>
      <c r="F1304" s="247" t="s">
        <v>2458</v>
      </c>
      <c r="G1304" s="245"/>
      <c r="H1304" s="248">
        <v>4.9299999999999997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153</v>
      </c>
      <c r="AU1304" s="254" t="s">
        <v>79</v>
      </c>
      <c r="AV1304" s="14" t="s">
        <v>79</v>
      </c>
      <c r="AW1304" s="14" t="s">
        <v>31</v>
      </c>
      <c r="AX1304" s="14" t="s">
        <v>69</v>
      </c>
      <c r="AY1304" s="254" t="s">
        <v>142</v>
      </c>
    </row>
    <row r="1305" s="14" customFormat="1">
      <c r="A1305" s="14"/>
      <c r="B1305" s="244"/>
      <c r="C1305" s="245"/>
      <c r="D1305" s="235" t="s">
        <v>153</v>
      </c>
      <c r="E1305" s="246" t="s">
        <v>19</v>
      </c>
      <c r="F1305" s="247" t="s">
        <v>489</v>
      </c>
      <c r="G1305" s="245"/>
      <c r="H1305" s="248">
        <v>-1.7729999999999999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153</v>
      </c>
      <c r="AU1305" s="254" t="s">
        <v>79</v>
      </c>
      <c r="AV1305" s="14" t="s">
        <v>79</v>
      </c>
      <c r="AW1305" s="14" t="s">
        <v>31</v>
      </c>
      <c r="AX1305" s="14" t="s">
        <v>69</v>
      </c>
      <c r="AY1305" s="254" t="s">
        <v>142</v>
      </c>
    </row>
    <row r="1306" s="13" customFormat="1">
      <c r="A1306" s="13"/>
      <c r="B1306" s="233"/>
      <c r="C1306" s="234"/>
      <c r="D1306" s="235" t="s">
        <v>153</v>
      </c>
      <c r="E1306" s="236" t="s">
        <v>19</v>
      </c>
      <c r="F1306" s="237" t="s">
        <v>2459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153</v>
      </c>
      <c r="AU1306" s="243" t="s">
        <v>79</v>
      </c>
      <c r="AV1306" s="13" t="s">
        <v>77</v>
      </c>
      <c r="AW1306" s="13" t="s">
        <v>31</v>
      </c>
      <c r="AX1306" s="13" t="s">
        <v>69</v>
      </c>
      <c r="AY1306" s="243" t="s">
        <v>142</v>
      </c>
    </row>
    <row r="1307" s="14" customFormat="1">
      <c r="A1307" s="14"/>
      <c r="B1307" s="244"/>
      <c r="C1307" s="245"/>
      <c r="D1307" s="235" t="s">
        <v>153</v>
      </c>
      <c r="E1307" s="246" t="s">
        <v>19</v>
      </c>
      <c r="F1307" s="247" t="s">
        <v>2460</v>
      </c>
      <c r="G1307" s="245"/>
      <c r="H1307" s="248">
        <v>11.194000000000001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153</v>
      </c>
      <c r="AU1307" s="254" t="s">
        <v>79</v>
      </c>
      <c r="AV1307" s="14" t="s">
        <v>79</v>
      </c>
      <c r="AW1307" s="14" t="s">
        <v>31</v>
      </c>
      <c r="AX1307" s="14" t="s">
        <v>69</v>
      </c>
      <c r="AY1307" s="254" t="s">
        <v>142</v>
      </c>
    </row>
    <row r="1308" s="14" customFormat="1">
      <c r="A1308" s="14"/>
      <c r="B1308" s="244"/>
      <c r="C1308" s="245"/>
      <c r="D1308" s="235" t="s">
        <v>153</v>
      </c>
      <c r="E1308" s="246" t="s">
        <v>19</v>
      </c>
      <c r="F1308" s="247" t="s">
        <v>537</v>
      </c>
      <c r="G1308" s="245"/>
      <c r="H1308" s="248">
        <v>-1.379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153</v>
      </c>
      <c r="AU1308" s="254" t="s">
        <v>79</v>
      </c>
      <c r="AV1308" s="14" t="s">
        <v>79</v>
      </c>
      <c r="AW1308" s="14" t="s">
        <v>31</v>
      </c>
      <c r="AX1308" s="14" t="s">
        <v>69</v>
      </c>
      <c r="AY1308" s="254" t="s">
        <v>142</v>
      </c>
    </row>
    <row r="1309" s="14" customFormat="1">
      <c r="A1309" s="14"/>
      <c r="B1309" s="244"/>
      <c r="C1309" s="245"/>
      <c r="D1309" s="235" t="s">
        <v>153</v>
      </c>
      <c r="E1309" s="246" t="s">
        <v>19</v>
      </c>
      <c r="F1309" s="247" t="s">
        <v>496</v>
      </c>
      <c r="G1309" s="245"/>
      <c r="H1309" s="248">
        <v>-1.5760000000000001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153</v>
      </c>
      <c r="AU1309" s="254" t="s">
        <v>79</v>
      </c>
      <c r="AV1309" s="14" t="s">
        <v>79</v>
      </c>
      <c r="AW1309" s="14" t="s">
        <v>31</v>
      </c>
      <c r="AX1309" s="14" t="s">
        <v>69</v>
      </c>
      <c r="AY1309" s="254" t="s">
        <v>142</v>
      </c>
    </row>
    <row r="1310" s="13" customFormat="1">
      <c r="A1310" s="13"/>
      <c r="B1310" s="233"/>
      <c r="C1310" s="234"/>
      <c r="D1310" s="235" t="s">
        <v>153</v>
      </c>
      <c r="E1310" s="236" t="s">
        <v>19</v>
      </c>
      <c r="F1310" s="237" t="s">
        <v>590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153</v>
      </c>
      <c r="AU1310" s="243" t="s">
        <v>79</v>
      </c>
      <c r="AV1310" s="13" t="s">
        <v>77</v>
      </c>
      <c r="AW1310" s="13" t="s">
        <v>31</v>
      </c>
      <c r="AX1310" s="13" t="s">
        <v>69</v>
      </c>
      <c r="AY1310" s="243" t="s">
        <v>142</v>
      </c>
    </row>
    <row r="1311" s="14" customFormat="1">
      <c r="A1311" s="14"/>
      <c r="B1311" s="244"/>
      <c r="C1311" s="245"/>
      <c r="D1311" s="235" t="s">
        <v>153</v>
      </c>
      <c r="E1311" s="246" t="s">
        <v>19</v>
      </c>
      <c r="F1311" s="247" t="s">
        <v>2451</v>
      </c>
      <c r="G1311" s="245"/>
      <c r="H1311" s="248">
        <v>0.81000000000000005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153</v>
      </c>
      <c r="AU1311" s="254" t="s">
        <v>79</v>
      </c>
      <c r="AV1311" s="14" t="s">
        <v>79</v>
      </c>
      <c r="AW1311" s="14" t="s">
        <v>31</v>
      </c>
      <c r="AX1311" s="14" t="s">
        <v>69</v>
      </c>
      <c r="AY1311" s="254" t="s">
        <v>142</v>
      </c>
    </row>
    <row r="1312" s="14" customFormat="1">
      <c r="A1312" s="14"/>
      <c r="B1312" s="244"/>
      <c r="C1312" s="245"/>
      <c r="D1312" s="235" t="s">
        <v>153</v>
      </c>
      <c r="E1312" s="246" t="s">
        <v>19</v>
      </c>
      <c r="F1312" s="247" t="s">
        <v>2461</v>
      </c>
      <c r="G1312" s="245"/>
      <c r="H1312" s="248">
        <v>4.6799999999999997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153</v>
      </c>
      <c r="AU1312" s="254" t="s">
        <v>79</v>
      </c>
      <c r="AV1312" s="14" t="s">
        <v>79</v>
      </c>
      <c r="AW1312" s="14" t="s">
        <v>31</v>
      </c>
      <c r="AX1312" s="14" t="s">
        <v>69</v>
      </c>
      <c r="AY1312" s="254" t="s">
        <v>142</v>
      </c>
    </row>
    <row r="1313" s="14" customFormat="1">
      <c r="A1313" s="14"/>
      <c r="B1313" s="244"/>
      <c r="C1313" s="245"/>
      <c r="D1313" s="235" t="s">
        <v>153</v>
      </c>
      <c r="E1313" s="246" t="s">
        <v>19</v>
      </c>
      <c r="F1313" s="247" t="s">
        <v>2462</v>
      </c>
      <c r="G1313" s="245"/>
      <c r="H1313" s="248">
        <v>6.1950000000000003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153</v>
      </c>
      <c r="AU1313" s="254" t="s">
        <v>79</v>
      </c>
      <c r="AV1313" s="14" t="s">
        <v>79</v>
      </c>
      <c r="AW1313" s="14" t="s">
        <v>31</v>
      </c>
      <c r="AX1313" s="14" t="s">
        <v>69</v>
      </c>
      <c r="AY1313" s="254" t="s">
        <v>142</v>
      </c>
    </row>
    <row r="1314" s="14" customFormat="1">
      <c r="A1314" s="14"/>
      <c r="B1314" s="244"/>
      <c r="C1314" s="245"/>
      <c r="D1314" s="235" t="s">
        <v>153</v>
      </c>
      <c r="E1314" s="246" t="s">
        <v>19</v>
      </c>
      <c r="F1314" s="247" t="s">
        <v>2463</v>
      </c>
      <c r="G1314" s="245"/>
      <c r="H1314" s="248">
        <v>11.339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153</v>
      </c>
      <c r="AU1314" s="254" t="s">
        <v>79</v>
      </c>
      <c r="AV1314" s="14" t="s">
        <v>79</v>
      </c>
      <c r="AW1314" s="14" t="s">
        <v>31</v>
      </c>
      <c r="AX1314" s="14" t="s">
        <v>69</v>
      </c>
      <c r="AY1314" s="254" t="s">
        <v>142</v>
      </c>
    </row>
    <row r="1315" s="14" customFormat="1">
      <c r="A1315" s="14"/>
      <c r="B1315" s="244"/>
      <c r="C1315" s="245"/>
      <c r="D1315" s="235" t="s">
        <v>153</v>
      </c>
      <c r="E1315" s="246" t="s">
        <v>19</v>
      </c>
      <c r="F1315" s="247" t="s">
        <v>496</v>
      </c>
      <c r="G1315" s="245"/>
      <c r="H1315" s="248">
        <v>-1.5760000000000001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153</v>
      </c>
      <c r="AU1315" s="254" t="s">
        <v>79</v>
      </c>
      <c r="AV1315" s="14" t="s">
        <v>79</v>
      </c>
      <c r="AW1315" s="14" t="s">
        <v>31</v>
      </c>
      <c r="AX1315" s="14" t="s">
        <v>69</v>
      </c>
      <c r="AY1315" s="254" t="s">
        <v>142</v>
      </c>
    </row>
    <row r="1316" s="13" customFormat="1">
      <c r="A1316" s="13"/>
      <c r="B1316" s="233"/>
      <c r="C1316" s="234"/>
      <c r="D1316" s="235" t="s">
        <v>153</v>
      </c>
      <c r="E1316" s="236" t="s">
        <v>19</v>
      </c>
      <c r="F1316" s="237" t="s">
        <v>2103</v>
      </c>
      <c r="G1316" s="234"/>
      <c r="H1316" s="236" t="s">
        <v>19</v>
      </c>
      <c r="I1316" s="238"/>
      <c r="J1316" s="234"/>
      <c r="K1316" s="234"/>
      <c r="L1316" s="239"/>
      <c r="M1316" s="240"/>
      <c r="N1316" s="241"/>
      <c r="O1316" s="241"/>
      <c r="P1316" s="241"/>
      <c r="Q1316" s="241"/>
      <c r="R1316" s="241"/>
      <c r="S1316" s="241"/>
      <c r="T1316" s="24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3" t="s">
        <v>153</v>
      </c>
      <c r="AU1316" s="243" t="s">
        <v>79</v>
      </c>
      <c r="AV1316" s="13" t="s">
        <v>77</v>
      </c>
      <c r="AW1316" s="13" t="s">
        <v>31</v>
      </c>
      <c r="AX1316" s="13" t="s">
        <v>69</v>
      </c>
      <c r="AY1316" s="243" t="s">
        <v>142</v>
      </c>
    </row>
    <row r="1317" s="14" customFormat="1">
      <c r="A1317" s="14"/>
      <c r="B1317" s="244"/>
      <c r="C1317" s="245"/>
      <c r="D1317" s="235" t="s">
        <v>153</v>
      </c>
      <c r="E1317" s="246" t="s">
        <v>19</v>
      </c>
      <c r="F1317" s="247" t="s">
        <v>2464</v>
      </c>
      <c r="G1317" s="245"/>
      <c r="H1317" s="248">
        <v>38.866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153</v>
      </c>
      <c r="AU1317" s="254" t="s">
        <v>79</v>
      </c>
      <c r="AV1317" s="14" t="s">
        <v>79</v>
      </c>
      <c r="AW1317" s="14" t="s">
        <v>31</v>
      </c>
      <c r="AX1317" s="14" t="s">
        <v>69</v>
      </c>
      <c r="AY1317" s="254" t="s">
        <v>142</v>
      </c>
    </row>
    <row r="1318" s="14" customFormat="1">
      <c r="A1318" s="14"/>
      <c r="B1318" s="244"/>
      <c r="C1318" s="245"/>
      <c r="D1318" s="235" t="s">
        <v>153</v>
      </c>
      <c r="E1318" s="246" t="s">
        <v>19</v>
      </c>
      <c r="F1318" s="247" t="s">
        <v>509</v>
      </c>
      <c r="G1318" s="245"/>
      <c r="H1318" s="248">
        <v>-3.1520000000000001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153</v>
      </c>
      <c r="AU1318" s="254" t="s">
        <v>79</v>
      </c>
      <c r="AV1318" s="14" t="s">
        <v>79</v>
      </c>
      <c r="AW1318" s="14" t="s">
        <v>31</v>
      </c>
      <c r="AX1318" s="14" t="s">
        <v>69</v>
      </c>
      <c r="AY1318" s="254" t="s">
        <v>142</v>
      </c>
    </row>
    <row r="1319" s="14" customFormat="1">
      <c r="A1319" s="14"/>
      <c r="B1319" s="244"/>
      <c r="C1319" s="245"/>
      <c r="D1319" s="235" t="s">
        <v>153</v>
      </c>
      <c r="E1319" s="246" t="s">
        <v>19</v>
      </c>
      <c r="F1319" s="247" t="s">
        <v>2339</v>
      </c>
      <c r="G1319" s="245"/>
      <c r="H1319" s="248">
        <v>-3.48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153</v>
      </c>
      <c r="AU1319" s="254" t="s">
        <v>79</v>
      </c>
      <c r="AV1319" s="14" t="s">
        <v>79</v>
      </c>
      <c r="AW1319" s="14" t="s">
        <v>31</v>
      </c>
      <c r="AX1319" s="14" t="s">
        <v>69</v>
      </c>
      <c r="AY1319" s="254" t="s">
        <v>142</v>
      </c>
    </row>
    <row r="1320" s="13" customFormat="1">
      <c r="A1320" s="13"/>
      <c r="B1320" s="233"/>
      <c r="C1320" s="234"/>
      <c r="D1320" s="235" t="s">
        <v>153</v>
      </c>
      <c r="E1320" s="236" t="s">
        <v>19</v>
      </c>
      <c r="F1320" s="237" t="s">
        <v>587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153</v>
      </c>
      <c r="AU1320" s="243" t="s">
        <v>79</v>
      </c>
      <c r="AV1320" s="13" t="s">
        <v>77</v>
      </c>
      <c r="AW1320" s="13" t="s">
        <v>31</v>
      </c>
      <c r="AX1320" s="13" t="s">
        <v>69</v>
      </c>
      <c r="AY1320" s="243" t="s">
        <v>142</v>
      </c>
    </row>
    <row r="1321" s="14" customFormat="1">
      <c r="A1321" s="14"/>
      <c r="B1321" s="244"/>
      <c r="C1321" s="245"/>
      <c r="D1321" s="235" t="s">
        <v>153</v>
      </c>
      <c r="E1321" s="246" t="s">
        <v>19</v>
      </c>
      <c r="F1321" s="247" t="s">
        <v>2465</v>
      </c>
      <c r="G1321" s="245"/>
      <c r="H1321" s="248">
        <v>16.82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153</v>
      </c>
      <c r="AU1321" s="254" t="s">
        <v>79</v>
      </c>
      <c r="AV1321" s="14" t="s">
        <v>79</v>
      </c>
      <c r="AW1321" s="14" t="s">
        <v>31</v>
      </c>
      <c r="AX1321" s="14" t="s">
        <v>69</v>
      </c>
      <c r="AY1321" s="254" t="s">
        <v>142</v>
      </c>
    </row>
    <row r="1322" s="14" customFormat="1">
      <c r="A1322" s="14"/>
      <c r="B1322" s="244"/>
      <c r="C1322" s="245"/>
      <c r="D1322" s="235" t="s">
        <v>153</v>
      </c>
      <c r="E1322" s="246" t="s">
        <v>19</v>
      </c>
      <c r="F1322" s="247" t="s">
        <v>496</v>
      </c>
      <c r="G1322" s="245"/>
      <c r="H1322" s="248">
        <v>-1.5760000000000001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153</v>
      </c>
      <c r="AU1322" s="254" t="s">
        <v>79</v>
      </c>
      <c r="AV1322" s="14" t="s">
        <v>79</v>
      </c>
      <c r="AW1322" s="14" t="s">
        <v>31</v>
      </c>
      <c r="AX1322" s="14" t="s">
        <v>69</v>
      </c>
      <c r="AY1322" s="254" t="s">
        <v>142</v>
      </c>
    </row>
    <row r="1323" s="14" customFormat="1">
      <c r="A1323" s="14"/>
      <c r="B1323" s="244"/>
      <c r="C1323" s="245"/>
      <c r="D1323" s="235" t="s">
        <v>153</v>
      </c>
      <c r="E1323" s="246" t="s">
        <v>19</v>
      </c>
      <c r="F1323" s="247" t="s">
        <v>2466</v>
      </c>
      <c r="G1323" s="245"/>
      <c r="H1323" s="248">
        <v>-2.2400000000000002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153</v>
      </c>
      <c r="AU1323" s="254" t="s">
        <v>79</v>
      </c>
      <c r="AV1323" s="14" t="s">
        <v>79</v>
      </c>
      <c r="AW1323" s="14" t="s">
        <v>31</v>
      </c>
      <c r="AX1323" s="14" t="s">
        <v>69</v>
      </c>
      <c r="AY1323" s="254" t="s">
        <v>142</v>
      </c>
    </row>
    <row r="1324" s="14" customFormat="1">
      <c r="A1324" s="14"/>
      <c r="B1324" s="244"/>
      <c r="C1324" s="245"/>
      <c r="D1324" s="235" t="s">
        <v>153</v>
      </c>
      <c r="E1324" s="246" t="s">
        <v>19</v>
      </c>
      <c r="F1324" s="247" t="s">
        <v>2467</v>
      </c>
      <c r="G1324" s="245"/>
      <c r="H1324" s="248">
        <v>12.382999999999999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153</v>
      </c>
      <c r="AU1324" s="254" t="s">
        <v>79</v>
      </c>
      <c r="AV1324" s="14" t="s">
        <v>79</v>
      </c>
      <c r="AW1324" s="14" t="s">
        <v>31</v>
      </c>
      <c r="AX1324" s="14" t="s">
        <v>69</v>
      </c>
      <c r="AY1324" s="254" t="s">
        <v>142</v>
      </c>
    </row>
    <row r="1325" s="14" customFormat="1">
      <c r="A1325" s="14"/>
      <c r="B1325" s="244"/>
      <c r="C1325" s="245"/>
      <c r="D1325" s="235" t="s">
        <v>153</v>
      </c>
      <c r="E1325" s="246" t="s">
        <v>19</v>
      </c>
      <c r="F1325" s="247" t="s">
        <v>496</v>
      </c>
      <c r="G1325" s="245"/>
      <c r="H1325" s="248">
        <v>-1.5760000000000001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153</v>
      </c>
      <c r="AU1325" s="254" t="s">
        <v>79</v>
      </c>
      <c r="AV1325" s="14" t="s">
        <v>79</v>
      </c>
      <c r="AW1325" s="14" t="s">
        <v>31</v>
      </c>
      <c r="AX1325" s="14" t="s">
        <v>69</v>
      </c>
      <c r="AY1325" s="254" t="s">
        <v>142</v>
      </c>
    </row>
    <row r="1326" s="14" customFormat="1">
      <c r="A1326" s="14"/>
      <c r="B1326" s="244"/>
      <c r="C1326" s="245"/>
      <c r="D1326" s="235" t="s">
        <v>153</v>
      </c>
      <c r="E1326" s="246" t="s">
        <v>19</v>
      </c>
      <c r="F1326" s="247" t="s">
        <v>537</v>
      </c>
      <c r="G1326" s="245"/>
      <c r="H1326" s="248">
        <v>-1.379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153</v>
      </c>
      <c r="AU1326" s="254" t="s">
        <v>79</v>
      </c>
      <c r="AV1326" s="14" t="s">
        <v>79</v>
      </c>
      <c r="AW1326" s="14" t="s">
        <v>31</v>
      </c>
      <c r="AX1326" s="14" t="s">
        <v>69</v>
      </c>
      <c r="AY1326" s="254" t="s">
        <v>142</v>
      </c>
    </row>
    <row r="1327" s="14" customFormat="1">
      <c r="A1327" s="14"/>
      <c r="B1327" s="244"/>
      <c r="C1327" s="245"/>
      <c r="D1327" s="235" t="s">
        <v>153</v>
      </c>
      <c r="E1327" s="246" t="s">
        <v>19</v>
      </c>
      <c r="F1327" s="247" t="s">
        <v>2468</v>
      </c>
      <c r="G1327" s="245"/>
      <c r="H1327" s="248">
        <v>5.2830000000000004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153</v>
      </c>
      <c r="AU1327" s="254" t="s">
        <v>79</v>
      </c>
      <c r="AV1327" s="14" t="s">
        <v>79</v>
      </c>
      <c r="AW1327" s="14" t="s">
        <v>31</v>
      </c>
      <c r="AX1327" s="14" t="s">
        <v>69</v>
      </c>
      <c r="AY1327" s="254" t="s">
        <v>142</v>
      </c>
    </row>
    <row r="1328" s="13" customFormat="1">
      <c r="A1328" s="13"/>
      <c r="B1328" s="233"/>
      <c r="C1328" s="234"/>
      <c r="D1328" s="235" t="s">
        <v>153</v>
      </c>
      <c r="E1328" s="236" t="s">
        <v>19</v>
      </c>
      <c r="F1328" s="237" t="s">
        <v>525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153</v>
      </c>
      <c r="AU1328" s="243" t="s">
        <v>79</v>
      </c>
      <c r="AV1328" s="13" t="s">
        <v>77</v>
      </c>
      <c r="AW1328" s="13" t="s">
        <v>31</v>
      </c>
      <c r="AX1328" s="13" t="s">
        <v>69</v>
      </c>
      <c r="AY1328" s="243" t="s">
        <v>142</v>
      </c>
    </row>
    <row r="1329" s="14" customFormat="1">
      <c r="A1329" s="14"/>
      <c r="B1329" s="244"/>
      <c r="C1329" s="245"/>
      <c r="D1329" s="235" t="s">
        <v>153</v>
      </c>
      <c r="E1329" s="246" t="s">
        <v>19</v>
      </c>
      <c r="F1329" s="247" t="s">
        <v>2469</v>
      </c>
      <c r="G1329" s="245"/>
      <c r="H1329" s="248">
        <v>33.143999999999998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153</v>
      </c>
      <c r="AU1329" s="254" t="s">
        <v>79</v>
      </c>
      <c r="AV1329" s="14" t="s">
        <v>79</v>
      </c>
      <c r="AW1329" s="14" t="s">
        <v>31</v>
      </c>
      <c r="AX1329" s="14" t="s">
        <v>69</v>
      </c>
      <c r="AY1329" s="254" t="s">
        <v>142</v>
      </c>
    </row>
    <row r="1330" s="14" customFormat="1">
      <c r="A1330" s="14"/>
      <c r="B1330" s="244"/>
      <c r="C1330" s="245"/>
      <c r="D1330" s="235" t="s">
        <v>153</v>
      </c>
      <c r="E1330" s="246" t="s">
        <v>19</v>
      </c>
      <c r="F1330" s="247" t="s">
        <v>509</v>
      </c>
      <c r="G1330" s="245"/>
      <c r="H1330" s="248">
        <v>-3.1520000000000001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153</v>
      </c>
      <c r="AU1330" s="254" t="s">
        <v>79</v>
      </c>
      <c r="AV1330" s="14" t="s">
        <v>79</v>
      </c>
      <c r="AW1330" s="14" t="s">
        <v>31</v>
      </c>
      <c r="AX1330" s="14" t="s">
        <v>69</v>
      </c>
      <c r="AY1330" s="254" t="s">
        <v>142</v>
      </c>
    </row>
    <row r="1331" s="14" customFormat="1">
      <c r="A1331" s="14"/>
      <c r="B1331" s="244"/>
      <c r="C1331" s="245"/>
      <c r="D1331" s="235" t="s">
        <v>153</v>
      </c>
      <c r="E1331" s="246" t="s">
        <v>19</v>
      </c>
      <c r="F1331" s="247" t="s">
        <v>537</v>
      </c>
      <c r="G1331" s="245"/>
      <c r="H1331" s="248">
        <v>-1.379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153</v>
      </c>
      <c r="AU1331" s="254" t="s">
        <v>79</v>
      </c>
      <c r="AV1331" s="14" t="s">
        <v>79</v>
      </c>
      <c r="AW1331" s="14" t="s">
        <v>31</v>
      </c>
      <c r="AX1331" s="14" t="s">
        <v>69</v>
      </c>
      <c r="AY1331" s="254" t="s">
        <v>142</v>
      </c>
    </row>
    <row r="1332" s="14" customFormat="1">
      <c r="A1332" s="14"/>
      <c r="B1332" s="244"/>
      <c r="C1332" s="245"/>
      <c r="D1332" s="235" t="s">
        <v>153</v>
      </c>
      <c r="E1332" s="246" t="s">
        <v>19</v>
      </c>
      <c r="F1332" s="247" t="s">
        <v>489</v>
      </c>
      <c r="G1332" s="245"/>
      <c r="H1332" s="248">
        <v>-1.7729999999999999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153</v>
      </c>
      <c r="AU1332" s="254" t="s">
        <v>79</v>
      </c>
      <c r="AV1332" s="14" t="s">
        <v>79</v>
      </c>
      <c r="AW1332" s="14" t="s">
        <v>31</v>
      </c>
      <c r="AX1332" s="14" t="s">
        <v>69</v>
      </c>
      <c r="AY1332" s="254" t="s">
        <v>142</v>
      </c>
    </row>
    <row r="1333" s="14" customFormat="1">
      <c r="A1333" s="14"/>
      <c r="B1333" s="244"/>
      <c r="C1333" s="245"/>
      <c r="D1333" s="235" t="s">
        <v>153</v>
      </c>
      <c r="E1333" s="246" t="s">
        <v>19</v>
      </c>
      <c r="F1333" s="247" t="s">
        <v>2470</v>
      </c>
      <c r="G1333" s="245"/>
      <c r="H1333" s="248">
        <v>4.2030000000000003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153</v>
      </c>
      <c r="AU1333" s="254" t="s">
        <v>79</v>
      </c>
      <c r="AV1333" s="14" t="s">
        <v>79</v>
      </c>
      <c r="AW1333" s="14" t="s">
        <v>31</v>
      </c>
      <c r="AX1333" s="14" t="s">
        <v>69</v>
      </c>
      <c r="AY1333" s="254" t="s">
        <v>142</v>
      </c>
    </row>
    <row r="1334" s="13" customFormat="1">
      <c r="A1334" s="13"/>
      <c r="B1334" s="233"/>
      <c r="C1334" s="234"/>
      <c r="D1334" s="235" t="s">
        <v>153</v>
      </c>
      <c r="E1334" s="236" t="s">
        <v>19</v>
      </c>
      <c r="F1334" s="237" t="s">
        <v>2416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153</v>
      </c>
      <c r="AU1334" s="243" t="s">
        <v>79</v>
      </c>
      <c r="AV1334" s="13" t="s">
        <v>77</v>
      </c>
      <c r="AW1334" s="13" t="s">
        <v>31</v>
      </c>
      <c r="AX1334" s="13" t="s">
        <v>69</v>
      </c>
      <c r="AY1334" s="243" t="s">
        <v>142</v>
      </c>
    </row>
    <row r="1335" s="14" customFormat="1">
      <c r="A1335" s="14"/>
      <c r="B1335" s="244"/>
      <c r="C1335" s="245"/>
      <c r="D1335" s="235" t="s">
        <v>153</v>
      </c>
      <c r="E1335" s="246" t="s">
        <v>19</v>
      </c>
      <c r="F1335" s="247" t="s">
        <v>2471</v>
      </c>
      <c r="G1335" s="245"/>
      <c r="H1335" s="248">
        <v>39.353000000000002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153</v>
      </c>
      <c r="AU1335" s="254" t="s">
        <v>79</v>
      </c>
      <c r="AV1335" s="14" t="s">
        <v>79</v>
      </c>
      <c r="AW1335" s="14" t="s">
        <v>31</v>
      </c>
      <c r="AX1335" s="14" t="s">
        <v>69</v>
      </c>
      <c r="AY1335" s="254" t="s">
        <v>142</v>
      </c>
    </row>
    <row r="1336" s="14" customFormat="1">
      <c r="A1336" s="14"/>
      <c r="B1336" s="244"/>
      <c r="C1336" s="245"/>
      <c r="D1336" s="235" t="s">
        <v>153</v>
      </c>
      <c r="E1336" s="246" t="s">
        <v>19</v>
      </c>
      <c r="F1336" s="247" t="s">
        <v>599</v>
      </c>
      <c r="G1336" s="245"/>
      <c r="H1336" s="248">
        <v>-4.7279999999999998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153</v>
      </c>
      <c r="AU1336" s="254" t="s">
        <v>79</v>
      </c>
      <c r="AV1336" s="14" t="s">
        <v>79</v>
      </c>
      <c r="AW1336" s="14" t="s">
        <v>31</v>
      </c>
      <c r="AX1336" s="14" t="s">
        <v>69</v>
      </c>
      <c r="AY1336" s="254" t="s">
        <v>142</v>
      </c>
    </row>
    <row r="1337" s="14" customFormat="1">
      <c r="A1337" s="14"/>
      <c r="B1337" s="244"/>
      <c r="C1337" s="245"/>
      <c r="D1337" s="235" t="s">
        <v>153</v>
      </c>
      <c r="E1337" s="246" t="s">
        <v>19</v>
      </c>
      <c r="F1337" s="247" t="s">
        <v>2472</v>
      </c>
      <c r="G1337" s="245"/>
      <c r="H1337" s="248">
        <v>6.165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153</v>
      </c>
      <c r="AU1337" s="254" t="s">
        <v>79</v>
      </c>
      <c r="AV1337" s="14" t="s">
        <v>79</v>
      </c>
      <c r="AW1337" s="14" t="s">
        <v>31</v>
      </c>
      <c r="AX1337" s="14" t="s">
        <v>69</v>
      </c>
      <c r="AY1337" s="254" t="s">
        <v>142</v>
      </c>
    </row>
    <row r="1338" s="13" customFormat="1">
      <c r="A1338" s="13"/>
      <c r="B1338" s="233"/>
      <c r="C1338" s="234"/>
      <c r="D1338" s="235" t="s">
        <v>153</v>
      </c>
      <c r="E1338" s="236" t="s">
        <v>19</v>
      </c>
      <c r="F1338" s="237" t="s">
        <v>2473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153</v>
      </c>
      <c r="AU1338" s="243" t="s">
        <v>79</v>
      </c>
      <c r="AV1338" s="13" t="s">
        <v>77</v>
      </c>
      <c r="AW1338" s="13" t="s">
        <v>31</v>
      </c>
      <c r="AX1338" s="13" t="s">
        <v>69</v>
      </c>
      <c r="AY1338" s="243" t="s">
        <v>142</v>
      </c>
    </row>
    <row r="1339" s="14" customFormat="1">
      <c r="A1339" s="14"/>
      <c r="B1339" s="244"/>
      <c r="C1339" s="245"/>
      <c r="D1339" s="235" t="s">
        <v>153</v>
      </c>
      <c r="E1339" s="246" t="s">
        <v>19</v>
      </c>
      <c r="F1339" s="247" t="s">
        <v>2474</v>
      </c>
      <c r="G1339" s="245"/>
      <c r="H1339" s="248">
        <v>9.1609999999999996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153</v>
      </c>
      <c r="AU1339" s="254" t="s">
        <v>79</v>
      </c>
      <c r="AV1339" s="14" t="s">
        <v>79</v>
      </c>
      <c r="AW1339" s="14" t="s">
        <v>31</v>
      </c>
      <c r="AX1339" s="14" t="s">
        <v>69</v>
      </c>
      <c r="AY1339" s="254" t="s">
        <v>142</v>
      </c>
    </row>
    <row r="1340" s="14" customFormat="1">
      <c r="A1340" s="14"/>
      <c r="B1340" s="244"/>
      <c r="C1340" s="245"/>
      <c r="D1340" s="235" t="s">
        <v>153</v>
      </c>
      <c r="E1340" s="246" t="s">
        <v>19</v>
      </c>
      <c r="F1340" s="247" t="s">
        <v>2475</v>
      </c>
      <c r="G1340" s="245"/>
      <c r="H1340" s="248">
        <v>1.8480000000000001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153</v>
      </c>
      <c r="AU1340" s="254" t="s">
        <v>79</v>
      </c>
      <c r="AV1340" s="14" t="s">
        <v>79</v>
      </c>
      <c r="AW1340" s="14" t="s">
        <v>31</v>
      </c>
      <c r="AX1340" s="14" t="s">
        <v>69</v>
      </c>
      <c r="AY1340" s="254" t="s">
        <v>142</v>
      </c>
    </row>
    <row r="1341" s="14" customFormat="1">
      <c r="A1341" s="14"/>
      <c r="B1341" s="244"/>
      <c r="C1341" s="245"/>
      <c r="D1341" s="235" t="s">
        <v>153</v>
      </c>
      <c r="E1341" s="246" t="s">
        <v>19</v>
      </c>
      <c r="F1341" s="247" t="s">
        <v>2476</v>
      </c>
      <c r="G1341" s="245"/>
      <c r="H1341" s="248">
        <v>10.585000000000001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153</v>
      </c>
      <c r="AU1341" s="254" t="s">
        <v>79</v>
      </c>
      <c r="AV1341" s="14" t="s">
        <v>79</v>
      </c>
      <c r="AW1341" s="14" t="s">
        <v>31</v>
      </c>
      <c r="AX1341" s="14" t="s">
        <v>69</v>
      </c>
      <c r="AY1341" s="254" t="s">
        <v>142</v>
      </c>
    </row>
    <row r="1342" s="14" customFormat="1">
      <c r="A1342" s="14"/>
      <c r="B1342" s="244"/>
      <c r="C1342" s="245"/>
      <c r="D1342" s="235" t="s">
        <v>153</v>
      </c>
      <c r="E1342" s="246" t="s">
        <v>19</v>
      </c>
      <c r="F1342" s="247" t="s">
        <v>2477</v>
      </c>
      <c r="G1342" s="245"/>
      <c r="H1342" s="248">
        <v>-1.76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153</v>
      </c>
      <c r="AU1342" s="254" t="s">
        <v>79</v>
      </c>
      <c r="AV1342" s="14" t="s">
        <v>79</v>
      </c>
      <c r="AW1342" s="14" t="s">
        <v>31</v>
      </c>
      <c r="AX1342" s="14" t="s">
        <v>69</v>
      </c>
      <c r="AY1342" s="254" t="s">
        <v>142</v>
      </c>
    </row>
    <row r="1343" s="14" customFormat="1">
      <c r="A1343" s="14"/>
      <c r="B1343" s="244"/>
      <c r="C1343" s="245"/>
      <c r="D1343" s="235" t="s">
        <v>153</v>
      </c>
      <c r="E1343" s="246" t="s">
        <v>19</v>
      </c>
      <c r="F1343" s="247" t="s">
        <v>496</v>
      </c>
      <c r="G1343" s="245"/>
      <c r="H1343" s="248">
        <v>-1.5760000000000001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153</v>
      </c>
      <c r="AU1343" s="254" t="s">
        <v>79</v>
      </c>
      <c r="AV1343" s="14" t="s">
        <v>79</v>
      </c>
      <c r="AW1343" s="14" t="s">
        <v>31</v>
      </c>
      <c r="AX1343" s="14" t="s">
        <v>69</v>
      </c>
      <c r="AY1343" s="254" t="s">
        <v>142</v>
      </c>
    </row>
    <row r="1344" s="14" customFormat="1">
      <c r="A1344" s="14"/>
      <c r="B1344" s="244"/>
      <c r="C1344" s="245"/>
      <c r="D1344" s="235" t="s">
        <v>153</v>
      </c>
      <c r="E1344" s="246" t="s">
        <v>19</v>
      </c>
      <c r="F1344" s="247" t="s">
        <v>2478</v>
      </c>
      <c r="G1344" s="245"/>
      <c r="H1344" s="248">
        <v>10.875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153</v>
      </c>
      <c r="AU1344" s="254" t="s">
        <v>79</v>
      </c>
      <c r="AV1344" s="14" t="s">
        <v>79</v>
      </c>
      <c r="AW1344" s="14" t="s">
        <v>31</v>
      </c>
      <c r="AX1344" s="14" t="s">
        <v>69</v>
      </c>
      <c r="AY1344" s="254" t="s">
        <v>142</v>
      </c>
    </row>
    <row r="1345" s="14" customFormat="1">
      <c r="A1345" s="14"/>
      <c r="B1345" s="244"/>
      <c r="C1345" s="245"/>
      <c r="D1345" s="235" t="s">
        <v>153</v>
      </c>
      <c r="E1345" s="246" t="s">
        <v>19</v>
      </c>
      <c r="F1345" s="247" t="s">
        <v>509</v>
      </c>
      <c r="G1345" s="245"/>
      <c r="H1345" s="248">
        <v>-3.1520000000000001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153</v>
      </c>
      <c r="AU1345" s="254" t="s">
        <v>79</v>
      </c>
      <c r="AV1345" s="14" t="s">
        <v>79</v>
      </c>
      <c r="AW1345" s="14" t="s">
        <v>31</v>
      </c>
      <c r="AX1345" s="14" t="s">
        <v>69</v>
      </c>
      <c r="AY1345" s="254" t="s">
        <v>142</v>
      </c>
    </row>
    <row r="1346" s="14" customFormat="1">
      <c r="A1346" s="14"/>
      <c r="B1346" s="244"/>
      <c r="C1346" s="245"/>
      <c r="D1346" s="235" t="s">
        <v>153</v>
      </c>
      <c r="E1346" s="246" t="s">
        <v>19</v>
      </c>
      <c r="F1346" s="247" t="s">
        <v>2479</v>
      </c>
      <c r="G1346" s="245"/>
      <c r="H1346" s="248">
        <v>3.7349999999999999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153</v>
      </c>
      <c r="AU1346" s="254" t="s">
        <v>79</v>
      </c>
      <c r="AV1346" s="14" t="s">
        <v>79</v>
      </c>
      <c r="AW1346" s="14" t="s">
        <v>31</v>
      </c>
      <c r="AX1346" s="14" t="s">
        <v>69</v>
      </c>
      <c r="AY1346" s="254" t="s">
        <v>142</v>
      </c>
    </row>
    <row r="1347" s="13" customFormat="1">
      <c r="A1347" s="13"/>
      <c r="B1347" s="233"/>
      <c r="C1347" s="234"/>
      <c r="D1347" s="235" t="s">
        <v>153</v>
      </c>
      <c r="E1347" s="236" t="s">
        <v>19</v>
      </c>
      <c r="F1347" s="237" t="s">
        <v>2423</v>
      </c>
      <c r="G1347" s="234"/>
      <c r="H1347" s="236" t="s">
        <v>19</v>
      </c>
      <c r="I1347" s="238"/>
      <c r="J1347" s="234"/>
      <c r="K1347" s="234"/>
      <c r="L1347" s="239"/>
      <c r="M1347" s="240"/>
      <c r="N1347" s="241"/>
      <c r="O1347" s="241"/>
      <c r="P1347" s="241"/>
      <c r="Q1347" s="241"/>
      <c r="R1347" s="241"/>
      <c r="S1347" s="241"/>
      <c r="T1347" s="24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3" t="s">
        <v>153</v>
      </c>
      <c r="AU1347" s="243" t="s">
        <v>79</v>
      </c>
      <c r="AV1347" s="13" t="s">
        <v>77</v>
      </c>
      <c r="AW1347" s="13" t="s">
        <v>31</v>
      </c>
      <c r="AX1347" s="13" t="s">
        <v>69</v>
      </c>
      <c r="AY1347" s="243" t="s">
        <v>142</v>
      </c>
    </row>
    <row r="1348" s="14" customFormat="1">
      <c r="A1348" s="14"/>
      <c r="B1348" s="244"/>
      <c r="C1348" s="245"/>
      <c r="D1348" s="235" t="s">
        <v>153</v>
      </c>
      <c r="E1348" s="246" t="s">
        <v>19</v>
      </c>
      <c r="F1348" s="247" t="s">
        <v>2480</v>
      </c>
      <c r="G1348" s="245"/>
      <c r="H1348" s="248">
        <v>8.9900000000000002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153</v>
      </c>
      <c r="AU1348" s="254" t="s">
        <v>79</v>
      </c>
      <c r="AV1348" s="14" t="s">
        <v>79</v>
      </c>
      <c r="AW1348" s="14" t="s">
        <v>31</v>
      </c>
      <c r="AX1348" s="14" t="s">
        <v>69</v>
      </c>
      <c r="AY1348" s="254" t="s">
        <v>142</v>
      </c>
    </row>
    <row r="1349" s="14" customFormat="1">
      <c r="A1349" s="14"/>
      <c r="B1349" s="244"/>
      <c r="C1349" s="245"/>
      <c r="D1349" s="235" t="s">
        <v>153</v>
      </c>
      <c r="E1349" s="246" t="s">
        <v>19</v>
      </c>
      <c r="F1349" s="247" t="s">
        <v>2481</v>
      </c>
      <c r="G1349" s="245"/>
      <c r="H1349" s="248">
        <v>3.6960000000000002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153</v>
      </c>
      <c r="AU1349" s="254" t="s">
        <v>79</v>
      </c>
      <c r="AV1349" s="14" t="s">
        <v>79</v>
      </c>
      <c r="AW1349" s="14" t="s">
        <v>31</v>
      </c>
      <c r="AX1349" s="14" t="s">
        <v>69</v>
      </c>
      <c r="AY1349" s="254" t="s">
        <v>142</v>
      </c>
    </row>
    <row r="1350" s="14" customFormat="1">
      <c r="A1350" s="14"/>
      <c r="B1350" s="244"/>
      <c r="C1350" s="245"/>
      <c r="D1350" s="235" t="s">
        <v>153</v>
      </c>
      <c r="E1350" s="246" t="s">
        <v>19</v>
      </c>
      <c r="F1350" s="247" t="s">
        <v>2482</v>
      </c>
      <c r="G1350" s="245"/>
      <c r="H1350" s="248">
        <v>11.890000000000001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153</v>
      </c>
      <c r="AU1350" s="254" t="s">
        <v>79</v>
      </c>
      <c r="AV1350" s="14" t="s">
        <v>79</v>
      </c>
      <c r="AW1350" s="14" t="s">
        <v>31</v>
      </c>
      <c r="AX1350" s="14" t="s">
        <v>69</v>
      </c>
      <c r="AY1350" s="254" t="s">
        <v>142</v>
      </c>
    </row>
    <row r="1351" s="14" customFormat="1">
      <c r="A1351" s="14"/>
      <c r="B1351" s="244"/>
      <c r="C1351" s="245"/>
      <c r="D1351" s="235" t="s">
        <v>153</v>
      </c>
      <c r="E1351" s="246" t="s">
        <v>19</v>
      </c>
      <c r="F1351" s="247" t="s">
        <v>496</v>
      </c>
      <c r="G1351" s="245"/>
      <c r="H1351" s="248">
        <v>-1.5760000000000001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153</v>
      </c>
      <c r="AU1351" s="254" t="s">
        <v>79</v>
      </c>
      <c r="AV1351" s="14" t="s">
        <v>79</v>
      </c>
      <c r="AW1351" s="14" t="s">
        <v>31</v>
      </c>
      <c r="AX1351" s="14" t="s">
        <v>69</v>
      </c>
      <c r="AY1351" s="254" t="s">
        <v>142</v>
      </c>
    </row>
    <row r="1352" s="14" customFormat="1">
      <c r="A1352" s="14"/>
      <c r="B1352" s="244"/>
      <c r="C1352" s="245"/>
      <c r="D1352" s="235" t="s">
        <v>153</v>
      </c>
      <c r="E1352" s="246" t="s">
        <v>19</v>
      </c>
      <c r="F1352" s="247" t="s">
        <v>2483</v>
      </c>
      <c r="G1352" s="245"/>
      <c r="H1352" s="248">
        <v>-2.48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153</v>
      </c>
      <c r="AU1352" s="254" t="s">
        <v>79</v>
      </c>
      <c r="AV1352" s="14" t="s">
        <v>79</v>
      </c>
      <c r="AW1352" s="14" t="s">
        <v>31</v>
      </c>
      <c r="AX1352" s="14" t="s">
        <v>69</v>
      </c>
      <c r="AY1352" s="254" t="s">
        <v>142</v>
      </c>
    </row>
    <row r="1353" s="14" customFormat="1">
      <c r="A1353" s="14"/>
      <c r="B1353" s="244"/>
      <c r="C1353" s="245"/>
      <c r="D1353" s="235" t="s">
        <v>153</v>
      </c>
      <c r="E1353" s="246" t="s">
        <v>19</v>
      </c>
      <c r="F1353" s="247" t="s">
        <v>2484</v>
      </c>
      <c r="G1353" s="245"/>
      <c r="H1353" s="248">
        <v>15.08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153</v>
      </c>
      <c r="AU1353" s="254" t="s">
        <v>79</v>
      </c>
      <c r="AV1353" s="14" t="s">
        <v>79</v>
      </c>
      <c r="AW1353" s="14" t="s">
        <v>31</v>
      </c>
      <c r="AX1353" s="14" t="s">
        <v>69</v>
      </c>
      <c r="AY1353" s="254" t="s">
        <v>142</v>
      </c>
    </row>
    <row r="1354" s="14" customFormat="1">
      <c r="A1354" s="14"/>
      <c r="B1354" s="244"/>
      <c r="C1354" s="245"/>
      <c r="D1354" s="235" t="s">
        <v>153</v>
      </c>
      <c r="E1354" s="246" t="s">
        <v>19</v>
      </c>
      <c r="F1354" s="247" t="s">
        <v>599</v>
      </c>
      <c r="G1354" s="245"/>
      <c r="H1354" s="248">
        <v>-4.7279999999999998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153</v>
      </c>
      <c r="AU1354" s="254" t="s">
        <v>79</v>
      </c>
      <c r="AV1354" s="14" t="s">
        <v>79</v>
      </c>
      <c r="AW1354" s="14" t="s">
        <v>31</v>
      </c>
      <c r="AX1354" s="14" t="s">
        <v>69</v>
      </c>
      <c r="AY1354" s="254" t="s">
        <v>142</v>
      </c>
    </row>
    <row r="1355" s="14" customFormat="1">
      <c r="A1355" s="14"/>
      <c r="B1355" s="244"/>
      <c r="C1355" s="245"/>
      <c r="D1355" s="235" t="s">
        <v>153</v>
      </c>
      <c r="E1355" s="246" t="s">
        <v>19</v>
      </c>
      <c r="F1355" s="247" t="s">
        <v>2485</v>
      </c>
      <c r="G1355" s="245"/>
      <c r="H1355" s="248">
        <v>4.8600000000000003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153</v>
      </c>
      <c r="AU1355" s="254" t="s">
        <v>79</v>
      </c>
      <c r="AV1355" s="14" t="s">
        <v>79</v>
      </c>
      <c r="AW1355" s="14" t="s">
        <v>31</v>
      </c>
      <c r="AX1355" s="14" t="s">
        <v>69</v>
      </c>
      <c r="AY1355" s="254" t="s">
        <v>142</v>
      </c>
    </row>
    <row r="1356" s="13" customFormat="1">
      <c r="A1356" s="13"/>
      <c r="B1356" s="233"/>
      <c r="C1356" s="234"/>
      <c r="D1356" s="235" t="s">
        <v>153</v>
      </c>
      <c r="E1356" s="236" t="s">
        <v>19</v>
      </c>
      <c r="F1356" s="237" t="s">
        <v>2486</v>
      </c>
      <c r="G1356" s="234"/>
      <c r="H1356" s="236" t="s">
        <v>19</v>
      </c>
      <c r="I1356" s="238"/>
      <c r="J1356" s="234"/>
      <c r="K1356" s="234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153</v>
      </c>
      <c r="AU1356" s="243" t="s">
        <v>79</v>
      </c>
      <c r="AV1356" s="13" t="s">
        <v>77</v>
      </c>
      <c r="AW1356" s="13" t="s">
        <v>31</v>
      </c>
      <c r="AX1356" s="13" t="s">
        <v>69</v>
      </c>
      <c r="AY1356" s="243" t="s">
        <v>142</v>
      </c>
    </row>
    <row r="1357" s="14" customFormat="1">
      <c r="A1357" s="14"/>
      <c r="B1357" s="244"/>
      <c r="C1357" s="245"/>
      <c r="D1357" s="235" t="s">
        <v>153</v>
      </c>
      <c r="E1357" s="246" t="s">
        <v>19</v>
      </c>
      <c r="F1357" s="247" t="s">
        <v>2487</v>
      </c>
      <c r="G1357" s="245"/>
      <c r="H1357" s="248">
        <v>11.34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153</v>
      </c>
      <c r="AU1357" s="254" t="s">
        <v>79</v>
      </c>
      <c r="AV1357" s="14" t="s">
        <v>79</v>
      </c>
      <c r="AW1357" s="14" t="s">
        <v>31</v>
      </c>
      <c r="AX1357" s="14" t="s">
        <v>69</v>
      </c>
      <c r="AY1357" s="254" t="s">
        <v>142</v>
      </c>
    </row>
    <row r="1358" s="14" customFormat="1">
      <c r="A1358" s="14"/>
      <c r="B1358" s="244"/>
      <c r="C1358" s="245"/>
      <c r="D1358" s="235" t="s">
        <v>153</v>
      </c>
      <c r="E1358" s="246" t="s">
        <v>19</v>
      </c>
      <c r="F1358" s="247" t="s">
        <v>2488</v>
      </c>
      <c r="G1358" s="245"/>
      <c r="H1358" s="248">
        <v>3.6960000000000002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153</v>
      </c>
      <c r="AU1358" s="254" t="s">
        <v>79</v>
      </c>
      <c r="AV1358" s="14" t="s">
        <v>79</v>
      </c>
      <c r="AW1358" s="14" t="s">
        <v>31</v>
      </c>
      <c r="AX1358" s="14" t="s">
        <v>69</v>
      </c>
      <c r="AY1358" s="254" t="s">
        <v>142</v>
      </c>
    </row>
    <row r="1359" s="14" customFormat="1">
      <c r="A1359" s="14"/>
      <c r="B1359" s="244"/>
      <c r="C1359" s="245"/>
      <c r="D1359" s="235" t="s">
        <v>153</v>
      </c>
      <c r="E1359" s="246" t="s">
        <v>19</v>
      </c>
      <c r="F1359" s="247" t="s">
        <v>489</v>
      </c>
      <c r="G1359" s="245"/>
      <c r="H1359" s="248">
        <v>-1.7729999999999999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153</v>
      </c>
      <c r="AU1359" s="254" t="s">
        <v>79</v>
      </c>
      <c r="AV1359" s="14" t="s">
        <v>79</v>
      </c>
      <c r="AW1359" s="14" t="s">
        <v>31</v>
      </c>
      <c r="AX1359" s="14" t="s">
        <v>69</v>
      </c>
      <c r="AY1359" s="254" t="s">
        <v>142</v>
      </c>
    </row>
    <row r="1360" s="16" customFormat="1">
      <c r="A1360" s="16"/>
      <c r="B1360" s="266"/>
      <c r="C1360" s="267"/>
      <c r="D1360" s="235" t="s">
        <v>153</v>
      </c>
      <c r="E1360" s="268" t="s">
        <v>19</v>
      </c>
      <c r="F1360" s="269" t="s">
        <v>214</v>
      </c>
      <c r="G1360" s="267"/>
      <c r="H1360" s="270">
        <v>328.40500000000003</v>
      </c>
      <c r="I1360" s="271"/>
      <c r="J1360" s="267"/>
      <c r="K1360" s="267"/>
      <c r="L1360" s="272"/>
      <c r="M1360" s="273"/>
      <c r="N1360" s="274"/>
      <c r="O1360" s="274"/>
      <c r="P1360" s="274"/>
      <c r="Q1360" s="274"/>
      <c r="R1360" s="274"/>
      <c r="S1360" s="274"/>
      <c r="T1360" s="275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76" t="s">
        <v>153</v>
      </c>
      <c r="AU1360" s="276" t="s">
        <v>79</v>
      </c>
      <c r="AV1360" s="16" t="s">
        <v>163</v>
      </c>
      <c r="AW1360" s="16" t="s">
        <v>31</v>
      </c>
      <c r="AX1360" s="16" t="s">
        <v>69</v>
      </c>
      <c r="AY1360" s="276" t="s">
        <v>142</v>
      </c>
    </row>
    <row r="1361" s="13" customFormat="1">
      <c r="A1361" s="13"/>
      <c r="B1361" s="233"/>
      <c r="C1361" s="234"/>
      <c r="D1361" s="235" t="s">
        <v>153</v>
      </c>
      <c r="E1361" s="236" t="s">
        <v>19</v>
      </c>
      <c r="F1361" s="237" t="s">
        <v>542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153</v>
      </c>
      <c r="AU1361" s="243" t="s">
        <v>79</v>
      </c>
      <c r="AV1361" s="13" t="s">
        <v>77</v>
      </c>
      <c r="AW1361" s="13" t="s">
        <v>31</v>
      </c>
      <c r="AX1361" s="13" t="s">
        <v>69</v>
      </c>
      <c r="AY1361" s="243" t="s">
        <v>142</v>
      </c>
    </row>
    <row r="1362" s="13" customFormat="1">
      <c r="A1362" s="13"/>
      <c r="B1362" s="233"/>
      <c r="C1362" s="234"/>
      <c r="D1362" s="235" t="s">
        <v>153</v>
      </c>
      <c r="E1362" s="236" t="s">
        <v>19</v>
      </c>
      <c r="F1362" s="237" t="s">
        <v>2489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153</v>
      </c>
      <c r="AU1362" s="243" t="s">
        <v>79</v>
      </c>
      <c r="AV1362" s="13" t="s">
        <v>77</v>
      </c>
      <c r="AW1362" s="13" t="s">
        <v>31</v>
      </c>
      <c r="AX1362" s="13" t="s">
        <v>69</v>
      </c>
      <c r="AY1362" s="243" t="s">
        <v>142</v>
      </c>
    </row>
    <row r="1363" s="14" customFormat="1">
      <c r="A1363" s="14"/>
      <c r="B1363" s="244"/>
      <c r="C1363" s="245"/>
      <c r="D1363" s="235" t="s">
        <v>153</v>
      </c>
      <c r="E1363" s="246" t="s">
        <v>19</v>
      </c>
      <c r="F1363" s="247" t="s">
        <v>2490</v>
      </c>
      <c r="G1363" s="245"/>
      <c r="H1363" s="248">
        <v>45.725999999999999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153</v>
      </c>
      <c r="AU1363" s="254" t="s">
        <v>79</v>
      </c>
      <c r="AV1363" s="14" t="s">
        <v>79</v>
      </c>
      <c r="AW1363" s="14" t="s">
        <v>31</v>
      </c>
      <c r="AX1363" s="14" t="s">
        <v>69</v>
      </c>
      <c r="AY1363" s="254" t="s">
        <v>142</v>
      </c>
    </row>
    <row r="1364" s="14" customFormat="1">
      <c r="A1364" s="14"/>
      <c r="B1364" s="244"/>
      <c r="C1364" s="245"/>
      <c r="D1364" s="235" t="s">
        <v>153</v>
      </c>
      <c r="E1364" s="246" t="s">
        <v>19</v>
      </c>
      <c r="F1364" s="247" t="s">
        <v>2491</v>
      </c>
      <c r="G1364" s="245"/>
      <c r="H1364" s="248">
        <v>-9.4559999999999995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153</v>
      </c>
      <c r="AU1364" s="254" t="s">
        <v>79</v>
      </c>
      <c r="AV1364" s="14" t="s">
        <v>79</v>
      </c>
      <c r="AW1364" s="14" t="s">
        <v>31</v>
      </c>
      <c r="AX1364" s="14" t="s">
        <v>69</v>
      </c>
      <c r="AY1364" s="254" t="s">
        <v>142</v>
      </c>
    </row>
    <row r="1365" s="14" customFormat="1">
      <c r="A1365" s="14"/>
      <c r="B1365" s="244"/>
      <c r="C1365" s="245"/>
      <c r="D1365" s="235" t="s">
        <v>153</v>
      </c>
      <c r="E1365" s="246" t="s">
        <v>19</v>
      </c>
      <c r="F1365" s="247" t="s">
        <v>489</v>
      </c>
      <c r="G1365" s="245"/>
      <c r="H1365" s="248">
        <v>-1.7729999999999999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153</v>
      </c>
      <c r="AU1365" s="254" t="s">
        <v>79</v>
      </c>
      <c r="AV1365" s="14" t="s">
        <v>79</v>
      </c>
      <c r="AW1365" s="14" t="s">
        <v>31</v>
      </c>
      <c r="AX1365" s="14" t="s">
        <v>69</v>
      </c>
      <c r="AY1365" s="254" t="s">
        <v>142</v>
      </c>
    </row>
    <row r="1366" s="14" customFormat="1">
      <c r="A1366" s="14"/>
      <c r="B1366" s="244"/>
      <c r="C1366" s="245"/>
      <c r="D1366" s="235" t="s">
        <v>153</v>
      </c>
      <c r="E1366" s="246" t="s">
        <v>19</v>
      </c>
      <c r="F1366" s="247" t="s">
        <v>2072</v>
      </c>
      <c r="G1366" s="245"/>
      <c r="H1366" s="248">
        <v>-2.758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153</v>
      </c>
      <c r="AU1366" s="254" t="s">
        <v>79</v>
      </c>
      <c r="AV1366" s="14" t="s">
        <v>79</v>
      </c>
      <c r="AW1366" s="14" t="s">
        <v>31</v>
      </c>
      <c r="AX1366" s="14" t="s">
        <v>69</v>
      </c>
      <c r="AY1366" s="254" t="s">
        <v>142</v>
      </c>
    </row>
    <row r="1367" s="13" customFormat="1">
      <c r="A1367" s="13"/>
      <c r="B1367" s="233"/>
      <c r="C1367" s="234"/>
      <c r="D1367" s="235" t="s">
        <v>153</v>
      </c>
      <c r="E1367" s="236" t="s">
        <v>19</v>
      </c>
      <c r="F1367" s="237" t="s">
        <v>2492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153</v>
      </c>
      <c r="AU1367" s="243" t="s">
        <v>79</v>
      </c>
      <c r="AV1367" s="13" t="s">
        <v>77</v>
      </c>
      <c r="AW1367" s="13" t="s">
        <v>31</v>
      </c>
      <c r="AX1367" s="13" t="s">
        <v>69</v>
      </c>
      <c r="AY1367" s="243" t="s">
        <v>142</v>
      </c>
    </row>
    <row r="1368" s="14" customFormat="1">
      <c r="A1368" s="14"/>
      <c r="B1368" s="244"/>
      <c r="C1368" s="245"/>
      <c r="D1368" s="235" t="s">
        <v>153</v>
      </c>
      <c r="E1368" s="246" t="s">
        <v>19</v>
      </c>
      <c r="F1368" s="247" t="s">
        <v>2493</v>
      </c>
      <c r="G1368" s="245"/>
      <c r="H1368" s="248">
        <v>6.6820000000000004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153</v>
      </c>
      <c r="AU1368" s="254" t="s">
        <v>79</v>
      </c>
      <c r="AV1368" s="14" t="s">
        <v>79</v>
      </c>
      <c r="AW1368" s="14" t="s">
        <v>31</v>
      </c>
      <c r="AX1368" s="14" t="s">
        <v>69</v>
      </c>
      <c r="AY1368" s="254" t="s">
        <v>142</v>
      </c>
    </row>
    <row r="1369" s="14" customFormat="1">
      <c r="A1369" s="14"/>
      <c r="B1369" s="244"/>
      <c r="C1369" s="245"/>
      <c r="D1369" s="235" t="s">
        <v>153</v>
      </c>
      <c r="E1369" s="246" t="s">
        <v>19</v>
      </c>
      <c r="F1369" s="247" t="s">
        <v>537</v>
      </c>
      <c r="G1369" s="245"/>
      <c r="H1369" s="248">
        <v>-1.379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153</v>
      </c>
      <c r="AU1369" s="254" t="s">
        <v>79</v>
      </c>
      <c r="AV1369" s="14" t="s">
        <v>79</v>
      </c>
      <c r="AW1369" s="14" t="s">
        <v>31</v>
      </c>
      <c r="AX1369" s="14" t="s">
        <v>69</v>
      </c>
      <c r="AY1369" s="254" t="s">
        <v>142</v>
      </c>
    </row>
    <row r="1370" s="14" customFormat="1">
      <c r="A1370" s="14"/>
      <c r="B1370" s="244"/>
      <c r="C1370" s="245"/>
      <c r="D1370" s="235" t="s">
        <v>153</v>
      </c>
      <c r="E1370" s="246" t="s">
        <v>19</v>
      </c>
      <c r="F1370" s="247" t="s">
        <v>652</v>
      </c>
      <c r="G1370" s="245"/>
      <c r="H1370" s="248">
        <v>0.71999999999999997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153</v>
      </c>
      <c r="AU1370" s="254" t="s">
        <v>79</v>
      </c>
      <c r="AV1370" s="14" t="s">
        <v>79</v>
      </c>
      <c r="AW1370" s="14" t="s">
        <v>31</v>
      </c>
      <c r="AX1370" s="14" t="s">
        <v>69</v>
      </c>
      <c r="AY1370" s="254" t="s">
        <v>142</v>
      </c>
    </row>
    <row r="1371" s="13" customFormat="1">
      <c r="A1371" s="13"/>
      <c r="B1371" s="233"/>
      <c r="C1371" s="234"/>
      <c r="D1371" s="235" t="s">
        <v>153</v>
      </c>
      <c r="E1371" s="236" t="s">
        <v>19</v>
      </c>
      <c r="F1371" s="237" t="s">
        <v>1222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153</v>
      </c>
      <c r="AU1371" s="243" t="s">
        <v>79</v>
      </c>
      <c r="AV1371" s="13" t="s">
        <v>77</v>
      </c>
      <c r="AW1371" s="13" t="s">
        <v>31</v>
      </c>
      <c r="AX1371" s="13" t="s">
        <v>69</v>
      </c>
      <c r="AY1371" s="243" t="s">
        <v>142</v>
      </c>
    </row>
    <row r="1372" s="14" customFormat="1">
      <c r="A1372" s="14"/>
      <c r="B1372" s="244"/>
      <c r="C1372" s="245"/>
      <c r="D1372" s="235" t="s">
        <v>153</v>
      </c>
      <c r="E1372" s="246" t="s">
        <v>19</v>
      </c>
      <c r="F1372" s="247" t="s">
        <v>2494</v>
      </c>
      <c r="G1372" s="245"/>
      <c r="H1372" s="248">
        <v>18.135000000000002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153</v>
      </c>
      <c r="AU1372" s="254" t="s">
        <v>79</v>
      </c>
      <c r="AV1372" s="14" t="s">
        <v>79</v>
      </c>
      <c r="AW1372" s="14" t="s">
        <v>31</v>
      </c>
      <c r="AX1372" s="14" t="s">
        <v>69</v>
      </c>
      <c r="AY1372" s="254" t="s">
        <v>142</v>
      </c>
    </row>
    <row r="1373" s="14" customFormat="1">
      <c r="A1373" s="14"/>
      <c r="B1373" s="244"/>
      <c r="C1373" s="245"/>
      <c r="D1373" s="235" t="s">
        <v>153</v>
      </c>
      <c r="E1373" s="246" t="s">
        <v>19</v>
      </c>
      <c r="F1373" s="247" t="s">
        <v>2495</v>
      </c>
      <c r="G1373" s="245"/>
      <c r="H1373" s="248">
        <v>-4.1369999999999996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153</v>
      </c>
      <c r="AU1373" s="254" t="s">
        <v>79</v>
      </c>
      <c r="AV1373" s="14" t="s">
        <v>79</v>
      </c>
      <c r="AW1373" s="14" t="s">
        <v>31</v>
      </c>
      <c r="AX1373" s="14" t="s">
        <v>69</v>
      </c>
      <c r="AY1373" s="254" t="s">
        <v>142</v>
      </c>
    </row>
    <row r="1374" s="14" customFormat="1">
      <c r="A1374" s="14"/>
      <c r="B1374" s="244"/>
      <c r="C1374" s="245"/>
      <c r="D1374" s="235" t="s">
        <v>153</v>
      </c>
      <c r="E1374" s="246" t="s">
        <v>19</v>
      </c>
      <c r="F1374" s="247" t="s">
        <v>2496</v>
      </c>
      <c r="G1374" s="245"/>
      <c r="H1374" s="248">
        <v>18.949000000000002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153</v>
      </c>
      <c r="AU1374" s="254" t="s">
        <v>79</v>
      </c>
      <c r="AV1374" s="14" t="s">
        <v>79</v>
      </c>
      <c r="AW1374" s="14" t="s">
        <v>31</v>
      </c>
      <c r="AX1374" s="14" t="s">
        <v>69</v>
      </c>
      <c r="AY1374" s="254" t="s">
        <v>142</v>
      </c>
    </row>
    <row r="1375" s="14" customFormat="1">
      <c r="A1375" s="14"/>
      <c r="B1375" s="244"/>
      <c r="C1375" s="245"/>
      <c r="D1375" s="235" t="s">
        <v>153</v>
      </c>
      <c r="E1375" s="246" t="s">
        <v>19</v>
      </c>
      <c r="F1375" s="247" t="s">
        <v>2072</v>
      </c>
      <c r="G1375" s="245"/>
      <c r="H1375" s="248">
        <v>-2.758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153</v>
      </c>
      <c r="AU1375" s="254" t="s">
        <v>79</v>
      </c>
      <c r="AV1375" s="14" t="s">
        <v>79</v>
      </c>
      <c r="AW1375" s="14" t="s">
        <v>31</v>
      </c>
      <c r="AX1375" s="14" t="s">
        <v>69</v>
      </c>
      <c r="AY1375" s="254" t="s">
        <v>142</v>
      </c>
    </row>
    <row r="1376" s="13" customFormat="1">
      <c r="A1376" s="13"/>
      <c r="B1376" s="233"/>
      <c r="C1376" s="234"/>
      <c r="D1376" s="235" t="s">
        <v>153</v>
      </c>
      <c r="E1376" s="236" t="s">
        <v>19</v>
      </c>
      <c r="F1376" s="237" t="s">
        <v>1225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153</v>
      </c>
      <c r="AU1376" s="243" t="s">
        <v>79</v>
      </c>
      <c r="AV1376" s="13" t="s">
        <v>77</v>
      </c>
      <c r="AW1376" s="13" t="s">
        <v>31</v>
      </c>
      <c r="AX1376" s="13" t="s">
        <v>69</v>
      </c>
      <c r="AY1376" s="243" t="s">
        <v>142</v>
      </c>
    </row>
    <row r="1377" s="14" customFormat="1">
      <c r="A1377" s="14"/>
      <c r="B1377" s="244"/>
      <c r="C1377" s="245"/>
      <c r="D1377" s="235" t="s">
        <v>153</v>
      </c>
      <c r="E1377" s="246" t="s">
        <v>19</v>
      </c>
      <c r="F1377" s="247" t="s">
        <v>2497</v>
      </c>
      <c r="G1377" s="245"/>
      <c r="H1377" s="248">
        <v>25.492999999999999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153</v>
      </c>
      <c r="AU1377" s="254" t="s">
        <v>79</v>
      </c>
      <c r="AV1377" s="14" t="s">
        <v>79</v>
      </c>
      <c r="AW1377" s="14" t="s">
        <v>31</v>
      </c>
      <c r="AX1377" s="14" t="s">
        <v>69</v>
      </c>
      <c r="AY1377" s="254" t="s">
        <v>142</v>
      </c>
    </row>
    <row r="1378" s="14" customFormat="1">
      <c r="A1378" s="14"/>
      <c r="B1378" s="244"/>
      <c r="C1378" s="245"/>
      <c r="D1378" s="235" t="s">
        <v>153</v>
      </c>
      <c r="E1378" s="246" t="s">
        <v>19</v>
      </c>
      <c r="F1378" s="247" t="s">
        <v>2072</v>
      </c>
      <c r="G1378" s="245"/>
      <c r="H1378" s="248">
        <v>-2.758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153</v>
      </c>
      <c r="AU1378" s="254" t="s">
        <v>79</v>
      </c>
      <c r="AV1378" s="14" t="s">
        <v>79</v>
      </c>
      <c r="AW1378" s="14" t="s">
        <v>31</v>
      </c>
      <c r="AX1378" s="14" t="s">
        <v>69</v>
      </c>
      <c r="AY1378" s="254" t="s">
        <v>142</v>
      </c>
    </row>
    <row r="1379" s="14" customFormat="1">
      <c r="A1379" s="14"/>
      <c r="B1379" s="244"/>
      <c r="C1379" s="245"/>
      <c r="D1379" s="235" t="s">
        <v>153</v>
      </c>
      <c r="E1379" s="246" t="s">
        <v>19</v>
      </c>
      <c r="F1379" s="247" t="s">
        <v>496</v>
      </c>
      <c r="G1379" s="245"/>
      <c r="H1379" s="248">
        <v>-1.5760000000000001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153</v>
      </c>
      <c r="AU1379" s="254" t="s">
        <v>79</v>
      </c>
      <c r="AV1379" s="14" t="s">
        <v>79</v>
      </c>
      <c r="AW1379" s="14" t="s">
        <v>31</v>
      </c>
      <c r="AX1379" s="14" t="s">
        <v>69</v>
      </c>
      <c r="AY1379" s="254" t="s">
        <v>142</v>
      </c>
    </row>
    <row r="1380" s="14" customFormat="1">
      <c r="A1380" s="14"/>
      <c r="B1380" s="244"/>
      <c r="C1380" s="245"/>
      <c r="D1380" s="235" t="s">
        <v>153</v>
      </c>
      <c r="E1380" s="246" t="s">
        <v>19</v>
      </c>
      <c r="F1380" s="247" t="s">
        <v>2498</v>
      </c>
      <c r="G1380" s="245"/>
      <c r="H1380" s="248">
        <v>21.32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153</v>
      </c>
      <c r="AU1380" s="254" t="s">
        <v>79</v>
      </c>
      <c r="AV1380" s="14" t="s">
        <v>79</v>
      </c>
      <c r="AW1380" s="14" t="s">
        <v>31</v>
      </c>
      <c r="AX1380" s="14" t="s">
        <v>69</v>
      </c>
      <c r="AY1380" s="254" t="s">
        <v>142</v>
      </c>
    </row>
    <row r="1381" s="14" customFormat="1">
      <c r="A1381" s="14"/>
      <c r="B1381" s="244"/>
      <c r="C1381" s="245"/>
      <c r="D1381" s="235" t="s">
        <v>153</v>
      </c>
      <c r="E1381" s="246" t="s">
        <v>19</v>
      </c>
      <c r="F1381" s="247" t="s">
        <v>2072</v>
      </c>
      <c r="G1381" s="245"/>
      <c r="H1381" s="248">
        <v>-2.758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153</v>
      </c>
      <c r="AU1381" s="254" t="s">
        <v>79</v>
      </c>
      <c r="AV1381" s="14" t="s">
        <v>79</v>
      </c>
      <c r="AW1381" s="14" t="s">
        <v>31</v>
      </c>
      <c r="AX1381" s="14" t="s">
        <v>69</v>
      </c>
      <c r="AY1381" s="254" t="s">
        <v>142</v>
      </c>
    </row>
    <row r="1382" s="13" customFormat="1">
      <c r="A1382" s="13"/>
      <c r="B1382" s="233"/>
      <c r="C1382" s="234"/>
      <c r="D1382" s="235" t="s">
        <v>153</v>
      </c>
      <c r="E1382" s="236" t="s">
        <v>19</v>
      </c>
      <c r="F1382" s="237" t="s">
        <v>620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153</v>
      </c>
      <c r="AU1382" s="243" t="s">
        <v>79</v>
      </c>
      <c r="AV1382" s="13" t="s">
        <v>77</v>
      </c>
      <c r="AW1382" s="13" t="s">
        <v>31</v>
      </c>
      <c r="AX1382" s="13" t="s">
        <v>69</v>
      </c>
      <c r="AY1382" s="243" t="s">
        <v>142</v>
      </c>
    </row>
    <row r="1383" s="14" customFormat="1">
      <c r="A1383" s="14"/>
      <c r="B1383" s="244"/>
      <c r="C1383" s="245"/>
      <c r="D1383" s="235" t="s">
        <v>153</v>
      </c>
      <c r="E1383" s="246" t="s">
        <v>19</v>
      </c>
      <c r="F1383" s="247" t="s">
        <v>2499</v>
      </c>
      <c r="G1383" s="245"/>
      <c r="H1383" s="248">
        <v>21.367000000000001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153</v>
      </c>
      <c r="AU1383" s="254" t="s">
        <v>79</v>
      </c>
      <c r="AV1383" s="14" t="s">
        <v>79</v>
      </c>
      <c r="AW1383" s="14" t="s">
        <v>31</v>
      </c>
      <c r="AX1383" s="14" t="s">
        <v>69</v>
      </c>
      <c r="AY1383" s="254" t="s">
        <v>142</v>
      </c>
    </row>
    <row r="1384" s="14" customFormat="1">
      <c r="A1384" s="14"/>
      <c r="B1384" s="244"/>
      <c r="C1384" s="245"/>
      <c r="D1384" s="235" t="s">
        <v>153</v>
      </c>
      <c r="E1384" s="246" t="s">
        <v>19</v>
      </c>
      <c r="F1384" s="247" t="s">
        <v>509</v>
      </c>
      <c r="G1384" s="245"/>
      <c r="H1384" s="248">
        <v>-3.1520000000000001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153</v>
      </c>
      <c r="AU1384" s="254" t="s">
        <v>79</v>
      </c>
      <c r="AV1384" s="14" t="s">
        <v>79</v>
      </c>
      <c r="AW1384" s="14" t="s">
        <v>31</v>
      </c>
      <c r="AX1384" s="14" t="s">
        <v>69</v>
      </c>
      <c r="AY1384" s="254" t="s">
        <v>142</v>
      </c>
    </row>
    <row r="1385" s="13" customFormat="1">
      <c r="A1385" s="13"/>
      <c r="B1385" s="233"/>
      <c r="C1385" s="234"/>
      <c r="D1385" s="235" t="s">
        <v>153</v>
      </c>
      <c r="E1385" s="236" t="s">
        <v>19</v>
      </c>
      <c r="F1385" s="237" t="s">
        <v>616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153</v>
      </c>
      <c r="AU1385" s="243" t="s">
        <v>79</v>
      </c>
      <c r="AV1385" s="13" t="s">
        <v>77</v>
      </c>
      <c r="AW1385" s="13" t="s">
        <v>31</v>
      </c>
      <c r="AX1385" s="13" t="s">
        <v>69</v>
      </c>
      <c r="AY1385" s="243" t="s">
        <v>142</v>
      </c>
    </row>
    <row r="1386" s="14" customFormat="1">
      <c r="A1386" s="14"/>
      <c r="B1386" s="244"/>
      <c r="C1386" s="245"/>
      <c r="D1386" s="235" t="s">
        <v>153</v>
      </c>
      <c r="E1386" s="246" t="s">
        <v>19</v>
      </c>
      <c r="F1386" s="247" t="s">
        <v>2500</v>
      </c>
      <c r="G1386" s="245"/>
      <c r="H1386" s="248">
        <v>13.442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153</v>
      </c>
      <c r="AU1386" s="254" t="s">
        <v>79</v>
      </c>
      <c r="AV1386" s="14" t="s">
        <v>79</v>
      </c>
      <c r="AW1386" s="14" t="s">
        <v>31</v>
      </c>
      <c r="AX1386" s="14" t="s">
        <v>69</v>
      </c>
      <c r="AY1386" s="254" t="s">
        <v>142</v>
      </c>
    </row>
    <row r="1387" s="14" customFormat="1">
      <c r="A1387" s="14"/>
      <c r="B1387" s="244"/>
      <c r="C1387" s="245"/>
      <c r="D1387" s="235" t="s">
        <v>153</v>
      </c>
      <c r="E1387" s="246" t="s">
        <v>19</v>
      </c>
      <c r="F1387" s="247" t="s">
        <v>496</v>
      </c>
      <c r="G1387" s="245"/>
      <c r="H1387" s="248">
        <v>-1.5760000000000001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153</v>
      </c>
      <c r="AU1387" s="254" t="s">
        <v>79</v>
      </c>
      <c r="AV1387" s="14" t="s">
        <v>79</v>
      </c>
      <c r="AW1387" s="14" t="s">
        <v>31</v>
      </c>
      <c r="AX1387" s="14" t="s">
        <v>69</v>
      </c>
      <c r="AY1387" s="254" t="s">
        <v>142</v>
      </c>
    </row>
    <row r="1388" s="14" customFormat="1">
      <c r="A1388" s="14"/>
      <c r="B1388" s="244"/>
      <c r="C1388" s="245"/>
      <c r="D1388" s="235" t="s">
        <v>153</v>
      </c>
      <c r="E1388" s="246" t="s">
        <v>19</v>
      </c>
      <c r="F1388" s="247" t="s">
        <v>2501</v>
      </c>
      <c r="G1388" s="245"/>
      <c r="H1388" s="248">
        <v>13.676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153</v>
      </c>
      <c r="AU1388" s="254" t="s">
        <v>79</v>
      </c>
      <c r="AV1388" s="14" t="s">
        <v>79</v>
      </c>
      <c r="AW1388" s="14" t="s">
        <v>31</v>
      </c>
      <c r="AX1388" s="14" t="s">
        <v>69</v>
      </c>
      <c r="AY1388" s="254" t="s">
        <v>142</v>
      </c>
    </row>
    <row r="1389" s="14" customFormat="1">
      <c r="A1389" s="14"/>
      <c r="B1389" s="244"/>
      <c r="C1389" s="245"/>
      <c r="D1389" s="235" t="s">
        <v>153</v>
      </c>
      <c r="E1389" s="246" t="s">
        <v>19</v>
      </c>
      <c r="F1389" s="247" t="s">
        <v>2502</v>
      </c>
      <c r="G1389" s="245"/>
      <c r="H1389" s="248">
        <v>3.8999999999999999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153</v>
      </c>
      <c r="AU1389" s="254" t="s">
        <v>79</v>
      </c>
      <c r="AV1389" s="14" t="s">
        <v>79</v>
      </c>
      <c r="AW1389" s="14" t="s">
        <v>31</v>
      </c>
      <c r="AX1389" s="14" t="s">
        <v>69</v>
      </c>
      <c r="AY1389" s="254" t="s">
        <v>142</v>
      </c>
    </row>
    <row r="1390" s="14" customFormat="1">
      <c r="A1390" s="14"/>
      <c r="B1390" s="244"/>
      <c r="C1390" s="245"/>
      <c r="D1390" s="235" t="s">
        <v>153</v>
      </c>
      <c r="E1390" s="246" t="s">
        <v>19</v>
      </c>
      <c r="F1390" s="247" t="s">
        <v>2411</v>
      </c>
      <c r="G1390" s="245"/>
      <c r="H1390" s="248">
        <v>2.3100000000000001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153</v>
      </c>
      <c r="AU1390" s="254" t="s">
        <v>79</v>
      </c>
      <c r="AV1390" s="14" t="s">
        <v>79</v>
      </c>
      <c r="AW1390" s="14" t="s">
        <v>31</v>
      </c>
      <c r="AX1390" s="14" t="s">
        <v>69</v>
      </c>
      <c r="AY1390" s="254" t="s">
        <v>142</v>
      </c>
    </row>
    <row r="1391" s="13" customFormat="1">
      <c r="A1391" s="13"/>
      <c r="B1391" s="233"/>
      <c r="C1391" s="234"/>
      <c r="D1391" s="235" t="s">
        <v>153</v>
      </c>
      <c r="E1391" s="236" t="s">
        <v>19</v>
      </c>
      <c r="F1391" s="237" t="s">
        <v>610</v>
      </c>
      <c r="G1391" s="234"/>
      <c r="H1391" s="236" t="s">
        <v>19</v>
      </c>
      <c r="I1391" s="238"/>
      <c r="J1391" s="234"/>
      <c r="K1391" s="234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153</v>
      </c>
      <c r="AU1391" s="243" t="s">
        <v>79</v>
      </c>
      <c r="AV1391" s="13" t="s">
        <v>77</v>
      </c>
      <c r="AW1391" s="13" t="s">
        <v>31</v>
      </c>
      <c r="AX1391" s="13" t="s">
        <v>69</v>
      </c>
      <c r="AY1391" s="243" t="s">
        <v>142</v>
      </c>
    </row>
    <row r="1392" s="14" customFormat="1">
      <c r="A1392" s="14"/>
      <c r="B1392" s="244"/>
      <c r="C1392" s="245"/>
      <c r="D1392" s="235" t="s">
        <v>153</v>
      </c>
      <c r="E1392" s="246" t="s">
        <v>19</v>
      </c>
      <c r="F1392" s="247" t="s">
        <v>2503</v>
      </c>
      <c r="G1392" s="245"/>
      <c r="H1392" s="248">
        <v>11.310000000000001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153</v>
      </c>
      <c r="AU1392" s="254" t="s">
        <v>79</v>
      </c>
      <c r="AV1392" s="14" t="s">
        <v>79</v>
      </c>
      <c r="AW1392" s="14" t="s">
        <v>31</v>
      </c>
      <c r="AX1392" s="14" t="s">
        <v>69</v>
      </c>
      <c r="AY1392" s="254" t="s">
        <v>142</v>
      </c>
    </row>
    <row r="1393" s="14" customFormat="1">
      <c r="A1393" s="14"/>
      <c r="B1393" s="244"/>
      <c r="C1393" s="245"/>
      <c r="D1393" s="235" t="s">
        <v>153</v>
      </c>
      <c r="E1393" s="246" t="s">
        <v>19</v>
      </c>
      <c r="F1393" s="247" t="s">
        <v>2411</v>
      </c>
      <c r="G1393" s="245"/>
      <c r="H1393" s="248">
        <v>2.3100000000000001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153</v>
      </c>
      <c r="AU1393" s="254" t="s">
        <v>79</v>
      </c>
      <c r="AV1393" s="14" t="s">
        <v>79</v>
      </c>
      <c r="AW1393" s="14" t="s">
        <v>31</v>
      </c>
      <c r="AX1393" s="14" t="s">
        <v>69</v>
      </c>
      <c r="AY1393" s="254" t="s">
        <v>142</v>
      </c>
    </row>
    <row r="1394" s="14" customFormat="1">
      <c r="A1394" s="14"/>
      <c r="B1394" s="244"/>
      <c r="C1394" s="245"/>
      <c r="D1394" s="235" t="s">
        <v>153</v>
      </c>
      <c r="E1394" s="246" t="s">
        <v>19</v>
      </c>
      <c r="F1394" s="247" t="s">
        <v>599</v>
      </c>
      <c r="G1394" s="245"/>
      <c r="H1394" s="248">
        <v>-4.7279999999999998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153</v>
      </c>
      <c r="AU1394" s="254" t="s">
        <v>79</v>
      </c>
      <c r="AV1394" s="14" t="s">
        <v>79</v>
      </c>
      <c r="AW1394" s="14" t="s">
        <v>31</v>
      </c>
      <c r="AX1394" s="14" t="s">
        <v>69</v>
      </c>
      <c r="AY1394" s="254" t="s">
        <v>142</v>
      </c>
    </row>
    <row r="1395" s="13" customFormat="1">
      <c r="A1395" s="13"/>
      <c r="B1395" s="233"/>
      <c r="C1395" s="234"/>
      <c r="D1395" s="235" t="s">
        <v>153</v>
      </c>
      <c r="E1395" s="236" t="s">
        <v>19</v>
      </c>
      <c r="F1395" s="237" t="s">
        <v>614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153</v>
      </c>
      <c r="AU1395" s="243" t="s">
        <v>79</v>
      </c>
      <c r="AV1395" s="13" t="s">
        <v>77</v>
      </c>
      <c r="AW1395" s="13" t="s">
        <v>31</v>
      </c>
      <c r="AX1395" s="13" t="s">
        <v>69</v>
      </c>
      <c r="AY1395" s="243" t="s">
        <v>142</v>
      </c>
    </row>
    <row r="1396" s="14" customFormat="1">
      <c r="A1396" s="14"/>
      <c r="B1396" s="244"/>
      <c r="C1396" s="245"/>
      <c r="D1396" s="235" t="s">
        <v>153</v>
      </c>
      <c r="E1396" s="246" t="s">
        <v>19</v>
      </c>
      <c r="F1396" s="247" t="s">
        <v>2504</v>
      </c>
      <c r="G1396" s="245"/>
      <c r="H1396" s="248">
        <v>5.3300000000000001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153</v>
      </c>
      <c r="AU1396" s="254" t="s">
        <v>79</v>
      </c>
      <c r="AV1396" s="14" t="s">
        <v>79</v>
      </c>
      <c r="AW1396" s="14" t="s">
        <v>31</v>
      </c>
      <c r="AX1396" s="14" t="s">
        <v>69</v>
      </c>
      <c r="AY1396" s="254" t="s">
        <v>142</v>
      </c>
    </row>
    <row r="1397" s="14" customFormat="1">
      <c r="A1397" s="14"/>
      <c r="B1397" s="244"/>
      <c r="C1397" s="245"/>
      <c r="D1397" s="235" t="s">
        <v>153</v>
      </c>
      <c r="E1397" s="246" t="s">
        <v>19</v>
      </c>
      <c r="F1397" s="247" t="s">
        <v>496</v>
      </c>
      <c r="G1397" s="245"/>
      <c r="H1397" s="248">
        <v>-1.5760000000000001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153</v>
      </c>
      <c r="AU1397" s="254" t="s">
        <v>79</v>
      </c>
      <c r="AV1397" s="14" t="s">
        <v>79</v>
      </c>
      <c r="AW1397" s="14" t="s">
        <v>31</v>
      </c>
      <c r="AX1397" s="14" t="s">
        <v>69</v>
      </c>
      <c r="AY1397" s="254" t="s">
        <v>142</v>
      </c>
    </row>
    <row r="1398" s="13" customFormat="1">
      <c r="A1398" s="13"/>
      <c r="B1398" s="233"/>
      <c r="C1398" s="234"/>
      <c r="D1398" s="235" t="s">
        <v>153</v>
      </c>
      <c r="E1398" s="236" t="s">
        <v>19</v>
      </c>
      <c r="F1398" s="237" t="s">
        <v>604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153</v>
      </c>
      <c r="AU1398" s="243" t="s">
        <v>79</v>
      </c>
      <c r="AV1398" s="13" t="s">
        <v>77</v>
      </c>
      <c r="AW1398" s="13" t="s">
        <v>31</v>
      </c>
      <c r="AX1398" s="13" t="s">
        <v>69</v>
      </c>
      <c r="AY1398" s="243" t="s">
        <v>142</v>
      </c>
    </row>
    <row r="1399" s="14" customFormat="1">
      <c r="A1399" s="14"/>
      <c r="B1399" s="244"/>
      <c r="C1399" s="245"/>
      <c r="D1399" s="235" t="s">
        <v>153</v>
      </c>
      <c r="E1399" s="246" t="s">
        <v>19</v>
      </c>
      <c r="F1399" s="247" t="s">
        <v>2505</v>
      </c>
      <c r="G1399" s="245"/>
      <c r="H1399" s="248">
        <v>17.012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153</v>
      </c>
      <c r="AU1399" s="254" t="s">
        <v>79</v>
      </c>
      <c r="AV1399" s="14" t="s">
        <v>79</v>
      </c>
      <c r="AW1399" s="14" t="s">
        <v>31</v>
      </c>
      <c r="AX1399" s="14" t="s">
        <v>69</v>
      </c>
      <c r="AY1399" s="254" t="s">
        <v>142</v>
      </c>
    </row>
    <row r="1400" s="14" customFormat="1">
      <c r="A1400" s="14"/>
      <c r="B1400" s="244"/>
      <c r="C1400" s="245"/>
      <c r="D1400" s="235" t="s">
        <v>153</v>
      </c>
      <c r="E1400" s="246" t="s">
        <v>19</v>
      </c>
      <c r="F1400" s="247" t="s">
        <v>496</v>
      </c>
      <c r="G1400" s="245"/>
      <c r="H1400" s="248">
        <v>-1.5760000000000001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153</v>
      </c>
      <c r="AU1400" s="254" t="s">
        <v>79</v>
      </c>
      <c r="AV1400" s="14" t="s">
        <v>79</v>
      </c>
      <c r="AW1400" s="14" t="s">
        <v>31</v>
      </c>
      <c r="AX1400" s="14" t="s">
        <v>69</v>
      </c>
      <c r="AY1400" s="254" t="s">
        <v>142</v>
      </c>
    </row>
    <row r="1401" s="13" customFormat="1">
      <c r="A1401" s="13"/>
      <c r="B1401" s="233"/>
      <c r="C1401" s="234"/>
      <c r="D1401" s="235" t="s">
        <v>153</v>
      </c>
      <c r="E1401" s="236" t="s">
        <v>19</v>
      </c>
      <c r="F1401" s="237" t="s">
        <v>2506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153</v>
      </c>
      <c r="AU1401" s="243" t="s">
        <v>79</v>
      </c>
      <c r="AV1401" s="13" t="s">
        <v>77</v>
      </c>
      <c r="AW1401" s="13" t="s">
        <v>31</v>
      </c>
      <c r="AX1401" s="13" t="s">
        <v>69</v>
      </c>
      <c r="AY1401" s="243" t="s">
        <v>142</v>
      </c>
    </row>
    <row r="1402" s="14" customFormat="1">
      <c r="A1402" s="14"/>
      <c r="B1402" s="244"/>
      <c r="C1402" s="245"/>
      <c r="D1402" s="235" t="s">
        <v>153</v>
      </c>
      <c r="E1402" s="246" t="s">
        <v>19</v>
      </c>
      <c r="F1402" s="247" t="s">
        <v>2507</v>
      </c>
      <c r="G1402" s="245"/>
      <c r="H1402" s="248">
        <v>30.172999999999998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153</v>
      </c>
      <c r="AU1402" s="254" t="s">
        <v>79</v>
      </c>
      <c r="AV1402" s="14" t="s">
        <v>79</v>
      </c>
      <c r="AW1402" s="14" t="s">
        <v>31</v>
      </c>
      <c r="AX1402" s="14" t="s">
        <v>69</v>
      </c>
      <c r="AY1402" s="254" t="s">
        <v>142</v>
      </c>
    </row>
    <row r="1403" s="14" customFormat="1">
      <c r="A1403" s="14"/>
      <c r="B1403" s="244"/>
      <c r="C1403" s="245"/>
      <c r="D1403" s="235" t="s">
        <v>153</v>
      </c>
      <c r="E1403" s="246" t="s">
        <v>19</v>
      </c>
      <c r="F1403" s="247" t="s">
        <v>2508</v>
      </c>
      <c r="G1403" s="245"/>
      <c r="H1403" s="248">
        <v>17.263999999999999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153</v>
      </c>
      <c r="AU1403" s="254" t="s">
        <v>79</v>
      </c>
      <c r="AV1403" s="14" t="s">
        <v>79</v>
      </c>
      <c r="AW1403" s="14" t="s">
        <v>31</v>
      </c>
      <c r="AX1403" s="14" t="s">
        <v>69</v>
      </c>
      <c r="AY1403" s="254" t="s">
        <v>142</v>
      </c>
    </row>
    <row r="1404" s="14" customFormat="1">
      <c r="A1404" s="14"/>
      <c r="B1404" s="244"/>
      <c r="C1404" s="245"/>
      <c r="D1404" s="235" t="s">
        <v>153</v>
      </c>
      <c r="E1404" s="246" t="s">
        <v>19</v>
      </c>
      <c r="F1404" s="247" t="s">
        <v>496</v>
      </c>
      <c r="G1404" s="245"/>
      <c r="H1404" s="248">
        <v>-1.5760000000000001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153</v>
      </c>
      <c r="AU1404" s="254" t="s">
        <v>79</v>
      </c>
      <c r="AV1404" s="14" t="s">
        <v>79</v>
      </c>
      <c r="AW1404" s="14" t="s">
        <v>31</v>
      </c>
      <c r="AX1404" s="14" t="s">
        <v>69</v>
      </c>
      <c r="AY1404" s="254" t="s">
        <v>142</v>
      </c>
    </row>
    <row r="1405" s="14" customFormat="1">
      <c r="A1405" s="14"/>
      <c r="B1405" s="244"/>
      <c r="C1405" s="245"/>
      <c r="D1405" s="235" t="s">
        <v>153</v>
      </c>
      <c r="E1405" s="246" t="s">
        <v>19</v>
      </c>
      <c r="F1405" s="247" t="s">
        <v>2509</v>
      </c>
      <c r="G1405" s="245"/>
      <c r="H1405" s="248">
        <v>17.68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153</v>
      </c>
      <c r="AU1405" s="254" t="s">
        <v>79</v>
      </c>
      <c r="AV1405" s="14" t="s">
        <v>79</v>
      </c>
      <c r="AW1405" s="14" t="s">
        <v>31</v>
      </c>
      <c r="AX1405" s="14" t="s">
        <v>69</v>
      </c>
      <c r="AY1405" s="254" t="s">
        <v>142</v>
      </c>
    </row>
    <row r="1406" s="14" customFormat="1">
      <c r="A1406" s="14"/>
      <c r="B1406" s="244"/>
      <c r="C1406" s="245"/>
      <c r="D1406" s="235" t="s">
        <v>153</v>
      </c>
      <c r="E1406" s="246" t="s">
        <v>19</v>
      </c>
      <c r="F1406" s="247" t="s">
        <v>2510</v>
      </c>
      <c r="G1406" s="245"/>
      <c r="H1406" s="248">
        <v>-3.1200000000000001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153</v>
      </c>
      <c r="AU1406" s="254" t="s">
        <v>79</v>
      </c>
      <c r="AV1406" s="14" t="s">
        <v>79</v>
      </c>
      <c r="AW1406" s="14" t="s">
        <v>31</v>
      </c>
      <c r="AX1406" s="14" t="s">
        <v>69</v>
      </c>
      <c r="AY1406" s="254" t="s">
        <v>142</v>
      </c>
    </row>
    <row r="1407" s="14" customFormat="1">
      <c r="A1407" s="14"/>
      <c r="B1407" s="244"/>
      <c r="C1407" s="245"/>
      <c r="D1407" s="235" t="s">
        <v>153</v>
      </c>
      <c r="E1407" s="246" t="s">
        <v>19</v>
      </c>
      <c r="F1407" s="247" t="s">
        <v>496</v>
      </c>
      <c r="G1407" s="245"/>
      <c r="H1407" s="248">
        <v>-1.5760000000000001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153</v>
      </c>
      <c r="AU1407" s="254" t="s">
        <v>79</v>
      </c>
      <c r="AV1407" s="14" t="s">
        <v>79</v>
      </c>
      <c r="AW1407" s="14" t="s">
        <v>31</v>
      </c>
      <c r="AX1407" s="14" t="s">
        <v>69</v>
      </c>
      <c r="AY1407" s="254" t="s">
        <v>142</v>
      </c>
    </row>
    <row r="1408" s="13" customFormat="1">
      <c r="A1408" s="13"/>
      <c r="B1408" s="233"/>
      <c r="C1408" s="234"/>
      <c r="D1408" s="235" t="s">
        <v>153</v>
      </c>
      <c r="E1408" s="236" t="s">
        <v>19</v>
      </c>
      <c r="F1408" s="237" t="s">
        <v>543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153</v>
      </c>
      <c r="AU1408" s="243" t="s">
        <v>79</v>
      </c>
      <c r="AV1408" s="13" t="s">
        <v>77</v>
      </c>
      <c r="AW1408" s="13" t="s">
        <v>31</v>
      </c>
      <c r="AX1408" s="13" t="s">
        <v>69</v>
      </c>
      <c r="AY1408" s="243" t="s">
        <v>142</v>
      </c>
    </row>
    <row r="1409" s="14" customFormat="1">
      <c r="A1409" s="14"/>
      <c r="B1409" s="244"/>
      <c r="C1409" s="245"/>
      <c r="D1409" s="235" t="s">
        <v>153</v>
      </c>
      <c r="E1409" s="246" t="s">
        <v>19</v>
      </c>
      <c r="F1409" s="247" t="s">
        <v>2511</v>
      </c>
      <c r="G1409" s="245"/>
      <c r="H1409" s="248">
        <v>17.324000000000002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153</v>
      </c>
      <c r="AU1409" s="254" t="s">
        <v>79</v>
      </c>
      <c r="AV1409" s="14" t="s">
        <v>79</v>
      </c>
      <c r="AW1409" s="14" t="s">
        <v>31</v>
      </c>
      <c r="AX1409" s="14" t="s">
        <v>69</v>
      </c>
      <c r="AY1409" s="254" t="s">
        <v>142</v>
      </c>
    </row>
    <row r="1410" s="13" customFormat="1">
      <c r="A1410" s="13"/>
      <c r="B1410" s="233"/>
      <c r="C1410" s="234"/>
      <c r="D1410" s="235" t="s">
        <v>153</v>
      </c>
      <c r="E1410" s="236" t="s">
        <v>19</v>
      </c>
      <c r="F1410" s="237" t="s">
        <v>2512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153</v>
      </c>
      <c r="AU1410" s="243" t="s">
        <v>79</v>
      </c>
      <c r="AV1410" s="13" t="s">
        <v>77</v>
      </c>
      <c r="AW1410" s="13" t="s">
        <v>31</v>
      </c>
      <c r="AX1410" s="13" t="s">
        <v>69</v>
      </c>
      <c r="AY1410" s="243" t="s">
        <v>142</v>
      </c>
    </row>
    <row r="1411" s="14" customFormat="1">
      <c r="A1411" s="14"/>
      <c r="B1411" s="244"/>
      <c r="C1411" s="245"/>
      <c r="D1411" s="235" t="s">
        <v>153</v>
      </c>
      <c r="E1411" s="246" t="s">
        <v>19</v>
      </c>
      <c r="F1411" s="247" t="s">
        <v>2513</v>
      </c>
      <c r="G1411" s="245"/>
      <c r="H1411" s="248">
        <v>10.244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153</v>
      </c>
      <c r="AU1411" s="254" t="s">
        <v>79</v>
      </c>
      <c r="AV1411" s="14" t="s">
        <v>79</v>
      </c>
      <c r="AW1411" s="14" t="s">
        <v>31</v>
      </c>
      <c r="AX1411" s="14" t="s">
        <v>69</v>
      </c>
      <c r="AY1411" s="254" t="s">
        <v>142</v>
      </c>
    </row>
    <row r="1412" s="14" customFormat="1">
      <c r="A1412" s="14"/>
      <c r="B1412" s="244"/>
      <c r="C1412" s="245"/>
      <c r="D1412" s="235" t="s">
        <v>153</v>
      </c>
      <c r="E1412" s="246" t="s">
        <v>19</v>
      </c>
      <c r="F1412" s="247" t="s">
        <v>509</v>
      </c>
      <c r="G1412" s="245"/>
      <c r="H1412" s="248">
        <v>-3.1520000000000001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153</v>
      </c>
      <c r="AU1412" s="254" t="s">
        <v>79</v>
      </c>
      <c r="AV1412" s="14" t="s">
        <v>79</v>
      </c>
      <c r="AW1412" s="14" t="s">
        <v>31</v>
      </c>
      <c r="AX1412" s="14" t="s">
        <v>69</v>
      </c>
      <c r="AY1412" s="254" t="s">
        <v>142</v>
      </c>
    </row>
    <row r="1413" s="14" customFormat="1">
      <c r="A1413" s="14"/>
      <c r="B1413" s="244"/>
      <c r="C1413" s="245"/>
      <c r="D1413" s="235" t="s">
        <v>153</v>
      </c>
      <c r="E1413" s="246" t="s">
        <v>19</v>
      </c>
      <c r="F1413" s="247" t="s">
        <v>537</v>
      </c>
      <c r="G1413" s="245"/>
      <c r="H1413" s="248">
        <v>-1.379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153</v>
      </c>
      <c r="AU1413" s="254" t="s">
        <v>79</v>
      </c>
      <c r="AV1413" s="14" t="s">
        <v>79</v>
      </c>
      <c r="AW1413" s="14" t="s">
        <v>31</v>
      </c>
      <c r="AX1413" s="14" t="s">
        <v>69</v>
      </c>
      <c r="AY1413" s="254" t="s">
        <v>142</v>
      </c>
    </row>
    <row r="1414" s="14" customFormat="1">
      <c r="A1414" s="14"/>
      <c r="B1414" s="244"/>
      <c r="C1414" s="245"/>
      <c r="D1414" s="235" t="s">
        <v>153</v>
      </c>
      <c r="E1414" s="246" t="s">
        <v>19</v>
      </c>
      <c r="F1414" s="247" t="s">
        <v>2514</v>
      </c>
      <c r="G1414" s="245"/>
      <c r="H1414" s="248">
        <v>14.872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153</v>
      </c>
      <c r="AU1414" s="254" t="s">
        <v>79</v>
      </c>
      <c r="AV1414" s="14" t="s">
        <v>79</v>
      </c>
      <c r="AW1414" s="14" t="s">
        <v>31</v>
      </c>
      <c r="AX1414" s="14" t="s">
        <v>69</v>
      </c>
      <c r="AY1414" s="254" t="s">
        <v>142</v>
      </c>
    </row>
    <row r="1415" s="14" customFormat="1">
      <c r="A1415" s="14"/>
      <c r="B1415" s="244"/>
      <c r="C1415" s="245"/>
      <c r="D1415" s="235" t="s">
        <v>153</v>
      </c>
      <c r="E1415" s="246" t="s">
        <v>19</v>
      </c>
      <c r="F1415" s="247" t="s">
        <v>509</v>
      </c>
      <c r="G1415" s="245"/>
      <c r="H1415" s="248">
        <v>-3.1520000000000001</v>
      </c>
      <c r="I1415" s="249"/>
      <c r="J1415" s="245"/>
      <c r="K1415" s="245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4" t="s">
        <v>153</v>
      </c>
      <c r="AU1415" s="254" t="s">
        <v>79</v>
      </c>
      <c r="AV1415" s="14" t="s">
        <v>79</v>
      </c>
      <c r="AW1415" s="14" t="s">
        <v>31</v>
      </c>
      <c r="AX1415" s="14" t="s">
        <v>69</v>
      </c>
      <c r="AY1415" s="254" t="s">
        <v>142</v>
      </c>
    </row>
    <row r="1416" s="14" customFormat="1">
      <c r="A1416" s="14"/>
      <c r="B1416" s="244"/>
      <c r="C1416" s="245"/>
      <c r="D1416" s="235" t="s">
        <v>153</v>
      </c>
      <c r="E1416" s="246" t="s">
        <v>19</v>
      </c>
      <c r="F1416" s="247" t="s">
        <v>537</v>
      </c>
      <c r="G1416" s="245"/>
      <c r="H1416" s="248">
        <v>-1.379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153</v>
      </c>
      <c r="AU1416" s="254" t="s">
        <v>79</v>
      </c>
      <c r="AV1416" s="14" t="s">
        <v>79</v>
      </c>
      <c r="AW1416" s="14" t="s">
        <v>31</v>
      </c>
      <c r="AX1416" s="14" t="s">
        <v>69</v>
      </c>
      <c r="AY1416" s="254" t="s">
        <v>142</v>
      </c>
    </row>
    <row r="1417" s="14" customFormat="1">
      <c r="A1417" s="14"/>
      <c r="B1417" s="244"/>
      <c r="C1417" s="245"/>
      <c r="D1417" s="235" t="s">
        <v>153</v>
      </c>
      <c r="E1417" s="246" t="s">
        <v>19</v>
      </c>
      <c r="F1417" s="247" t="s">
        <v>2515</v>
      </c>
      <c r="G1417" s="245"/>
      <c r="H1417" s="248">
        <v>8.4239999999999995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153</v>
      </c>
      <c r="AU1417" s="254" t="s">
        <v>79</v>
      </c>
      <c r="AV1417" s="14" t="s">
        <v>79</v>
      </c>
      <c r="AW1417" s="14" t="s">
        <v>31</v>
      </c>
      <c r="AX1417" s="14" t="s">
        <v>69</v>
      </c>
      <c r="AY1417" s="254" t="s">
        <v>142</v>
      </c>
    </row>
    <row r="1418" s="14" customFormat="1">
      <c r="A1418" s="14"/>
      <c r="B1418" s="244"/>
      <c r="C1418" s="245"/>
      <c r="D1418" s="235" t="s">
        <v>153</v>
      </c>
      <c r="E1418" s="246" t="s">
        <v>19</v>
      </c>
      <c r="F1418" s="247" t="s">
        <v>2516</v>
      </c>
      <c r="G1418" s="245"/>
      <c r="H1418" s="248">
        <v>3.5939999999999999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153</v>
      </c>
      <c r="AU1418" s="254" t="s">
        <v>79</v>
      </c>
      <c r="AV1418" s="14" t="s">
        <v>79</v>
      </c>
      <c r="AW1418" s="14" t="s">
        <v>31</v>
      </c>
      <c r="AX1418" s="14" t="s">
        <v>69</v>
      </c>
      <c r="AY1418" s="254" t="s">
        <v>142</v>
      </c>
    </row>
    <row r="1419" s="14" customFormat="1">
      <c r="A1419" s="14"/>
      <c r="B1419" s="244"/>
      <c r="C1419" s="245"/>
      <c r="D1419" s="235" t="s">
        <v>153</v>
      </c>
      <c r="E1419" s="246" t="s">
        <v>19</v>
      </c>
      <c r="F1419" s="247" t="s">
        <v>2517</v>
      </c>
      <c r="G1419" s="245"/>
      <c r="H1419" s="248">
        <v>2.9089999999999998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153</v>
      </c>
      <c r="AU1419" s="254" t="s">
        <v>79</v>
      </c>
      <c r="AV1419" s="14" t="s">
        <v>79</v>
      </c>
      <c r="AW1419" s="14" t="s">
        <v>31</v>
      </c>
      <c r="AX1419" s="14" t="s">
        <v>69</v>
      </c>
      <c r="AY1419" s="254" t="s">
        <v>142</v>
      </c>
    </row>
    <row r="1420" s="13" customFormat="1">
      <c r="A1420" s="13"/>
      <c r="B1420" s="233"/>
      <c r="C1420" s="234"/>
      <c r="D1420" s="235" t="s">
        <v>153</v>
      </c>
      <c r="E1420" s="236" t="s">
        <v>19</v>
      </c>
      <c r="F1420" s="237" t="s">
        <v>1240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153</v>
      </c>
      <c r="AU1420" s="243" t="s">
        <v>79</v>
      </c>
      <c r="AV1420" s="13" t="s">
        <v>77</v>
      </c>
      <c r="AW1420" s="13" t="s">
        <v>31</v>
      </c>
      <c r="AX1420" s="13" t="s">
        <v>69</v>
      </c>
      <c r="AY1420" s="243" t="s">
        <v>142</v>
      </c>
    </row>
    <row r="1421" s="14" customFormat="1">
      <c r="A1421" s="14"/>
      <c r="B1421" s="244"/>
      <c r="C1421" s="245"/>
      <c r="D1421" s="235" t="s">
        <v>153</v>
      </c>
      <c r="E1421" s="246" t="s">
        <v>19</v>
      </c>
      <c r="F1421" s="247" t="s">
        <v>2518</v>
      </c>
      <c r="G1421" s="245"/>
      <c r="H1421" s="248">
        <v>15.651999999999999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153</v>
      </c>
      <c r="AU1421" s="254" t="s">
        <v>79</v>
      </c>
      <c r="AV1421" s="14" t="s">
        <v>79</v>
      </c>
      <c r="AW1421" s="14" t="s">
        <v>31</v>
      </c>
      <c r="AX1421" s="14" t="s">
        <v>69</v>
      </c>
      <c r="AY1421" s="254" t="s">
        <v>142</v>
      </c>
    </row>
    <row r="1422" s="14" customFormat="1">
      <c r="A1422" s="14"/>
      <c r="B1422" s="244"/>
      <c r="C1422" s="245"/>
      <c r="D1422" s="235" t="s">
        <v>153</v>
      </c>
      <c r="E1422" s="246" t="s">
        <v>19</v>
      </c>
      <c r="F1422" s="247" t="s">
        <v>2519</v>
      </c>
      <c r="G1422" s="245"/>
      <c r="H1422" s="248">
        <v>-2.2000000000000002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153</v>
      </c>
      <c r="AU1422" s="254" t="s">
        <v>79</v>
      </c>
      <c r="AV1422" s="14" t="s">
        <v>79</v>
      </c>
      <c r="AW1422" s="14" t="s">
        <v>31</v>
      </c>
      <c r="AX1422" s="14" t="s">
        <v>69</v>
      </c>
      <c r="AY1422" s="254" t="s">
        <v>142</v>
      </c>
    </row>
    <row r="1423" s="13" customFormat="1">
      <c r="A1423" s="13"/>
      <c r="B1423" s="233"/>
      <c r="C1423" s="234"/>
      <c r="D1423" s="235" t="s">
        <v>153</v>
      </c>
      <c r="E1423" s="236" t="s">
        <v>19</v>
      </c>
      <c r="F1423" s="237" t="s">
        <v>2430</v>
      </c>
      <c r="G1423" s="234"/>
      <c r="H1423" s="236" t="s">
        <v>19</v>
      </c>
      <c r="I1423" s="238"/>
      <c r="J1423" s="234"/>
      <c r="K1423" s="234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3" t="s">
        <v>153</v>
      </c>
      <c r="AU1423" s="243" t="s">
        <v>79</v>
      </c>
      <c r="AV1423" s="13" t="s">
        <v>77</v>
      </c>
      <c r="AW1423" s="13" t="s">
        <v>31</v>
      </c>
      <c r="AX1423" s="13" t="s">
        <v>69</v>
      </c>
      <c r="AY1423" s="243" t="s">
        <v>142</v>
      </c>
    </row>
    <row r="1424" s="14" customFormat="1">
      <c r="A1424" s="14"/>
      <c r="B1424" s="244"/>
      <c r="C1424" s="245"/>
      <c r="D1424" s="235" t="s">
        <v>153</v>
      </c>
      <c r="E1424" s="246" t="s">
        <v>19</v>
      </c>
      <c r="F1424" s="247" t="s">
        <v>2520</v>
      </c>
      <c r="G1424" s="245"/>
      <c r="H1424" s="248">
        <v>3.702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153</v>
      </c>
      <c r="AU1424" s="254" t="s">
        <v>79</v>
      </c>
      <c r="AV1424" s="14" t="s">
        <v>79</v>
      </c>
      <c r="AW1424" s="14" t="s">
        <v>31</v>
      </c>
      <c r="AX1424" s="14" t="s">
        <v>69</v>
      </c>
      <c r="AY1424" s="254" t="s">
        <v>142</v>
      </c>
    </row>
    <row r="1425" s="14" customFormat="1">
      <c r="A1425" s="14"/>
      <c r="B1425" s="244"/>
      <c r="C1425" s="245"/>
      <c r="D1425" s="235" t="s">
        <v>153</v>
      </c>
      <c r="E1425" s="246" t="s">
        <v>19</v>
      </c>
      <c r="F1425" s="247" t="s">
        <v>2521</v>
      </c>
      <c r="G1425" s="245"/>
      <c r="H1425" s="248">
        <v>2.1000000000000001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153</v>
      </c>
      <c r="AU1425" s="254" t="s">
        <v>79</v>
      </c>
      <c r="AV1425" s="14" t="s">
        <v>79</v>
      </c>
      <c r="AW1425" s="14" t="s">
        <v>31</v>
      </c>
      <c r="AX1425" s="14" t="s">
        <v>69</v>
      </c>
      <c r="AY1425" s="254" t="s">
        <v>142</v>
      </c>
    </row>
    <row r="1426" s="14" customFormat="1">
      <c r="A1426" s="14"/>
      <c r="B1426" s="244"/>
      <c r="C1426" s="245"/>
      <c r="D1426" s="235" t="s">
        <v>153</v>
      </c>
      <c r="E1426" s="246" t="s">
        <v>19</v>
      </c>
      <c r="F1426" s="247" t="s">
        <v>2522</v>
      </c>
      <c r="G1426" s="245"/>
      <c r="H1426" s="248">
        <v>7.7999999999999998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153</v>
      </c>
      <c r="AU1426" s="254" t="s">
        <v>79</v>
      </c>
      <c r="AV1426" s="14" t="s">
        <v>79</v>
      </c>
      <c r="AW1426" s="14" t="s">
        <v>31</v>
      </c>
      <c r="AX1426" s="14" t="s">
        <v>69</v>
      </c>
      <c r="AY1426" s="254" t="s">
        <v>142</v>
      </c>
    </row>
    <row r="1427" s="14" customFormat="1">
      <c r="A1427" s="14"/>
      <c r="B1427" s="244"/>
      <c r="C1427" s="245"/>
      <c r="D1427" s="235" t="s">
        <v>153</v>
      </c>
      <c r="E1427" s="246" t="s">
        <v>19</v>
      </c>
      <c r="F1427" s="247" t="s">
        <v>2523</v>
      </c>
      <c r="G1427" s="245"/>
      <c r="H1427" s="248">
        <v>-2.3999999999999999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153</v>
      </c>
      <c r="AU1427" s="254" t="s">
        <v>79</v>
      </c>
      <c r="AV1427" s="14" t="s">
        <v>79</v>
      </c>
      <c r="AW1427" s="14" t="s">
        <v>31</v>
      </c>
      <c r="AX1427" s="14" t="s">
        <v>69</v>
      </c>
      <c r="AY1427" s="254" t="s">
        <v>142</v>
      </c>
    </row>
    <row r="1428" s="13" customFormat="1">
      <c r="A1428" s="13"/>
      <c r="B1428" s="233"/>
      <c r="C1428" s="234"/>
      <c r="D1428" s="235" t="s">
        <v>153</v>
      </c>
      <c r="E1428" s="236" t="s">
        <v>19</v>
      </c>
      <c r="F1428" s="237" t="s">
        <v>1909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153</v>
      </c>
      <c r="AU1428" s="243" t="s">
        <v>79</v>
      </c>
      <c r="AV1428" s="13" t="s">
        <v>77</v>
      </c>
      <c r="AW1428" s="13" t="s">
        <v>31</v>
      </c>
      <c r="AX1428" s="13" t="s">
        <v>69</v>
      </c>
      <c r="AY1428" s="243" t="s">
        <v>142</v>
      </c>
    </row>
    <row r="1429" s="14" customFormat="1">
      <c r="A1429" s="14"/>
      <c r="B1429" s="244"/>
      <c r="C1429" s="245"/>
      <c r="D1429" s="235" t="s">
        <v>153</v>
      </c>
      <c r="E1429" s="246" t="s">
        <v>19</v>
      </c>
      <c r="F1429" s="247" t="s">
        <v>2524</v>
      </c>
      <c r="G1429" s="245"/>
      <c r="H1429" s="248">
        <v>224.40799999999999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153</v>
      </c>
      <c r="AU1429" s="254" t="s">
        <v>79</v>
      </c>
      <c r="AV1429" s="14" t="s">
        <v>79</v>
      </c>
      <c r="AW1429" s="14" t="s">
        <v>31</v>
      </c>
      <c r="AX1429" s="14" t="s">
        <v>69</v>
      </c>
      <c r="AY1429" s="254" t="s">
        <v>142</v>
      </c>
    </row>
    <row r="1430" s="14" customFormat="1">
      <c r="A1430" s="14"/>
      <c r="B1430" s="244"/>
      <c r="C1430" s="245"/>
      <c r="D1430" s="235" t="s">
        <v>153</v>
      </c>
      <c r="E1430" s="246" t="s">
        <v>19</v>
      </c>
      <c r="F1430" s="247" t="s">
        <v>2525</v>
      </c>
      <c r="G1430" s="245"/>
      <c r="H1430" s="248">
        <v>-7.0919999999999996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153</v>
      </c>
      <c r="AU1430" s="254" t="s">
        <v>79</v>
      </c>
      <c r="AV1430" s="14" t="s">
        <v>79</v>
      </c>
      <c r="AW1430" s="14" t="s">
        <v>31</v>
      </c>
      <c r="AX1430" s="14" t="s">
        <v>69</v>
      </c>
      <c r="AY1430" s="254" t="s">
        <v>142</v>
      </c>
    </row>
    <row r="1431" s="14" customFormat="1">
      <c r="A1431" s="14"/>
      <c r="B1431" s="244"/>
      <c r="C1431" s="245"/>
      <c r="D1431" s="235" t="s">
        <v>153</v>
      </c>
      <c r="E1431" s="246" t="s">
        <v>19</v>
      </c>
      <c r="F1431" s="247" t="s">
        <v>2526</v>
      </c>
      <c r="G1431" s="245"/>
      <c r="H1431" s="248">
        <v>-9.4559999999999995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153</v>
      </c>
      <c r="AU1431" s="254" t="s">
        <v>79</v>
      </c>
      <c r="AV1431" s="14" t="s">
        <v>79</v>
      </c>
      <c r="AW1431" s="14" t="s">
        <v>31</v>
      </c>
      <c r="AX1431" s="14" t="s">
        <v>69</v>
      </c>
      <c r="AY1431" s="254" t="s">
        <v>142</v>
      </c>
    </row>
    <row r="1432" s="14" customFormat="1">
      <c r="A1432" s="14"/>
      <c r="B1432" s="244"/>
      <c r="C1432" s="245"/>
      <c r="D1432" s="235" t="s">
        <v>153</v>
      </c>
      <c r="E1432" s="246" t="s">
        <v>19</v>
      </c>
      <c r="F1432" s="247" t="s">
        <v>2527</v>
      </c>
      <c r="G1432" s="245"/>
      <c r="H1432" s="248">
        <v>35.622999999999998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153</v>
      </c>
      <c r="AU1432" s="254" t="s">
        <v>79</v>
      </c>
      <c r="AV1432" s="14" t="s">
        <v>79</v>
      </c>
      <c r="AW1432" s="14" t="s">
        <v>31</v>
      </c>
      <c r="AX1432" s="14" t="s">
        <v>69</v>
      </c>
      <c r="AY1432" s="254" t="s">
        <v>142</v>
      </c>
    </row>
    <row r="1433" s="13" customFormat="1">
      <c r="A1433" s="13"/>
      <c r="B1433" s="233"/>
      <c r="C1433" s="234"/>
      <c r="D1433" s="235" t="s">
        <v>153</v>
      </c>
      <c r="E1433" s="236" t="s">
        <v>19</v>
      </c>
      <c r="F1433" s="237" t="s">
        <v>1915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153</v>
      </c>
      <c r="AU1433" s="243" t="s">
        <v>79</v>
      </c>
      <c r="AV1433" s="13" t="s">
        <v>77</v>
      </c>
      <c r="AW1433" s="13" t="s">
        <v>31</v>
      </c>
      <c r="AX1433" s="13" t="s">
        <v>69</v>
      </c>
      <c r="AY1433" s="243" t="s">
        <v>142</v>
      </c>
    </row>
    <row r="1434" s="14" customFormat="1">
      <c r="A1434" s="14"/>
      <c r="B1434" s="244"/>
      <c r="C1434" s="245"/>
      <c r="D1434" s="235" t="s">
        <v>153</v>
      </c>
      <c r="E1434" s="246" t="s">
        <v>19</v>
      </c>
      <c r="F1434" s="247" t="s">
        <v>2528</v>
      </c>
      <c r="G1434" s="245"/>
      <c r="H1434" s="248">
        <v>79.444999999999993</v>
      </c>
      <c r="I1434" s="249"/>
      <c r="J1434" s="245"/>
      <c r="K1434" s="245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4" t="s">
        <v>153</v>
      </c>
      <c r="AU1434" s="254" t="s">
        <v>79</v>
      </c>
      <c r="AV1434" s="14" t="s">
        <v>79</v>
      </c>
      <c r="AW1434" s="14" t="s">
        <v>31</v>
      </c>
      <c r="AX1434" s="14" t="s">
        <v>69</v>
      </c>
      <c r="AY1434" s="254" t="s">
        <v>142</v>
      </c>
    </row>
    <row r="1435" s="14" customFormat="1">
      <c r="A1435" s="14"/>
      <c r="B1435" s="244"/>
      <c r="C1435" s="245"/>
      <c r="D1435" s="235" t="s">
        <v>153</v>
      </c>
      <c r="E1435" s="246" t="s">
        <v>19</v>
      </c>
      <c r="F1435" s="247" t="s">
        <v>2529</v>
      </c>
      <c r="G1435" s="245"/>
      <c r="H1435" s="248">
        <v>-12.608000000000001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153</v>
      </c>
      <c r="AU1435" s="254" t="s">
        <v>79</v>
      </c>
      <c r="AV1435" s="14" t="s">
        <v>79</v>
      </c>
      <c r="AW1435" s="14" t="s">
        <v>31</v>
      </c>
      <c r="AX1435" s="14" t="s">
        <v>69</v>
      </c>
      <c r="AY1435" s="254" t="s">
        <v>142</v>
      </c>
    </row>
    <row r="1436" s="14" customFormat="1">
      <c r="A1436" s="14"/>
      <c r="B1436" s="244"/>
      <c r="C1436" s="245"/>
      <c r="D1436" s="235" t="s">
        <v>153</v>
      </c>
      <c r="E1436" s="246" t="s">
        <v>19</v>
      </c>
      <c r="F1436" s="247" t="s">
        <v>2530</v>
      </c>
      <c r="G1436" s="245"/>
      <c r="H1436" s="248">
        <v>72.323999999999998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153</v>
      </c>
      <c r="AU1436" s="254" t="s">
        <v>79</v>
      </c>
      <c r="AV1436" s="14" t="s">
        <v>79</v>
      </c>
      <c r="AW1436" s="14" t="s">
        <v>31</v>
      </c>
      <c r="AX1436" s="14" t="s">
        <v>69</v>
      </c>
      <c r="AY1436" s="254" t="s">
        <v>142</v>
      </c>
    </row>
    <row r="1437" s="15" customFormat="1">
      <c r="A1437" s="15"/>
      <c r="B1437" s="255"/>
      <c r="C1437" s="256"/>
      <c r="D1437" s="235" t="s">
        <v>153</v>
      </c>
      <c r="E1437" s="257" t="s">
        <v>19</v>
      </c>
      <c r="F1437" s="258" t="s">
        <v>158</v>
      </c>
      <c r="G1437" s="256"/>
      <c r="H1437" s="259">
        <v>1155.1279999999995</v>
      </c>
      <c r="I1437" s="260"/>
      <c r="J1437" s="256"/>
      <c r="K1437" s="256"/>
      <c r="L1437" s="261"/>
      <c r="M1437" s="262"/>
      <c r="N1437" s="263"/>
      <c r="O1437" s="263"/>
      <c r="P1437" s="263"/>
      <c r="Q1437" s="263"/>
      <c r="R1437" s="263"/>
      <c r="S1437" s="263"/>
      <c r="T1437" s="264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5" t="s">
        <v>153</v>
      </c>
      <c r="AU1437" s="265" t="s">
        <v>79</v>
      </c>
      <c r="AV1437" s="15" t="s">
        <v>149</v>
      </c>
      <c r="AW1437" s="15" t="s">
        <v>31</v>
      </c>
      <c r="AX1437" s="15" t="s">
        <v>77</v>
      </c>
      <c r="AY1437" s="265" t="s">
        <v>142</v>
      </c>
    </row>
    <row r="1438" s="2" customFormat="1" ht="24.15" customHeight="1">
      <c r="A1438" s="41"/>
      <c r="B1438" s="42"/>
      <c r="C1438" s="215" t="s">
        <v>2531</v>
      </c>
      <c r="D1438" s="215" t="s">
        <v>144</v>
      </c>
      <c r="E1438" s="216" t="s">
        <v>2532</v>
      </c>
      <c r="F1438" s="217" t="s">
        <v>2533</v>
      </c>
      <c r="G1438" s="218" t="s">
        <v>147</v>
      </c>
      <c r="H1438" s="219">
        <v>443.839</v>
      </c>
      <c r="I1438" s="220"/>
      <c r="J1438" s="221">
        <f>ROUND(I1438*H1438,2)</f>
        <v>0</v>
      </c>
      <c r="K1438" s="217" t="s">
        <v>148</v>
      </c>
      <c r="L1438" s="47"/>
      <c r="M1438" s="222" t="s">
        <v>19</v>
      </c>
      <c r="N1438" s="223" t="s">
        <v>40</v>
      </c>
      <c r="O1438" s="87"/>
      <c r="P1438" s="224">
        <f>O1438*H1438</f>
        <v>0</v>
      </c>
      <c r="Q1438" s="224">
        <v>0.012</v>
      </c>
      <c r="R1438" s="224">
        <f>Q1438*H1438</f>
        <v>5.3260680000000002</v>
      </c>
      <c r="S1438" s="224">
        <v>0</v>
      </c>
      <c r="T1438" s="225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6" t="s">
        <v>149</v>
      </c>
      <c r="AT1438" s="226" t="s">
        <v>144</v>
      </c>
      <c r="AU1438" s="226" t="s">
        <v>79</v>
      </c>
      <c r="AY1438" s="20" t="s">
        <v>142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20" t="s">
        <v>77</v>
      </c>
      <c r="BK1438" s="227">
        <f>ROUND(I1438*H1438,2)</f>
        <v>0</v>
      </c>
      <c r="BL1438" s="20" t="s">
        <v>149</v>
      </c>
      <c r="BM1438" s="226" t="s">
        <v>2534</v>
      </c>
    </row>
    <row r="1439" s="2" customFormat="1">
      <c r="A1439" s="41"/>
      <c r="B1439" s="42"/>
      <c r="C1439" s="43"/>
      <c r="D1439" s="228" t="s">
        <v>151</v>
      </c>
      <c r="E1439" s="43"/>
      <c r="F1439" s="229" t="s">
        <v>2535</v>
      </c>
      <c r="G1439" s="43"/>
      <c r="H1439" s="43"/>
      <c r="I1439" s="230"/>
      <c r="J1439" s="43"/>
      <c r="K1439" s="43"/>
      <c r="L1439" s="47"/>
      <c r="M1439" s="231"/>
      <c r="N1439" s="232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151</v>
      </c>
      <c r="AU1439" s="20" t="s">
        <v>79</v>
      </c>
    </row>
    <row r="1440" s="13" customFormat="1">
      <c r="A1440" s="13"/>
      <c r="B1440" s="233"/>
      <c r="C1440" s="234"/>
      <c r="D1440" s="235" t="s">
        <v>153</v>
      </c>
      <c r="E1440" s="236" t="s">
        <v>19</v>
      </c>
      <c r="F1440" s="237" t="s">
        <v>486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153</v>
      </c>
      <c r="AU1440" s="243" t="s">
        <v>79</v>
      </c>
      <c r="AV1440" s="13" t="s">
        <v>77</v>
      </c>
      <c r="AW1440" s="13" t="s">
        <v>31</v>
      </c>
      <c r="AX1440" s="13" t="s">
        <v>69</v>
      </c>
      <c r="AY1440" s="243" t="s">
        <v>142</v>
      </c>
    </row>
    <row r="1441" s="13" customFormat="1">
      <c r="A1441" s="13"/>
      <c r="B1441" s="233"/>
      <c r="C1441" s="234"/>
      <c r="D1441" s="235" t="s">
        <v>153</v>
      </c>
      <c r="E1441" s="236" t="s">
        <v>19</v>
      </c>
      <c r="F1441" s="237" t="s">
        <v>671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153</v>
      </c>
      <c r="AU1441" s="243" t="s">
        <v>79</v>
      </c>
      <c r="AV1441" s="13" t="s">
        <v>77</v>
      </c>
      <c r="AW1441" s="13" t="s">
        <v>31</v>
      </c>
      <c r="AX1441" s="13" t="s">
        <v>69</v>
      </c>
      <c r="AY1441" s="243" t="s">
        <v>142</v>
      </c>
    </row>
    <row r="1442" s="14" customFormat="1">
      <c r="A1442" s="14"/>
      <c r="B1442" s="244"/>
      <c r="C1442" s="245"/>
      <c r="D1442" s="235" t="s">
        <v>153</v>
      </c>
      <c r="E1442" s="246" t="s">
        <v>19</v>
      </c>
      <c r="F1442" s="247" t="s">
        <v>2266</v>
      </c>
      <c r="G1442" s="245"/>
      <c r="H1442" s="248">
        <v>33.831000000000003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153</v>
      </c>
      <c r="AU1442" s="254" t="s">
        <v>79</v>
      </c>
      <c r="AV1442" s="14" t="s">
        <v>79</v>
      </c>
      <c r="AW1442" s="14" t="s">
        <v>31</v>
      </c>
      <c r="AX1442" s="14" t="s">
        <v>69</v>
      </c>
      <c r="AY1442" s="254" t="s">
        <v>142</v>
      </c>
    </row>
    <row r="1443" s="14" customFormat="1">
      <c r="A1443" s="14"/>
      <c r="B1443" s="244"/>
      <c r="C1443" s="245"/>
      <c r="D1443" s="235" t="s">
        <v>153</v>
      </c>
      <c r="E1443" s="246" t="s">
        <v>19</v>
      </c>
      <c r="F1443" s="247" t="s">
        <v>2267</v>
      </c>
      <c r="G1443" s="245"/>
      <c r="H1443" s="248">
        <v>-2.7309999999999999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153</v>
      </c>
      <c r="AU1443" s="254" t="s">
        <v>79</v>
      </c>
      <c r="AV1443" s="14" t="s">
        <v>79</v>
      </c>
      <c r="AW1443" s="14" t="s">
        <v>31</v>
      </c>
      <c r="AX1443" s="14" t="s">
        <v>69</v>
      </c>
      <c r="AY1443" s="254" t="s">
        <v>142</v>
      </c>
    </row>
    <row r="1444" s="13" customFormat="1">
      <c r="A1444" s="13"/>
      <c r="B1444" s="233"/>
      <c r="C1444" s="234"/>
      <c r="D1444" s="235" t="s">
        <v>153</v>
      </c>
      <c r="E1444" s="236" t="s">
        <v>19</v>
      </c>
      <c r="F1444" s="237" t="s">
        <v>564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153</v>
      </c>
      <c r="AU1444" s="243" t="s">
        <v>79</v>
      </c>
      <c r="AV1444" s="13" t="s">
        <v>77</v>
      </c>
      <c r="AW1444" s="13" t="s">
        <v>31</v>
      </c>
      <c r="AX1444" s="13" t="s">
        <v>69</v>
      </c>
      <c r="AY1444" s="243" t="s">
        <v>142</v>
      </c>
    </row>
    <row r="1445" s="14" customFormat="1">
      <c r="A1445" s="14"/>
      <c r="B1445" s="244"/>
      <c r="C1445" s="245"/>
      <c r="D1445" s="235" t="s">
        <v>153</v>
      </c>
      <c r="E1445" s="246" t="s">
        <v>19</v>
      </c>
      <c r="F1445" s="247" t="s">
        <v>2268</v>
      </c>
      <c r="G1445" s="245"/>
      <c r="H1445" s="248">
        <v>24.666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153</v>
      </c>
      <c r="AU1445" s="254" t="s">
        <v>79</v>
      </c>
      <c r="AV1445" s="14" t="s">
        <v>79</v>
      </c>
      <c r="AW1445" s="14" t="s">
        <v>31</v>
      </c>
      <c r="AX1445" s="14" t="s">
        <v>69</v>
      </c>
      <c r="AY1445" s="254" t="s">
        <v>142</v>
      </c>
    </row>
    <row r="1446" s="14" customFormat="1">
      <c r="A1446" s="14"/>
      <c r="B1446" s="244"/>
      <c r="C1446" s="245"/>
      <c r="D1446" s="235" t="s">
        <v>153</v>
      </c>
      <c r="E1446" s="246" t="s">
        <v>19</v>
      </c>
      <c r="F1446" s="247" t="s">
        <v>537</v>
      </c>
      <c r="G1446" s="245"/>
      <c r="H1446" s="248">
        <v>-1.379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153</v>
      </c>
      <c r="AU1446" s="254" t="s">
        <v>79</v>
      </c>
      <c r="AV1446" s="14" t="s">
        <v>79</v>
      </c>
      <c r="AW1446" s="14" t="s">
        <v>31</v>
      </c>
      <c r="AX1446" s="14" t="s">
        <v>69</v>
      </c>
      <c r="AY1446" s="254" t="s">
        <v>142</v>
      </c>
    </row>
    <row r="1447" s="13" customFormat="1">
      <c r="A1447" s="13"/>
      <c r="B1447" s="233"/>
      <c r="C1447" s="234"/>
      <c r="D1447" s="235" t="s">
        <v>153</v>
      </c>
      <c r="E1447" s="236" t="s">
        <v>19</v>
      </c>
      <c r="F1447" s="237" t="s">
        <v>862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153</v>
      </c>
      <c r="AU1447" s="243" t="s">
        <v>79</v>
      </c>
      <c r="AV1447" s="13" t="s">
        <v>77</v>
      </c>
      <c r="AW1447" s="13" t="s">
        <v>31</v>
      </c>
      <c r="AX1447" s="13" t="s">
        <v>69</v>
      </c>
      <c r="AY1447" s="243" t="s">
        <v>142</v>
      </c>
    </row>
    <row r="1448" s="14" customFormat="1">
      <c r="A1448" s="14"/>
      <c r="B1448" s="244"/>
      <c r="C1448" s="245"/>
      <c r="D1448" s="235" t="s">
        <v>153</v>
      </c>
      <c r="E1448" s="246" t="s">
        <v>19</v>
      </c>
      <c r="F1448" s="247" t="s">
        <v>2269</v>
      </c>
      <c r="G1448" s="245"/>
      <c r="H1448" s="248">
        <v>37.259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153</v>
      </c>
      <c r="AU1448" s="254" t="s">
        <v>79</v>
      </c>
      <c r="AV1448" s="14" t="s">
        <v>79</v>
      </c>
      <c r="AW1448" s="14" t="s">
        <v>31</v>
      </c>
      <c r="AX1448" s="14" t="s">
        <v>69</v>
      </c>
      <c r="AY1448" s="254" t="s">
        <v>142</v>
      </c>
    </row>
    <row r="1449" s="14" customFormat="1">
      <c r="A1449" s="14"/>
      <c r="B1449" s="244"/>
      <c r="C1449" s="245"/>
      <c r="D1449" s="235" t="s">
        <v>153</v>
      </c>
      <c r="E1449" s="246" t="s">
        <v>19</v>
      </c>
      <c r="F1449" s="247" t="s">
        <v>2270</v>
      </c>
      <c r="G1449" s="245"/>
      <c r="H1449" s="248">
        <v>-0.23999999999999999</v>
      </c>
      <c r="I1449" s="249"/>
      <c r="J1449" s="245"/>
      <c r="K1449" s="245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153</v>
      </c>
      <c r="AU1449" s="254" t="s">
        <v>79</v>
      </c>
      <c r="AV1449" s="14" t="s">
        <v>79</v>
      </c>
      <c r="AW1449" s="14" t="s">
        <v>31</v>
      </c>
      <c r="AX1449" s="14" t="s">
        <v>69</v>
      </c>
      <c r="AY1449" s="254" t="s">
        <v>142</v>
      </c>
    </row>
    <row r="1450" s="14" customFormat="1">
      <c r="A1450" s="14"/>
      <c r="B1450" s="244"/>
      <c r="C1450" s="245"/>
      <c r="D1450" s="235" t="s">
        <v>153</v>
      </c>
      <c r="E1450" s="246" t="s">
        <v>19</v>
      </c>
      <c r="F1450" s="247" t="s">
        <v>2271</v>
      </c>
      <c r="G1450" s="245"/>
      <c r="H1450" s="248">
        <v>1.3999999999999999</v>
      </c>
      <c r="I1450" s="249"/>
      <c r="J1450" s="245"/>
      <c r="K1450" s="245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4" t="s">
        <v>153</v>
      </c>
      <c r="AU1450" s="254" t="s">
        <v>79</v>
      </c>
      <c r="AV1450" s="14" t="s">
        <v>79</v>
      </c>
      <c r="AW1450" s="14" t="s">
        <v>31</v>
      </c>
      <c r="AX1450" s="14" t="s">
        <v>69</v>
      </c>
      <c r="AY1450" s="254" t="s">
        <v>142</v>
      </c>
    </row>
    <row r="1451" s="14" customFormat="1">
      <c r="A1451" s="14"/>
      <c r="B1451" s="244"/>
      <c r="C1451" s="245"/>
      <c r="D1451" s="235" t="s">
        <v>153</v>
      </c>
      <c r="E1451" s="246" t="s">
        <v>19</v>
      </c>
      <c r="F1451" s="247" t="s">
        <v>496</v>
      </c>
      <c r="G1451" s="245"/>
      <c r="H1451" s="248">
        <v>-1.5760000000000001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153</v>
      </c>
      <c r="AU1451" s="254" t="s">
        <v>79</v>
      </c>
      <c r="AV1451" s="14" t="s">
        <v>79</v>
      </c>
      <c r="AW1451" s="14" t="s">
        <v>31</v>
      </c>
      <c r="AX1451" s="14" t="s">
        <v>69</v>
      </c>
      <c r="AY1451" s="254" t="s">
        <v>142</v>
      </c>
    </row>
    <row r="1452" s="14" customFormat="1">
      <c r="A1452" s="14"/>
      <c r="B1452" s="244"/>
      <c r="C1452" s="245"/>
      <c r="D1452" s="235" t="s">
        <v>153</v>
      </c>
      <c r="E1452" s="246" t="s">
        <v>19</v>
      </c>
      <c r="F1452" s="247" t="s">
        <v>2272</v>
      </c>
      <c r="G1452" s="245"/>
      <c r="H1452" s="248">
        <v>3.1459999999999999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153</v>
      </c>
      <c r="AU1452" s="254" t="s">
        <v>79</v>
      </c>
      <c r="AV1452" s="14" t="s">
        <v>79</v>
      </c>
      <c r="AW1452" s="14" t="s">
        <v>31</v>
      </c>
      <c r="AX1452" s="14" t="s">
        <v>69</v>
      </c>
      <c r="AY1452" s="254" t="s">
        <v>142</v>
      </c>
    </row>
    <row r="1453" s="13" customFormat="1">
      <c r="A1453" s="13"/>
      <c r="B1453" s="233"/>
      <c r="C1453" s="234"/>
      <c r="D1453" s="235" t="s">
        <v>153</v>
      </c>
      <c r="E1453" s="236" t="s">
        <v>19</v>
      </c>
      <c r="F1453" s="237" t="s">
        <v>860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153</v>
      </c>
      <c r="AU1453" s="243" t="s">
        <v>79</v>
      </c>
      <c r="AV1453" s="13" t="s">
        <v>77</v>
      </c>
      <c r="AW1453" s="13" t="s">
        <v>31</v>
      </c>
      <c r="AX1453" s="13" t="s">
        <v>69</v>
      </c>
      <c r="AY1453" s="243" t="s">
        <v>142</v>
      </c>
    </row>
    <row r="1454" s="14" customFormat="1">
      <c r="A1454" s="14"/>
      <c r="B1454" s="244"/>
      <c r="C1454" s="245"/>
      <c r="D1454" s="235" t="s">
        <v>153</v>
      </c>
      <c r="E1454" s="246" t="s">
        <v>19</v>
      </c>
      <c r="F1454" s="247" t="s">
        <v>2273</v>
      </c>
      <c r="G1454" s="245"/>
      <c r="H1454" s="248">
        <v>11.593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153</v>
      </c>
      <c r="AU1454" s="254" t="s">
        <v>79</v>
      </c>
      <c r="AV1454" s="14" t="s">
        <v>79</v>
      </c>
      <c r="AW1454" s="14" t="s">
        <v>31</v>
      </c>
      <c r="AX1454" s="14" t="s">
        <v>69</v>
      </c>
      <c r="AY1454" s="254" t="s">
        <v>142</v>
      </c>
    </row>
    <row r="1455" s="14" customFormat="1">
      <c r="A1455" s="14"/>
      <c r="B1455" s="244"/>
      <c r="C1455" s="245"/>
      <c r="D1455" s="235" t="s">
        <v>153</v>
      </c>
      <c r="E1455" s="246" t="s">
        <v>19</v>
      </c>
      <c r="F1455" s="247" t="s">
        <v>2274</v>
      </c>
      <c r="G1455" s="245"/>
      <c r="H1455" s="248">
        <v>-1.71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153</v>
      </c>
      <c r="AU1455" s="254" t="s">
        <v>79</v>
      </c>
      <c r="AV1455" s="14" t="s">
        <v>79</v>
      </c>
      <c r="AW1455" s="14" t="s">
        <v>31</v>
      </c>
      <c r="AX1455" s="14" t="s">
        <v>69</v>
      </c>
      <c r="AY1455" s="254" t="s">
        <v>142</v>
      </c>
    </row>
    <row r="1456" s="14" customFormat="1">
      <c r="A1456" s="14"/>
      <c r="B1456" s="244"/>
      <c r="C1456" s="245"/>
      <c r="D1456" s="235" t="s">
        <v>153</v>
      </c>
      <c r="E1456" s="246" t="s">
        <v>19</v>
      </c>
      <c r="F1456" s="247" t="s">
        <v>2275</v>
      </c>
      <c r="G1456" s="245"/>
      <c r="H1456" s="248">
        <v>3.0550000000000002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153</v>
      </c>
      <c r="AU1456" s="254" t="s">
        <v>79</v>
      </c>
      <c r="AV1456" s="14" t="s">
        <v>79</v>
      </c>
      <c r="AW1456" s="14" t="s">
        <v>31</v>
      </c>
      <c r="AX1456" s="14" t="s">
        <v>69</v>
      </c>
      <c r="AY1456" s="254" t="s">
        <v>142</v>
      </c>
    </row>
    <row r="1457" s="13" customFormat="1">
      <c r="A1457" s="13"/>
      <c r="B1457" s="233"/>
      <c r="C1457" s="234"/>
      <c r="D1457" s="235" t="s">
        <v>153</v>
      </c>
      <c r="E1457" s="236" t="s">
        <v>19</v>
      </c>
      <c r="F1457" s="237" t="s">
        <v>492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153</v>
      </c>
      <c r="AU1457" s="243" t="s">
        <v>79</v>
      </c>
      <c r="AV1457" s="13" t="s">
        <v>77</v>
      </c>
      <c r="AW1457" s="13" t="s">
        <v>31</v>
      </c>
      <c r="AX1457" s="13" t="s">
        <v>69</v>
      </c>
      <c r="AY1457" s="243" t="s">
        <v>142</v>
      </c>
    </row>
    <row r="1458" s="14" customFormat="1">
      <c r="A1458" s="14"/>
      <c r="B1458" s="244"/>
      <c r="C1458" s="245"/>
      <c r="D1458" s="235" t="s">
        <v>153</v>
      </c>
      <c r="E1458" s="246" t="s">
        <v>19</v>
      </c>
      <c r="F1458" s="247" t="s">
        <v>2276</v>
      </c>
      <c r="G1458" s="245"/>
      <c r="H1458" s="248">
        <v>23.268999999999998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153</v>
      </c>
      <c r="AU1458" s="254" t="s">
        <v>79</v>
      </c>
      <c r="AV1458" s="14" t="s">
        <v>79</v>
      </c>
      <c r="AW1458" s="14" t="s">
        <v>31</v>
      </c>
      <c r="AX1458" s="14" t="s">
        <v>69</v>
      </c>
      <c r="AY1458" s="254" t="s">
        <v>142</v>
      </c>
    </row>
    <row r="1459" s="14" customFormat="1">
      <c r="A1459" s="14"/>
      <c r="B1459" s="244"/>
      <c r="C1459" s="245"/>
      <c r="D1459" s="235" t="s">
        <v>153</v>
      </c>
      <c r="E1459" s="246" t="s">
        <v>19</v>
      </c>
      <c r="F1459" s="247" t="s">
        <v>496</v>
      </c>
      <c r="G1459" s="245"/>
      <c r="H1459" s="248">
        <v>-1.5760000000000001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153</v>
      </c>
      <c r="AU1459" s="254" t="s">
        <v>79</v>
      </c>
      <c r="AV1459" s="14" t="s">
        <v>79</v>
      </c>
      <c r="AW1459" s="14" t="s">
        <v>31</v>
      </c>
      <c r="AX1459" s="14" t="s">
        <v>69</v>
      </c>
      <c r="AY1459" s="254" t="s">
        <v>142</v>
      </c>
    </row>
    <row r="1460" s="14" customFormat="1">
      <c r="A1460" s="14"/>
      <c r="B1460" s="244"/>
      <c r="C1460" s="245"/>
      <c r="D1460" s="235" t="s">
        <v>153</v>
      </c>
      <c r="E1460" s="246" t="s">
        <v>19</v>
      </c>
      <c r="F1460" s="247" t="s">
        <v>2277</v>
      </c>
      <c r="G1460" s="245"/>
      <c r="H1460" s="248">
        <v>-0.80400000000000005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153</v>
      </c>
      <c r="AU1460" s="254" t="s">
        <v>79</v>
      </c>
      <c r="AV1460" s="14" t="s">
        <v>79</v>
      </c>
      <c r="AW1460" s="14" t="s">
        <v>31</v>
      </c>
      <c r="AX1460" s="14" t="s">
        <v>69</v>
      </c>
      <c r="AY1460" s="254" t="s">
        <v>142</v>
      </c>
    </row>
    <row r="1461" s="14" customFormat="1">
      <c r="A1461" s="14"/>
      <c r="B1461" s="244"/>
      <c r="C1461" s="245"/>
      <c r="D1461" s="235" t="s">
        <v>153</v>
      </c>
      <c r="E1461" s="246" t="s">
        <v>19</v>
      </c>
      <c r="F1461" s="247" t="s">
        <v>2278</v>
      </c>
      <c r="G1461" s="245"/>
      <c r="H1461" s="248">
        <v>1.94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153</v>
      </c>
      <c r="AU1461" s="254" t="s">
        <v>79</v>
      </c>
      <c r="AV1461" s="14" t="s">
        <v>79</v>
      </c>
      <c r="AW1461" s="14" t="s">
        <v>31</v>
      </c>
      <c r="AX1461" s="14" t="s">
        <v>69</v>
      </c>
      <c r="AY1461" s="254" t="s">
        <v>142</v>
      </c>
    </row>
    <row r="1462" s="13" customFormat="1">
      <c r="A1462" s="13"/>
      <c r="B1462" s="233"/>
      <c r="C1462" s="234"/>
      <c r="D1462" s="235" t="s">
        <v>153</v>
      </c>
      <c r="E1462" s="236" t="s">
        <v>19</v>
      </c>
      <c r="F1462" s="237" t="s">
        <v>855</v>
      </c>
      <c r="G1462" s="234"/>
      <c r="H1462" s="236" t="s">
        <v>19</v>
      </c>
      <c r="I1462" s="238"/>
      <c r="J1462" s="234"/>
      <c r="K1462" s="234"/>
      <c r="L1462" s="239"/>
      <c r="M1462" s="240"/>
      <c r="N1462" s="241"/>
      <c r="O1462" s="241"/>
      <c r="P1462" s="241"/>
      <c r="Q1462" s="241"/>
      <c r="R1462" s="241"/>
      <c r="S1462" s="241"/>
      <c r="T1462" s="24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3" t="s">
        <v>153</v>
      </c>
      <c r="AU1462" s="243" t="s">
        <v>79</v>
      </c>
      <c r="AV1462" s="13" t="s">
        <v>77</v>
      </c>
      <c r="AW1462" s="13" t="s">
        <v>31</v>
      </c>
      <c r="AX1462" s="13" t="s">
        <v>69</v>
      </c>
      <c r="AY1462" s="243" t="s">
        <v>142</v>
      </c>
    </row>
    <row r="1463" s="14" customFormat="1">
      <c r="A1463" s="14"/>
      <c r="B1463" s="244"/>
      <c r="C1463" s="245"/>
      <c r="D1463" s="235" t="s">
        <v>153</v>
      </c>
      <c r="E1463" s="246" t="s">
        <v>19</v>
      </c>
      <c r="F1463" s="247" t="s">
        <v>2279</v>
      </c>
      <c r="G1463" s="245"/>
      <c r="H1463" s="248">
        <v>36.216000000000001</v>
      </c>
      <c r="I1463" s="249"/>
      <c r="J1463" s="245"/>
      <c r="K1463" s="245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153</v>
      </c>
      <c r="AU1463" s="254" t="s">
        <v>79</v>
      </c>
      <c r="AV1463" s="14" t="s">
        <v>79</v>
      </c>
      <c r="AW1463" s="14" t="s">
        <v>31</v>
      </c>
      <c r="AX1463" s="14" t="s">
        <v>69</v>
      </c>
      <c r="AY1463" s="254" t="s">
        <v>142</v>
      </c>
    </row>
    <row r="1464" s="14" customFormat="1">
      <c r="A1464" s="14"/>
      <c r="B1464" s="244"/>
      <c r="C1464" s="245"/>
      <c r="D1464" s="235" t="s">
        <v>153</v>
      </c>
      <c r="E1464" s="246" t="s">
        <v>19</v>
      </c>
      <c r="F1464" s="247" t="s">
        <v>496</v>
      </c>
      <c r="G1464" s="245"/>
      <c r="H1464" s="248">
        <v>-1.5760000000000001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153</v>
      </c>
      <c r="AU1464" s="254" t="s">
        <v>79</v>
      </c>
      <c r="AV1464" s="14" t="s">
        <v>79</v>
      </c>
      <c r="AW1464" s="14" t="s">
        <v>31</v>
      </c>
      <c r="AX1464" s="14" t="s">
        <v>69</v>
      </c>
      <c r="AY1464" s="254" t="s">
        <v>142</v>
      </c>
    </row>
    <row r="1465" s="14" customFormat="1">
      <c r="A1465" s="14"/>
      <c r="B1465" s="244"/>
      <c r="C1465" s="245"/>
      <c r="D1465" s="235" t="s">
        <v>153</v>
      </c>
      <c r="E1465" s="246" t="s">
        <v>19</v>
      </c>
      <c r="F1465" s="247" t="s">
        <v>2280</v>
      </c>
      <c r="G1465" s="245"/>
      <c r="H1465" s="248">
        <v>-2.8570000000000002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153</v>
      </c>
      <c r="AU1465" s="254" t="s">
        <v>79</v>
      </c>
      <c r="AV1465" s="14" t="s">
        <v>79</v>
      </c>
      <c r="AW1465" s="14" t="s">
        <v>31</v>
      </c>
      <c r="AX1465" s="14" t="s">
        <v>69</v>
      </c>
      <c r="AY1465" s="254" t="s">
        <v>142</v>
      </c>
    </row>
    <row r="1466" s="14" customFormat="1">
      <c r="A1466" s="14"/>
      <c r="B1466" s="244"/>
      <c r="C1466" s="245"/>
      <c r="D1466" s="235" t="s">
        <v>153</v>
      </c>
      <c r="E1466" s="246" t="s">
        <v>19</v>
      </c>
      <c r="F1466" s="247" t="s">
        <v>2274</v>
      </c>
      <c r="G1466" s="245"/>
      <c r="H1466" s="248">
        <v>-1.71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153</v>
      </c>
      <c r="AU1466" s="254" t="s">
        <v>79</v>
      </c>
      <c r="AV1466" s="14" t="s">
        <v>79</v>
      </c>
      <c r="AW1466" s="14" t="s">
        <v>31</v>
      </c>
      <c r="AX1466" s="14" t="s">
        <v>69</v>
      </c>
      <c r="AY1466" s="254" t="s">
        <v>142</v>
      </c>
    </row>
    <row r="1467" s="14" customFormat="1">
      <c r="A1467" s="14"/>
      <c r="B1467" s="244"/>
      <c r="C1467" s="245"/>
      <c r="D1467" s="235" t="s">
        <v>153</v>
      </c>
      <c r="E1467" s="246" t="s">
        <v>19</v>
      </c>
      <c r="F1467" s="247" t="s">
        <v>2281</v>
      </c>
      <c r="G1467" s="245"/>
      <c r="H1467" s="248">
        <v>1.833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153</v>
      </c>
      <c r="AU1467" s="254" t="s">
        <v>79</v>
      </c>
      <c r="AV1467" s="14" t="s">
        <v>79</v>
      </c>
      <c r="AW1467" s="14" t="s">
        <v>31</v>
      </c>
      <c r="AX1467" s="14" t="s">
        <v>69</v>
      </c>
      <c r="AY1467" s="254" t="s">
        <v>142</v>
      </c>
    </row>
    <row r="1468" s="14" customFormat="1">
      <c r="A1468" s="14"/>
      <c r="B1468" s="244"/>
      <c r="C1468" s="245"/>
      <c r="D1468" s="235" t="s">
        <v>153</v>
      </c>
      <c r="E1468" s="246" t="s">
        <v>19</v>
      </c>
      <c r="F1468" s="247" t="s">
        <v>2282</v>
      </c>
      <c r="G1468" s="245"/>
      <c r="H1468" s="248">
        <v>2.4260000000000002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153</v>
      </c>
      <c r="AU1468" s="254" t="s">
        <v>79</v>
      </c>
      <c r="AV1468" s="14" t="s">
        <v>79</v>
      </c>
      <c r="AW1468" s="14" t="s">
        <v>31</v>
      </c>
      <c r="AX1468" s="14" t="s">
        <v>69</v>
      </c>
      <c r="AY1468" s="254" t="s">
        <v>142</v>
      </c>
    </row>
    <row r="1469" s="13" customFormat="1">
      <c r="A1469" s="13"/>
      <c r="B1469" s="233"/>
      <c r="C1469" s="234"/>
      <c r="D1469" s="235" t="s">
        <v>153</v>
      </c>
      <c r="E1469" s="236" t="s">
        <v>19</v>
      </c>
      <c r="F1469" s="237" t="s">
        <v>2053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153</v>
      </c>
      <c r="AU1469" s="243" t="s">
        <v>79</v>
      </c>
      <c r="AV1469" s="13" t="s">
        <v>77</v>
      </c>
      <c r="AW1469" s="13" t="s">
        <v>31</v>
      </c>
      <c r="AX1469" s="13" t="s">
        <v>69</v>
      </c>
      <c r="AY1469" s="243" t="s">
        <v>142</v>
      </c>
    </row>
    <row r="1470" s="14" customFormat="1">
      <c r="A1470" s="14"/>
      <c r="B1470" s="244"/>
      <c r="C1470" s="245"/>
      <c r="D1470" s="235" t="s">
        <v>153</v>
      </c>
      <c r="E1470" s="246" t="s">
        <v>19</v>
      </c>
      <c r="F1470" s="247" t="s">
        <v>2283</v>
      </c>
      <c r="G1470" s="245"/>
      <c r="H1470" s="248">
        <v>47.811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153</v>
      </c>
      <c r="AU1470" s="254" t="s">
        <v>79</v>
      </c>
      <c r="AV1470" s="14" t="s">
        <v>79</v>
      </c>
      <c r="AW1470" s="14" t="s">
        <v>31</v>
      </c>
      <c r="AX1470" s="14" t="s">
        <v>69</v>
      </c>
      <c r="AY1470" s="254" t="s">
        <v>142</v>
      </c>
    </row>
    <row r="1471" s="14" customFormat="1">
      <c r="A1471" s="14"/>
      <c r="B1471" s="244"/>
      <c r="C1471" s="245"/>
      <c r="D1471" s="235" t="s">
        <v>153</v>
      </c>
      <c r="E1471" s="246" t="s">
        <v>19</v>
      </c>
      <c r="F1471" s="247" t="s">
        <v>2280</v>
      </c>
      <c r="G1471" s="245"/>
      <c r="H1471" s="248">
        <v>-2.8570000000000002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153</v>
      </c>
      <c r="AU1471" s="254" t="s">
        <v>79</v>
      </c>
      <c r="AV1471" s="14" t="s">
        <v>79</v>
      </c>
      <c r="AW1471" s="14" t="s">
        <v>31</v>
      </c>
      <c r="AX1471" s="14" t="s">
        <v>69</v>
      </c>
      <c r="AY1471" s="254" t="s">
        <v>142</v>
      </c>
    </row>
    <row r="1472" s="14" customFormat="1">
      <c r="A1472" s="14"/>
      <c r="B1472" s="244"/>
      <c r="C1472" s="245"/>
      <c r="D1472" s="235" t="s">
        <v>153</v>
      </c>
      <c r="E1472" s="246" t="s">
        <v>19</v>
      </c>
      <c r="F1472" s="247" t="s">
        <v>2284</v>
      </c>
      <c r="G1472" s="245"/>
      <c r="H1472" s="248">
        <v>-0.71399999999999997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153</v>
      </c>
      <c r="AU1472" s="254" t="s">
        <v>79</v>
      </c>
      <c r="AV1472" s="14" t="s">
        <v>79</v>
      </c>
      <c r="AW1472" s="14" t="s">
        <v>31</v>
      </c>
      <c r="AX1472" s="14" t="s">
        <v>69</v>
      </c>
      <c r="AY1472" s="254" t="s">
        <v>142</v>
      </c>
    </row>
    <row r="1473" s="14" customFormat="1">
      <c r="A1473" s="14"/>
      <c r="B1473" s="244"/>
      <c r="C1473" s="245"/>
      <c r="D1473" s="235" t="s">
        <v>153</v>
      </c>
      <c r="E1473" s="246" t="s">
        <v>19</v>
      </c>
      <c r="F1473" s="247" t="s">
        <v>2285</v>
      </c>
      <c r="G1473" s="245"/>
      <c r="H1473" s="248">
        <v>-0.76800000000000002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153</v>
      </c>
      <c r="AU1473" s="254" t="s">
        <v>79</v>
      </c>
      <c r="AV1473" s="14" t="s">
        <v>79</v>
      </c>
      <c r="AW1473" s="14" t="s">
        <v>31</v>
      </c>
      <c r="AX1473" s="14" t="s">
        <v>69</v>
      </c>
      <c r="AY1473" s="254" t="s">
        <v>142</v>
      </c>
    </row>
    <row r="1474" s="14" customFormat="1">
      <c r="A1474" s="14"/>
      <c r="B1474" s="244"/>
      <c r="C1474" s="245"/>
      <c r="D1474" s="235" t="s">
        <v>153</v>
      </c>
      <c r="E1474" s="246" t="s">
        <v>19</v>
      </c>
      <c r="F1474" s="247" t="s">
        <v>2286</v>
      </c>
      <c r="G1474" s="245"/>
      <c r="H1474" s="248">
        <v>1.903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153</v>
      </c>
      <c r="AU1474" s="254" t="s">
        <v>79</v>
      </c>
      <c r="AV1474" s="14" t="s">
        <v>79</v>
      </c>
      <c r="AW1474" s="14" t="s">
        <v>31</v>
      </c>
      <c r="AX1474" s="14" t="s">
        <v>69</v>
      </c>
      <c r="AY1474" s="254" t="s">
        <v>142</v>
      </c>
    </row>
    <row r="1475" s="14" customFormat="1">
      <c r="A1475" s="14"/>
      <c r="B1475" s="244"/>
      <c r="C1475" s="245"/>
      <c r="D1475" s="235" t="s">
        <v>153</v>
      </c>
      <c r="E1475" s="246" t="s">
        <v>19</v>
      </c>
      <c r="F1475" s="247" t="s">
        <v>2287</v>
      </c>
      <c r="G1475" s="245"/>
      <c r="H1475" s="248">
        <v>1.9910000000000001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153</v>
      </c>
      <c r="AU1475" s="254" t="s">
        <v>79</v>
      </c>
      <c r="AV1475" s="14" t="s">
        <v>79</v>
      </c>
      <c r="AW1475" s="14" t="s">
        <v>31</v>
      </c>
      <c r="AX1475" s="14" t="s">
        <v>69</v>
      </c>
      <c r="AY1475" s="254" t="s">
        <v>142</v>
      </c>
    </row>
    <row r="1476" s="13" customFormat="1">
      <c r="A1476" s="13"/>
      <c r="B1476" s="233"/>
      <c r="C1476" s="234"/>
      <c r="D1476" s="235" t="s">
        <v>153</v>
      </c>
      <c r="E1476" s="236" t="s">
        <v>19</v>
      </c>
      <c r="F1476" s="237" t="s">
        <v>2288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153</v>
      </c>
      <c r="AU1476" s="243" t="s">
        <v>79</v>
      </c>
      <c r="AV1476" s="13" t="s">
        <v>77</v>
      </c>
      <c r="AW1476" s="13" t="s">
        <v>31</v>
      </c>
      <c r="AX1476" s="13" t="s">
        <v>69</v>
      </c>
      <c r="AY1476" s="243" t="s">
        <v>142</v>
      </c>
    </row>
    <row r="1477" s="14" customFormat="1">
      <c r="A1477" s="14"/>
      <c r="B1477" s="244"/>
      <c r="C1477" s="245"/>
      <c r="D1477" s="235" t="s">
        <v>153</v>
      </c>
      <c r="E1477" s="246" t="s">
        <v>19</v>
      </c>
      <c r="F1477" s="247" t="s">
        <v>2289</v>
      </c>
      <c r="G1477" s="245"/>
      <c r="H1477" s="248">
        <v>36.594000000000001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153</v>
      </c>
      <c r="AU1477" s="254" t="s">
        <v>79</v>
      </c>
      <c r="AV1477" s="14" t="s">
        <v>79</v>
      </c>
      <c r="AW1477" s="14" t="s">
        <v>31</v>
      </c>
      <c r="AX1477" s="14" t="s">
        <v>69</v>
      </c>
      <c r="AY1477" s="254" t="s">
        <v>142</v>
      </c>
    </row>
    <row r="1478" s="14" customFormat="1">
      <c r="A1478" s="14"/>
      <c r="B1478" s="244"/>
      <c r="C1478" s="245"/>
      <c r="D1478" s="235" t="s">
        <v>153</v>
      </c>
      <c r="E1478" s="246" t="s">
        <v>19</v>
      </c>
      <c r="F1478" s="247" t="s">
        <v>2285</v>
      </c>
      <c r="G1478" s="245"/>
      <c r="H1478" s="248">
        <v>-0.76800000000000002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153</v>
      </c>
      <c r="AU1478" s="254" t="s">
        <v>79</v>
      </c>
      <c r="AV1478" s="14" t="s">
        <v>79</v>
      </c>
      <c r="AW1478" s="14" t="s">
        <v>31</v>
      </c>
      <c r="AX1478" s="14" t="s">
        <v>69</v>
      </c>
      <c r="AY1478" s="254" t="s">
        <v>142</v>
      </c>
    </row>
    <row r="1479" s="14" customFormat="1">
      <c r="A1479" s="14"/>
      <c r="B1479" s="244"/>
      <c r="C1479" s="245"/>
      <c r="D1479" s="235" t="s">
        <v>153</v>
      </c>
      <c r="E1479" s="246" t="s">
        <v>19</v>
      </c>
      <c r="F1479" s="247" t="s">
        <v>2055</v>
      </c>
      <c r="G1479" s="245"/>
      <c r="H1479" s="248">
        <v>-2.3639999999999999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153</v>
      </c>
      <c r="AU1479" s="254" t="s">
        <v>79</v>
      </c>
      <c r="AV1479" s="14" t="s">
        <v>79</v>
      </c>
      <c r="AW1479" s="14" t="s">
        <v>31</v>
      </c>
      <c r="AX1479" s="14" t="s">
        <v>69</v>
      </c>
      <c r="AY1479" s="254" t="s">
        <v>142</v>
      </c>
    </row>
    <row r="1480" s="14" customFormat="1">
      <c r="A1480" s="14"/>
      <c r="B1480" s="244"/>
      <c r="C1480" s="245"/>
      <c r="D1480" s="235" t="s">
        <v>153</v>
      </c>
      <c r="E1480" s="246" t="s">
        <v>19</v>
      </c>
      <c r="F1480" s="247" t="s">
        <v>2287</v>
      </c>
      <c r="G1480" s="245"/>
      <c r="H1480" s="248">
        <v>1.9910000000000001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153</v>
      </c>
      <c r="AU1480" s="254" t="s">
        <v>79</v>
      </c>
      <c r="AV1480" s="14" t="s">
        <v>79</v>
      </c>
      <c r="AW1480" s="14" t="s">
        <v>31</v>
      </c>
      <c r="AX1480" s="14" t="s">
        <v>69</v>
      </c>
      <c r="AY1480" s="254" t="s">
        <v>142</v>
      </c>
    </row>
    <row r="1481" s="13" customFormat="1">
      <c r="A1481" s="13"/>
      <c r="B1481" s="233"/>
      <c r="C1481" s="234"/>
      <c r="D1481" s="235" t="s">
        <v>153</v>
      </c>
      <c r="E1481" s="236" t="s">
        <v>19</v>
      </c>
      <c r="F1481" s="237" t="s">
        <v>487</v>
      </c>
      <c r="G1481" s="234"/>
      <c r="H1481" s="236" t="s">
        <v>19</v>
      </c>
      <c r="I1481" s="238"/>
      <c r="J1481" s="234"/>
      <c r="K1481" s="234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153</v>
      </c>
      <c r="AU1481" s="243" t="s">
        <v>79</v>
      </c>
      <c r="AV1481" s="13" t="s">
        <v>77</v>
      </c>
      <c r="AW1481" s="13" t="s">
        <v>31</v>
      </c>
      <c r="AX1481" s="13" t="s">
        <v>69</v>
      </c>
      <c r="AY1481" s="243" t="s">
        <v>142</v>
      </c>
    </row>
    <row r="1482" s="14" customFormat="1">
      <c r="A1482" s="14"/>
      <c r="B1482" s="244"/>
      <c r="C1482" s="245"/>
      <c r="D1482" s="235" t="s">
        <v>153</v>
      </c>
      <c r="E1482" s="246" t="s">
        <v>19</v>
      </c>
      <c r="F1482" s="247" t="s">
        <v>2290</v>
      </c>
      <c r="G1482" s="245"/>
      <c r="H1482" s="248">
        <v>44.619</v>
      </c>
      <c r="I1482" s="249"/>
      <c r="J1482" s="245"/>
      <c r="K1482" s="245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153</v>
      </c>
      <c r="AU1482" s="254" t="s">
        <v>79</v>
      </c>
      <c r="AV1482" s="14" t="s">
        <v>79</v>
      </c>
      <c r="AW1482" s="14" t="s">
        <v>31</v>
      </c>
      <c r="AX1482" s="14" t="s">
        <v>69</v>
      </c>
      <c r="AY1482" s="254" t="s">
        <v>142</v>
      </c>
    </row>
    <row r="1483" s="14" customFormat="1">
      <c r="A1483" s="14"/>
      <c r="B1483" s="244"/>
      <c r="C1483" s="245"/>
      <c r="D1483" s="235" t="s">
        <v>153</v>
      </c>
      <c r="E1483" s="246" t="s">
        <v>19</v>
      </c>
      <c r="F1483" s="247" t="s">
        <v>2291</v>
      </c>
      <c r="G1483" s="245"/>
      <c r="H1483" s="248">
        <v>1.877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153</v>
      </c>
      <c r="AU1483" s="254" t="s">
        <v>79</v>
      </c>
      <c r="AV1483" s="14" t="s">
        <v>79</v>
      </c>
      <c r="AW1483" s="14" t="s">
        <v>31</v>
      </c>
      <c r="AX1483" s="14" t="s">
        <v>69</v>
      </c>
      <c r="AY1483" s="254" t="s">
        <v>142</v>
      </c>
    </row>
    <row r="1484" s="14" customFormat="1">
      <c r="A1484" s="14"/>
      <c r="B1484" s="244"/>
      <c r="C1484" s="245"/>
      <c r="D1484" s="235" t="s">
        <v>153</v>
      </c>
      <c r="E1484" s="246" t="s">
        <v>19</v>
      </c>
      <c r="F1484" s="247" t="s">
        <v>2292</v>
      </c>
      <c r="G1484" s="245"/>
      <c r="H1484" s="248">
        <v>0.85499999999999998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153</v>
      </c>
      <c r="AU1484" s="254" t="s">
        <v>79</v>
      </c>
      <c r="AV1484" s="14" t="s">
        <v>79</v>
      </c>
      <c r="AW1484" s="14" t="s">
        <v>31</v>
      </c>
      <c r="AX1484" s="14" t="s">
        <v>69</v>
      </c>
      <c r="AY1484" s="254" t="s">
        <v>142</v>
      </c>
    </row>
    <row r="1485" s="14" customFormat="1">
      <c r="A1485" s="14"/>
      <c r="B1485" s="244"/>
      <c r="C1485" s="245"/>
      <c r="D1485" s="235" t="s">
        <v>153</v>
      </c>
      <c r="E1485" s="246" t="s">
        <v>19</v>
      </c>
      <c r="F1485" s="247" t="s">
        <v>489</v>
      </c>
      <c r="G1485" s="245"/>
      <c r="H1485" s="248">
        <v>-1.7729999999999999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153</v>
      </c>
      <c r="AU1485" s="254" t="s">
        <v>79</v>
      </c>
      <c r="AV1485" s="14" t="s">
        <v>79</v>
      </c>
      <c r="AW1485" s="14" t="s">
        <v>31</v>
      </c>
      <c r="AX1485" s="14" t="s">
        <v>69</v>
      </c>
      <c r="AY1485" s="254" t="s">
        <v>142</v>
      </c>
    </row>
    <row r="1486" s="14" customFormat="1">
      <c r="A1486" s="14"/>
      <c r="B1486" s="244"/>
      <c r="C1486" s="245"/>
      <c r="D1486" s="235" t="s">
        <v>153</v>
      </c>
      <c r="E1486" s="246" t="s">
        <v>19</v>
      </c>
      <c r="F1486" s="247" t="s">
        <v>2293</v>
      </c>
      <c r="G1486" s="245"/>
      <c r="H1486" s="248">
        <v>-0.79900000000000004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153</v>
      </c>
      <c r="AU1486" s="254" t="s">
        <v>79</v>
      </c>
      <c r="AV1486" s="14" t="s">
        <v>79</v>
      </c>
      <c r="AW1486" s="14" t="s">
        <v>31</v>
      </c>
      <c r="AX1486" s="14" t="s">
        <v>69</v>
      </c>
      <c r="AY1486" s="254" t="s">
        <v>142</v>
      </c>
    </row>
    <row r="1487" s="14" customFormat="1">
      <c r="A1487" s="14"/>
      <c r="B1487" s="244"/>
      <c r="C1487" s="245"/>
      <c r="D1487" s="235" t="s">
        <v>153</v>
      </c>
      <c r="E1487" s="246" t="s">
        <v>19</v>
      </c>
      <c r="F1487" s="247" t="s">
        <v>2294</v>
      </c>
      <c r="G1487" s="245"/>
      <c r="H1487" s="248">
        <v>-0.39800000000000002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153</v>
      </c>
      <c r="AU1487" s="254" t="s">
        <v>79</v>
      </c>
      <c r="AV1487" s="14" t="s">
        <v>79</v>
      </c>
      <c r="AW1487" s="14" t="s">
        <v>31</v>
      </c>
      <c r="AX1487" s="14" t="s">
        <v>69</v>
      </c>
      <c r="AY1487" s="254" t="s">
        <v>142</v>
      </c>
    </row>
    <row r="1488" s="14" customFormat="1">
      <c r="A1488" s="14"/>
      <c r="B1488" s="244"/>
      <c r="C1488" s="245"/>
      <c r="D1488" s="235" t="s">
        <v>153</v>
      </c>
      <c r="E1488" s="246" t="s">
        <v>19</v>
      </c>
      <c r="F1488" s="247" t="s">
        <v>2295</v>
      </c>
      <c r="G1488" s="245"/>
      <c r="H1488" s="248">
        <v>2.0409999999999999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153</v>
      </c>
      <c r="AU1488" s="254" t="s">
        <v>79</v>
      </c>
      <c r="AV1488" s="14" t="s">
        <v>79</v>
      </c>
      <c r="AW1488" s="14" t="s">
        <v>31</v>
      </c>
      <c r="AX1488" s="14" t="s">
        <v>69</v>
      </c>
      <c r="AY1488" s="254" t="s">
        <v>142</v>
      </c>
    </row>
    <row r="1489" s="14" customFormat="1">
      <c r="A1489" s="14"/>
      <c r="B1489" s="244"/>
      <c r="C1489" s="245"/>
      <c r="D1489" s="235" t="s">
        <v>153</v>
      </c>
      <c r="E1489" s="246" t="s">
        <v>19</v>
      </c>
      <c r="F1489" s="247" t="s">
        <v>2296</v>
      </c>
      <c r="G1489" s="245"/>
      <c r="H1489" s="248">
        <v>1.3919999999999999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153</v>
      </c>
      <c r="AU1489" s="254" t="s">
        <v>79</v>
      </c>
      <c r="AV1489" s="14" t="s">
        <v>79</v>
      </c>
      <c r="AW1489" s="14" t="s">
        <v>31</v>
      </c>
      <c r="AX1489" s="14" t="s">
        <v>69</v>
      </c>
      <c r="AY1489" s="254" t="s">
        <v>142</v>
      </c>
    </row>
    <row r="1490" s="13" customFormat="1">
      <c r="A1490" s="13"/>
      <c r="B1490" s="233"/>
      <c r="C1490" s="234"/>
      <c r="D1490" s="235" t="s">
        <v>153</v>
      </c>
      <c r="E1490" s="236" t="s">
        <v>19</v>
      </c>
      <c r="F1490" s="237" t="s">
        <v>2297</v>
      </c>
      <c r="G1490" s="234"/>
      <c r="H1490" s="236" t="s">
        <v>19</v>
      </c>
      <c r="I1490" s="238"/>
      <c r="J1490" s="234"/>
      <c r="K1490" s="234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153</v>
      </c>
      <c r="AU1490" s="243" t="s">
        <v>79</v>
      </c>
      <c r="AV1490" s="13" t="s">
        <v>77</v>
      </c>
      <c r="AW1490" s="13" t="s">
        <v>31</v>
      </c>
      <c r="AX1490" s="13" t="s">
        <v>69</v>
      </c>
      <c r="AY1490" s="243" t="s">
        <v>142</v>
      </c>
    </row>
    <row r="1491" s="14" customFormat="1">
      <c r="A1491" s="14"/>
      <c r="B1491" s="244"/>
      <c r="C1491" s="245"/>
      <c r="D1491" s="235" t="s">
        <v>153</v>
      </c>
      <c r="E1491" s="246" t="s">
        <v>19</v>
      </c>
      <c r="F1491" s="247" t="s">
        <v>2298</v>
      </c>
      <c r="G1491" s="245"/>
      <c r="H1491" s="248">
        <v>35.487000000000002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153</v>
      </c>
      <c r="AU1491" s="254" t="s">
        <v>79</v>
      </c>
      <c r="AV1491" s="14" t="s">
        <v>79</v>
      </c>
      <c r="AW1491" s="14" t="s">
        <v>31</v>
      </c>
      <c r="AX1491" s="14" t="s">
        <v>69</v>
      </c>
      <c r="AY1491" s="254" t="s">
        <v>142</v>
      </c>
    </row>
    <row r="1492" s="14" customFormat="1">
      <c r="A1492" s="14"/>
      <c r="B1492" s="244"/>
      <c r="C1492" s="245"/>
      <c r="D1492" s="235" t="s">
        <v>153</v>
      </c>
      <c r="E1492" s="246" t="s">
        <v>19</v>
      </c>
      <c r="F1492" s="247" t="s">
        <v>496</v>
      </c>
      <c r="G1492" s="245"/>
      <c r="H1492" s="248">
        <v>-1.5760000000000001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153</v>
      </c>
      <c r="AU1492" s="254" t="s">
        <v>79</v>
      </c>
      <c r="AV1492" s="14" t="s">
        <v>79</v>
      </c>
      <c r="AW1492" s="14" t="s">
        <v>31</v>
      </c>
      <c r="AX1492" s="14" t="s">
        <v>69</v>
      </c>
      <c r="AY1492" s="254" t="s">
        <v>142</v>
      </c>
    </row>
    <row r="1493" s="14" customFormat="1">
      <c r="A1493" s="14"/>
      <c r="B1493" s="244"/>
      <c r="C1493" s="245"/>
      <c r="D1493" s="235" t="s">
        <v>153</v>
      </c>
      <c r="E1493" s="246" t="s">
        <v>19</v>
      </c>
      <c r="F1493" s="247" t="s">
        <v>2299</v>
      </c>
      <c r="G1493" s="245"/>
      <c r="H1493" s="248">
        <v>-1.5980000000000001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153</v>
      </c>
      <c r="AU1493" s="254" t="s">
        <v>79</v>
      </c>
      <c r="AV1493" s="14" t="s">
        <v>79</v>
      </c>
      <c r="AW1493" s="14" t="s">
        <v>31</v>
      </c>
      <c r="AX1493" s="14" t="s">
        <v>69</v>
      </c>
      <c r="AY1493" s="254" t="s">
        <v>142</v>
      </c>
    </row>
    <row r="1494" s="14" customFormat="1">
      <c r="A1494" s="14"/>
      <c r="B1494" s="244"/>
      <c r="C1494" s="245"/>
      <c r="D1494" s="235" t="s">
        <v>153</v>
      </c>
      <c r="E1494" s="246" t="s">
        <v>19</v>
      </c>
      <c r="F1494" s="247" t="s">
        <v>2300</v>
      </c>
      <c r="G1494" s="245"/>
      <c r="H1494" s="248">
        <v>4.0810000000000004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153</v>
      </c>
      <c r="AU1494" s="254" t="s">
        <v>79</v>
      </c>
      <c r="AV1494" s="14" t="s">
        <v>79</v>
      </c>
      <c r="AW1494" s="14" t="s">
        <v>31</v>
      </c>
      <c r="AX1494" s="14" t="s">
        <v>69</v>
      </c>
      <c r="AY1494" s="254" t="s">
        <v>142</v>
      </c>
    </row>
    <row r="1495" s="13" customFormat="1">
      <c r="A1495" s="13"/>
      <c r="B1495" s="233"/>
      <c r="C1495" s="234"/>
      <c r="D1495" s="235" t="s">
        <v>153</v>
      </c>
      <c r="E1495" s="236" t="s">
        <v>19</v>
      </c>
      <c r="F1495" s="237" t="s">
        <v>873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153</v>
      </c>
      <c r="AU1495" s="243" t="s">
        <v>79</v>
      </c>
      <c r="AV1495" s="13" t="s">
        <v>77</v>
      </c>
      <c r="AW1495" s="13" t="s">
        <v>31</v>
      </c>
      <c r="AX1495" s="13" t="s">
        <v>69</v>
      </c>
      <c r="AY1495" s="243" t="s">
        <v>142</v>
      </c>
    </row>
    <row r="1496" s="14" customFormat="1">
      <c r="A1496" s="14"/>
      <c r="B1496" s="244"/>
      <c r="C1496" s="245"/>
      <c r="D1496" s="235" t="s">
        <v>153</v>
      </c>
      <c r="E1496" s="246" t="s">
        <v>19</v>
      </c>
      <c r="F1496" s="247" t="s">
        <v>2301</v>
      </c>
      <c r="G1496" s="245"/>
      <c r="H1496" s="248">
        <v>24.061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153</v>
      </c>
      <c r="AU1496" s="254" t="s">
        <v>79</v>
      </c>
      <c r="AV1496" s="14" t="s">
        <v>79</v>
      </c>
      <c r="AW1496" s="14" t="s">
        <v>31</v>
      </c>
      <c r="AX1496" s="14" t="s">
        <v>69</v>
      </c>
      <c r="AY1496" s="254" t="s">
        <v>142</v>
      </c>
    </row>
    <row r="1497" s="14" customFormat="1">
      <c r="A1497" s="14"/>
      <c r="B1497" s="244"/>
      <c r="C1497" s="245"/>
      <c r="D1497" s="235" t="s">
        <v>153</v>
      </c>
      <c r="E1497" s="246" t="s">
        <v>19</v>
      </c>
      <c r="F1497" s="247" t="s">
        <v>509</v>
      </c>
      <c r="G1497" s="245"/>
      <c r="H1497" s="248">
        <v>-3.1520000000000001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153</v>
      </c>
      <c r="AU1497" s="254" t="s">
        <v>79</v>
      </c>
      <c r="AV1497" s="14" t="s">
        <v>79</v>
      </c>
      <c r="AW1497" s="14" t="s">
        <v>31</v>
      </c>
      <c r="AX1497" s="14" t="s">
        <v>69</v>
      </c>
      <c r="AY1497" s="254" t="s">
        <v>142</v>
      </c>
    </row>
    <row r="1498" s="14" customFormat="1">
      <c r="A1498" s="14"/>
      <c r="B1498" s="244"/>
      <c r="C1498" s="245"/>
      <c r="D1498" s="235" t="s">
        <v>153</v>
      </c>
      <c r="E1498" s="246" t="s">
        <v>19</v>
      </c>
      <c r="F1498" s="247" t="s">
        <v>2302</v>
      </c>
      <c r="G1498" s="245"/>
      <c r="H1498" s="248">
        <v>-2.5019999999999998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153</v>
      </c>
      <c r="AU1498" s="254" t="s">
        <v>79</v>
      </c>
      <c r="AV1498" s="14" t="s">
        <v>79</v>
      </c>
      <c r="AW1498" s="14" t="s">
        <v>31</v>
      </c>
      <c r="AX1498" s="14" t="s">
        <v>69</v>
      </c>
      <c r="AY1498" s="254" t="s">
        <v>142</v>
      </c>
    </row>
    <row r="1499" s="14" customFormat="1">
      <c r="A1499" s="14"/>
      <c r="B1499" s="244"/>
      <c r="C1499" s="245"/>
      <c r="D1499" s="235" t="s">
        <v>153</v>
      </c>
      <c r="E1499" s="246" t="s">
        <v>19</v>
      </c>
      <c r="F1499" s="247" t="s">
        <v>2303</v>
      </c>
      <c r="G1499" s="245"/>
      <c r="H1499" s="248">
        <v>3.1659999999999999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153</v>
      </c>
      <c r="AU1499" s="254" t="s">
        <v>79</v>
      </c>
      <c r="AV1499" s="14" t="s">
        <v>79</v>
      </c>
      <c r="AW1499" s="14" t="s">
        <v>31</v>
      </c>
      <c r="AX1499" s="14" t="s">
        <v>69</v>
      </c>
      <c r="AY1499" s="254" t="s">
        <v>142</v>
      </c>
    </row>
    <row r="1500" s="13" customFormat="1">
      <c r="A1500" s="13"/>
      <c r="B1500" s="233"/>
      <c r="C1500" s="234"/>
      <c r="D1500" s="235" t="s">
        <v>153</v>
      </c>
      <c r="E1500" s="236" t="s">
        <v>19</v>
      </c>
      <c r="F1500" s="237" t="s">
        <v>871</v>
      </c>
      <c r="G1500" s="234"/>
      <c r="H1500" s="236" t="s">
        <v>19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153</v>
      </c>
      <c r="AU1500" s="243" t="s">
        <v>79</v>
      </c>
      <c r="AV1500" s="13" t="s">
        <v>77</v>
      </c>
      <c r="AW1500" s="13" t="s">
        <v>31</v>
      </c>
      <c r="AX1500" s="13" t="s">
        <v>69</v>
      </c>
      <c r="AY1500" s="243" t="s">
        <v>142</v>
      </c>
    </row>
    <row r="1501" s="14" customFormat="1">
      <c r="A1501" s="14"/>
      <c r="B1501" s="244"/>
      <c r="C1501" s="245"/>
      <c r="D1501" s="235" t="s">
        <v>153</v>
      </c>
      <c r="E1501" s="246" t="s">
        <v>19</v>
      </c>
      <c r="F1501" s="247" t="s">
        <v>2304</v>
      </c>
      <c r="G1501" s="245"/>
      <c r="H1501" s="248">
        <v>16.507000000000001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153</v>
      </c>
      <c r="AU1501" s="254" t="s">
        <v>79</v>
      </c>
      <c r="AV1501" s="14" t="s">
        <v>79</v>
      </c>
      <c r="AW1501" s="14" t="s">
        <v>31</v>
      </c>
      <c r="AX1501" s="14" t="s">
        <v>69</v>
      </c>
      <c r="AY1501" s="254" t="s">
        <v>142</v>
      </c>
    </row>
    <row r="1502" s="14" customFormat="1">
      <c r="A1502" s="14"/>
      <c r="B1502" s="244"/>
      <c r="C1502" s="245"/>
      <c r="D1502" s="235" t="s">
        <v>153</v>
      </c>
      <c r="E1502" s="246" t="s">
        <v>19</v>
      </c>
      <c r="F1502" s="247" t="s">
        <v>2305</v>
      </c>
      <c r="G1502" s="245"/>
      <c r="H1502" s="248">
        <v>-3.4199999999999999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153</v>
      </c>
      <c r="AU1502" s="254" t="s">
        <v>79</v>
      </c>
      <c r="AV1502" s="14" t="s">
        <v>79</v>
      </c>
      <c r="AW1502" s="14" t="s">
        <v>31</v>
      </c>
      <c r="AX1502" s="14" t="s">
        <v>69</v>
      </c>
      <c r="AY1502" s="254" t="s">
        <v>142</v>
      </c>
    </row>
    <row r="1503" s="14" customFormat="1">
      <c r="A1503" s="14"/>
      <c r="B1503" s="244"/>
      <c r="C1503" s="245"/>
      <c r="D1503" s="235" t="s">
        <v>153</v>
      </c>
      <c r="E1503" s="246" t="s">
        <v>19</v>
      </c>
      <c r="F1503" s="247" t="s">
        <v>2306</v>
      </c>
      <c r="G1503" s="245"/>
      <c r="H1503" s="248">
        <v>-1.843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153</v>
      </c>
      <c r="AU1503" s="254" t="s">
        <v>79</v>
      </c>
      <c r="AV1503" s="14" t="s">
        <v>79</v>
      </c>
      <c r="AW1503" s="14" t="s">
        <v>31</v>
      </c>
      <c r="AX1503" s="14" t="s">
        <v>69</v>
      </c>
      <c r="AY1503" s="254" t="s">
        <v>142</v>
      </c>
    </row>
    <row r="1504" s="13" customFormat="1">
      <c r="A1504" s="13"/>
      <c r="B1504" s="233"/>
      <c r="C1504" s="234"/>
      <c r="D1504" s="235" t="s">
        <v>153</v>
      </c>
      <c r="E1504" s="236" t="s">
        <v>19</v>
      </c>
      <c r="F1504" s="237" t="s">
        <v>494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153</v>
      </c>
      <c r="AU1504" s="243" t="s">
        <v>79</v>
      </c>
      <c r="AV1504" s="13" t="s">
        <v>77</v>
      </c>
      <c r="AW1504" s="13" t="s">
        <v>31</v>
      </c>
      <c r="AX1504" s="13" t="s">
        <v>69</v>
      </c>
      <c r="AY1504" s="243" t="s">
        <v>142</v>
      </c>
    </row>
    <row r="1505" s="14" customFormat="1">
      <c r="A1505" s="14"/>
      <c r="B1505" s="244"/>
      <c r="C1505" s="245"/>
      <c r="D1505" s="235" t="s">
        <v>153</v>
      </c>
      <c r="E1505" s="246" t="s">
        <v>19</v>
      </c>
      <c r="F1505" s="247" t="s">
        <v>2307</v>
      </c>
      <c r="G1505" s="245"/>
      <c r="H1505" s="248">
        <v>28.773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153</v>
      </c>
      <c r="AU1505" s="254" t="s">
        <v>79</v>
      </c>
      <c r="AV1505" s="14" t="s">
        <v>79</v>
      </c>
      <c r="AW1505" s="14" t="s">
        <v>31</v>
      </c>
      <c r="AX1505" s="14" t="s">
        <v>69</v>
      </c>
      <c r="AY1505" s="254" t="s">
        <v>142</v>
      </c>
    </row>
    <row r="1506" s="14" customFormat="1">
      <c r="A1506" s="14"/>
      <c r="B1506" s="244"/>
      <c r="C1506" s="245"/>
      <c r="D1506" s="235" t="s">
        <v>153</v>
      </c>
      <c r="E1506" s="246" t="s">
        <v>19</v>
      </c>
      <c r="F1506" s="247" t="s">
        <v>1911</v>
      </c>
      <c r="G1506" s="245"/>
      <c r="H1506" s="248">
        <v>-3.5459999999999998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153</v>
      </c>
      <c r="AU1506" s="254" t="s">
        <v>79</v>
      </c>
      <c r="AV1506" s="14" t="s">
        <v>79</v>
      </c>
      <c r="AW1506" s="14" t="s">
        <v>31</v>
      </c>
      <c r="AX1506" s="14" t="s">
        <v>69</v>
      </c>
      <c r="AY1506" s="254" t="s">
        <v>142</v>
      </c>
    </row>
    <row r="1507" s="14" customFormat="1">
      <c r="A1507" s="14"/>
      <c r="B1507" s="244"/>
      <c r="C1507" s="245"/>
      <c r="D1507" s="235" t="s">
        <v>153</v>
      </c>
      <c r="E1507" s="246" t="s">
        <v>19</v>
      </c>
      <c r="F1507" s="247" t="s">
        <v>2274</v>
      </c>
      <c r="G1507" s="245"/>
      <c r="H1507" s="248">
        <v>-1.71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153</v>
      </c>
      <c r="AU1507" s="254" t="s">
        <v>79</v>
      </c>
      <c r="AV1507" s="14" t="s">
        <v>79</v>
      </c>
      <c r="AW1507" s="14" t="s">
        <v>31</v>
      </c>
      <c r="AX1507" s="14" t="s">
        <v>69</v>
      </c>
      <c r="AY1507" s="254" t="s">
        <v>142</v>
      </c>
    </row>
    <row r="1508" s="14" customFormat="1">
      <c r="A1508" s="14"/>
      <c r="B1508" s="244"/>
      <c r="C1508" s="245"/>
      <c r="D1508" s="235" t="s">
        <v>153</v>
      </c>
      <c r="E1508" s="246" t="s">
        <v>19</v>
      </c>
      <c r="F1508" s="247" t="s">
        <v>537</v>
      </c>
      <c r="G1508" s="245"/>
      <c r="H1508" s="248">
        <v>-1.379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153</v>
      </c>
      <c r="AU1508" s="254" t="s">
        <v>79</v>
      </c>
      <c r="AV1508" s="14" t="s">
        <v>79</v>
      </c>
      <c r="AW1508" s="14" t="s">
        <v>31</v>
      </c>
      <c r="AX1508" s="14" t="s">
        <v>69</v>
      </c>
      <c r="AY1508" s="254" t="s">
        <v>142</v>
      </c>
    </row>
    <row r="1509" s="14" customFormat="1">
      <c r="A1509" s="14"/>
      <c r="B1509" s="244"/>
      <c r="C1509" s="245"/>
      <c r="D1509" s="235" t="s">
        <v>153</v>
      </c>
      <c r="E1509" s="246" t="s">
        <v>19</v>
      </c>
      <c r="F1509" s="247" t="s">
        <v>496</v>
      </c>
      <c r="G1509" s="245"/>
      <c r="H1509" s="248">
        <v>-1.5760000000000001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153</v>
      </c>
      <c r="AU1509" s="254" t="s">
        <v>79</v>
      </c>
      <c r="AV1509" s="14" t="s">
        <v>79</v>
      </c>
      <c r="AW1509" s="14" t="s">
        <v>31</v>
      </c>
      <c r="AX1509" s="14" t="s">
        <v>69</v>
      </c>
      <c r="AY1509" s="254" t="s">
        <v>142</v>
      </c>
    </row>
    <row r="1510" s="14" customFormat="1">
      <c r="A1510" s="14"/>
      <c r="B1510" s="244"/>
      <c r="C1510" s="245"/>
      <c r="D1510" s="235" t="s">
        <v>153</v>
      </c>
      <c r="E1510" s="246" t="s">
        <v>19</v>
      </c>
      <c r="F1510" s="247" t="s">
        <v>2308</v>
      </c>
      <c r="G1510" s="245"/>
      <c r="H1510" s="248">
        <v>3.504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153</v>
      </c>
      <c r="AU1510" s="254" t="s">
        <v>79</v>
      </c>
      <c r="AV1510" s="14" t="s">
        <v>79</v>
      </c>
      <c r="AW1510" s="14" t="s">
        <v>31</v>
      </c>
      <c r="AX1510" s="14" t="s">
        <v>69</v>
      </c>
      <c r="AY1510" s="254" t="s">
        <v>142</v>
      </c>
    </row>
    <row r="1511" s="13" customFormat="1">
      <c r="A1511" s="13"/>
      <c r="B1511" s="233"/>
      <c r="C1511" s="234"/>
      <c r="D1511" s="235" t="s">
        <v>153</v>
      </c>
      <c r="E1511" s="236" t="s">
        <v>19</v>
      </c>
      <c r="F1511" s="237" t="s">
        <v>1186</v>
      </c>
      <c r="G1511" s="234"/>
      <c r="H1511" s="236" t="s">
        <v>19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153</v>
      </c>
      <c r="AU1511" s="243" t="s">
        <v>79</v>
      </c>
      <c r="AV1511" s="13" t="s">
        <v>77</v>
      </c>
      <c r="AW1511" s="13" t="s">
        <v>31</v>
      </c>
      <c r="AX1511" s="13" t="s">
        <v>69</v>
      </c>
      <c r="AY1511" s="243" t="s">
        <v>142</v>
      </c>
    </row>
    <row r="1512" s="14" customFormat="1">
      <c r="A1512" s="14"/>
      <c r="B1512" s="244"/>
      <c r="C1512" s="245"/>
      <c r="D1512" s="235" t="s">
        <v>153</v>
      </c>
      <c r="E1512" s="246" t="s">
        <v>19</v>
      </c>
      <c r="F1512" s="247" t="s">
        <v>2309</v>
      </c>
      <c r="G1512" s="245"/>
      <c r="H1512" s="248">
        <v>20.082999999999998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153</v>
      </c>
      <c r="AU1512" s="254" t="s">
        <v>79</v>
      </c>
      <c r="AV1512" s="14" t="s">
        <v>79</v>
      </c>
      <c r="AW1512" s="14" t="s">
        <v>31</v>
      </c>
      <c r="AX1512" s="14" t="s">
        <v>69</v>
      </c>
      <c r="AY1512" s="254" t="s">
        <v>142</v>
      </c>
    </row>
    <row r="1513" s="14" customFormat="1">
      <c r="A1513" s="14"/>
      <c r="B1513" s="244"/>
      <c r="C1513" s="245"/>
      <c r="D1513" s="235" t="s">
        <v>153</v>
      </c>
      <c r="E1513" s="246" t="s">
        <v>19</v>
      </c>
      <c r="F1513" s="247" t="s">
        <v>509</v>
      </c>
      <c r="G1513" s="245"/>
      <c r="H1513" s="248">
        <v>-3.1520000000000001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153</v>
      </c>
      <c r="AU1513" s="254" t="s">
        <v>79</v>
      </c>
      <c r="AV1513" s="14" t="s">
        <v>79</v>
      </c>
      <c r="AW1513" s="14" t="s">
        <v>31</v>
      </c>
      <c r="AX1513" s="14" t="s">
        <v>69</v>
      </c>
      <c r="AY1513" s="254" t="s">
        <v>142</v>
      </c>
    </row>
    <row r="1514" s="14" customFormat="1">
      <c r="A1514" s="14"/>
      <c r="B1514" s="244"/>
      <c r="C1514" s="245"/>
      <c r="D1514" s="235" t="s">
        <v>153</v>
      </c>
      <c r="E1514" s="246" t="s">
        <v>19</v>
      </c>
      <c r="F1514" s="247" t="s">
        <v>489</v>
      </c>
      <c r="G1514" s="245"/>
      <c r="H1514" s="248">
        <v>-1.7729999999999999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153</v>
      </c>
      <c r="AU1514" s="254" t="s">
        <v>79</v>
      </c>
      <c r="AV1514" s="14" t="s">
        <v>79</v>
      </c>
      <c r="AW1514" s="14" t="s">
        <v>31</v>
      </c>
      <c r="AX1514" s="14" t="s">
        <v>69</v>
      </c>
      <c r="AY1514" s="254" t="s">
        <v>142</v>
      </c>
    </row>
    <row r="1515" s="14" customFormat="1">
      <c r="A1515" s="14"/>
      <c r="B1515" s="244"/>
      <c r="C1515" s="245"/>
      <c r="D1515" s="235" t="s">
        <v>153</v>
      </c>
      <c r="E1515" s="246" t="s">
        <v>19</v>
      </c>
      <c r="F1515" s="247" t="s">
        <v>2310</v>
      </c>
      <c r="G1515" s="245"/>
      <c r="H1515" s="248">
        <v>-2.7109999999999999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153</v>
      </c>
      <c r="AU1515" s="254" t="s">
        <v>79</v>
      </c>
      <c r="AV1515" s="14" t="s">
        <v>79</v>
      </c>
      <c r="AW1515" s="14" t="s">
        <v>31</v>
      </c>
      <c r="AX1515" s="14" t="s">
        <v>69</v>
      </c>
      <c r="AY1515" s="254" t="s">
        <v>142</v>
      </c>
    </row>
    <row r="1516" s="14" customFormat="1">
      <c r="A1516" s="14"/>
      <c r="B1516" s="244"/>
      <c r="C1516" s="245"/>
      <c r="D1516" s="235" t="s">
        <v>153</v>
      </c>
      <c r="E1516" s="246" t="s">
        <v>19</v>
      </c>
      <c r="F1516" s="247" t="s">
        <v>537</v>
      </c>
      <c r="G1516" s="245"/>
      <c r="H1516" s="248">
        <v>-1.379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153</v>
      </c>
      <c r="AU1516" s="254" t="s">
        <v>79</v>
      </c>
      <c r="AV1516" s="14" t="s">
        <v>79</v>
      </c>
      <c r="AW1516" s="14" t="s">
        <v>31</v>
      </c>
      <c r="AX1516" s="14" t="s">
        <v>69</v>
      </c>
      <c r="AY1516" s="254" t="s">
        <v>142</v>
      </c>
    </row>
    <row r="1517" s="13" customFormat="1">
      <c r="A1517" s="13"/>
      <c r="B1517" s="233"/>
      <c r="C1517" s="234"/>
      <c r="D1517" s="235" t="s">
        <v>153</v>
      </c>
      <c r="E1517" s="236" t="s">
        <v>19</v>
      </c>
      <c r="F1517" s="237" t="s">
        <v>2311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153</v>
      </c>
      <c r="AU1517" s="243" t="s">
        <v>79</v>
      </c>
      <c r="AV1517" s="13" t="s">
        <v>77</v>
      </c>
      <c r="AW1517" s="13" t="s">
        <v>31</v>
      </c>
      <c r="AX1517" s="13" t="s">
        <v>69</v>
      </c>
      <c r="AY1517" s="243" t="s">
        <v>142</v>
      </c>
    </row>
    <row r="1518" s="14" customFormat="1">
      <c r="A1518" s="14"/>
      <c r="B1518" s="244"/>
      <c r="C1518" s="245"/>
      <c r="D1518" s="235" t="s">
        <v>153</v>
      </c>
      <c r="E1518" s="246" t="s">
        <v>19</v>
      </c>
      <c r="F1518" s="247" t="s">
        <v>2312</v>
      </c>
      <c r="G1518" s="245"/>
      <c r="H1518" s="248">
        <v>10.904999999999999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153</v>
      </c>
      <c r="AU1518" s="254" t="s">
        <v>79</v>
      </c>
      <c r="AV1518" s="14" t="s">
        <v>79</v>
      </c>
      <c r="AW1518" s="14" t="s">
        <v>31</v>
      </c>
      <c r="AX1518" s="14" t="s">
        <v>69</v>
      </c>
      <c r="AY1518" s="254" t="s">
        <v>142</v>
      </c>
    </row>
    <row r="1519" s="14" customFormat="1">
      <c r="A1519" s="14"/>
      <c r="B1519" s="244"/>
      <c r="C1519" s="245"/>
      <c r="D1519" s="235" t="s">
        <v>153</v>
      </c>
      <c r="E1519" s="246" t="s">
        <v>19</v>
      </c>
      <c r="F1519" s="247" t="s">
        <v>496</v>
      </c>
      <c r="G1519" s="245"/>
      <c r="H1519" s="248">
        <v>-1.5760000000000001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153</v>
      </c>
      <c r="AU1519" s="254" t="s">
        <v>79</v>
      </c>
      <c r="AV1519" s="14" t="s">
        <v>79</v>
      </c>
      <c r="AW1519" s="14" t="s">
        <v>31</v>
      </c>
      <c r="AX1519" s="14" t="s">
        <v>69</v>
      </c>
      <c r="AY1519" s="254" t="s">
        <v>142</v>
      </c>
    </row>
    <row r="1520" s="14" customFormat="1">
      <c r="A1520" s="14"/>
      <c r="B1520" s="244"/>
      <c r="C1520" s="245"/>
      <c r="D1520" s="235" t="s">
        <v>153</v>
      </c>
      <c r="E1520" s="246" t="s">
        <v>19</v>
      </c>
      <c r="F1520" s="247" t="s">
        <v>506</v>
      </c>
      <c r="G1520" s="245"/>
      <c r="H1520" s="248">
        <v>-1.97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153</v>
      </c>
      <c r="AU1520" s="254" t="s">
        <v>79</v>
      </c>
      <c r="AV1520" s="14" t="s">
        <v>79</v>
      </c>
      <c r="AW1520" s="14" t="s">
        <v>31</v>
      </c>
      <c r="AX1520" s="14" t="s">
        <v>69</v>
      </c>
      <c r="AY1520" s="254" t="s">
        <v>142</v>
      </c>
    </row>
    <row r="1521" s="13" customFormat="1">
      <c r="A1521" s="13"/>
      <c r="B1521" s="233"/>
      <c r="C1521" s="234"/>
      <c r="D1521" s="235" t="s">
        <v>153</v>
      </c>
      <c r="E1521" s="236" t="s">
        <v>19</v>
      </c>
      <c r="F1521" s="237" t="s">
        <v>2313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153</v>
      </c>
      <c r="AU1521" s="243" t="s">
        <v>79</v>
      </c>
      <c r="AV1521" s="13" t="s">
        <v>77</v>
      </c>
      <c r="AW1521" s="13" t="s">
        <v>31</v>
      </c>
      <c r="AX1521" s="13" t="s">
        <v>69</v>
      </c>
      <c r="AY1521" s="243" t="s">
        <v>142</v>
      </c>
    </row>
    <row r="1522" s="14" customFormat="1">
      <c r="A1522" s="14"/>
      <c r="B1522" s="244"/>
      <c r="C1522" s="245"/>
      <c r="D1522" s="235" t="s">
        <v>153</v>
      </c>
      <c r="E1522" s="246" t="s">
        <v>19</v>
      </c>
      <c r="F1522" s="247" t="s">
        <v>2314</v>
      </c>
      <c r="G1522" s="245"/>
      <c r="H1522" s="248">
        <v>24.457000000000001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153</v>
      </c>
      <c r="AU1522" s="254" t="s">
        <v>79</v>
      </c>
      <c r="AV1522" s="14" t="s">
        <v>79</v>
      </c>
      <c r="AW1522" s="14" t="s">
        <v>31</v>
      </c>
      <c r="AX1522" s="14" t="s">
        <v>69</v>
      </c>
      <c r="AY1522" s="254" t="s">
        <v>142</v>
      </c>
    </row>
    <row r="1523" s="13" customFormat="1">
      <c r="A1523" s="13"/>
      <c r="B1523" s="233"/>
      <c r="C1523" s="234"/>
      <c r="D1523" s="235" t="s">
        <v>153</v>
      </c>
      <c r="E1523" s="236" t="s">
        <v>19</v>
      </c>
      <c r="F1523" s="237" t="s">
        <v>868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153</v>
      </c>
      <c r="AU1523" s="243" t="s">
        <v>79</v>
      </c>
      <c r="AV1523" s="13" t="s">
        <v>77</v>
      </c>
      <c r="AW1523" s="13" t="s">
        <v>31</v>
      </c>
      <c r="AX1523" s="13" t="s">
        <v>69</v>
      </c>
      <c r="AY1523" s="243" t="s">
        <v>142</v>
      </c>
    </row>
    <row r="1524" s="14" customFormat="1">
      <c r="A1524" s="14"/>
      <c r="B1524" s="244"/>
      <c r="C1524" s="245"/>
      <c r="D1524" s="235" t="s">
        <v>153</v>
      </c>
      <c r="E1524" s="246" t="s">
        <v>19</v>
      </c>
      <c r="F1524" s="247" t="s">
        <v>2315</v>
      </c>
      <c r="G1524" s="245"/>
      <c r="H1524" s="248">
        <v>13.949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153</v>
      </c>
      <c r="AU1524" s="254" t="s">
        <v>79</v>
      </c>
      <c r="AV1524" s="14" t="s">
        <v>79</v>
      </c>
      <c r="AW1524" s="14" t="s">
        <v>31</v>
      </c>
      <c r="AX1524" s="14" t="s">
        <v>69</v>
      </c>
      <c r="AY1524" s="254" t="s">
        <v>142</v>
      </c>
    </row>
    <row r="1525" s="14" customFormat="1">
      <c r="A1525" s="14"/>
      <c r="B1525" s="244"/>
      <c r="C1525" s="245"/>
      <c r="D1525" s="235" t="s">
        <v>153</v>
      </c>
      <c r="E1525" s="246" t="s">
        <v>19</v>
      </c>
      <c r="F1525" s="247" t="s">
        <v>537</v>
      </c>
      <c r="G1525" s="245"/>
      <c r="H1525" s="248">
        <v>-1.379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153</v>
      </c>
      <c r="AU1525" s="254" t="s">
        <v>79</v>
      </c>
      <c r="AV1525" s="14" t="s">
        <v>79</v>
      </c>
      <c r="AW1525" s="14" t="s">
        <v>31</v>
      </c>
      <c r="AX1525" s="14" t="s">
        <v>69</v>
      </c>
      <c r="AY1525" s="254" t="s">
        <v>142</v>
      </c>
    </row>
    <row r="1526" s="16" customFormat="1">
      <c r="A1526" s="16"/>
      <c r="B1526" s="266"/>
      <c r="C1526" s="267"/>
      <c r="D1526" s="235" t="s">
        <v>153</v>
      </c>
      <c r="E1526" s="268" t="s">
        <v>19</v>
      </c>
      <c r="F1526" s="269" t="s">
        <v>214</v>
      </c>
      <c r="G1526" s="267"/>
      <c r="H1526" s="270">
        <v>443.83899999999994</v>
      </c>
      <c r="I1526" s="271"/>
      <c r="J1526" s="267"/>
      <c r="K1526" s="267"/>
      <c r="L1526" s="272"/>
      <c r="M1526" s="273"/>
      <c r="N1526" s="274"/>
      <c r="O1526" s="274"/>
      <c r="P1526" s="274"/>
      <c r="Q1526" s="274"/>
      <c r="R1526" s="274"/>
      <c r="S1526" s="274"/>
      <c r="T1526" s="275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76" t="s">
        <v>153</v>
      </c>
      <c r="AU1526" s="276" t="s">
        <v>79</v>
      </c>
      <c r="AV1526" s="16" t="s">
        <v>163</v>
      </c>
      <c r="AW1526" s="16" t="s">
        <v>31</v>
      </c>
      <c r="AX1526" s="16" t="s">
        <v>69</v>
      </c>
      <c r="AY1526" s="276" t="s">
        <v>142</v>
      </c>
    </row>
    <row r="1527" s="15" customFormat="1">
      <c r="A1527" s="15"/>
      <c r="B1527" s="255"/>
      <c r="C1527" s="256"/>
      <c r="D1527" s="235" t="s">
        <v>153</v>
      </c>
      <c r="E1527" s="257" t="s">
        <v>19</v>
      </c>
      <c r="F1527" s="258" t="s">
        <v>158</v>
      </c>
      <c r="G1527" s="256"/>
      <c r="H1527" s="259">
        <v>443.83899999999994</v>
      </c>
      <c r="I1527" s="260"/>
      <c r="J1527" s="256"/>
      <c r="K1527" s="256"/>
      <c r="L1527" s="261"/>
      <c r="M1527" s="262"/>
      <c r="N1527" s="263"/>
      <c r="O1527" s="263"/>
      <c r="P1527" s="263"/>
      <c r="Q1527" s="263"/>
      <c r="R1527" s="263"/>
      <c r="S1527" s="263"/>
      <c r="T1527" s="264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5" t="s">
        <v>153</v>
      </c>
      <c r="AU1527" s="265" t="s">
        <v>79</v>
      </c>
      <c r="AV1527" s="15" t="s">
        <v>149</v>
      </c>
      <c r="AW1527" s="15" t="s">
        <v>31</v>
      </c>
      <c r="AX1527" s="15" t="s">
        <v>77</v>
      </c>
      <c r="AY1527" s="265" t="s">
        <v>142</v>
      </c>
    </row>
    <row r="1528" s="2" customFormat="1" ht="16.5" customHeight="1">
      <c r="A1528" s="41"/>
      <c r="B1528" s="42"/>
      <c r="C1528" s="215" t="s">
        <v>2536</v>
      </c>
      <c r="D1528" s="215" t="s">
        <v>144</v>
      </c>
      <c r="E1528" s="216" t="s">
        <v>2537</v>
      </c>
      <c r="F1528" s="217" t="s">
        <v>2538</v>
      </c>
      <c r="G1528" s="218" t="s">
        <v>147</v>
      </c>
      <c r="H1528" s="219">
        <v>443.839</v>
      </c>
      <c r="I1528" s="220"/>
      <c r="J1528" s="221">
        <f>ROUND(I1528*H1528,2)</f>
        <v>0</v>
      </c>
      <c r="K1528" s="217" t="s">
        <v>148</v>
      </c>
      <c r="L1528" s="47"/>
      <c r="M1528" s="222" t="s">
        <v>19</v>
      </c>
      <c r="N1528" s="223" t="s">
        <v>40</v>
      </c>
      <c r="O1528" s="87"/>
      <c r="P1528" s="224">
        <f>O1528*H1528</f>
        <v>0</v>
      </c>
      <c r="Q1528" s="224">
        <v>0.0040000000000000001</v>
      </c>
      <c r="R1528" s="224">
        <f>Q1528*H1528</f>
        <v>1.7753559999999999</v>
      </c>
      <c r="S1528" s="224">
        <v>0</v>
      </c>
      <c r="T1528" s="225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6" t="s">
        <v>149</v>
      </c>
      <c r="AT1528" s="226" t="s">
        <v>144</v>
      </c>
      <c r="AU1528" s="226" t="s">
        <v>79</v>
      </c>
      <c r="AY1528" s="20" t="s">
        <v>142</v>
      </c>
      <c r="BE1528" s="227">
        <f>IF(N1528="základní",J1528,0)</f>
        <v>0</v>
      </c>
      <c r="BF1528" s="227">
        <f>IF(N1528="snížená",J1528,0)</f>
        <v>0</v>
      </c>
      <c r="BG1528" s="227">
        <f>IF(N1528="zákl. přenesená",J1528,0)</f>
        <v>0</v>
      </c>
      <c r="BH1528" s="227">
        <f>IF(N1528="sníž. přenesená",J1528,0)</f>
        <v>0</v>
      </c>
      <c r="BI1528" s="227">
        <f>IF(N1528="nulová",J1528,0)</f>
        <v>0</v>
      </c>
      <c r="BJ1528" s="20" t="s">
        <v>77</v>
      </c>
      <c r="BK1528" s="227">
        <f>ROUND(I1528*H1528,2)</f>
        <v>0</v>
      </c>
      <c r="BL1528" s="20" t="s">
        <v>149</v>
      </c>
      <c r="BM1528" s="226" t="s">
        <v>2539</v>
      </c>
    </row>
    <row r="1529" s="2" customFormat="1">
      <c r="A1529" s="41"/>
      <c r="B1529" s="42"/>
      <c r="C1529" s="43"/>
      <c r="D1529" s="228" t="s">
        <v>151</v>
      </c>
      <c r="E1529" s="43"/>
      <c r="F1529" s="229" t="s">
        <v>2540</v>
      </c>
      <c r="G1529" s="43"/>
      <c r="H1529" s="43"/>
      <c r="I1529" s="230"/>
      <c r="J1529" s="43"/>
      <c r="K1529" s="43"/>
      <c r="L1529" s="47"/>
      <c r="M1529" s="231"/>
      <c r="N1529" s="232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151</v>
      </c>
      <c r="AU1529" s="20" t="s">
        <v>79</v>
      </c>
    </row>
    <row r="1530" s="2" customFormat="1" ht="16.5" customHeight="1">
      <c r="A1530" s="41"/>
      <c r="B1530" s="42"/>
      <c r="C1530" s="215" t="s">
        <v>2541</v>
      </c>
      <c r="D1530" s="215" t="s">
        <v>144</v>
      </c>
      <c r="E1530" s="216" t="s">
        <v>2542</v>
      </c>
      <c r="F1530" s="217" t="s">
        <v>2543</v>
      </c>
      <c r="G1530" s="218" t="s">
        <v>176</v>
      </c>
      <c r="H1530" s="219">
        <v>756.08000000000004</v>
      </c>
      <c r="I1530" s="220"/>
      <c r="J1530" s="221">
        <f>ROUND(I1530*H1530,2)</f>
        <v>0</v>
      </c>
      <c r="K1530" s="217" t="s">
        <v>148</v>
      </c>
      <c r="L1530" s="47"/>
      <c r="M1530" s="222" t="s">
        <v>19</v>
      </c>
      <c r="N1530" s="223" t="s">
        <v>40</v>
      </c>
      <c r="O1530" s="87"/>
      <c r="P1530" s="224">
        <f>O1530*H1530</f>
        <v>0</v>
      </c>
      <c r="Q1530" s="224">
        <v>0.0015</v>
      </c>
      <c r="R1530" s="224">
        <f>Q1530*H1530</f>
        <v>1.13412</v>
      </c>
      <c r="S1530" s="224">
        <v>0</v>
      </c>
      <c r="T1530" s="225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26" t="s">
        <v>149</v>
      </c>
      <c r="AT1530" s="226" t="s">
        <v>144</v>
      </c>
      <c r="AU1530" s="226" t="s">
        <v>79</v>
      </c>
      <c r="AY1530" s="20" t="s">
        <v>142</v>
      </c>
      <c r="BE1530" s="227">
        <f>IF(N1530="základní",J1530,0)</f>
        <v>0</v>
      </c>
      <c r="BF1530" s="227">
        <f>IF(N1530="snížená",J1530,0)</f>
        <v>0</v>
      </c>
      <c r="BG1530" s="227">
        <f>IF(N1530="zákl. přenesená",J1530,0)</f>
        <v>0</v>
      </c>
      <c r="BH1530" s="227">
        <f>IF(N1530="sníž. přenesená",J1530,0)</f>
        <v>0</v>
      </c>
      <c r="BI1530" s="227">
        <f>IF(N1530="nulová",J1530,0)</f>
        <v>0</v>
      </c>
      <c r="BJ1530" s="20" t="s">
        <v>77</v>
      </c>
      <c r="BK1530" s="227">
        <f>ROUND(I1530*H1530,2)</f>
        <v>0</v>
      </c>
      <c r="BL1530" s="20" t="s">
        <v>149</v>
      </c>
      <c r="BM1530" s="226" t="s">
        <v>2544</v>
      </c>
    </row>
    <row r="1531" s="2" customFormat="1">
      <c r="A1531" s="41"/>
      <c r="B1531" s="42"/>
      <c r="C1531" s="43"/>
      <c r="D1531" s="228" t="s">
        <v>151</v>
      </c>
      <c r="E1531" s="43"/>
      <c r="F1531" s="229" t="s">
        <v>2545</v>
      </c>
      <c r="G1531" s="43"/>
      <c r="H1531" s="43"/>
      <c r="I1531" s="230"/>
      <c r="J1531" s="43"/>
      <c r="K1531" s="43"/>
      <c r="L1531" s="47"/>
      <c r="M1531" s="231"/>
      <c r="N1531" s="232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T1531" s="20" t="s">
        <v>151</v>
      </c>
      <c r="AU1531" s="20" t="s">
        <v>79</v>
      </c>
    </row>
    <row r="1532" s="13" customFormat="1">
      <c r="A1532" s="13"/>
      <c r="B1532" s="233"/>
      <c r="C1532" s="234"/>
      <c r="D1532" s="235" t="s">
        <v>153</v>
      </c>
      <c r="E1532" s="236" t="s">
        <v>19</v>
      </c>
      <c r="F1532" s="237" t="s">
        <v>2546</v>
      </c>
      <c r="G1532" s="234"/>
      <c r="H1532" s="236" t="s">
        <v>19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153</v>
      </c>
      <c r="AU1532" s="243" t="s">
        <v>79</v>
      </c>
      <c r="AV1532" s="13" t="s">
        <v>77</v>
      </c>
      <c r="AW1532" s="13" t="s">
        <v>31</v>
      </c>
      <c r="AX1532" s="13" t="s">
        <v>69</v>
      </c>
      <c r="AY1532" s="243" t="s">
        <v>142</v>
      </c>
    </row>
    <row r="1533" s="14" customFormat="1">
      <c r="A1533" s="14"/>
      <c r="B1533" s="244"/>
      <c r="C1533" s="245"/>
      <c r="D1533" s="235" t="s">
        <v>153</v>
      </c>
      <c r="E1533" s="246" t="s">
        <v>19</v>
      </c>
      <c r="F1533" s="247" t="s">
        <v>2547</v>
      </c>
      <c r="G1533" s="245"/>
      <c r="H1533" s="248">
        <v>21.960000000000001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153</v>
      </c>
      <c r="AU1533" s="254" t="s">
        <v>79</v>
      </c>
      <c r="AV1533" s="14" t="s">
        <v>79</v>
      </c>
      <c r="AW1533" s="14" t="s">
        <v>31</v>
      </c>
      <c r="AX1533" s="14" t="s">
        <v>69</v>
      </c>
      <c r="AY1533" s="254" t="s">
        <v>142</v>
      </c>
    </row>
    <row r="1534" s="13" customFormat="1">
      <c r="A1534" s="13"/>
      <c r="B1534" s="233"/>
      <c r="C1534" s="234"/>
      <c r="D1534" s="235" t="s">
        <v>153</v>
      </c>
      <c r="E1534" s="236" t="s">
        <v>19</v>
      </c>
      <c r="F1534" s="237" t="s">
        <v>2548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153</v>
      </c>
      <c r="AU1534" s="243" t="s">
        <v>79</v>
      </c>
      <c r="AV1534" s="13" t="s">
        <v>77</v>
      </c>
      <c r="AW1534" s="13" t="s">
        <v>31</v>
      </c>
      <c r="AX1534" s="13" t="s">
        <v>69</v>
      </c>
      <c r="AY1534" s="243" t="s">
        <v>142</v>
      </c>
    </row>
    <row r="1535" s="14" customFormat="1">
      <c r="A1535" s="14"/>
      <c r="B1535" s="244"/>
      <c r="C1535" s="245"/>
      <c r="D1535" s="235" t="s">
        <v>153</v>
      </c>
      <c r="E1535" s="246" t="s">
        <v>19</v>
      </c>
      <c r="F1535" s="247" t="s">
        <v>2549</v>
      </c>
      <c r="G1535" s="245"/>
      <c r="H1535" s="248">
        <v>2.5600000000000001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153</v>
      </c>
      <c r="AU1535" s="254" t="s">
        <v>79</v>
      </c>
      <c r="AV1535" s="14" t="s">
        <v>79</v>
      </c>
      <c r="AW1535" s="14" t="s">
        <v>31</v>
      </c>
      <c r="AX1535" s="14" t="s">
        <v>69</v>
      </c>
      <c r="AY1535" s="254" t="s">
        <v>142</v>
      </c>
    </row>
    <row r="1536" s="13" customFormat="1">
      <c r="A1536" s="13"/>
      <c r="B1536" s="233"/>
      <c r="C1536" s="234"/>
      <c r="D1536" s="235" t="s">
        <v>153</v>
      </c>
      <c r="E1536" s="236" t="s">
        <v>19</v>
      </c>
      <c r="F1536" s="237" t="s">
        <v>2550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153</v>
      </c>
      <c r="AU1536" s="243" t="s">
        <v>79</v>
      </c>
      <c r="AV1536" s="13" t="s">
        <v>77</v>
      </c>
      <c r="AW1536" s="13" t="s">
        <v>31</v>
      </c>
      <c r="AX1536" s="13" t="s">
        <v>69</v>
      </c>
      <c r="AY1536" s="243" t="s">
        <v>142</v>
      </c>
    </row>
    <row r="1537" s="14" customFormat="1">
      <c r="A1537" s="14"/>
      <c r="B1537" s="244"/>
      <c r="C1537" s="245"/>
      <c r="D1537" s="235" t="s">
        <v>153</v>
      </c>
      <c r="E1537" s="246" t="s">
        <v>19</v>
      </c>
      <c r="F1537" s="247" t="s">
        <v>2551</v>
      </c>
      <c r="G1537" s="245"/>
      <c r="H1537" s="248">
        <v>2.7999999999999998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153</v>
      </c>
      <c r="AU1537" s="254" t="s">
        <v>79</v>
      </c>
      <c r="AV1537" s="14" t="s">
        <v>79</v>
      </c>
      <c r="AW1537" s="14" t="s">
        <v>31</v>
      </c>
      <c r="AX1537" s="14" t="s">
        <v>69</v>
      </c>
      <c r="AY1537" s="254" t="s">
        <v>142</v>
      </c>
    </row>
    <row r="1538" s="13" customFormat="1">
      <c r="A1538" s="13"/>
      <c r="B1538" s="233"/>
      <c r="C1538" s="234"/>
      <c r="D1538" s="235" t="s">
        <v>153</v>
      </c>
      <c r="E1538" s="236" t="s">
        <v>19</v>
      </c>
      <c r="F1538" s="237" t="s">
        <v>2552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153</v>
      </c>
      <c r="AU1538" s="243" t="s">
        <v>79</v>
      </c>
      <c r="AV1538" s="13" t="s">
        <v>77</v>
      </c>
      <c r="AW1538" s="13" t="s">
        <v>31</v>
      </c>
      <c r="AX1538" s="13" t="s">
        <v>69</v>
      </c>
      <c r="AY1538" s="243" t="s">
        <v>142</v>
      </c>
    </row>
    <row r="1539" s="14" customFormat="1">
      <c r="A1539" s="14"/>
      <c r="B1539" s="244"/>
      <c r="C1539" s="245"/>
      <c r="D1539" s="235" t="s">
        <v>153</v>
      </c>
      <c r="E1539" s="246" t="s">
        <v>19</v>
      </c>
      <c r="F1539" s="247" t="s">
        <v>2553</v>
      </c>
      <c r="G1539" s="245"/>
      <c r="H1539" s="248">
        <v>1.96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153</v>
      </c>
      <c r="AU1539" s="254" t="s">
        <v>79</v>
      </c>
      <c r="AV1539" s="14" t="s">
        <v>79</v>
      </c>
      <c r="AW1539" s="14" t="s">
        <v>31</v>
      </c>
      <c r="AX1539" s="14" t="s">
        <v>69</v>
      </c>
      <c r="AY1539" s="254" t="s">
        <v>142</v>
      </c>
    </row>
    <row r="1540" s="13" customFormat="1">
      <c r="A1540" s="13"/>
      <c r="B1540" s="233"/>
      <c r="C1540" s="234"/>
      <c r="D1540" s="235" t="s">
        <v>153</v>
      </c>
      <c r="E1540" s="236" t="s">
        <v>19</v>
      </c>
      <c r="F1540" s="237" t="s">
        <v>2554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153</v>
      </c>
      <c r="AU1540" s="243" t="s">
        <v>79</v>
      </c>
      <c r="AV1540" s="13" t="s">
        <v>77</v>
      </c>
      <c r="AW1540" s="13" t="s">
        <v>31</v>
      </c>
      <c r="AX1540" s="13" t="s">
        <v>69</v>
      </c>
      <c r="AY1540" s="243" t="s">
        <v>142</v>
      </c>
    </row>
    <row r="1541" s="14" customFormat="1">
      <c r="A1541" s="14"/>
      <c r="B1541" s="244"/>
      <c r="C1541" s="245"/>
      <c r="D1541" s="235" t="s">
        <v>153</v>
      </c>
      <c r="E1541" s="246" t="s">
        <v>19</v>
      </c>
      <c r="F1541" s="247" t="s">
        <v>2555</v>
      </c>
      <c r="G1541" s="245"/>
      <c r="H1541" s="248">
        <v>108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153</v>
      </c>
      <c r="AU1541" s="254" t="s">
        <v>79</v>
      </c>
      <c r="AV1541" s="14" t="s">
        <v>79</v>
      </c>
      <c r="AW1541" s="14" t="s">
        <v>31</v>
      </c>
      <c r="AX1541" s="14" t="s">
        <v>69</v>
      </c>
      <c r="AY1541" s="254" t="s">
        <v>142</v>
      </c>
    </row>
    <row r="1542" s="13" customFormat="1">
      <c r="A1542" s="13"/>
      <c r="B1542" s="233"/>
      <c r="C1542" s="234"/>
      <c r="D1542" s="235" t="s">
        <v>153</v>
      </c>
      <c r="E1542" s="236" t="s">
        <v>19</v>
      </c>
      <c r="F1542" s="237" t="s">
        <v>2556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153</v>
      </c>
      <c r="AU1542" s="243" t="s">
        <v>79</v>
      </c>
      <c r="AV1542" s="13" t="s">
        <v>77</v>
      </c>
      <c r="AW1542" s="13" t="s">
        <v>31</v>
      </c>
      <c r="AX1542" s="13" t="s">
        <v>69</v>
      </c>
      <c r="AY1542" s="243" t="s">
        <v>142</v>
      </c>
    </row>
    <row r="1543" s="14" customFormat="1">
      <c r="A1543" s="14"/>
      <c r="B1543" s="244"/>
      <c r="C1543" s="245"/>
      <c r="D1543" s="235" t="s">
        <v>153</v>
      </c>
      <c r="E1543" s="246" t="s">
        <v>19</v>
      </c>
      <c r="F1543" s="247" t="s">
        <v>2557</v>
      </c>
      <c r="G1543" s="245"/>
      <c r="H1543" s="248">
        <v>11.199999999999999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153</v>
      </c>
      <c r="AU1543" s="254" t="s">
        <v>79</v>
      </c>
      <c r="AV1543" s="14" t="s">
        <v>79</v>
      </c>
      <c r="AW1543" s="14" t="s">
        <v>31</v>
      </c>
      <c r="AX1543" s="14" t="s">
        <v>69</v>
      </c>
      <c r="AY1543" s="254" t="s">
        <v>142</v>
      </c>
    </row>
    <row r="1544" s="13" customFormat="1">
      <c r="A1544" s="13"/>
      <c r="B1544" s="233"/>
      <c r="C1544" s="234"/>
      <c r="D1544" s="235" t="s">
        <v>153</v>
      </c>
      <c r="E1544" s="236" t="s">
        <v>19</v>
      </c>
      <c r="F1544" s="237" t="s">
        <v>2558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153</v>
      </c>
      <c r="AU1544" s="243" t="s">
        <v>79</v>
      </c>
      <c r="AV1544" s="13" t="s">
        <v>77</v>
      </c>
      <c r="AW1544" s="13" t="s">
        <v>31</v>
      </c>
      <c r="AX1544" s="13" t="s">
        <v>69</v>
      </c>
      <c r="AY1544" s="243" t="s">
        <v>142</v>
      </c>
    </row>
    <row r="1545" s="14" customFormat="1">
      <c r="A1545" s="14"/>
      <c r="B1545" s="244"/>
      <c r="C1545" s="245"/>
      <c r="D1545" s="235" t="s">
        <v>153</v>
      </c>
      <c r="E1545" s="246" t="s">
        <v>19</v>
      </c>
      <c r="F1545" s="247" t="s">
        <v>2559</v>
      </c>
      <c r="G1545" s="245"/>
      <c r="H1545" s="248">
        <v>6.2000000000000002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153</v>
      </c>
      <c r="AU1545" s="254" t="s">
        <v>79</v>
      </c>
      <c r="AV1545" s="14" t="s">
        <v>79</v>
      </c>
      <c r="AW1545" s="14" t="s">
        <v>31</v>
      </c>
      <c r="AX1545" s="14" t="s">
        <v>69</v>
      </c>
      <c r="AY1545" s="254" t="s">
        <v>142</v>
      </c>
    </row>
    <row r="1546" s="13" customFormat="1">
      <c r="A1546" s="13"/>
      <c r="B1546" s="233"/>
      <c r="C1546" s="234"/>
      <c r="D1546" s="235" t="s">
        <v>153</v>
      </c>
      <c r="E1546" s="236" t="s">
        <v>19</v>
      </c>
      <c r="F1546" s="237" t="s">
        <v>2560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153</v>
      </c>
      <c r="AU1546" s="243" t="s">
        <v>79</v>
      </c>
      <c r="AV1546" s="13" t="s">
        <v>77</v>
      </c>
      <c r="AW1546" s="13" t="s">
        <v>31</v>
      </c>
      <c r="AX1546" s="13" t="s">
        <v>69</v>
      </c>
      <c r="AY1546" s="243" t="s">
        <v>142</v>
      </c>
    </row>
    <row r="1547" s="14" customFormat="1">
      <c r="A1547" s="14"/>
      <c r="B1547" s="244"/>
      <c r="C1547" s="245"/>
      <c r="D1547" s="235" t="s">
        <v>153</v>
      </c>
      <c r="E1547" s="246" t="s">
        <v>19</v>
      </c>
      <c r="F1547" s="247" t="s">
        <v>2561</v>
      </c>
      <c r="G1547" s="245"/>
      <c r="H1547" s="248">
        <v>59.399999999999999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153</v>
      </c>
      <c r="AU1547" s="254" t="s">
        <v>79</v>
      </c>
      <c r="AV1547" s="14" t="s">
        <v>79</v>
      </c>
      <c r="AW1547" s="14" t="s">
        <v>31</v>
      </c>
      <c r="AX1547" s="14" t="s">
        <v>69</v>
      </c>
      <c r="AY1547" s="254" t="s">
        <v>142</v>
      </c>
    </row>
    <row r="1548" s="13" customFormat="1">
      <c r="A1548" s="13"/>
      <c r="B1548" s="233"/>
      <c r="C1548" s="234"/>
      <c r="D1548" s="235" t="s">
        <v>153</v>
      </c>
      <c r="E1548" s="236" t="s">
        <v>19</v>
      </c>
      <c r="F1548" s="237" t="s">
        <v>2562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153</v>
      </c>
      <c r="AU1548" s="243" t="s">
        <v>79</v>
      </c>
      <c r="AV1548" s="13" t="s">
        <v>77</v>
      </c>
      <c r="AW1548" s="13" t="s">
        <v>31</v>
      </c>
      <c r="AX1548" s="13" t="s">
        <v>69</v>
      </c>
      <c r="AY1548" s="243" t="s">
        <v>142</v>
      </c>
    </row>
    <row r="1549" s="14" customFormat="1">
      <c r="A1549" s="14"/>
      <c r="B1549" s="244"/>
      <c r="C1549" s="245"/>
      <c r="D1549" s="235" t="s">
        <v>153</v>
      </c>
      <c r="E1549" s="246" t="s">
        <v>19</v>
      </c>
      <c r="F1549" s="247" t="s">
        <v>2563</v>
      </c>
      <c r="G1549" s="245"/>
      <c r="H1549" s="248">
        <v>12.6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153</v>
      </c>
      <c r="AU1549" s="254" t="s">
        <v>79</v>
      </c>
      <c r="AV1549" s="14" t="s">
        <v>79</v>
      </c>
      <c r="AW1549" s="14" t="s">
        <v>31</v>
      </c>
      <c r="AX1549" s="14" t="s">
        <v>69</v>
      </c>
      <c r="AY1549" s="254" t="s">
        <v>142</v>
      </c>
    </row>
    <row r="1550" s="13" customFormat="1">
      <c r="A1550" s="13"/>
      <c r="B1550" s="233"/>
      <c r="C1550" s="234"/>
      <c r="D1550" s="235" t="s">
        <v>153</v>
      </c>
      <c r="E1550" s="236" t="s">
        <v>19</v>
      </c>
      <c r="F1550" s="237" t="s">
        <v>2564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153</v>
      </c>
      <c r="AU1550" s="243" t="s">
        <v>79</v>
      </c>
      <c r="AV1550" s="13" t="s">
        <v>77</v>
      </c>
      <c r="AW1550" s="13" t="s">
        <v>31</v>
      </c>
      <c r="AX1550" s="13" t="s">
        <v>69</v>
      </c>
      <c r="AY1550" s="243" t="s">
        <v>142</v>
      </c>
    </row>
    <row r="1551" s="14" customFormat="1">
      <c r="A1551" s="14"/>
      <c r="B1551" s="244"/>
      <c r="C1551" s="245"/>
      <c r="D1551" s="235" t="s">
        <v>153</v>
      </c>
      <c r="E1551" s="246" t="s">
        <v>19</v>
      </c>
      <c r="F1551" s="247" t="s">
        <v>2565</v>
      </c>
      <c r="G1551" s="245"/>
      <c r="H1551" s="248">
        <v>4.6799999999999997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153</v>
      </c>
      <c r="AU1551" s="254" t="s">
        <v>79</v>
      </c>
      <c r="AV1551" s="14" t="s">
        <v>79</v>
      </c>
      <c r="AW1551" s="14" t="s">
        <v>31</v>
      </c>
      <c r="AX1551" s="14" t="s">
        <v>69</v>
      </c>
      <c r="AY1551" s="254" t="s">
        <v>142</v>
      </c>
    </row>
    <row r="1552" s="13" customFormat="1">
      <c r="A1552" s="13"/>
      <c r="B1552" s="233"/>
      <c r="C1552" s="234"/>
      <c r="D1552" s="235" t="s">
        <v>153</v>
      </c>
      <c r="E1552" s="236" t="s">
        <v>19</v>
      </c>
      <c r="F1552" s="237" t="s">
        <v>2566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153</v>
      </c>
      <c r="AU1552" s="243" t="s">
        <v>79</v>
      </c>
      <c r="AV1552" s="13" t="s">
        <v>77</v>
      </c>
      <c r="AW1552" s="13" t="s">
        <v>31</v>
      </c>
      <c r="AX1552" s="13" t="s">
        <v>69</v>
      </c>
      <c r="AY1552" s="243" t="s">
        <v>142</v>
      </c>
    </row>
    <row r="1553" s="14" customFormat="1">
      <c r="A1553" s="14"/>
      <c r="B1553" s="244"/>
      <c r="C1553" s="245"/>
      <c r="D1553" s="235" t="s">
        <v>153</v>
      </c>
      <c r="E1553" s="246" t="s">
        <v>19</v>
      </c>
      <c r="F1553" s="247" t="s">
        <v>2567</v>
      </c>
      <c r="G1553" s="245"/>
      <c r="H1553" s="248">
        <v>4.2000000000000002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153</v>
      </c>
      <c r="AU1553" s="254" t="s">
        <v>79</v>
      </c>
      <c r="AV1553" s="14" t="s">
        <v>79</v>
      </c>
      <c r="AW1553" s="14" t="s">
        <v>31</v>
      </c>
      <c r="AX1553" s="14" t="s">
        <v>69</v>
      </c>
      <c r="AY1553" s="254" t="s">
        <v>142</v>
      </c>
    </row>
    <row r="1554" s="13" customFormat="1">
      <c r="A1554" s="13"/>
      <c r="B1554" s="233"/>
      <c r="C1554" s="234"/>
      <c r="D1554" s="235" t="s">
        <v>153</v>
      </c>
      <c r="E1554" s="236" t="s">
        <v>19</v>
      </c>
      <c r="F1554" s="237" t="s">
        <v>2568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153</v>
      </c>
      <c r="AU1554" s="243" t="s">
        <v>79</v>
      </c>
      <c r="AV1554" s="13" t="s">
        <v>77</v>
      </c>
      <c r="AW1554" s="13" t="s">
        <v>31</v>
      </c>
      <c r="AX1554" s="13" t="s">
        <v>69</v>
      </c>
      <c r="AY1554" s="243" t="s">
        <v>142</v>
      </c>
    </row>
    <row r="1555" s="14" customFormat="1">
      <c r="A1555" s="14"/>
      <c r="B1555" s="244"/>
      <c r="C1555" s="245"/>
      <c r="D1555" s="235" t="s">
        <v>153</v>
      </c>
      <c r="E1555" s="246" t="s">
        <v>19</v>
      </c>
      <c r="F1555" s="247" t="s">
        <v>2569</v>
      </c>
      <c r="G1555" s="245"/>
      <c r="H1555" s="248">
        <v>3.2999999999999998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153</v>
      </c>
      <c r="AU1555" s="254" t="s">
        <v>79</v>
      </c>
      <c r="AV1555" s="14" t="s">
        <v>79</v>
      </c>
      <c r="AW1555" s="14" t="s">
        <v>31</v>
      </c>
      <c r="AX1555" s="14" t="s">
        <v>69</v>
      </c>
      <c r="AY1555" s="254" t="s">
        <v>142</v>
      </c>
    </row>
    <row r="1556" s="13" customFormat="1">
      <c r="A1556" s="13"/>
      <c r="B1556" s="233"/>
      <c r="C1556" s="234"/>
      <c r="D1556" s="235" t="s">
        <v>153</v>
      </c>
      <c r="E1556" s="236" t="s">
        <v>19</v>
      </c>
      <c r="F1556" s="237" t="s">
        <v>2570</v>
      </c>
      <c r="G1556" s="234"/>
      <c r="H1556" s="236" t="s">
        <v>19</v>
      </c>
      <c r="I1556" s="238"/>
      <c r="J1556" s="234"/>
      <c r="K1556" s="234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3" t="s">
        <v>153</v>
      </c>
      <c r="AU1556" s="243" t="s">
        <v>79</v>
      </c>
      <c r="AV1556" s="13" t="s">
        <v>77</v>
      </c>
      <c r="AW1556" s="13" t="s">
        <v>31</v>
      </c>
      <c r="AX1556" s="13" t="s">
        <v>69</v>
      </c>
      <c r="AY1556" s="243" t="s">
        <v>142</v>
      </c>
    </row>
    <row r="1557" s="14" customFormat="1">
      <c r="A1557" s="14"/>
      <c r="B1557" s="244"/>
      <c r="C1557" s="245"/>
      <c r="D1557" s="235" t="s">
        <v>153</v>
      </c>
      <c r="E1557" s="246" t="s">
        <v>19</v>
      </c>
      <c r="F1557" s="247" t="s">
        <v>2571</v>
      </c>
      <c r="G1557" s="245"/>
      <c r="H1557" s="248">
        <v>8.0399999999999991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153</v>
      </c>
      <c r="AU1557" s="254" t="s">
        <v>79</v>
      </c>
      <c r="AV1557" s="14" t="s">
        <v>79</v>
      </c>
      <c r="AW1557" s="14" t="s">
        <v>31</v>
      </c>
      <c r="AX1557" s="14" t="s">
        <v>69</v>
      </c>
      <c r="AY1557" s="254" t="s">
        <v>142</v>
      </c>
    </row>
    <row r="1558" s="13" customFormat="1">
      <c r="A1558" s="13"/>
      <c r="B1558" s="233"/>
      <c r="C1558" s="234"/>
      <c r="D1558" s="235" t="s">
        <v>153</v>
      </c>
      <c r="E1558" s="236" t="s">
        <v>19</v>
      </c>
      <c r="F1558" s="237" t="s">
        <v>2572</v>
      </c>
      <c r="G1558" s="234"/>
      <c r="H1558" s="236" t="s">
        <v>19</v>
      </c>
      <c r="I1558" s="238"/>
      <c r="J1558" s="234"/>
      <c r="K1558" s="234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153</v>
      </c>
      <c r="AU1558" s="243" t="s">
        <v>79</v>
      </c>
      <c r="AV1558" s="13" t="s">
        <v>77</v>
      </c>
      <c r="AW1558" s="13" t="s">
        <v>31</v>
      </c>
      <c r="AX1558" s="13" t="s">
        <v>69</v>
      </c>
      <c r="AY1558" s="243" t="s">
        <v>142</v>
      </c>
    </row>
    <row r="1559" s="14" customFormat="1">
      <c r="A1559" s="14"/>
      <c r="B1559" s="244"/>
      <c r="C1559" s="245"/>
      <c r="D1559" s="235" t="s">
        <v>153</v>
      </c>
      <c r="E1559" s="246" t="s">
        <v>19</v>
      </c>
      <c r="F1559" s="247" t="s">
        <v>2573</v>
      </c>
      <c r="G1559" s="245"/>
      <c r="H1559" s="248">
        <v>2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153</v>
      </c>
      <c r="AU1559" s="254" t="s">
        <v>79</v>
      </c>
      <c r="AV1559" s="14" t="s">
        <v>79</v>
      </c>
      <c r="AW1559" s="14" t="s">
        <v>31</v>
      </c>
      <c r="AX1559" s="14" t="s">
        <v>69</v>
      </c>
      <c r="AY1559" s="254" t="s">
        <v>142</v>
      </c>
    </row>
    <row r="1560" s="13" customFormat="1">
      <c r="A1560" s="13"/>
      <c r="B1560" s="233"/>
      <c r="C1560" s="234"/>
      <c r="D1560" s="235" t="s">
        <v>153</v>
      </c>
      <c r="E1560" s="236" t="s">
        <v>19</v>
      </c>
      <c r="F1560" s="237" t="s">
        <v>2574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153</v>
      </c>
      <c r="AU1560" s="243" t="s">
        <v>79</v>
      </c>
      <c r="AV1560" s="13" t="s">
        <v>77</v>
      </c>
      <c r="AW1560" s="13" t="s">
        <v>31</v>
      </c>
      <c r="AX1560" s="13" t="s">
        <v>69</v>
      </c>
      <c r="AY1560" s="243" t="s">
        <v>142</v>
      </c>
    </row>
    <row r="1561" s="14" customFormat="1">
      <c r="A1561" s="14"/>
      <c r="B1561" s="244"/>
      <c r="C1561" s="245"/>
      <c r="D1561" s="235" t="s">
        <v>153</v>
      </c>
      <c r="E1561" s="246" t="s">
        <v>19</v>
      </c>
      <c r="F1561" s="247" t="s">
        <v>2575</v>
      </c>
      <c r="G1561" s="245"/>
      <c r="H1561" s="248">
        <v>96.599999999999994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153</v>
      </c>
      <c r="AU1561" s="254" t="s">
        <v>79</v>
      </c>
      <c r="AV1561" s="14" t="s">
        <v>79</v>
      </c>
      <c r="AW1561" s="14" t="s">
        <v>31</v>
      </c>
      <c r="AX1561" s="14" t="s">
        <v>69</v>
      </c>
      <c r="AY1561" s="254" t="s">
        <v>142</v>
      </c>
    </row>
    <row r="1562" s="13" customFormat="1">
      <c r="A1562" s="13"/>
      <c r="B1562" s="233"/>
      <c r="C1562" s="234"/>
      <c r="D1562" s="235" t="s">
        <v>153</v>
      </c>
      <c r="E1562" s="236" t="s">
        <v>19</v>
      </c>
      <c r="F1562" s="237" t="s">
        <v>2576</v>
      </c>
      <c r="G1562" s="234"/>
      <c r="H1562" s="236" t="s">
        <v>19</v>
      </c>
      <c r="I1562" s="238"/>
      <c r="J1562" s="234"/>
      <c r="K1562" s="234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153</v>
      </c>
      <c r="AU1562" s="243" t="s">
        <v>79</v>
      </c>
      <c r="AV1562" s="13" t="s">
        <v>77</v>
      </c>
      <c r="AW1562" s="13" t="s">
        <v>31</v>
      </c>
      <c r="AX1562" s="13" t="s">
        <v>69</v>
      </c>
      <c r="AY1562" s="243" t="s">
        <v>142</v>
      </c>
    </row>
    <row r="1563" s="14" customFormat="1">
      <c r="A1563" s="14"/>
      <c r="B1563" s="244"/>
      <c r="C1563" s="245"/>
      <c r="D1563" s="235" t="s">
        <v>153</v>
      </c>
      <c r="E1563" s="246" t="s">
        <v>19</v>
      </c>
      <c r="F1563" s="247" t="s">
        <v>2577</v>
      </c>
      <c r="G1563" s="245"/>
      <c r="H1563" s="248">
        <v>3.6200000000000001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153</v>
      </c>
      <c r="AU1563" s="254" t="s">
        <v>79</v>
      </c>
      <c r="AV1563" s="14" t="s">
        <v>79</v>
      </c>
      <c r="AW1563" s="14" t="s">
        <v>31</v>
      </c>
      <c r="AX1563" s="14" t="s">
        <v>69</v>
      </c>
      <c r="AY1563" s="254" t="s">
        <v>142</v>
      </c>
    </row>
    <row r="1564" s="13" customFormat="1">
      <c r="A1564" s="13"/>
      <c r="B1564" s="233"/>
      <c r="C1564" s="234"/>
      <c r="D1564" s="235" t="s">
        <v>153</v>
      </c>
      <c r="E1564" s="236" t="s">
        <v>19</v>
      </c>
      <c r="F1564" s="237" t="s">
        <v>2578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153</v>
      </c>
      <c r="AU1564" s="243" t="s">
        <v>79</v>
      </c>
      <c r="AV1564" s="13" t="s">
        <v>77</v>
      </c>
      <c r="AW1564" s="13" t="s">
        <v>31</v>
      </c>
      <c r="AX1564" s="13" t="s">
        <v>69</v>
      </c>
      <c r="AY1564" s="243" t="s">
        <v>142</v>
      </c>
    </row>
    <row r="1565" s="14" customFormat="1">
      <c r="A1565" s="14"/>
      <c r="B1565" s="244"/>
      <c r="C1565" s="245"/>
      <c r="D1565" s="235" t="s">
        <v>153</v>
      </c>
      <c r="E1565" s="246" t="s">
        <v>19</v>
      </c>
      <c r="F1565" s="247" t="s">
        <v>2579</v>
      </c>
      <c r="G1565" s="245"/>
      <c r="H1565" s="248">
        <v>5.1200000000000001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153</v>
      </c>
      <c r="AU1565" s="254" t="s">
        <v>79</v>
      </c>
      <c r="AV1565" s="14" t="s">
        <v>79</v>
      </c>
      <c r="AW1565" s="14" t="s">
        <v>31</v>
      </c>
      <c r="AX1565" s="14" t="s">
        <v>69</v>
      </c>
      <c r="AY1565" s="254" t="s">
        <v>142</v>
      </c>
    </row>
    <row r="1566" s="13" customFormat="1">
      <c r="A1566" s="13"/>
      <c r="B1566" s="233"/>
      <c r="C1566" s="234"/>
      <c r="D1566" s="235" t="s">
        <v>153</v>
      </c>
      <c r="E1566" s="236" t="s">
        <v>19</v>
      </c>
      <c r="F1566" s="237" t="s">
        <v>2580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153</v>
      </c>
      <c r="AU1566" s="243" t="s">
        <v>79</v>
      </c>
      <c r="AV1566" s="13" t="s">
        <v>77</v>
      </c>
      <c r="AW1566" s="13" t="s">
        <v>31</v>
      </c>
      <c r="AX1566" s="13" t="s">
        <v>69</v>
      </c>
      <c r="AY1566" s="243" t="s">
        <v>142</v>
      </c>
    </row>
    <row r="1567" s="14" customFormat="1">
      <c r="A1567" s="14"/>
      <c r="B1567" s="244"/>
      <c r="C1567" s="245"/>
      <c r="D1567" s="235" t="s">
        <v>153</v>
      </c>
      <c r="E1567" s="246" t="s">
        <v>19</v>
      </c>
      <c r="F1567" s="247" t="s">
        <v>2581</v>
      </c>
      <c r="G1567" s="245"/>
      <c r="H1567" s="248">
        <v>6.4000000000000004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153</v>
      </c>
      <c r="AU1567" s="254" t="s">
        <v>79</v>
      </c>
      <c r="AV1567" s="14" t="s">
        <v>79</v>
      </c>
      <c r="AW1567" s="14" t="s">
        <v>31</v>
      </c>
      <c r="AX1567" s="14" t="s">
        <v>69</v>
      </c>
      <c r="AY1567" s="254" t="s">
        <v>142</v>
      </c>
    </row>
    <row r="1568" s="13" customFormat="1">
      <c r="A1568" s="13"/>
      <c r="B1568" s="233"/>
      <c r="C1568" s="234"/>
      <c r="D1568" s="235" t="s">
        <v>153</v>
      </c>
      <c r="E1568" s="236" t="s">
        <v>19</v>
      </c>
      <c r="F1568" s="237" t="s">
        <v>2582</v>
      </c>
      <c r="G1568" s="234"/>
      <c r="H1568" s="236" t="s">
        <v>19</v>
      </c>
      <c r="I1568" s="238"/>
      <c r="J1568" s="234"/>
      <c r="K1568" s="234"/>
      <c r="L1568" s="239"/>
      <c r="M1568" s="240"/>
      <c r="N1568" s="241"/>
      <c r="O1568" s="241"/>
      <c r="P1568" s="241"/>
      <c r="Q1568" s="241"/>
      <c r="R1568" s="241"/>
      <c r="S1568" s="241"/>
      <c r="T1568" s="24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3" t="s">
        <v>153</v>
      </c>
      <c r="AU1568" s="243" t="s">
        <v>79</v>
      </c>
      <c r="AV1568" s="13" t="s">
        <v>77</v>
      </c>
      <c r="AW1568" s="13" t="s">
        <v>31</v>
      </c>
      <c r="AX1568" s="13" t="s">
        <v>69</v>
      </c>
      <c r="AY1568" s="243" t="s">
        <v>142</v>
      </c>
    </row>
    <row r="1569" s="14" customFormat="1">
      <c r="A1569" s="14"/>
      <c r="B1569" s="244"/>
      <c r="C1569" s="245"/>
      <c r="D1569" s="235" t="s">
        <v>153</v>
      </c>
      <c r="E1569" s="246" t="s">
        <v>19</v>
      </c>
      <c r="F1569" s="247" t="s">
        <v>2583</v>
      </c>
      <c r="G1569" s="245"/>
      <c r="H1569" s="248">
        <v>6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153</v>
      </c>
      <c r="AU1569" s="254" t="s">
        <v>79</v>
      </c>
      <c r="AV1569" s="14" t="s">
        <v>79</v>
      </c>
      <c r="AW1569" s="14" t="s">
        <v>31</v>
      </c>
      <c r="AX1569" s="14" t="s">
        <v>69</v>
      </c>
      <c r="AY1569" s="254" t="s">
        <v>142</v>
      </c>
    </row>
    <row r="1570" s="13" customFormat="1">
      <c r="A1570" s="13"/>
      <c r="B1570" s="233"/>
      <c r="C1570" s="234"/>
      <c r="D1570" s="235" t="s">
        <v>153</v>
      </c>
      <c r="E1570" s="236" t="s">
        <v>19</v>
      </c>
      <c r="F1570" s="237" t="s">
        <v>2584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153</v>
      </c>
      <c r="AU1570" s="243" t="s">
        <v>79</v>
      </c>
      <c r="AV1570" s="13" t="s">
        <v>77</v>
      </c>
      <c r="AW1570" s="13" t="s">
        <v>31</v>
      </c>
      <c r="AX1570" s="13" t="s">
        <v>69</v>
      </c>
      <c r="AY1570" s="243" t="s">
        <v>142</v>
      </c>
    </row>
    <row r="1571" s="14" customFormat="1">
      <c r="A1571" s="14"/>
      <c r="B1571" s="244"/>
      <c r="C1571" s="245"/>
      <c r="D1571" s="235" t="s">
        <v>153</v>
      </c>
      <c r="E1571" s="246" t="s">
        <v>19</v>
      </c>
      <c r="F1571" s="247" t="s">
        <v>2585</v>
      </c>
      <c r="G1571" s="245"/>
      <c r="H1571" s="248">
        <v>4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153</v>
      </c>
      <c r="AU1571" s="254" t="s">
        <v>79</v>
      </c>
      <c r="AV1571" s="14" t="s">
        <v>79</v>
      </c>
      <c r="AW1571" s="14" t="s">
        <v>31</v>
      </c>
      <c r="AX1571" s="14" t="s">
        <v>69</v>
      </c>
      <c r="AY1571" s="254" t="s">
        <v>142</v>
      </c>
    </row>
    <row r="1572" s="13" customFormat="1">
      <c r="A1572" s="13"/>
      <c r="B1572" s="233"/>
      <c r="C1572" s="234"/>
      <c r="D1572" s="235" t="s">
        <v>153</v>
      </c>
      <c r="E1572" s="236" t="s">
        <v>19</v>
      </c>
      <c r="F1572" s="237" t="s">
        <v>2586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153</v>
      </c>
      <c r="AU1572" s="243" t="s">
        <v>79</v>
      </c>
      <c r="AV1572" s="13" t="s">
        <v>77</v>
      </c>
      <c r="AW1572" s="13" t="s">
        <v>31</v>
      </c>
      <c r="AX1572" s="13" t="s">
        <v>69</v>
      </c>
      <c r="AY1572" s="243" t="s">
        <v>142</v>
      </c>
    </row>
    <row r="1573" s="14" customFormat="1">
      <c r="A1573" s="14"/>
      <c r="B1573" s="244"/>
      <c r="C1573" s="245"/>
      <c r="D1573" s="235" t="s">
        <v>153</v>
      </c>
      <c r="E1573" s="246" t="s">
        <v>19</v>
      </c>
      <c r="F1573" s="247" t="s">
        <v>2587</v>
      </c>
      <c r="G1573" s="245"/>
      <c r="H1573" s="248">
        <v>7.4000000000000004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153</v>
      </c>
      <c r="AU1573" s="254" t="s">
        <v>79</v>
      </c>
      <c r="AV1573" s="14" t="s">
        <v>79</v>
      </c>
      <c r="AW1573" s="14" t="s">
        <v>31</v>
      </c>
      <c r="AX1573" s="14" t="s">
        <v>69</v>
      </c>
      <c r="AY1573" s="254" t="s">
        <v>142</v>
      </c>
    </row>
    <row r="1574" s="15" customFormat="1">
      <c r="A1574" s="15"/>
      <c r="B1574" s="255"/>
      <c r="C1574" s="256"/>
      <c r="D1574" s="235" t="s">
        <v>153</v>
      </c>
      <c r="E1574" s="257" t="s">
        <v>19</v>
      </c>
      <c r="F1574" s="258" t="s">
        <v>158</v>
      </c>
      <c r="G1574" s="256"/>
      <c r="H1574" s="259">
        <v>378.03999999999996</v>
      </c>
      <c r="I1574" s="260"/>
      <c r="J1574" s="256"/>
      <c r="K1574" s="256"/>
      <c r="L1574" s="261"/>
      <c r="M1574" s="262"/>
      <c r="N1574" s="263"/>
      <c r="O1574" s="263"/>
      <c r="P1574" s="263"/>
      <c r="Q1574" s="263"/>
      <c r="R1574" s="263"/>
      <c r="S1574" s="263"/>
      <c r="T1574" s="264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5" t="s">
        <v>153</v>
      </c>
      <c r="AU1574" s="265" t="s">
        <v>79</v>
      </c>
      <c r="AV1574" s="15" t="s">
        <v>149</v>
      </c>
      <c r="AW1574" s="15" t="s">
        <v>31</v>
      </c>
      <c r="AX1574" s="15" t="s">
        <v>69</v>
      </c>
      <c r="AY1574" s="265" t="s">
        <v>142</v>
      </c>
    </row>
    <row r="1575" s="14" customFormat="1">
      <c r="A1575" s="14"/>
      <c r="B1575" s="244"/>
      <c r="C1575" s="245"/>
      <c r="D1575" s="235" t="s">
        <v>153</v>
      </c>
      <c r="E1575" s="246" t="s">
        <v>19</v>
      </c>
      <c r="F1575" s="247" t="s">
        <v>2588</v>
      </c>
      <c r="G1575" s="245"/>
      <c r="H1575" s="248">
        <v>756.08000000000004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153</v>
      </c>
      <c r="AU1575" s="254" t="s">
        <v>79</v>
      </c>
      <c r="AV1575" s="14" t="s">
        <v>79</v>
      </c>
      <c r="AW1575" s="14" t="s">
        <v>31</v>
      </c>
      <c r="AX1575" s="14" t="s">
        <v>77</v>
      </c>
      <c r="AY1575" s="254" t="s">
        <v>142</v>
      </c>
    </row>
    <row r="1576" s="2" customFormat="1" ht="16.5" customHeight="1">
      <c r="A1576" s="41"/>
      <c r="B1576" s="42"/>
      <c r="C1576" s="215" t="s">
        <v>2589</v>
      </c>
      <c r="D1576" s="215" t="s">
        <v>144</v>
      </c>
      <c r="E1576" s="216" t="s">
        <v>2590</v>
      </c>
      <c r="F1576" s="217" t="s">
        <v>2591</v>
      </c>
      <c r="G1576" s="218" t="s">
        <v>147</v>
      </c>
      <c r="H1576" s="219">
        <v>1074.9169999999999</v>
      </c>
      <c r="I1576" s="220"/>
      <c r="J1576" s="221">
        <f>ROUND(I1576*H1576,2)</f>
        <v>0</v>
      </c>
      <c r="K1576" s="217" t="s">
        <v>148</v>
      </c>
      <c r="L1576" s="47"/>
      <c r="M1576" s="222" t="s">
        <v>19</v>
      </c>
      <c r="N1576" s="223" t="s">
        <v>40</v>
      </c>
      <c r="O1576" s="87"/>
      <c r="P1576" s="224">
        <f>O1576*H1576</f>
        <v>0</v>
      </c>
      <c r="Q1576" s="224">
        <v>0.00025999999999999998</v>
      </c>
      <c r="R1576" s="224">
        <f>Q1576*H1576</f>
        <v>0.27947841999999995</v>
      </c>
      <c r="S1576" s="224">
        <v>0</v>
      </c>
      <c r="T1576" s="225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26" t="s">
        <v>149</v>
      </c>
      <c r="AT1576" s="226" t="s">
        <v>144</v>
      </c>
      <c r="AU1576" s="226" t="s">
        <v>79</v>
      </c>
      <c r="AY1576" s="20" t="s">
        <v>142</v>
      </c>
      <c r="BE1576" s="227">
        <f>IF(N1576="základní",J1576,0)</f>
        <v>0</v>
      </c>
      <c r="BF1576" s="227">
        <f>IF(N1576="snížená",J1576,0)</f>
        <v>0</v>
      </c>
      <c r="BG1576" s="227">
        <f>IF(N1576="zákl. přenesená",J1576,0)</f>
        <v>0</v>
      </c>
      <c r="BH1576" s="227">
        <f>IF(N1576="sníž. přenesená",J1576,0)</f>
        <v>0</v>
      </c>
      <c r="BI1576" s="227">
        <f>IF(N1576="nulová",J1576,0)</f>
        <v>0</v>
      </c>
      <c r="BJ1576" s="20" t="s">
        <v>77</v>
      </c>
      <c r="BK1576" s="227">
        <f>ROUND(I1576*H1576,2)</f>
        <v>0</v>
      </c>
      <c r="BL1576" s="20" t="s">
        <v>149</v>
      </c>
      <c r="BM1576" s="226" t="s">
        <v>2592</v>
      </c>
    </row>
    <row r="1577" s="2" customFormat="1">
      <c r="A1577" s="41"/>
      <c r="B1577" s="42"/>
      <c r="C1577" s="43"/>
      <c r="D1577" s="228" t="s">
        <v>151</v>
      </c>
      <c r="E1577" s="43"/>
      <c r="F1577" s="229" t="s">
        <v>2593</v>
      </c>
      <c r="G1577" s="43"/>
      <c r="H1577" s="43"/>
      <c r="I1577" s="230"/>
      <c r="J1577" s="43"/>
      <c r="K1577" s="43"/>
      <c r="L1577" s="47"/>
      <c r="M1577" s="231"/>
      <c r="N1577" s="232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20" t="s">
        <v>151</v>
      </c>
      <c r="AU1577" s="20" t="s">
        <v>79</v>
      </c>
    </row>
    <row r="1578" s="13" customFormat="1">
      <c r="A1578" s="13"/>
      <c r="B1578" s="233"/>
      <c r="C1578" s="234"/>
      <c r="D1578" s="235" t="s">
        <v>153</v>
      </c>
      <c r="E1578" s="236" t="s">
        <v>19</v>
      </c>
      <c r="F1578" s="237" t="s">
        <v>2594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153</v>
      </c>
      <c r="AU1578" s="243" t="s">
        <v>79</v>
      </c>
      <c r="AV1578" s="13" t="s">
        <v>77</v>
      </c>
      <c r="AW1578" s="13" t="s">
        <v>31</v>
      </c>
      <c r="AX1578" s="13" t="s">
        <v>69</v>
      </c>
      <c r="AY1578" s="243" t="s">
        <v>142</v>
      </c>
    </row>
    <row r="1579" s="14" customFormat="1">
      <c r="A1579" s="14"/>
      <c r="B1579" s="244"/>
      <c r="C1579" s="245"/>
      <c r="D1579" s="235" t="s">
        <v>153</v>
      </c>
      <c r="E1579" s="246" t="s">
        <v>19</v>
      </c>
      <c r="F1579" s="247" t="s">
        <v>2595</v>
      </c>
      <c r="G1579" s="245"/>
      <c r="H1579" s="248">
        <v>432.35199999999998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153</v>
      </c>
      <c r="AU1579" s="254" t="s">
        <v>79</v>
      </c>
      <c r="AV1579" s="14" t="s">
        <v>79</v>
      </c>
      <c r="AW1579" s="14" t="s">
        <v>31</v>
      </c>
      <c r="AX1579" s="14" t="s">
        <v>69</v>
      </c>
      <c r="AY1579" s="254" t="s">
        <v>142</v>
      </c>
    </row>
    <row r="1580" s="13" customFormat="1">
      <c r="A1580" s="13"/>
      <c r="B1580" s="233"/>
      <c r="C1580" s="234"/>
      <c r="D1580" s="235" t="s">
        <v>153</v>
      </c>
      <c r="E1580" s="236" t="s">
        <v>19</v>
      </c>
      <c r="F1580" s="237" t="s">
        <v>2596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153</v>
      </c>
      <c r="AU1580" s="243" t="s">
        <v>79</v>
      </c>
      <c r="AV1580" s="13" t="s">
        <v>77</v>
      </c>
      <c r="AW1580" s="13" t="s">
        <v>31</v>
      </c>
      <c r="AX1580" s="13" t="s">
        <v>69</v>
      </c>
      <c r="AY1580" s="243" t="s">
        <v>142</v>
      </c>
    </row>
    <row r="1581" s="14" customFormat="1">
      <c r="A1581" s="14"/>
      <c r="B1581" s="244"/>
      <c r="C1581" s="245"/>
      <c r="D1581" s="235" t="s">
        <v>153</v>
      </c>
      <c r="E1581" s="246" t="s">
        <v>19</v>
      </c>
      <c r="F1581" s="247" t="s">
        <v>2597</v>
      </c>
      <c r="G1581" s="245"/>
      <c r="H1581" s="248">
        <v>187.09999999999999</v>
      </c>
      <c r="I1581" s="249"/>
      <c r="J1581" s="245"/>
      <c r="K1581" s="245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4" t="s">
        <v>153</v>
      </c>
      <c r="AU1581" s="254" t="s">
        <v>79</v>
      </c>
      <c r="AV1581" s="14" t="s">
        <v>79</v>
      </c>
      <c r="AW1581" s="14" t="s">
        <v>31</v>
      </c>
      <c r="AX1581" s="14" t="s">
        <v>69</v>
      </c>
      <c r="AY1581" s="254" t="s">
        <v>142</v>
      </c>
    </row>
    <row r="1582" s="13" customFormat="1">
      <c r="A1582" s="13"/>
      <c r="B1582" s="233"/>
      <c r="C1582" s="234"/>
      <c r="D1582" s="235" t="s">
        <v>153</v>
      </c>
      <c r="E1582" s="236" t="s">
        <v>19</v>
      </c>
      <c r="F1582" s="237" t="s">
        <v>2598</v>
      </c>
      <c r="G1582" s="234"/>
      <c r="H1582" s="236" t="s">
        <v>19</v>
      </c>
      <c r="I1582" s="238"/>
      <c r="J1582" s="234"/>
      <c r="K1582" s="234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153</v>
      </c>
      <c r="AU1582" s="243" t="s">
        <v>79</v>
      </c>
      <c r="AV1582" s="13" t="s">
        <v>77</v>
      </c>
      <c r="AW1582" s="13" t="s">
        <v>31</v>
      </c>
      <c r="AX1582" s="13" t="s">
        <v>69</v>
      </c>
      <c r="AY1582" s="243" t="s">
        <v>142</v>
      </c>
    </row>
    <row r="1583" s="14" customFormat="1">
      <c r="A1583" s="14"/>
      <c r="B1583" s="244"/>
      <c r="C1583" s="245"/>
      <c r="D1583" s="235" t="s">
        <v>153</v>
      </c>
      <c r="E1583" s="246" t="s">
        <v>19</v>
      </c>
      <c r="F1583" s="247" t="s">
        <v>2599</v>
      </c>
      <c r="G1583" s="245"/>
      <c r="H1583" s="248">
        <v>64.887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153</v>
      </c>
      <c r="AU1583" s="254" t="s">
        <v>79</v>
      </c>
      <c r="AV1583" s="14" t="s">
        <v>79</v>
      </c>
      <c r="AW1583" s="14" t="s">
        <v>31</v>
      </c>
      <c r="AX1583" s="14" t="s">
        <v>69</v>
      </c>
      <c r="AY1583" s="254" t="s">
        <v>142</v>
      </c>
    </row>
    <row r="1584" s="14" customFormat="1">
      <c r="A1584" s="14"/>
      <c r="B1584" s="244"/>
      <c r="C1584" s="245"/>
      <c r="D1584" s="235" t="s">
        <v>153</v>
      </c>
      <c r="E1584" s="246" t="s">
        <v>19</v>
      </c>
      <c r="F1584" s="247" t="s">
        <v>2600</v>
      </c>
      <c r="G1584" s="245"/>
      <c r="H1584" s="248">
        <v>151.5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153</v>
      </c>
      <c r="AU1584" s="254" t="s">
        <v>79</v>
      </c>
      <c r="AV1584" s="14" t="s">
        <v>79</v>
      </c>
      <c r="AW1584" s="14" t="s">
        <v>31</v>
      </c>
      <c r="AX1584" s="14" t="s">
        <v>69</v>
      </c>
      <c r="AY1584" s="254" t="s">
        <v>142</v>
      </c>
    </row>
    <row r="1585" s="13" customFormat="1">
      <c r="A1585" s="13"/>
      <c r="B1585" s="233"/>
      <c r="C1585" s="234"/>
      <c r="D1585" s="235" t="s">
        <v>153</v>
      </c>
      <c r="E1585" s="236" t="s">
        <v>19</v>
      </c>
      <c r="F1585" s="237" t="s">
        <v>2594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153</v>
      </c>
      <c r="AU1585" s="243" t="s">
        <v>79</v>
      </c>
      <c r="AV1585" s="13" t="s">
        <v>77</v>
      </c>
      <c r="AW1585" s="13" t="s">
        <v>31</v>
      </c>
      <c r="AX1585" s="13" t="s">
        <v>69</v>
      </c>
      <c r="AY1585" s="243" t="s">
        <v>142</v>
      </c>
    </row>
    <row r="1586" s="14" customFormat="1">
      <c r="A1586" s="14"/>
      <c r="B1586" s="244"/>
      <c r="C1586" s="245"/>
      <c r="D1586" s="235" t="s">
        <v>153</v>
      </c>
      <c r="E1586" s="246" t="s">
        <v>19</v>
      </c>
      <c r="F1586" s="247" t="s">
        <v>2601</v>
      </c>
      <c r="G1586" s="245"/>
      <c r="H1586" s="248">
        <v>371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153</v>
      </c>
      <c r="AU1586" s="254" t="s">
        <v>79</v>
      </c>
      <c r="AV1586" s="14" t="s">
        <v>79</v>
      </c>
      <c r="AW1586" s="14" t="s">
        <v>31</v>
      </c>
      <c r="AX1586" s="14" t="s">
        <v>69</v>
      </c>
      <c r="AY1586" s="254" t="s">
        <v>142</v>
      </c>
    </row>
    <row r="1587" s="14" customFormat="1">
      <c r="A1587" s="14"/>
      <c r="B1587" s="244"/>
      <c r="C1587" s="245"/>
      <c r="D1587" s="235" t="s">
        <v>153</v>
      </c>
      <c r="E1587" s="246" t="s">
        <v>19</v>
      </c>
      <c r="F1587" s="247" t="s">
        <v>2602</v>
      </c>
      <c r="G1587" s="245"/>
      <c r="H1587" s="248">
        <v>26.800000000000001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153</v>
      </c>
      <c r="AU1587" s="254" t="s">
        <v>79</v>
      </c>
      <c r="AV1587" s="14" t="s">
        <v>79</v>
      </c>
      <c r="AW1587" s="14" t="s">
        <v>31</v>
      </c>
      <c r="AX1587" s="14" t="s">
        <v>69</v>
      </c>
      <c r="AY1587" s="254" t="s">
        <v>142</v>
      </c>
    </row>
    <row r="1588" s="16" customFormat="1">
      <c r="A1588" s="16"/>
      <c r="B1588" s="266"/>
      <c r="C1588" s="267"/>
      <c r="D1588" s="235" t="s">
        <v>153</v>
      </c>
      <c r="E1588" s="268" t="s">
        <v>19</v>
      </c>
      <c r="F1588" s="269" t="s">
        <v>214</v>
      </c>
      <c r="G1588" s="267"/>
      <c r="H1588" s="270">
        <v>1233.6389999999999</v>
      </c>
      <c r="I1588" s="271"/>
      <c r="J1588" s="267"/>
      <c r="K1588" s="267"/>
      <c r="L1588" s="272"/>
      <c r="M1588" s="273"/>
      <c r="N1588" s="274"/>
      <c r="O1588" s="274"/>
      <c r="P1588" s="274"/>
      <c r="Q1588" s="274"/>
      <c r="R1588" s="274"/>
      <c r="S1588" s="274"/>
      <c r="T1588" s="275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T1588" s="276" t="s">
        <v>153</v>
      </c>
      <c r="AU1588" s="276" t="s">
        <v>79</v>
      </c>
      <c r="AV1588" s="16" t="s">
        <v>163</v>
      </c>
      <c r="AW1588" s="16" t="s">
        <v>31</v>
      </c>
      <c r="AX1588" s="16" t="s">
        <v>69</v>
      </c>
      <c r="AY1588" s="276" t="s">
        <v>142</v>
      </c>
    </row>
    <row r="1589" s="13" customFormat="1">
      <c r="A1589" s="13"/>
      <c r="B1589" s="233"/>
      <c r="C1589" s="234"/>
      <c r="D1589" s="235" t="s">
        <v>153</v>
      </c>
      <c r="E1589" s="236" t="s">
        <v>19</v>
      </c>
      <c r="F1589" s="237" t="s">
        <v>2546</v>
      </c>
      <c r="G1589" s="234"/>
      <c r="H1589" s="236" t="s">
        <v>19</v>
      </c>
      <c r="I1589" s="238"/>
      <c r="J1589" s="234"/>
      <c r="K1589" s="234"/>
      <c r="L1589" s="239"/>
      <c r="M1589" s="240"/>
      <c r="N1589" s="241"/>
      <c r="O1589" s="241"/>
      <c r="P1589" s="241"/>
      <c r="Q1589" s="241"/>
      <c r="R1589" s="241"/>
      <c r="S1589" s="241"/>
      <c r="T1589" s="24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3" t="s">
        <v>153</v>
      </c>
      <c r="AU1589" s="243" t="s">
        <v>79</v>
      </c>
      <c r="AV1589" s="13" t="s">
        <v>77</v>
      </c>
      <c r="AW1589" s="13" t="s">
        <v>31</v>
      </c>
      <c r="AX1589" s="13" t="s">
        <v>69</v>
      </c>
      <c r="AY1589" s="243" t="s">
        <v>142</v>
      </c>
    </row>
    <row r="1590" s="14" customFormat="1">
      <c r="A1590" s="14"/>
      <c r="B1590" s="244"/>
      <c r="C1590" s="245"/>
      <c r="D1590" s="235" t="s">
        <v>153</v>
      </c>
      <c r="E1590" s="246" t="s">
        <v>19</v>
      </c>
      <c r="F1590" s="247" t="s">
        <v>2603</v>
      </c>
      <c r="G1590" s="245"/>
      <c r="H1590" s="248">
        <v>-2.3969999999999998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153</v>
      </c>
      <c r="AU1590" s="254" t="s">
        <v>79</v>
      </c>
      <c r="AV1590" s="14" t="s">
        <v>79</v>
      </c>
      <c r="AW1590" s="14" t="s">
        <v>31</v>
      </c>
      <c r="AX1590" s="14" t="s">
        <v>69</v>
      </c>
      <c r="AY1590" s="254" t="s">
        <v>142</v>
      </c>
    </row>
    <row r="1591" s="13" customFormat="1">
      <c r="A1591" s="13"/>
      <c r="B1591" s="233"/>
      <c r="C1591" s="234"/>
      <c r="D1591" s="235" t="s">
        <v>153</v>
      </c>
      <c r="E1591" s="236" t="s">
        <v>19</v>
      </c>
      <c r="F1591" s="237" t="s">
        <v>2548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153</v>
      </c>
      <c r="AU1591" s="243" t="s">
        <v>79</v>
      </c>
      <c r="AV1591" s="13" t="s">
        <v>77</v>
      </c>
      <c r="AW1591" s="13" t="s">
        <v>31</v>
      </c>
      <c r="AX1591" s="13" t="s">
        <v>69</v>
      </c>
      <c r="AY1591" s="243" t="s">
        <v>142</v>
      </c>
    </row>
    <row r="1592" s="14" customFormat="1">
      <c r="A1592" s="14"/>
      <c r="B1592" s="244"/>
      <c r="C1592" s="245"/>
      <c r="D1592" s="235" t="s">
        <v>153</v>
      </c>
      <c r="E1592" s="246" t="s">
        <v>19</v>
      </c>
      <c r="F1592" s="247" t="s">
        <v>2604</v>
      </c>
      <c r="G1592" s="245"/>
      <c r="H1592" s="248">
        <v>-0.39800000000000002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153</v>
      </c>
      <c r="AU1592" s="254" t="s">
        <v>79</v>
      </c>
      <c r="AV1592" s="14" t="s">
        <v>79</v>
      </c>
      <c r="AW1592" s="14" t="s">
        <v>31</v>
      </c>
      <c r="AX1592" s="14" t="s">
        <v>69</v>
      </c>
      <c r="AY1592" s="254" t="s">
        <v>142</v>
      </c>
    </row>
    <row r="1593" s="13" customFormat="1">
      <c r="A1593" s="13"/>
      <c r="B1593" s="233"/>
      <c r="C1593" s="234"/>
      <c r="D1593" s="235" t="s">
        <v>153</v>
      </c>
      <c r="E1593" s="236" t="s">
        <v>19</v>
      </c>
      <c r="F1593" s="237" t="s">
        <v>2605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153</v>
      </c>
      <c r="AU1593" s="243" t="s">
        <v>79</v>
      </c>
      <c r="AV1593" s="13" t="s">
        <v>77</v>
      </c>
      <c r="AW1593" s="13" t="s">
        <v>31</v>
      </c>
      <c r="AX1593" s="13" t="s">
        <v>69</v>
      </c>
      <c r="AY1593" s="243" t="s">
        <v>142</v>
      </c>
    </row>
    <row r="1594" s="14" customFormat="1">
      <c r="A1594" s="14"/>
      <c r="B1594" s="244"/>
      <c r="C1594" s="245"/>
      <c r="D1594" s="235" t="s">
        <v>153</v>
      </c>
      <c r="E1594" s="246" t="s">
        <v>19</v>
      </c>
      <c r="F1594" s="247" t="s">
        <v>2606</v>
      </c>
      <c r="G1594" s="245"/>
      <c r="H1594" s="248">
        <v>-1.514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153</v>
      </c>
      <c r="AU1594" s="254" t="s">
        <v>79</v>
      </c>
      <c r="AV1594" s="14" t="s">
        <v>79</v>
      </c>
      <c r="AW1594" s="14" t="s">
        <v>31</v>
      </c>
      <c r="AX1594" s="14" t="s">
        <v>69</v>
      </c>
      <c r="AY1594" s="254" t="s">
        <v>142</v>
      </c>
    </row>
    <row r="1595" s="13" customFormat="1">
      <c r="A1595" s="13"/>
      <c r="B1595" s="233"/>
      <c r="C1595" s="234"/>
      <c r="D1595" s="235" t="s">
        <v>153</v>
      </c>
      <c r="E1595" s="236" t="s">
        <v>19</v>
      </c>
      <c r="F1595" s="237" t="s">
        <v>2607</v>
      </c>
      <c r="G1595" s="234"/>
      <c r="H1595" s="236" t="s">
        <v>19</v>
      </c>
      <c r="I1595" s="238"/>
      <c r="J1595" s="234"/>
      <c r="K1595" s="234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153</v>
      </c>
      <c r="AU1595" s="243" t="s">
        <v>79</v>
      </c>
      <c r="AV1595" s="13" t="s">
        <v>77</v>
      </c>
      <c r="AW1595" s="13" t="s">
        <v>31</v>
      </c>
      <c r="AX1595" s="13" t="s">
        <v>69</v>
      </c>
      <c r="AY1595" s="243" t="s">
        <v>142</v>
      </c>
    </row>
    <row r="1596" s="14" customFormat="1">
      <c r="A1596" s="14"/>
      <c r="B1596" s="244"/>
      <c r="C1596" s="245"/>
      <c r="D1596" s="235" t="s">
        <v>153</v>
      </c>
      <c r="E1596" s="246" t="s">
        <v>19</v>
      </c>
      <c r="F1596" s="247" t="s">
        <v>2608</v>
      </c>
      <c r="G1596" s="245"/>
      <c r="H1596" s="248">
        <v>-0.71399999999999997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153</v>
      </c>
      <c r="AU1596" s="254" t="s">
        <v>79</v>
      </c>
      <c r="AV1596" s="14" t="s">
        <v>79</v>
      </c>
      <c r="AW1596" s="14" t="s">
        <v>31</v>
      </c>
      <c r="AX1596" s="14" t="s">
        <v>69</v>
      </c>
      <c r="AY1596" s="254" t="s">
        <v>142</v>
      </c>
    </row>
    <row r="1597" s="13" customFormat="1">
      <c r="A1597" s="13"/>
      <c r="B1597" s="233"/>
      <c r="C1597" s="234"/>
      <c r="D1597" s="235" t="s">
        <v>153</v>
      </c>
      <c r="E1597" s="236" t="s">
        <v>19</v>
      </c>
      <c r="F1597" s="237" t="s">
        <v>2609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153</v>
      </c>
      <c r="AU1597" s="243" t="s">
        <v>79</v>
      </c>
      <c r="AV1597" s="13" t="s">
        <v>77</v>
      </c>
      <c r="AW1597" s="13" t="s">
        <v>31</v>
      </c>
      <c r="AX1597" s="13" t="s">
        <v>69</v>
      </c>
      <c r="AY1597" s="243" t="s">
        <v>142</v>
      </c>
    </row>
    <row r="1598" s="14" customFormat="1">
      <c r="A1598" s="14"/>
      <c r="B1598" s="244"/>
      <c r="C1598" s="245"/>
      <c r="D1598" s="235" t="s">
        <v>153</v>
      </c>
      <c r="E1598" s="246" t="s">
        <v>19</v>
      </c>
      <c r="F1598" s="247" t="s">
        <v>2610</v>
      </c>
      <c r="G1598" s="245"/>
      <c r="H1598" s="248">
        <v>-0.80400000000000005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153</v>
      </c>
      <c r="AU1598" s="254" t="s">
        <v>79</v>
      </c>
      <c r="AV1598" s="14" t="s">
        <v>79</v>
      </c>
      <c r="AW1598" s="14" t="s">
        <v>31</v>
      </c>
      <c r="AX1598" s="14" t="s">
        <v>69</v>
      </c>
      <c r="AY1598" s="254" t="s">
        <v>142</v>
      </c>
    </row>
    <row r="1599" s="13" customFormat="1">
      <c r="A1599" s="13"/>
      <c r="B1599" s="233"/>
      <c r="C1599" s="234"/>
      <c r="D1599" s="235" t="s">
        <v>153</v>
      </c>
      <c r="E1599" s="236" t="s">
        <v>19</v>
      </c>
      <c r="F1599" s="237" t="s">
        <v>2550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153</v>
      </c>
      <c r="AU1599" s="243" t="s">
        <v>79</v>
      </c>
      <c r="AV1599" s="13" t="s">
        <v>77</v>
      </c>
      <c r="AW1599" s="13" t="s">
        <v>31</v>
      </c>
      <c r="AX1599" s="13" t="s">
        <v>69</v>
      </c>
      <c r="AY1599" s="243" t="s">
        <v>142</v>
      </c>
    </row>
    <row r="1600" s="14" customFormat="1">
      <c r="A1600" s="14"/>
      <c r="B1600" s="244"/>
      <c r="C1600" s="245"/>
      <c r="D1600" s="235" t="s">
        <v>153</v>
      </c>
      <c r="E1600" s="246" t="s">
        <v>19</v>
      </c>
      <c r="F1600" s="247" t="s">
        <v>2611</v>
      </c>
      <c r="G1600" s="245"/>
      <c r="H1600" s="248">
        <v>-0.23999999999999999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153</v>
      </c>
      <c r="AU1600" s="254" t="s">
        <v>79</v>
      </c>
      <c r="AV1600" s="14" t="s">
        <v>79</v>
      </c>
      <c r="AW1600" s="14" t="s">
        <v>31</v>
      </c>
      <c r="AX1600" s="14" t="s">
        <v>69</v>
      </c>
      <c r="AY1600" s="254" t="s">
        <v>142</v>
      </c>
    </row>
    <row r="1601" s="13" customFormat="1">
      <c r="A1601" s="13"/>
      <c r="B1601" s="233"/>
      <c r="C1601" s="234"/>
      <c r="D1601" s="235" t="s">
        <v>153</v>
      </c>
      <c r="E1601" s="236" t="s">
        <v>19</v>
      </c>
      <c r="F1601" s="237" t="s">
        <v>2552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153</v>
      </c>
      <c r="AU1601" s="243" t="s">
        <v>79</v>
      </c>
      <c r="AV1601" s="13" t="s">
        <v>77</v>
      </c>
      <c r="AW1601" s="13" t="s">
        <v>31</v>
      </c>
      <c r="AX1601" s="13" t="s">
        <v>69</v>
      </c>
      <c r="AY1601" s="243" t="s">
        <v>142</v>
      </c>
    </row>
    <row r="1602" s="14" customFormat="1">
      <c r="A1602" s="14"/>
      <c r="B1602" s="244"/>
      <c r="C1602" s="245"/>
      <c r="D1602" s="235" t="s">
        <v>153</v>
      </c>
      <c r="E1602" s="246" t="s">
        <v>19</v>
      </c>
      <c r="F1602" s="247" t="s">
        <v>2612</v>
      </c>
      <c r="G1602" s="245"/>
      <c r="H1602" s="248">
        <v>-0.23699999999999999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153</v>
      </c>
      <c r="AU1602" s="254" t="s">
        <v>79</v>
      </c>
      <c r="AV1602" s="14" t="s">
        <v>79</v>
      </c>
      <c r="AW1602" s="14" t="s">
        <v>31</v>
      </c>
      <c r="AX1602" s="14" t="s">
        <v>69</v>
      </c>
      <c r="AY1602" s="254" t="s">
        <v>142</v>
      </c>
    </row>
    <row r="1603" s="13" customFormat="1">
      <c r="A1603" s="13"/>
      <c r="B1603" s="233"/>
      <c r="C1603" s="234"/>
      <c r="D1603" s="235" t="s">
        <v>153</v>
      </c>
      <c r="E1603" s="236" t="s">
        <v>19</v>
      </c>
      <c r="F1603" s="237" t="s">
        <v>2554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153</v>
      </c>
      <c r="AU1603" s="243" t="s">
        <v>79</v>
      </c>
      <c r="AV1603" s="13" t="s">
        <v>77</v>
      </c>
      <c r="AW1603" s="13" t="s">
        <v>31</v>
      </c>
      <c r="AX1603" s="13" t="s">
        <v>69</v>
      </c>
      <c r="AY1603" s="243" t="s">
        <v>142</v>
      </c>
    </row>
    <row r="1604" s="14" customFormat="1">
      <c r="A1604" s="14"/>
      <c r="B1604" s="244"/>
      <c r="C1604" s="245"/>
      <c r="D1604" s="235" t="s">
        <v>153</v>
      </c>
      <c r="E1604" s="246" t="s">
        <v>19</v>
      </c>
      <c r="F1604" s="247" t="s">
        <v>2613</v>
      </c>
      <c r="G1604" s="245"/>
      <c r="H1604" s="248">
        <v>-54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153</v>
      </c>
      <c r="AU1604" s="254" t="s">
        <v>79</v>
      </c>
      <c r="AV1604" s="14" t="s">
        <v>79</v>
      </c>
      <c r="AW1604" s="14" t="s">
        <v>31</v>
      </c>
      <c r="AX1604" s="14" t="s">
        <v>69</v>
      </c>
      <c r="AY1604" s="254" t="s">
        <v>142</v>
      </c>
    </row>
    <row r="1605" s="13" customFormat="1">
      <c r="A1605" s="13"/>
      <c r="B1605" s="233"/>
      <c r="C1605" s="234"/>
      <c r="D1605" s="235" t="s">
        <v>153</v>
      </c>
      <c r="E1605" s="236" t="s">
        <v>19</v>
      </c>
      <c r="F1605" s="237" t="s">
        <v>2556</v>
      </c>
      <c r="G1605" s="234"/>
      <c r="H1605" s="236" t="s">
        <v>19</v>
      </c>
      <c r="I1605" s="238"/>
      <c r="J1605" s="234"/>
      <c r="K1605" s="234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3" t="s">
        <v>153</v>
      </c>
      <c r="AU1605" s="243" t="s">
        <v>79</v>
      </c>
      <c r="AV1605" s="13" t="s">
        <v>77</v>
      </c>
      <c r="AW1605" s="13" t="s">
        <v>31</v>
      </c>
      <c r="AX1605" s="13" t="s">
        <v>69</v>
      </c>
      <c r="AY1605" s="243" t="s">
        <v>142</v>
      </c>
    </row>
    <row r="1606" s="14" customFormat="1">
      <c r="A1606" s="14"/>
      <c r="B1606" s="244"/>
      <c r="C1606" s="245"/>
      <c r="D1606" s="235" t="s">
        <v>153</v>
      </c>
      <c r="E1606" s="246" t="s">
        <v>19</v>
      </c>
      <c r="F1606" s="247" t="s">
        <v>2614</v>
      </c>
      <c r="G1606" s="245"/>
      <c r="H1606" s="248">
        <v>-3.8399999999999999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153</v>
      </c>
      <c r="AU1606" s="254" t="s">
        <v>79</v>
      </c>
      <c r="AV1606" s="14" t="s">
        <v>79</v>
      </c>
      <c r="AW1606" s="14" t="s">
        <v>31</v>
      </c>
      <c r="AX1606" s="14" t="s">
        <v>69</v>
      </c>
      <c r="AY1606" s="254" t="s">
        <v>142</v>
      </c>
    </row>
    <row r="1607" s="13" customFormat="1">
      <c r="A1607" s="13"/>
      <c r="B1607" s="233"/>
      <c r="C1607" s="234"/>
      <c r="D1607" s="235" t="s">
        <v>153</v>
      </c>
      <c r="E1607" s="236" t="s">
        <v>19</v>
      </c>
      <c r="F1607" s="237" t="s">
        <v>2558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153</v>
      </c>
      <c r="AU1607" s="243" t="s">
        <v>79</v>
      </c>
      <c r="AV1607" s="13" t="s">
        <v>77</v>
      </c>
      <c r="AW1607" s="13" t="s">
        <v>31</v>
      </c>
      <c r="AX1607" s="13" t="s">
        <v>69</v>
      </c>
      <c r="AY1607" s="243" t="s">
        <v>142</v>
      </c>
    </row>
    <row r="1608" s="14" customFormat="1">
      <c r="A1608" s="14"/>
      <c r="B1608" s="244"/>
      <c r="C1608" s="245"/>
      <c r="D1608" s="235" t="s">
        <v>153</v>
      </c>
      <c r="E1608" s="246" t="s">
        <v>19</v>
      </c>
      <c r="F1608" s="247" t="s">
        <v>2615</v>
      </c>
      <c r="G1608" s="245"/>
      <c r="H1608" s="248">
        <v>-2.3999999999999999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153</v>
      </c>
      <c r="AU1608" s="254" t="s">
        <v>79</v>
      </c>
      <c r="AV1608" s="14" t="s">
        <v>79</v>
      </c>
      <c r="AW1608" s="14" t="s">
        <v>31</v>
      </c>
      <c r="AX1608" s="14" t="s">
        <v>69</v>
      </c>
      <c r="AY1608" s="254" t="s">
        <v>142</v>
      </c>
    </row>
    <row r="1609" s="13" customFormat="1">
      <c r="A1609" s="13"/>
      <c r="B1609" s="233"/>
      <c r="C1609" s="234"/>
      <c r="D1609" s="235" t="s">
        <v>153</v>
      </c>
      <c r="E1609" s="236" t="s">
        <v>19</v>
      </c>
      <c r="F1609" s="237" t="s">
        <v>2560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153</v>
      </c>
      <c r="AU1609" s="243" t="s">
        <v>79</v>
      </c>
      <c r="AV1609" s="13" t="s">
        <v>77</v>
      </c>
      <c r="AW1609" s="13" t="s">
        <v>31</v>
      </c>
      <c r="AX1609" s="13" t="s">
        <v>69</v>
      </c>
      <c r="AY1609" s="243" t="s">
        <v>142</v>
      </c>
    </row>
    <row r="1610" s="14" customFormat="1">
      <c r="A1610" s="14"/>
      <c r="B1610" s="244"/>
      <c r="C1610" s="245"/>
      <c r="D1610" s="235" t="s">
        <v>153</v>
      </c>
      <c r="E1610" s="246" t="s">
        <v>19</v>
      </c>
      <c r="F1610" s="247" t="s">
        <v>2616</v>
      </c>
      <c r="G1610" s="245"/>
      <c r="H1610" s="248">
        <v>-21.600000000000001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153</v>
      </c>
      <c r="AU1610" s="254" t="s">
        <v>79</v>
      </c>
      <c r="AV1610" s="14" t="s">
        <v>79</v>
      </c>
      <c r="AW1610" s="14" t="s">
        <v>31</v>
      </c>
      <c r="AX1610" s="14" t="s">
        <v>69</v>
      </c>
      <c r="AY1610" s="254" t="s">
        <v>142</v>
      </c>
    </row>
    <row r="1611" s="13" customFormat="1">
      <c r="A1611" s="13"/>
      <c r="B1611" s="233"/>
      <c r="C1611" s="234"/>
      <c r="D1611" s="235" t="s">
        <v>153</v>
      </c>
      <c r="E1611" s="236" t="s">
        <v>19</v>
      </c>
      <c r="F1611" s="237" t="s">
        <v>2617</v>
      </c>
      <c r="G1611" s="234"/>
      <c r="H1611" s="236" t="s">
        <v>19</v>
      </c>
      <c r="I1611" s="238"/>
      <c r="J1611" s="234"/>
      <c r="K1611" s="234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153</v>
      </c>
      <c r="AU1611" s="243" t="s">
        <v>79</v>
      </c>
      <c r="AV1611" s="13" t="s">
        <v>77</v>
      </c>
      <c r="AW1611" s="13" t="s">
        <v>31</v>
      </c>
      <c r="AX1611" s="13" t="s">
        <v>69</v>
      </c>
      <c r="AY1611" s="243" t="s">
        <v>142</v>
      </c>
    </row>
    <row r="1612" s="14" customFormat="1">
      <c r="A1612" s="14"/>
      <c r="B1612" s="244"/>
      <c r="C1612" s="245"/>
      <c r="D1612" s="235" t="s">
        <v>153</v>
      </c>
      <c r="E1612" s="246" t="s">
        <v>19</v>
      </c>
      <c r="F1612" s="247" t="s">
        <v>2618</v>
      </c>
      <c r="G1612" s="245"/>
      <c r="H1612" s="248">
        <v>-1.6579999999999999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153</v>
      </c>
      <c r="AU1612" s="254" t="s">
        <v>79</v>
      </c>
      <c r="AV1612" s="14" t="s">
        <v>79</v>
      </c>
      <c r="AW1612" s="14" t="s">
        <v>31</v>
      </c>
      <c r="AX1612" s="14" t="s">
        <v>69</v>
      </c>
      <c r="AY1612" s="254" t="s">
        <v>142</v>
      </c>
    </row>
    <row r="1613" s="13" customFormat="1">
      <c r="A1613" s="13"/>
      <c r="B1613" s="233"/>
      <c r="C1613" s="234"/>
      <c r="D1613" s="235" t="s">
        <v>153</v>
      </c>
      <c r="E1613" s="236" t="s">
        <v>19</v>
      </c>
      <c r="F1613" s="237" t="s">
        <v>2562</v>
      </c>
      <c r="G1613" s="234"/>
      <c r="H1613" s="236" t="s">
        <v>19</v>
      </c>
      <c r="I1613" s="238"/>
      <c r="J1613" s="234"/>
      <c r="K1613" s="234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153</v>
      </c>
      <c r="AU1613" s="243" t="s">
        <v>79</v>
      </c>
      <c r="AV1613" s="13" t="s">
        <v>77</v>
      </c>
      <c r="AW1613" s="13" t="s">
        <v>31</v>
      </c>
      <c r="AX1613" s="13" t="s">
        <v>69</v>
      </c>
      <c r="AY1613" s="243" t="s">
        <v>142</v>
      </c>
    </row>
    <row r="1614" s="14" customFormat="1">
      <c r="A1614" s="14"/>
      <c r="B1614" s="244"/>
      <c r="C1614" s="245"/>
      <c r="D1614" s="235" t="s">
        <v>153</v>
      </c>
      <c r="E1614" s="246" t="s">
        <v>19</v>
      </c>
      <c r="F1614" s="247" t="s">
        <v>2619</v>
      </c>
      <c r="G1614" s="245"/>
      <c r="H1614" s="248">
        <v>-2.7000000000000002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153</v>
      </c>
      <c r="AU1614" s="254" t="s">
        <v>79</v>
      </c>
      <c r="AV1614" s="14" t="s">
        <v>79</v>
      </c>
      <c r="AW1614" s="14" t="s">
        <v>31</v>
      </c>
      <c r="AX1614" s="14" t="s">
        <v>69</v>
      </c>
      <c r="AY1614" s="254" t="s">
        <v>142</v>
      </c>
    </row>
    <row r="1615" s="13" customFormat="1">
      <c r="A1615" s="13"/>
      <c r="B1615" s="233"/>
      <c r="C1615" s="234"/>
      <c r="D1615" s="235" t="s">
        <v>153</v>
      </c>
      <c r="E1615" s="236" t="s">
        <v>19</v>
      </c>
      <c r="F1615" s="237" t="s">
        <v>2564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153</v>
      </c>
      <c r="AU1615" s="243" t="s">
        <v>79</v>
      </c>
      <c r="AV1615" s="13" t="s">
        <v>77</v>
      </c>
      <c r="AW1615" s="13" t="s">
        <v>31</v>
      </c>
      <c r="AX1615" s="13" t="s">
        <v>69</v>
      </c>
      <c r="AY1615" s="243" t="s">
        <v>142</v>
      </c>
    </row>
    <row r="1616" s="14" customFormat="1">
      <c r="A1616" s="14"/>
      <c r="B1616" s="244"/>
      <c r="C1616" s="245"/>
      <c r="D1616" s="235" t="s">
        <v>153</v>
      </c>
      <c r="E1616" s="246" t="s">
        <v>19</v>
      </c>
      <c r="F1616" s="247" t="s">
        <v>2620</v>
      </c>
      <c r="G1616" s="245"/>
      <c r="H1616" s="248">
        <v>-0.68400000000000005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153</v>
      </c>
      <c r="AU1616" s="254" t="s">
        <v>79</v>
      </c>
      <c r="AV1616" s="14" t="s">
        <v>79</v>
      </c>
      <c r="AW1616" s="14" t="s">
        <v>31</v>
      </c>
      <c r="AX1616" s="14" t="s">
        <v>69</v>
      </c>
      <c r="AY1616" s="254" t="s">
        <v>142</v>
      </c>
    </row>
    <row r="1617" s="13" customFormat="1">
      <c r="A1617" s="13"/>
      <c r="B1617" s="233"/>
      <c r="C1617" s="234"/>
      <c r="D1617" s="235" t="s">
        <v>153</v>
      </c>
      <c r="E1617" s="236" t="s">
        <v>19</v>
      </c>
      <c r="F1617" s="237" t="s">
        <v>2566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153</v>
      </c>
      <c r="AU1617" s="243" t="s">
        <v>79</v>
      </c>
      <c r="AV1617" s="13" t="s">
        <v>77</v>
      </c>
      <c r="AW1617" s="13" t="s">
        <v>31</v>
      </c>
      <c r="AX1617" s="13" t="s">
        <v>69</v>
      </c>
      <c r="AY1617" s="243" t="s">
        <v>142</v>
      </c>
    </row>
    <row r="1618" s="14" customFormat="1">
      <c r="A1618" s="14"/>
      <c r="B1618" s="244"/>
      <c r="C1618" s="245"/>
      <c r="D1618" s="235" t="s">
        <v>153</v>
      </c>
      <c r="E1618" s="246" t="s">
        <v>19</v>
      </c>
      <c r="F1618" s="247" t="s">
        <v>2621</v>
      </c>
      <c r="G1618" s="245"/>
      <c r="H1618" s="248">
        <v>-1.0800000000000001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153</v>
      </c>
      <c r="AU1618" s="254" t="s">
        <v>79</v>
      </c>
      <c r="AV1618" s="14" t="s">
        <v>79</v>
      </c>
      <c r="AW1618" s="14" t="s">
        <v>31</v>
      </c>
      <c r="AX1618" s="14" t="s">
        <v>69</v>
      </c>
      <c r="AY1618" s="254" t="s">
        <v>142</v>
      </c>
    </row>
    <row r="1619" s="13" customFormat="1">
      <c r="A1619" s="13"/>
      <c r="B1619" s="233"/>
      <c r="C1619" s="234"/>
      <c r="D1619" s="235" t="s">
        <v>153</v>
      </c>
      <c r="E1619" s="236" t="s">
        <v>19</v>
      </c>
      <c r="F1619" s="237" t="s">
        <v>2622</v>
      </c>
      <c r="G1619" s="234"/>
      <c r="H1619" s="236" t="s">
        <v>19</v>
      </c>
      <c r="I1619" s="238"/>
      <c r="J1619" s="234"/>
      <c r="K1619" s="234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153</v>
      </c>
      <c r="AU1619" s="243" t="s">
        <v>79</v>
      </c>
      <c r="AV1619" s="13" t="s">
        <v>77</v>
      </c>
      <c r="AW1619" s="13" t="s">
        <v>31</v>
      </c>
      <c r="AX1619" s="13" t="s">
        <v>69</v>
      </c>
      <c r="AY1619" s="243" t="s">
        <v>142</v>
      </c>
    </row>
    <row r="1620" s="14" customFormat="1">
      <c r="A1620" s="14"/>
      <c r="B1620" s="244"/>
      <c r="C1620" s="245"/>
      <c r="D1620" s="235" t="s">
        <v>153</v>
      </c>
      <c r="E1620" s="246" t="s">
        <v>19</v>
      </c>
      <c r="F1620" s="247" t="s">
        <v>2623</v>
      </c>
      <c r="G1620" s="245"/>
      <c r="H1620" s="248">
        <v>-1.44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153</v>
      </c>
      <c r="AU1620" s="254" t="s">
        <v>79</v>
      </c>
      <c r="AV1620" s="14" t="s">
        <v>79</v>
      </c>
      <c r="AW1620" s="14" t="s">
        <v>31</v>
      </c>
      <c r="AX1620" s="14" t="s">
        <v>69</v>
      </c>
      <c r="AY1620" s="254" t="s">
        <v>142</v>
      </c>
    </row>
    <row r="1621" s="13" customFormat="1">
      <c r="A1621" s="13"/>
      <c r="B1621" s="233"/>
      <c r="C1621" s="234"/>
      <c r="D1621" s="235" t="s">
        <v>153</v>
      </c>
      <c r="E1621" s="236" t="s">
        <v>19</v>
      </c>
      <c r="F1621" s="237" t="s">
        <v>2624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153</v>
      </c>
      <c r="AU1621" s="243" t="s">
        <v>79</v>
      </c>
      <c r="AV1621" s="13" t="s">
        <v>77</v>
      </c>
      <c r="AW1621" s="13" t="s">
        <v>31</v>
      </c>
      <c r="AX1621" s="13" t="s">
        <v>69</v>
      </c>
      <c r="AY1621" s="243" t="s">
        <v>142</v>
      </c>
    </row>
    <row r="1622" s="14" customFormat="1">
      <c r="A1622" s="14"/>
      <c r="B1622" s="244"/>
      <c r="C1622" s="245"/>
      <c r="D1622" s="235" t="s">
        <v>153</v>
      </c>
      <c r="E1622" s="246" t="s">
        <v>19</v>
      </c>
      <c r="F1622" s="247" t="s">
        <v>2625</v>
      </c>
      <c r="G1622" s="245"/>
      <c r="H1622" s="248">
        <v>-0.78000000000000003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153</v>
      </c>
      <c r="AU1622" s="254" t="s">
        <v>79</v>
      </c>
      <c r="AV1622" s="14" t="s">
        <v>79</v>
      </c>
      <c r="AW1622" s="14" t="s">
        <v>31</v>
      </c>
      <c r="AX1622" s="14" t="s">
        <v>69</v>
      </c>
      <c r="AY1622" s="254" t="s">
        <v>142</v>
      </c>
    </row>
    <row r="1623" s="13" customFormat="1">
      <c r="A1623" s="13"/>
      <c r="B1623" s="233"/>
      <c r="C1623" s="234"/>
      <c r="D1623" s="235" t="s">
        <v>153</v>
      </c>
      <c r="E1623" s="236" t="s">
        <v>19</v>
      </c>
      <c r="F1623" s="237" t="s">
        <v>2568</v>
      </c>
      <c r="G1623" s="234"/>
      <c r="H1623" s="236" t="s">
        <v>19</v>
      </c>
      <c r="I1623" s="238"/>
      <c r="J1623" s="234"/>
      <c r="K1623" s="234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3" t="s">
        <v>153</v>
      </c>
      <c r="AU1623" s="243" t="s">
        <v>79</v>
      </c>
      <c r="AV1623" s="13" t="s">
        <v>77</v>
      </c>
      <c r="AW1623" s="13" t="s">
        <v>31</v>
      </c>
      <c r="AX1623" s="13" t="s">
        <v>69</v>
      </c>
      <c r="AY1623" s="243" t="s">
        <v>142</v>
      </c>
    </row>
    <row r="1624" s="14" customFormat="1">
      <c r="A1624" s="14"/>
      <c r="B1624" s="244"/>
      <c r="C1624" s="245"/>
      <c r="D1624" s="235" t="s">
        <v>153</v>
      </c>
      <c r="E1624" s="246" t="s">
        <v>19</v>
      </c>
      <c r="F1624" s="247" t="s">
        <v>2626</v>
      </c>
      <c r="G1624" s="245"/>
      <c r="H1624" s="248">
        <v>-0.67500000000000004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153</v>
      </c>
      <c r="AU1624" s="254" t="s">
        <v>79</v>
      </c>
      <c r="AV1624" s="14" t="s">
        <v>79</v>
      </c>
      <c r="AW1624" s="14" t="s">
        <v>31</v>
      </c>
      <c r="AX1624" s="14" t="s">
        <v>69</v>
      </c>
      <c r="AY1624" s="254" t="s">
        <v>142</v>
      </c>
    </row>
    <row r="1625" s="13" customFormat="1">
      <c r="A1625" s="13"/>
      <c r="B1625" s="233"/>
      <c r="C1625" s="234"/>
      <c r="D1625" s="235" t="s">
        <v>153</v>
      </c>
      <c r="E1625" s="236" t="s">
        <v>19</v>
      </c>
      <c r="F1625" s="237" t="s">
        <v>2570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153</v>
      </c>
      <c r="AU1625" s="243" t="s">
        <v>79</v>
      </c>
      <c r="AV1625" s="13" t="s">
        <v>77</v>
      </c>
      <c r="AW1625" s="13" t="s">
        <v>31</v>
      </c>
      <c r="AX1625" s="13" t="s">
        <v>69</v>
      </c>
      <c r="AY1625" s="243" t="s">
        <v>142</v>
      </c>
    </row>
    <row r="1626" s="14" customFormat="1">
      <c r="A1626" s="14"/>
      <c r="B1626" s="244"/>
      <c r="C1626" s="245"/>
      <c r="D1626" s="235" t="s">
        <v>153</v>
      </c>
      <c r="E1626" s="246" t="s">
        <v>19</v>
      </c>
      <c r="F1626" s="247" t="s">
        <v>2627</v>
      </c>
      <c r="G1626" s="245"/>
      <c r="H1626" s="248">
        <v>-3.8919999999999999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153</v>
      </c>
      <c r="AU1626" s="254" t="s">
        <v>79</v>
      </c>
      <c r="AV1626" s="14" t="s">
        <v>79</v>
      </c>
      <c r="AW1626" s="14" t="s">
        <v>31</v>
      </c>
      <c r="AX1626" s="14" t="s">
        <v>69</v>
      </c>
      <c r="AY1626" s="254" t="s">
        <v>142</v>
      </c>
    </row>
    <row r="1627" s="13" customFormat="1">
      <c r="A1627" s="13"/>
      <c r="B1627" s="233"/>
      <c r="C1627" s="234"/>
      <c r="D1627" s="235" t="s">
        <v>153</v>
      </c>
      <c r="E1627" s="236" t="s">
        <v>19</v>
      </c>
      <c r="F1627" s="237" t="s">
        <v>2572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153</v>
      </c>
      <c r="AU1627" s="243" t="s">
        <v>79</v>
      </c>
      <c r="AV1627" s="13" t="s">
        <v>77</v>
      </c>
      <c r="AW1627" s="13" t="s">
        <v>31</v>
      </c>
      <c r="AX1627" s="13" t="s">
        <v>69</v>
      </c>
      <c r="AY1627" s="243" t="s">
        <v>142</v>
      </c>
    </row>
    <row r="1628" s="14" customFormat="1">
      <c r="A1628" s="14"/>
      <c r="B1628" s="244"/>
      <c r="C1628" s="245"/>
      <c r="D1628" s="235" t="s">
        <v>153</v>
      </c>
      <c r="E1628" s="246" t="s">
        <v>19</v>
      </c>
      <c r="F1628" s="247" t="s">
        <v>2628</v>
      </c>
      <c r="G1628" s="245"/>
      <c r="H1628" s="248">
        <v>-0.23999999999999999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153</v>
      </c>
      <c r="AU1628" s="254" t="s">
        <v>79</v>
      </c>
      <c r="AV1628" s="14" t="s">
        <v>79</v>
      </c>
      <c r="AW1628" s="14" t="s">
        <v>31</v>
      </c>
      <c r="AX1628" s="14" t="s">
        <v>69</v>
      </c>
      <c r="AY1628" s="254" t="s">
        <v>142</v>
      </c>
    </row>
    <row r="1629" s="13" customFormat="1">
      <c r="A1629" s="13"/>
      <c r="B1629" s="233"/>
      <c r="C1629" s="234"/>
      <c r="D1629" s="235" t="s">
        <v>153</v>
      </c>
      <c r="E1629" s="236" t="s">
        <v>19</v>
      </c>
      <c r="F1629" s="237" t="s">
        <v>2574</v>
      </c>
      <c r="G1629" s="234"/>
      <c r="H1629" s="236" t="s">
        <v>19</v>
      </c>
      <c r="I1629" s="238"/>
      <c r="J1629" s="234"/>
      <c r="K1629" s="234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153</v>
      </c>
      <c r="AU1629" s="243" t="s">
        <v>79</v>
      </c>
      <c r="AV1629" s="13" t="s">
        <v>77</v>
      </c>
      <c r="AW1629" s="13" t="s">
        <v>31</v>
      </c>
      <c r="AX1629" s="13" t="s">
        <v>69</v>
      </c>
      <c r="AY1629" s="243" t="s">
        <v>142</v>
      </c>
    </row>
    <row r="1630" s="14" customFormat="1">
      <c r="A1630" s="14"/>
      <c r="B1630" s="244"/>
      <c r="C1630" s="245"/>
      <c r="D1630" s="235" t="s">
        <v>153</v>
      </c>
      <c r="E1630" s="246" t="s">
        <v>19</v>
      </c>
      <c r="F1630" s="247" t="s">
        <v>2629</v>
      </c>
      <c r="G1630" s="245"/>
      <c r="H1630" s="248">
        <v>-27.719999999999999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4" t="s">
        <v>153</v>
      </c>
      <c r="AU1630" s="254" t="s">
        <v>79</v>
      </c>
      <c r="AV1630" s="14" t="s">
        <v>79</v>
      </c>
      <c r="AW1630" s="14" t="s">
        <v>31</v>
      </c>
      <c r="AX1630" s="14" t="s">
        <v>69</v>
      </c>
      <c r="AY1630" s="254" t="s">
        <v>142</v>
      </c>
    </row>
    <row r="1631" s="13" customFormat="1">
      <c r="A1631" s="13"/>
      <c r="B1631" s="233"/>
      <c r="C1631" s="234"/>
      <c r="D1631" s="235" t="s">
        <v>153</v>
      </c>
      <c r="E1631" s="236" t="s">
        <v>19</v>
      </c>
      <c r="F1631" s="237" t="s">
        <v>2576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153</v>
      </c>
      <c r="AU1631" s="243" t="s">
        <v>79</v>
      </c>
      <c r="AV1631" s="13" t="s">
        <v>77</v>
      </c>
      <c r="AW1631" s="13" t="s">
        <v>31</v>
      </c>
      <c r="AX1631" s="13" t="s">
        <v>69</v>
      </c>
      <c r="AY1631" s="243" t="s">
        <v>142</v>
      </c>
    </row>
    <row r="1632" s="14" customFormat="1">
      <c r="A1632" s="14"/>
      <c r="B1632" s="244"/>
      <c r="C1632" s="245"/>
      <c r="D1632" s="235" t="s">
        <v>153</v>
      </c>
      <c r="E1632" s="246" t="s">
        <v>19</v>
      </c>
      <c r="F1632" s="247" t="s">
        <v>2630</v>
      </c>
      <c r="G1632" s="245"/>
      <c r="H1632" s="248">
        <v>-0.81899999999999995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153</v>
      </c>
      <c r="AU1632" s="254" t="s">
        <v>79</v>
      </c>
      <c r="AV1632" s="14" t="s">
        <v>79</v>
      </c>
      <c r="AW1632" s="14" t="s">
        <v>31</v>
      </c>
      <c r="AX1632" s="14" t="s">
        <v>69</v>
      </c>
      <c r="AY1632" s="254" t="s">
        <v>142</v>
      </c>
    </row>
    <row r="1633" s="13" customFormat="1">
      <c r="A1633" s="13"/>
      <c r="B1633" s="233"/>
      <c r="C1633" s="234"/>
      <c r="D1633" s="235" t="s">
        <v>153</v>
      </c>
      <c r="E1633" s="236" t="s">
        <v>19</v>
      </c>
      <c r="F1633" s="237" t="s">
        <v>2578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153</v>
      </c>
      <c r="AU1633" s="243" t="s">
        <v>79</v>
      </c>
      <c r="AV1633" s="13" t="s">
        <v>77</v>
      </c>
      <c r="AW1633" s="13" t="s">
        <v>31</v>
      </c>
      <c r="AX1633" s="13" t="s">
        <v>69</v>
      </c>
      <c r="AY1633" s="243" t="s">
        <v>142</v>
      </c>
    </row>
    <row r="1634" s="14" customFormat="1">
      <c r="A1634" s="14"/>
      <c r="B1634" s="244"/>
      <c r="C1634" s="245"/>
      <c r="D1634" s="235" t="s">
        <v>153</v>
      </c>
      <c r="E1634" s="246" t="s">
        <v>19</v>
      </c>
      <c r="F1634" s="247" t="s">
        <v>2631</v>
      </c>
      <c r="G1634" s="245"/>
      <c r="H1634" s="248">
        <v>-1.5900000000000001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153</v>
      </c>
      <c r="AU1634" s="254" t="s">
        <v>79</v>
      </c>
      <c r="AV1634" s="14" t="s">
        <v>79</v>
      </c>
      <c r="AW1634" s="14" t="s">
        <v>31</v>
      </c>
      <c r="AX1634" s="14" t="s">
        <v>69</v>
      </c>
      <c r="AY1634" s="254" t="s">
        <v>142</v>
      </c>
    </row>
    <row r="1635" s="13" customFormat="1">
      <c r="A1635" s="13"/>
      <c r="B1635" s="233"/>
      <c r="C1635" s="234"/>
      <c r="D1635" s="235" t="s">
        <v>153</v>
      </c>
      <c r="E1635" s="236" t="s">
        <v>19</v>
      </c>
      <c r="F1635" s="237" t="s">
        <v>2580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153</v>
      </c>
      <c r="AU1635" s="243" t="s">
        <v>79</v>
      </c>
      <c r="AV1635" s="13" t="s">
        <v>77</v>
      </c>
      <c r="AW1635" s="13" t="s">
        <v>31</v>
      </c>
      <c r="AX1635" s="13" t="s">
        <v>69</v>
      </c>
      <c r="AY1635" s="243" t="s">
        <v>142</v>
      </c>
    </row>
    <row r="1636" s="14" customFormat="1">
      <c r="A1636" s="14"/>
      <c r="B1636" s="244"/>
      <c r="C1636" s="245"/>
      <c r="D1636" s="235" t="s">
        <v>153</v>
      </c>
      <c r="E1636" s="246" t="s">
        <v>19</v>
      </c>
      <c r="F1636" s="247" t="s">
        <v>2632</v>
      </c>
      <c r="G1636" s="245"/>
      <c r="H1636" s="248">
        <v>-2.52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153</v>
      </c>
      <c r="AU1636" s="254" t="s">
        <v>79</v>
      </c>
      <c r="AV1636" s="14" t="s">
        <v>79</v>
      </c>
      <c r="AW1636" s="14" t="s">
        <v>31</v>
      </c>
      <c r="AX1636" s="14" t="s">
        <v>69</v>
      </c>
      <c r="AY1636" s="254" t="s">
        <v>142</v>
      </c>
    </row>
    <row r="1637" s="13" customFormat="1">
      <c r="A1637" s="13"/>
      <c r="B1637" s="233"/>
      <c r="C1637" s="234"/>
      <c r="D1637" s="235" t="s">
        <v>153</v>
      </c>
      <c r="E1637" s="236" t="s">
        <v>19</v>
      </c>
      <c r="F1637" s="237" t="s">
        <v>2582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153</v>
      </c>
      <c r="AU1637" s="243" t="s">
        <v>79</v>
      </c>
      <c r="AV1637" s="13" t="s">
        <v>77</v>
      </c>
      <c r="AW1637" s="13" t="s">
        <v>31</v>
      </c>
      <c r="AX1637" s="13" t="s">
        <v>69</v>
      </c>
      <c r="AY1637" s="243" t="s">
        <v>142</v>
      </c>
    </row>
    <row r="1638" s="14" customFormat="1">
      <c r="A1638" s="14"/>
      <c r="B1638" s="244"/>
      <c r="C1638" s="245"/>
      <c r="D1638" s="235" t="s">
        <v>153</v>
      </c>
      <c r="E1638" s="246" t="s">
        <v>19</v>
      </c>
      <c r="F1638" s="247" t="s">
        <v>2633</v>
      </c>
      <c r="G1638" s="245"/>
      <c r="H1638" s="248">
        <v>-2.2400000000000002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4" t="s">
        <v>153</v>
      </c>
      <c r="AU1638" s="254" t="s">
        <v>79</v>
      </c>
      <c r="AV1638" s="14" t="s">
        <v>79</v>
      </c>
      <c r="AW1638" s="14" t="s">
        <v>31</v>
      </c>
      <c r="AX1638" s="14" t="s">
        <v>69</v>
      </c>
      <c r="AY1638" s="254" t="s">
        <v>142</v>
      </c>
    </row>
    <row r="1639" s="13" customFormat="1">
      <c r="A1639" s="13"/>
      <c r="B1639" s="233"/>
      <c r="C1639" s="234"/>
      <c r="D1639" s="235" t="s">
        <v>153</v>
      </c>
      <c r="E1639" s="236" t="s">
        <v>19</v>
      </c>
      <c r="F1639" s="237" t="s">
        <v>2584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153</v>
      </c>
      <c r="AU1639" s="243" t="s">
        <v>79</v>
      </c>
      <c r="AV1639" s="13" t="s">
        <v>77</v>
      </c>
      <c r="AW1639" s="13" t="s">
        <v>31</v>
      </c>
      <c r="AX1639" s="13" t="s">
        <v>69</v>
      </c>
      <c r="AY1639" s="243" t="s">
        <v>142</v>
      </c>
    </row>
    <row r="1640" s="14" customFormat="1">
      <c r="A1640" s="14"/>
      <c r="B1640" s="244"/>
      <c r="C1640" s="245"/>
      <c r="D1640" s="235" t="s">
        <v>153</v>
      </c>
      <c r="E1640" s="246" t="s">
        <v>19</v>
      </c>
      <c r="F1640" s="247" t="s">
        <v>2634</v>
      </c>
      <c r="G1640" s="245"/>
      <c r="H1640" s="248">
        <v>-1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153</v>
      </c>
      <c r="AU1640" s="254" t="s">
        <v>79</v>
      </c>
      <c r="AV1640" s="14" t="s">
        <v>79</v>
      </c>
      <c r="AW1640" s="14" t="s">
        <v>31</v>
      </c>
      <c r="AX1640" s="14" t="s">
        <v>69</v>
      </c>
      <c r="AY1640" s="254" t="s">
        <v>142</v>
      </c>
    </row>
    <row r="1641" s="13" customFormat="1">
      <c r="A1641" s="13"/>
      <c r="B1641" s="233"/>
      <c r="C1641" s="234"/>
      <c r="D1641" s="235" t="s">
        <v>153</v>
      </c>
      <c r="E1641" s="236" t="s">
        <v>19</v>
      </c>
      <c r="F1641" s="237" t="s">
        <v>2635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153</v>
      </c>
      <c r="AU1641" s="243" t="s">
        <v>79</v>
      </c>
      <c r="AV1641" s="13" t="s">
        <v>77</v>
      </c>
      <c r="AW1641" s="13" t="s">
        <v>31</v>
      </c>
      <c r="AX1641" s="13" t="s">
        <v>69</v>
      </c>
      <c r="AY1641" s="243" t="s">
        <v>142</v>
      </c>
    </row>
    <row r="1642" s="14" customFormat="1">
      <c r="A1642" s="14"/>
      <c r="B1642" s="244"/>
      <c r="C1642" s="245"/>
      <c r="D1642" s="235" t="s">
        <v>153</v>
      </c>
      <c r="E1642" s="246" t="s">
        <v>19</v>
      </c>
      <c r="F1642" s="247" t="s">
        <v>2636</v>
      </c>
      <c r="G1642" s="245"/>
      <c r="H1642" s="248">
        <v>-1.3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153</v>
      </c>
      <c r="AU1642" s="254" t="s">
        <v>79</v>
      </c>
      <c r="AV1642" s="14" t="s">
        <v>79</v>
      </c>
      <c r="AW1642" s="14" t="s">
        <v>31</v>
      </c>
      <c r="AX1642" s="14" t="s">
        <v>69</v>
      </c>
      <c r="AY1642" s="254" t="s">
        <v>142</v>
      </c>
    </row>
    <row r="1643" s="13" customFormat="1">
      <c r="A1643" s="13"/>
      <c r="B1643" s="233"/>
      <c r="C1643" s="234"/>
      <c r="D1643" s="235" t="s">
        <v>153</v>
      </c>
      <c r="E1643" s="236" t="s">
        <v>19</v>
      </c>
      <c r="F1643" s="237" t="s">
        <v>2586</v>
      </c>
      <c r="G1643" s="234"/>
      <c r="H1643" s="236" t="s">
        <v>19</v>
      </c>
      <c r="I1643" s="238"/>
      <c r="J1643" s="234"/>
      <c r="K1643" s="234"/>
      <c r="L1643" s="239"/>
      <c r="M1643" s="240"/>
      <c r="N1643" s="241"/>
      <c r="O1643" s="241"/>
      <c r="P1643" s="241"/>
      <c r="Q1643" s="241"/>
      <c r="R1643" s="241"/>
      <c r="S1643" s="241"/>
      <c r="T1643" s="24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3" t="s">
        <v>153</v>
      </c>
      <c r="AU1643" s="243" t="s">
        <v>79</v>
      </c>
      <c r="AV1643" s="13" t="s">
        <v>77</v>
      </c>
      <c r="AW1643" s="13" t="s">
        <v>31</v>
      </c>
      <c r="AX1643" s="13" t="s">
        <v>69</v>
      </c>
      <c r="AY1643" s="243" t="s">
        <v>142</v>
      </c>
    </row>
    <row r="1644" s="14" customFormat="1">
      <c r="A1644" s="14"/>
      <c r="B1644" s="244"/>
      <c r="C1644" s="245"/>
      <c r="D1644" s="235" t="s">
        <v>153</v>
      </c>
      <c r="E1644" s="246" t="s">
        <v>19</v>
      </c>
      <c r="F1644" s="247" t="s">
        <v>2637</v>
      </c>
      <c r="G1644" s="245"/>
      <c r="H1644" s="248">
        <v>-6.5999999999999996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153</v>
      </c>
      <c r="AU1644" s="254" t="s">
        <v>79</v>
      </c>
      <c r="AV1644" s="14" t="s">
        <v>79</v>
      </c>
      <c r="AW1644" s="14" t="s">
        <v>31</v>
      </c>
      <c r="AX1644" s="14" t="s">
        <v>69</v>
      </c>
      <c r="AY1644" s="254" t="s">
        <v>142</v>
      </c>
    </row>
    <row r="1645" s="14" customFormat="1">
      <c r="A1645" s="14"/>
      <c r="B1645" s="244"/>
      <c r="C1645" s="245"/>
      <c r="D1645" s="235" t="s">
        <v>153</v>
      </c>
      <c r="E1645" s="246" t="s">
        <v>19</v>
      </c>
      <c r="F1645" s="247" t="s">
        <v>2638</v>
      </c>
      <c r="G1645" s="245"/>
      <c r="H1645" s="248">
        <v>-5.7999999999999998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153</v>
      </c>
      <c r="AU1645" s="254" t="s">
        <v>79</v>
      </c>
      <c r="AV1645" s="14" t="s">
        <v>79</v>
      </c>
      <c r="AW1645" s="14" t="s">
        <v>31</v>
      </c>
      <c r="AX1645" s="14" t="s">
        <v>69</v>
      </c>
      <c r="AY1645" s="254" t="s">
        <v>142</v>
      </c>
    </row>
    <row r="1646" s="14" customFormat="1">
      <c r="A1646" s="14"/>
      <c r="B1646" s="244"/>
      <c r="C1646" s="245"/>
      <c r="D1646" s="235" t="s">
        <v>153</v>
      </c>
      <c r="E1646" s="246" t="s">
        <v>19</v>
      </c>
      <c r="F1646" s="247" t="s">
        <v>2638</v>
      </c>
      <c r="G1646" s="245"/>
      <c r="H1646" s="248">
        <v>-5.7999999999999998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153</v>
      </c>
      <c r="AU1646" s="254" t="s">
        <v>79</v>
      </c>
      <c r="AV1646" s="14" t="s">
        <v>79</v>
      </c>
      <c r="AW1646" s="14" t="s">
        <v>31</v>
      </c>
      <c r="AX1646" s="14" t="s">
        <v>69</v>
      </c>
      <c r="AY1646" s="254" t="s">
        <v>142</v>
      </c>
    </row>
    <row r="1647" s="14" customFormat="1">
      <c r="A1647" s="14"/>
      <c r="B1647" s="244"/>
      <c r="C1647" s="245"/>
      <c r="D1647" s="235" t="s">
        <v>153</v>
      </c>
      <c r="E1647" s="246" t="s">
        <v>19</v>
      </c>
      <c r="F1647" s="247" t="s">
        <v>2639</v>
      </c>
      <c r="G1647" s="245"/>
      <c r="H1647" s="248">
        <v>-2.04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153</v>
      </c>
      <c r="AU1647" s="254" t="s">
        <v>79</v>
      </c>
      <c r="AV1647" s="14" t="s">
        <v>79</v>
      </c>
      <c r="AW1647" s="14" t="s">
        <v>31</v>
      </c>
      <c r="AX1647" s="14" t="s">
        <v>69</v>
      </c>
      <c r="AY1647" s="254" t="s">
        <v>142</v>
      </c>
    </row>
    <row r="1648" s="15" customFormat="1">
      <c r="A1648" s="15"/>
      <c r="B1648" s="255"/>
      <c r="C1648" s="256"/>
      <c r="D1648" s="235" t="s">
        <v>153</v>
      </c>
      <c r="E1648" s="257" t="s">
        <v>19</v>
      </c>
      <c r="F1648" s="258" t="s">
        <v>158</v>
      </c>
      <c r="G1648" s="256"/>
      <c r="H1648" s="259">
        <v>1074.9170000000006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153</v>
      </c>
      <c r="AU1648" s="265" t="s">
        <v>79</v>
      </c>
      <c r="AV1648" s="15" t="s">
        <v>149</v>
      </c>
      <c r="AW1648" s="15" t="s">
        <v>31</v>
      </c>
      <c r="AX1648" s="15" t="s">
        <v>77</v>
      </c>
      <c r="AY1648" s="265" t="s">
        <v>142</v>
      </c>
    </row>
    <row r="1649" s="2" customFormat="1" ht="16.5" customHeight="1">
      <c r="A1649" s="41"/>
      <c r="B1649" s="42"/>
      <c r="C1649" s="215" t="s">
        <v>2640</v>
      </c>
      <c r="D1649" s="215" t="s">
        <v>144</v>
      </c>
      <c r="E1649" s="216" t="s">
        <v>2641</v>
      </c>
      <c r="F1649" s="217" t="s">
        <v>2642</v>
      </c>
      <c r="G1649" s="218" t="s">
        <v>147</v>
      </c>
      <c r="H1649" s="219">
        <v>1147.0809999999999</v>
      </c>
      <c r="I1649" s="220"/>
      <c r="J1649" s="221">
        <f>ROUND(I1649*H1649,2)</f>
        <v>0</v>
      </c>
      <c r="K1649" s="217" t="s">
        <v>148</v>
      </c>
      <c r="L1649" s="47"/>
      <c r="M1649" s="222" t="s">
        <v>19</v>
      </c>
      <c r="N1649" s="223" t="s">
        <v>40</v>
      </c>
      <c r="O1649" s="87"/>
      <c r="P1649" s="224">
        <f>O1649*H1649</f>
        <v>0</v>
      </c>
      <c r="Q1649" s="224">
        <v>0.00020000000000000001</v>
      </c>
      <c r="R1649" s="224">
        <f>Q1649*H1649</f>
        <v>0.22941619999999999</v>
      </c>
      <c r="S1649" s="224">
        <v>0</v>
      </c>
      <c r="T1649" s="225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6" t="s">
        <v>149</v>
      </c>
      <c r="AT1649" s="226" t="s">
        <v>144</v>
      </c>
      <c r="AU1649" s="226" t="s">
        <v>79</v>
      </c>
      <c r="AY1649" s="20" t="s">
        <v>142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20" t="s">
        <v>77</v>
      </c>
      <c r="BK1649" s="227">
        <f>ROUND(I1649*H1649,2)</f>
        <v>0</v>
      </c>
      <c r="BL1649" s="20" t="s">
        <v>149</v>
      </c>
      <c r="BM1649" s="226" t="s">
        <v>2643</v>
      </c>
    </row>
    <row r="1650" s="2" customFormat="1">
      <c r="A1650" s="41"/>
      <c r="B1650" s="42"/>
      <c r="C1650" s="43"/>
      <c r="D1650" s="228" t="s">
        <v>151</v>
      </c>
      <c r="E1650" s="43"/>
      <c r="F1650" s="229" t="s">
        <v>2644</v>
      </c>
      <c r="G1650" s="43"/>
      <c r="H1650" s="43"/>
      <c r="I1650" s="230"/>
      <c r="J1650" s="43"/>
      <c r="K1650" s="43"/>
      <c r="L1650" s="47"/>
      <c r="M1650" s="231"/>
      <c r="N1650" s="232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151</v>
      </c>
      <c r="AU1650" s="20" t="s">
        <v>79</v>
      </c>
    </row>
    <row r="1651" s="14" customFormat="1">
      <c r="A1651" s="14"/>
      <c r="B1651" s="244"/>
      <c r="C1651" s="245"/>
      <c r="D1651" s="235" t="s">
        <v>153</v>
      </c>
      <c r="E1651" s="246" t="s">
        <v>19</v>
      </c>
      <c r="F1651" s="247" t="s">
        <v>2645</v>
      </c>
      <c r="G1651" s="245"/>
      <c r="H1651" s="248">
        <v>1074.9169999999999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153</v>
      </c>
      <c r="AU1651" s="254" t="s">
        <v>79</v>
      </c>
      <c r="AV1651" s="14" t="s">
        <v>79</v>
      </c>
      <c r="AW1651" s="14" t="s">
        <v>31</v>
      </c>
      <c r="AX1651" s="14" t="s">
        <v>69</v>
      </c>
      <c r="AY1651" s="254" t="s">
        <v>142</v>
      </c>
    </row>
    <row r="1652" s="13" customFormat="1">
      <c r="A1652" s="13"/>
      <c r="B1652" s="233"/>
      <c r="C1652" s="234"/>
      <c r="D1652" s="235" t="s">
        <v>153</v>
      </c>
      <c r="E1652" s="236" t="s">
        <v>19</v>
      </c>
      <c r="F1652" s="237" t="s">
        <v>2546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153</v>
      </c>
      <c r="AU1652" s="243" t="s">
        <v>79</v>
      </c>
      <c r="AV1652" s="13" t="s">
        <v>77</v>
      </c>
      <c r="AW1652" s="13" t="s">
        <v>31</v>
      </c>
      <c r="AX1652" s="13" t="s">
        <v>69</v>
      </c>
      <c r="AY1652" s="243" t="s">
        <v>142</v>
      </c>
    </row>
    <row r="1653" s="14" customFormat="1">
      <c r="A1653" s="14"/>
      <c r="B1653" s="244"/>
      <c r="C1653" s="245"/>
      <c r="D1653" s="235" t="s">
        <v>153</v>
      </c>
      <c r="E1653" s="246" t="s">
        <v>19</v>
      </c>
      <c r="F1653" s="247" t="s">
        <v>2646</v>
      </c>
      <c r="G1653" s="245"/>
      <c r="H1653" s="248">
        <v>1.5209999999999999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153</v>
      </c>
      <c r="AU1653" s="254" t="s">
        <v>79</v>
      </c>
      <c r="AV1653" s="14" t="s">
        <v>79</v>
      </c>
      <c r="AW1653" s="14" t="s">
        <v>31</v>
      </c>
      <c r="AX1653" s="14" t="s">
        <v>69</v>
      </c>
      <c r="AY1653" s="254" t="s">
        <v>142</v>
      </c>
    </row>
    <row r="1654" s="13" customFormat="1">
      <c r="A1654" s="13"/>
      <c r="B1654" s="233"/>
      <c r="C1654" s="234"/>
      <c r="D1654" s="235" t="s">
        <v>153</v>
      </c>
      <c r="E1654" s="236" t="s">
        <v>19</v>
      </c>
      <c r="F1654" s="237" t="s">
        <v>2548</v>
      </c>
      <c r="G1654" s="234"/>
      <c r="H1654" s="236" t="s">
        <v>19</v>
      </c>
      <c r="I1654" s="238"/>
      <c r="J1654" s="234"/>
      <c r="K1654" s="234"/>
      <c r="L1654" s="239"/>
      <c r="M1654" s="240"/>
      <c r="N1654" s="241"/>
      <c r="O1654" s="241"/>
      <c r="P1654" s="241"/>
      <c r="Q1654" s="241"/>
      <c r="R1654" s="241"/>
      <c r="S1654" s="241"/>
      <c r="T1654" s="24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3" t="s">
        <v>153</v>
      </c>
      <c r="AU1654" s="243" t="s">
        <v>79</v>
      </c>
      <c r="AV1654" s="13" t="s">
        <v>77</v>
      </c>
      <c r="AW1654" s="13" t="s">
        <v>31</v>
      </c>
      <c r="AX1654" s="13" t="s">
        <v>69</v>
      </c>
      <c r="AY1654" s="243" t="s">
        <v>142</v>
      </c>
    </row>
    <row r="1655" s="14" customFormat="1">
      <c r="A1655" s="14"/>
      <c r="B1655" s="244"/>
      <c r="C1655" s="245"/>
      <c r="D1655" s="235" t="s">
        <v>153</v>
      </c>
      <c r="E1655" s="246" t="s">
        <v>19</v>
      </c>
      <c r="F1655" s="247" t="s">
        <v>2647</v>
      </c>
      <c r="G1655" s="245"/>
      <c r="H1655" s="248">
        <v>0.38900000000000001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153</v>
      </c>
      <c r="AU1655" s="254" t="s">
        <v>79</v>
      </c>
      <c r="AV1655" s="14" t="s">
        <v>79</v>
      </c>
      <c r="AW1655" s="14" t="s">
        <v>31</v>
      </c>
      <c r="AX1655" s="14" t="s">
        <v>69</v>
      </c>
      <c r="AY1655" s="254" t="s">
        <v>142</v>
      </c>
    </row>
    <row r="1656" s="13" customFormat="1">
      <c r="A1656" s="13"/>
      <c r="B1656" s="233"/>
      <c r="C1656" s="234"/>
      <c r="D1656" s="235" t="s">
        <v>153</v>
      </c>
      <c r="E1656" s="236" t="s">
        <v>19</v>
      </c>
      <c r="F1656" s="237" t="s">
        <v>2605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153</v>
      </c>
      <c r="AU1656" s="243" t="s">
        <v>79</v>
      </c>
      <c r="AV1656" s="13" t="s">
        <v>77</v>
      </c>
      <c r="AW1656" s="13" t="s">
        <v>31</v>
      </c>
      <c r="AX1656" s="13" t="s">
        <v>69</v>
      </c>
      <c r="AY1656" s="243" t="s">
        <v>142</v>
      </c>
    </row>
    <row r="1657" s="14" customFormat="1">
      <c r="A1657" s="14"/>
      <c r="B1657" s="244"/>
      <c r="C1657" s="245"/>
      <c r="D1657" s="235" t="s">
        <v>153</v>
      </c>
      <c r="E1657" s="246" t="s">
        <v>19</v>
      </c>
      <c r="F1657" s="247" t="s">
        <v>2648</v>
      </c>
      <c r="G1657" s="245"/>
      <c r="H1657" s="248">
        <v>0.98799999999999999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153</v>
      </c>
      <c r="AU1657" s="254" t="s">
        <v>79</v>
      </c>
      <c r="AV1657" s="14" t="s">
        <v>79</v>
      </c>
      <c r="AW1657" s="14" t="s">
        <v>31</v>
      </c>
      <c r="AX1657" s="14" t="s">
        <v>69</v>
      </c>
      <c r="AY1657" s="254" t="s">
        <v>142</v>
      </c>
    </row>
    <row r="1658" s="13" customFormat="1">
      <c r="A1658" s="13"/>
      <c r="B1658" s="233"/>
      <c r="C1658" s="234"/>
      <c r="D1658" s="235" t="s">
        <v>153</v>
      </c>
      <c r="E1658" s="236" t="s">
        <v>19</v>
      </c>
      <c r="F1658" s="237" t="s">
        <v>2607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153</v>
      </c>
      <c r="AU1658" s="243" t="s">
        <v>79</v>
      </c>
      <c r="AV1658" s="13" t="s">
        <v>77</v>
      </c>
      <c r="AW1658" s="13" t="s">
        <v>31</v>
      </c>
      <c r="AX1658" s="13" t="s">
        <v>69</v>
      </c>
      <c r="AY1658" s="243" t="s">
        <v>142</v>
      </c>
    </row>
    <row r="1659" s="14" customFormat="1">
      <c r="A1659" s="14"/>
      <c r="B1659" s="244"/>
      <c r="C1659" s="245"/>
      <c r="D1659" s="235" t="s">
        <v>153</v>
      </c>
      <c r="E1659" s="246" t="s">
        <v>19</v>
      </c>
      <c r="F1659" s="247" t="s">
        <v>2649</v>
      </c>
      <c r="G1659" s="245"/>
      <c r="H1659" s="248">
        <v>0.48199999999999998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4" t="s">
        <v>153</v>
      </c>
      <c r="AU1659" s="254" t="s">
        <v>79</v>
      </c>
      <c r="AV1659" s="14" t="s">
        <v>79</v>
      </c>
      <c r="AW1659" s="14" t="s">
        <v>31</v>
      </c>
      <c r="AX1659" s="14" t="s">
        <v>69</v>
      </c>
      <c r="AY1659" s="254" t="s">
        <v>142</v>
      </c>
    </row>
    <row r="1660" s="13" customFormat="1">
      <c r="A1660" s="13"/>
      <c r="B1660" s="233"/>
      <c r="C1660" s="234"/>
      <c r="D1660" s="235" t="s">
        <v>153</v>
      </c>
      <c r="E1660" s="236" t="s">
        <v>19</v>
      </c>
      <c r="F1660" s="237" t="s">
        <v>2609</v>
      </c>
      <c r="G1660" s="234"/>
      <c r="H1660" s="236" t="s">
        <v>19</v>
      </c>
      <c r="I1660" s="238"/>
      <c r="J1660" s="234"/>
      <c r="K1660" s="234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153</v>
      </c>
      <c r="AU1660" s="243" t="s">
        <v>79</v>
      </c>
      <c r="AV1660" s="13" t="s">
        <v>77</v>
      </c>
      <c r="AW1660" s="13" t="s">
        <v>31</v>
      </c>
      <c r="AX1660" s="13" t="s">
        <v>69</v>
      </c>
      <c r="AY1660" s="243" t="s">
        <v>142</v>
      </c>
    </row>
    <row r="1661" s="14" customFormat="1">
      <c r="A1661" s="14"/>
      <c r="B1661" s="244"/>
      <c r="C1661" s="245"/>
      <c r="D1661" s="235" t="s">
        <v>153</v>
      </c>
      <c r="E1661" s="246" t="s">
        <v>19</v>
      </c>
      <c r="F1661" s="247" t="s">
        <v>2650</v>
      </c>
      <c r="G1661" s="245"/>
      <c r="H1661" s="248">
        <v>0.50800000000000001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153</v>
      </c>
      <c r="AU1661" s="254" t="s">
        <v>79</v>
      </c>
      <c r="AV1661" s="14" t="s">
        <v>79</v>
      </c>
      <c r="AW1661" s="14" t="s">
        <v>31</v>
      </c>
      <c r="AX1661" s="14" t="s">
        <v>69</v>
      </c>
      <c r="AY1661" s="254" t="s">
        <v>142</v>
      </c>
    </row>
    <row r="1662" s="13" customFormat="1">
      <c r="A1662" s="13"/>
      <c r="B1662" s="233"/>
      <c r="C1662" s="234"/>
      <c r="D1662" s="235" t="s">
        <v>153</v>
      </c>
      <c r="E1662" s="236" t="s">
        <v>19</v>
      </c>
      <c r="F1662" s="237" t="s">
        <v>2550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153</v>
      </c>
      <c r="AU1662" s="243" t="s">
        <v>79</v>
      </c>
      <c r="AV1662" s="13" t="s">
        <v>77</v>
      </c>
      <c r="AW1662" s="13" t="s">
        <v>31</v>
      </c>
      <c r="AX1662" s="13" t="s">
        <v>69</v>
      </c>
      <c r="AY1662" s="243" t="s">
        <v>142</v>
      </c>
    </row>
    <row r="1663" s="14" customFormat="1">
      <c r="A1663" s="14"/>
      <c r="B1663" s="244"/>
      <c r="C1663" s="245"/>
      <c r="D1663" s="235" t="s">
        <v>153</v>
      </c>
      <c r="E1663" s="246" t="s">
        <v>19</v>
      </c>
      <c r="F1663" s="247" t="s">
        <v>2651</v>
      </c>
      <c r="G1663" s="245"/>
      <c r="H1663" s="248">
        <v>0.32000000000000001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153</v>
      </c>
      <c r="AU1663" s="254" t="s">
        <v>79</v>
      </c>
      <c r="AV1663" s="14" t="s">
        <v>79</v>
      </c>
      <c r="AW1663" s="14" t="s">
        <v>31</v>
      </c>
      <c r="AX1663" s="14" t="s">
        <v>69</v>
      </c>
      <c r="AY1663" s="254" t="s">
        <v>142</v>
      </c>
    </row>
    <row r="1664" s="13" customFormat="1">
      <c r="A1664" s="13"/>
      <c r="B1664" s="233"/>
      <c r="C1664" s="234"/>
      <c r="D1664" s="235" t="s">
        <v>153</v>
      </c>
      <c r="E1664" s="236" t="s">
        <v>19</v>
      </c>
      <c r="F1664" s="237" t="s">
        <v>2552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153</v>
      </c>
      <c r="AU1664" s="243" t="s">
        <v>79</v>
      </c>
      <c r="AV1664" s="13" t="s">
        <v>77</v>
      </c>
      <c r="AW1664" s="13" t="s">
        <v>31</v>
      </c>
      <c r="AX1664" s="13" t="s">
        <v>69</v>
      </c>
      <c r="AY1664" s="243" t="s">
        <v>142</v>
      </c>
    </row>
    <row r="1665" s="14" customFormat="1">
      <c r="A1665" s="14"/>
      <c r="B1665" s="244"/>
      <c r="C1665" s="245"/>
      <c r="D1665" s="235" t="s">
        <v>153</v>
      </c>
      <c r="E1665" s="246" t="s">
        <v>19</v>
      </c>
      <c r="F1665" s="247" t="s">
        <v>2652</v>
      </c>
      <c r="G1665" s="245"/>
      <c r="H1665" s="248">
        <v>0.28199999999999997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153</v>
      </c>
      <c r="AU1665" s="254" t="s">
        <v>79</v>
      </c>
      <c r="AV1665" s="14" t="s">
        <v>79</v>
      </c>
      <c r="AW1665" s="14" t="s">
        <v>31</v>
      </c>
      <c r="AX1665" s="14" t="s">
        <v>69</v>
      </c>
      <c r="AY1665" s="254" t="s">
        <v>142</v>
      </c>
    </row>
    <row r="1666" s="13" customFormat="1">
      <c r="A1666" s="13"/>
      <c r="B1666" s="233"/>
      <c r="C1666" s="234"/>
      <c r="D1666" s="235" t="s">
        <v>153</v>
      </c>
      <c r="E1666" s="236" t="s">
        <v>19</v>
      </c>
      <c r="F1666" s="237" t="s">
        <v>2554</v>
      </c>
      <c r="G1666" s="234"/>
      <c r="H1666" s="236" t="s">
        <v>19</v>
      </c>
      <c r="I1666" s="238"/>
      <c r="J1666" s="234"/>
      <c r="K1666" s="234"/>
      <c r="L1666" s="239"/>
      <c r="M1666" s="240"/>
      <c r="N1666" s="241"/>
      <c r="O1666" s="241"/>
      <c r="P1666" s="241"/>
      <c r="Q1666" s="241"/>
      <c r="R1666" s="241"/>
      <c r="S1666" s="241"/>
      <c r="T1666" s="24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3" t="s">
        <v>153</v>
      </c>
      <c r="AU1666" s="243" t="s">
        <v>79</v>
      </c>
      <c r="AV1666" s="13" t="s">
        <v>77</v>
      </c>
      <c r="AW1666" s="13" t="s">
        <v>31</v>
      </c>
      <c r="AX1666" s="13" t="s">
        <v>69</v>
      </c>
      <c r="AY1666" s="243" t="s">
        <v>142</v>
      </c>
    </row>
    <row r="1667" s="14" customFormat="1">
      <c r="A1667" s="14"/>
      <c r="B1667" s="244"/>
      <c r="C1667" s="245"/>
      <c r="D1667" s="235" t="s">
        <v>153</v>
      </c>
      <c r="E1667" s="246" t="s">
        <v>19</v>
      </c>
      <c r="F1667" s="247" t="s">
        <v>2653</v>
      </c>
      <c r="G1667" s="245"/>
      <c r="H1667" s="248">
        <v>21.600000000000001</v>
      </c>
      <c r="I1667" s="249"/>
      <c r="J1667" s="245"/>
      <c r="K1667" s="245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4" t="s">
        <v>153</v>
      </c>
      <c r="AU1667" s="254" t="s">
        <v>79</v>
      </c>
      <c r="AV1667" s="14" t="s">
        <v>79</v>
      </c>
      <c r="AW1667" s="14" t="s">
        <v>31</v>
      </c>
      <c r="AX1667" s="14" t="s">
        <v>69</v>
      </c>
      <c r="AY1667" s="254" t="s">
        <v>142</v>
      </c>
    </row>
    <row r="1668" s="13" customFormat="1">
      <c r="A1668" s="13"/>
      <c r="B1668" s="233"/>
      <c r="C1668" s="234"/>
      <c r="D1668" s="235" t="s">
        <v>153</v>
      </c>
      <c r="E1668" s="236" t="s">
        <v>19</v>
      </c>
      <c r="F1668" s="237" t="s">
        <v>2556</v>
      </c>
      <c r="G1668" s="234"/>
      <c r="H1668" s="236" t="s">
        <v>19</v>
      </c>
      <c r="I1668" s="238"/>
      <c r="J1668" s="234"/>
      <c r="K1668" s="234"/>
      <c r="L1668" s="239"/>
      <c r="M1668" s="240"/>
      <c r="N1668" s="241"/>
      <c r="O1668" s="241"/>
      <c r="P1668" s="241"/>
      <c r="Q1668" s="241"/>
      <c r="R1668" s="241"/>
      <c r="S1668" s="241"/>
      <c r="T1668" s="24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3" t="s">
        <v>153</v>
      </c>
      <c r="AU1668" s="243" t="s">
        <v>79</v>
      </c>
      <c r="AV1668" s="13" t="s">
        <v>77</v>
      </c>
      <c r="AW1668" s="13" t="s">
        <v>31</v>
      </c>
      <c r="AX1668" s="13" t="s">
        <v>69</v>
      </c>
      <c r="AY1668" s="243" t="s">
        <v>142</v>
      </c>
    </row>
    <row r="1669" s="14" customFormat="1">
      <c r="A1669" s="14"/>
      <c r="B1669" s="244"/>
      <c r="C1669" s="245"/>
      <c r="D1669" s="235" t="s">
        <v>153</v>
      </c>
      <c r="E1669" s="246" t="s">
        <v>19</v>
      </c>
      <c r="F1669" s="247" t="s">
        <v>2654</v>
      </c>
      <c r="G1669" s="245"/>
      <c r="H1669" s="248">
        <v>1.76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153</v>
      </c>
      <c r="AU1669" s="254" t="s">
        <v>79</v>
      </c>
      <c r="AV1669" s="14" t="s">
        <v>79</v>
      </c>
      <c r="AW1669" s="14" t="s">
        <v>31</v>
      </c>
      <c r="AX1669" s="14" t="s">
        <v>69</v>
      </c>
      <c r="AY1669" s="254" t="s">
        <v>142</v>
      </c>
    </row>
    <row r="1670" s="13" customFormat="1">
      <c r="A1670" s="13"/>
      <c r="B1670" s="233"/>
      <c r="C1670" s="234"/>
      <c r="D1670" s="235" t="s">
        <v>153</v>
      </c>
      <c r="E1670" s="236" t="s">
        <v>19</v>
      </c>
      <c r="F1670" s="237" t="s">
        <v>2558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153</v>
      </c>
      <c r="AU1670" s="243" t="s">
        <v>79</v>
      </c>
      <c r="AV1670" s="13" t="s">
        <v>77</v>
      </c>
      <c r="AW1670" s="13" t="s">
        <v>31</v>
      </c>
      <c r="AX1670" s="13" t="s">
        <v>69</v>
      </c>
      <c r="AY1670" s="243" t="s">
        <v>142</v>
      </c>
    </row>
    <row r="1671" s="14" customFormat="1">
      <c r="A1671" s="14"/>
      <c r="B1671" s="244"/>
      <c r="C1671" s="245"/>
      <c r="D1671" s="235" t="s">
        <v>153</v>
      </c>
      <c r="E1671" s="246" t="s">
        <v>19</v>
      </c>
      <c r="F1671" s="247" t="s">
        <v>2655</v>
      </c>
      <c r="G1671" s="245"/>
      <c r="H1671" s="248">
        <v>0.93999999999999995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153</v>
      </c>
      <c r="AU1671" s="254" t="s">
        <v>79</v>
      </c>
      <c r="AV1671" s="14" t="s">
        <v>79</v>
      </c>
      <c r="AW1671" s="14" t="s">
        <v>31</v>
      </c>
      <c r="AX1671" s="14" t="s">
        <v>69</v>
      </c>
      <c r="AY1671" s="254" t="s">
        <v>142</v>
      </c>
    </row>
    <row r="1672" s="13" customFormat="1">
      <c r="A1672" s="13"/>
      <c r="B1672" s="233"/>
      <c r="C1672" s="234"/>
      <c r="D1672" s="235" t="s">
        <v>153</v>
      </c>
      <c r="E1672" s="236" t="s">
        <v>19</v>
      </c>
      <c r="F1672" s="237" t="s">
        <v>2560</v>
      </c>
      <c r="G1672" s="234"/>
      <c r="H1672" s="236" t="s">
        <v>19</v>
      </c>
      <c r="I1672" s="238"/>
      <c r="J1672" s="234"/>
      <c r="K1672" s="234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3" t="s">
        <v>153</v>
      </c>
      <c r="AU1672" s="243" t="s">
        <v>79</v>
      </c>
      <c r="AV1672" s="13" t="s">
        <v>77</v>
      </c>
      <c r="AW1672" s="13" t="s">
        <v>31</v>
      </c>
      <c r="AX1672" s="13" t="s">
        <v>69</v>
      </c>
      <c r="AY1672" s="243" t="s">
        <v>142</v>
      </c>
    </row>
    <row r="1673" s="14" customFormat="1">
      <c r="A1673" s="14"/>
      <c r="B1673" s="244"/>
      <c r="C1673" s="245"/>
      <c r="D1673" s="235" t="s">
        <v>153</v>
      </c>
      <c r="E1673" s="246" t="s">
        <v>19</v>
      </c>
      <c r="F1673" s="247" t="s">
        <v>2656</v>
      </c>
      <c r="G1673" s="245"/>
      <c r="H1673" s="248">
        <v>10.08</v>
      </c>
      <c r="I1673" s="249"/>
      <c r="J1673" s="245"/>
      <c r="K1673" s="245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4" t="s">
        <v>153</v>
      </c>
      <c r="AU1673" s="254" t="s">
        <v>79</v>
      </c>
      <c r="AV1673" s="14" t="s">
        <v>79</v>
      </c>
      <c r="AW1673" s="14" t="s">
        <v>31</v>
      </c>
      <c r="AX1673" s="14" t="s">
        <v>69</v>
      </c>
      <c r="AY1673" s="254" t="s">
        <v>142</v>
      </c>
    </row>
    <row r="1674" s="13" customFormat="1">
      <c r="A1674" s="13"/>
      <c r="B1674" s="233"/>
      <c r="C1674" s="234"/>
      <c r="D1674" s="235" t="s">
        <v>153</v>
      </c>
      <c r="E1674" s="236" t="s">
        <v>19</v>
      </c>
      <c r="F1674" s="237" t="s">
        <v>2617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153</v>
      </c>
      <c r="AU1674" s="243" t="s">
        <v>79</v>
      </c>
      <c r="AV1674" s="13" t="s">
        <v>77</v>
      </c>
      <c r="AW1674" s="13" t="s">
        <v>31</v>
      </c>
      <c r="AX1674" s="13" t="s">
        <v>69</v>
      </c>
      <c r="AY1674" s="243" t="s">
        <v>142</v>
      </c>
    </row>
    <row r="1675" s="14" customFormat="1">
      <c r="A1675" s="14"/>
      <c r="B1675" s="244"/>
      <c r="C1675" s="245"/>
      <c r="D1675" s="235" t="s">
        <v>153</v>
      </c>
      <c r="E1675" s="246" t="s">
        <v>19</v>
      </c>
      <c r="F1675" s="247" t="s">
        <v>2657</v>
      </c>
      <c r="G1675" s="245"/>
      <c r="H1675" s="248">
        <v>0.82099999999999995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153</v>
      </c>
      <c r="AU1675" s="254" t="s">
        <v>79</v>
      </c>
      <c r="AV1675" s="14" t="s">
        <v>79</v>
      </c>
      <c r="AW1675" s="14" t="s">
        <v>31</v>
      </c>
      <c r="AX1675" s="14" t="s">
        <v>69</v>
      </c>
      <c r="AY1675" s="254" t="s">
        <v>142</v>
      </c>
    </row>
    <row r="1676" s="13" customFormat="1">
      <c r="A1676" s="13"/>
      <c r="B1676" s="233"/>
      <c r="C1676" s="234"/>
      <c r="D1676" s="235" t="s">
        <v>153</v>
      </c>
      <c r="E1676" s="236" t="s">
        <v>19</v>
      </c>
      <c r="F1676" s="237" t="s">
        <v>2562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153</v>
      </c>
      <c r="AU1676" s="243" t="s">
        <v>79</v>
      </c>
      <c r="AV1676" s="13" t="s">
        <v>77</v>
      </c>
      <c r="AW1676" s="13" t="s">
        <v>31</v>
      </c>
      <c r="AX1676" s="13" t="s">
        <v>69</v>
      </c>
      <c r="AY1676" s="243" t="s">
        <v>142</v>
      </c>
    </row>
    <row r="1677" s="14" customFormat="1">
      <c r="A1677" s="14"/>
      <c r="B1677" s="244"/>
      <c r="C1677" s="245"/>
      <c r="D1677" s="235" t="s">
        <v>153</v>
      </c>
      <c r="E1677" s="246" t="s">
        <v>19</v>
      </c>
      <c r="F1677" s="247" t="s">
        <v>2658</v>
      </c>
      <c r="G1677" s="245"/>
      <c r="H1677" s="248">
        <v>2.1600000000000001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153</v>
      </c>
      <c r="AU1677" s="254" t="s">
        <v>79</v>
      </c>
      <c r="AV1677" s="14" t="s">
        <v>79</v>
      </c>
      <c r="AW1677" s="14" t="s">
        <v>31</v>
      </c>
      <c r="AX1677" s="14" t="s">
        <v>69</v>
      </c>
      <c r="AY1677" s="254" t="s">
        <v>142</v>
      </c>
    </row>
    <row r="1678" s="13" customFormat="1">
      <c r="A1678" s="13"/>
      <c r="B1678" s="233"/>
      <c r="C1678" s="234"/>
      <c r="D1678" s="235" t="s">
        <v>153</v>
      </c>
      <c r="E1678" s="236" t="s">
        <v>19</v>
      </c>
      <c r="F1678" s="237" t="s">
        <v>2564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153</v>
      </c>
      <c r="AU1678" s="243" t="s">
        <v>79</v>
      </c>
      <c r="AV1678" s="13" t="s">
        <v>77</v>
      </c>
      <c r="AW1678" s="13" t="s">
        <v>31</v>
      </c>
      <c r="AX1678" s="13" t="s">
        <v>69</v>
      </c>
      <c r="AY1678" s="243" t="s">
        <v>142</v>
      </c>
    </row>
    <row r="1679" s="14" customFormat="1">
      <c r="A1679" s="14"/>
      <c r="B1679" s="244"/>
      <c r="C1679" s="245"/>
      <c r="D1679" s="235" t="s">
        <v>153</v>
      </c>
      <c r="E1679" s="246" t="s">
        <v>19</v>
      </c>
      <c r="F1679" s="247" t="s">
        <v>2659</v>
      </c>
      <c r="G1679" s="245"/>
      <c r="H1679" s="248">
        <v>0.70799999999999996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153</v>
      </c>
      <c r="AU1679" s="254" t="s">
        <v>79</v>
      </c>
      <c r="AV1679" s="14" t="s">
        <v>79</v>
      </c>
      <c r="AW1679" s="14" t="s">
        <v>31</v>
      </c>
      <c r="AX1679" s="14" t="s">
        <v>69</v>
      </c>
      <c r="AY1679" s="254" t="s">
        <v>142</v>
      </c>
    </row>
    <row r="1680" s="13" customFormat="1">
      <c r="A1680" s="13"/>
      <c r="B1680" s="233"/>
      <c r="C1680" s="234"/>
      <c r="D1680" s="235" t="s">
        <v>153</v>
      </c>
      <c r="E1680" s="236" t="s">
        <v>19</v>
      </c>
      <c r="F1680" s="237" t="s">
        <v>2566</v>
      </c>
      <c r="G1680" s="234"/>
      <c r="H1680" s="236" t="s">
        <v>19</v>
      </c>
      <c r="I1680" s="238"/>
      <c r="J1680" s="234"/>
      <c r="K1680" s="234"/>
      <c r="L1680" s="239"/>
      <c r="M1680" s="240"/>
      <c r="N1680" s="241"/>
      <c r="O1680" s="241"/>
      <c r="P1680" s="241"/>
      <c r="Q1680" s="241"/>
      <c r="R1680" s="241"/>
      <c r="S1680" s="241"/>
      <c r="T1680" s="24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3" t="s">
        <v>153</v>
      </c>
      <c r="AU1680" s="243" t="s">
        <v>79</v>
      </c>
      <c r="AV1680" s="13" t="s">
        <v>77</v>
      </c>
      <c r="AW1680" s="13" t="s">
        <v>31</v>
      </c>
      <c r="AX1680" s="13" t="s">
        <v>69</v>
      </c>
      <c r="AY1680" s="243" t="s">
        <v>142</v>
      </c>
    </row>
    <row r="1681" s="14" customFormat="1">
      <c r="A1681" s="14"/>
      <c r="B1681" s="244"/>
      <c r="C1681" s="245"/>
      <c r="D1681" s="235" t="s">
        <v>153</v>
      </c>
      <c r="E1681" s="246" t="s">
        <v>19</v>
      </c>
      <c r="F1681" s="247" t="s">
        <v>2660</v>
      </c>
      <c r="G1681" s="245"/>
      <c r="H1681" s="248">
        <v>0.66000000000000003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153</v>
      </c>
      <c r="AU1681" s="254" t="s">
        <v>79</v>
      </c>
      <c r="AV1681" s="14" t="s">
        <v>79</v>
      </c>
      <c r="AW1681" s="14" t="s">
        <v>31</v>
      </c>
      <c r="AX1681" s="14" t="s">
        <v>69</v>
      </c>
      <c r="AY1681" s="254" t="s">
        <v>142</v>
      </c>
    </row>
    <row r="1682" s="13" customFormat="1">
      <c r="A1682" s="13"/>
      <c r="B1682" s="233"/>
      <c r="C1682" s="234"/>
      <c r="D1682" s="235" t="s">
        <v>153</v>
      </c>
      <c r="E1682" s="236" t="s">
        <v>19</v>
      </c>
      <c r="F1682" s="237" t="s">
        <v>2622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153</v>
      </c>
      <c r="AU1682" s="243" t="s">
        <v>79</v>
      </c>
      <c r="AV1682" s="13" t="s">
        <v>77</v>
      </c>
      <c r="AW1682" s="13" t="s">
        <v>31</v>
      </c>
      <c r="AX1682" s="13" t="s">
        <v>69</v>
      </c>
      <c r="AY1682" s="243" t="s">
        <v>142</v>
      </c>
    </row>
    <row r="1683" s="14" customFormat="1">
      <c r="A1683" s="14"/>
      <c r="B1683" s="244"/>
      <c r="C1683" s="245"/>
      <c r="D1683" s="235" t="s">
        <v>153</v>
      </c>
      <c r="E1683" s="246" t="s">
        <v>19</v>
      </c>
      <c r="F1683" s="247" t="s">
        <v>2661</v>
      </c>
      <c r="G1683" s="245"/>
      <c r="H1683" s="248">
        <v>0.95999999999999996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153</v>
      </c>
      <c r="AU1683" s="254" t="s">
        <v>79</v>
      </c>
      <c r="AV1683" s="14" t="s">
        <v>79</v>
      </c>
      <c r="AW1683" s="14" t="s">
        <v>31</v>
      </c>
      <c r="AX1683" s="14" t="s">
        <v>69</v>
      </c>
      <c r="AY1683" s="254" t="s">
        <v>142</v>
      </c>
    </row>
    <row r="1684" s="13" customFormat="1">
      <c r="A1684" s="13"/>
      <c r="B1684" s="233"/>
      <c r="C1684" s="234"/>
      <c r="D1684" s="235" t="s">
        <v>153</v>
      </c>
      <c r="E1684" s="236" t="s">
        <v>19</v>
      </c>
      <c r="F1684" s="237" t="s">
        <v>2624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153</v>
      </c>
      <c r="AU1684" s="243" t="s">
        <v>79</v>
      </c>
      <c r="AV1684" s="13" t="s">
        <v>77</v>
      </c>
      <c r="AW1684" s="13" t="s">
        <v>31</v>
      </c>
      <c r="AX1684" s="13" t="s">
        <v>69</v>
      </c>
      <c r="AY1684" s="243" t="s">
        <v>142</v>
      </c>
    </row>
    <row r="1685" s="14" customFormat="1">
      <c r="A1685" s="14"/>
      <c r="B1685" s="244"/>
      <c r="C1685" s="245"/>
      <c r="D1685" s="235" t="s">
        <v>153</v>
      </c>
      <c r="E1685" s="246" t="s">
        <v>19</v>
      </c>
      <c r="F1685" s="247" t="s">
        <v>2662</v>
      </c>
      <c r="G1685" s="245"/>
      <c r="H1685" s="248">
        <v>0.5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153</v>
      </c>
      <c r="AU1685" s="254" t="s">
        <v>79</v>
      </c>
      <c r="AV1685" s="14" t="s">
        <v>79</v>
      </c>
      <c r="AW1685" s="14" t="s">
        <v>31</v>
      </c>
      <c r="AX1685" s="14" t="s">
        <v>69</v>
      </c>
      <c r="AY1685" s="254" t="s">
        <v>142</v>
      </c>
    </row>
    <row r="1686" s="13" customFormat="1">
      <c r="A1686" s="13"/>
      <c r="B1686" s="233"/>
      <c r="C1686" s="234"/>
      <c r="D1686" s="235" t="s">
        <v>153</v>
      </c>
      <c r="E1686" s="236" t="s">
        <v>19</v>
      </c>
      <c r="F1686" s="237" t="s">
        <v>2568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153</v>
      </c>
      <c r="AU1686" s="243" t="s">
        <v>79</v>
      </c>
      <c r="AV1686" s="13" t="s">
        <v>77</v>
      </c>
      <c r="AW1686" s="13" t="s">
        <v>31</v>
      </c>
      <c r="AX1686" s="13" t="s">
        <v>69</v>
      </c>
      <c r="AY1686" s="243" t="s">
        <v>142</v>
      </c>
    </row>
    <row r="1687" s="14" customFormat="1">
      <c r="A1687" s="14"/>
      <c r="B1687" s="244"/>
      <c r="C1687" s="245"/>
      <c r="D1687" s="235" t="s">
        <v>153</v>
      </c>
      <c r="E1687" s="246" t="s">
        <v>19</v>
      </c>
      <c r="F1687" s="247" t="s">
        <v>2663</v>
      </c>
      <c r="G1687" s="245"/>
      <c r="H1687" s="248">
        <v>0.51000000000000001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153</v>
      </c>
      <c r="AU1687" s="254" t="s">
        <v>79</v>
      </c>
      <c r="AV1687" s="14" t="s">
        <v>79</v>
      </c>
      <c r="AW1687" s="14" t="s">
        <v>31</v>
      </c>
      <c r="AX1687" s="14" t="s">
        <v>69</v>
      </c>
      <c r="AY1687" s="254" t="s">
        <v>142</v>
      </c>
    </row>
    <row r="1688" s="13" customFormat="1">
      <c r="A1688" s="13"/>
      <c r="B1688" s="233"/>
      <c r="C1688" s="234"/>
      <c r="D1688" s="235" t="s">
        <v>153</v>
      </c>
      <c r="E1688" s="236" t="s">
        <v>19</v>
      </c>
      <c r="F1688" s="237" t="s">
        <v>2570</v>
      </c>
      <c r="G1688" s="234"/>
      <c r="H1688" s="236" t="s">
        <v>19</v>
      </c>
      <c r="I1688" s="238"/>
      <c r="J1688" s="234"/>
      <c r="K1688" s="234"/>
      <c r="L1688" s="239"/>
      <c r="M1688" s="240"/>
      <c r="N1688" s="241"/>
      <c r="O1688" s="241"/>
      <c r="P1688" s="241"/>
      <c r="Q1688" s="241"/>
      <c r="R1688" s="241"/>
      <c r="S1688" s="241"/>
      <c r="T1688" s="24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3" t="s">
        <v>153</v>
      </c>
      <c r="AU1688" s="243" t="s">
        <v>79</v>
      </c>
      <c r="AV1688" s="13" t="s">
        <v>77</v>
      </c>
      <c r="AW1688" s="13" t="s">
        <v>31</v>
      </c>
      <c r="AX1688" s="13" t="s">
        <v>69</v>
      </c>
      <c r="AY1688" s="243" t="s">
        <v>142</v>
      </c>
    </row>
    <row r="1689" s="14" customFormat="1">
      <c r="A1689" s="14"/>
      <c r="B1689" s="244"/>
      <c r="C1689" s="245"/>
      <c r="D1689" s="235" t="s">
        <v>153</v>
      </c>
      <c r="E1689" s="246" t="s">
        <v>19</v>
      </c>
      <c r="F1689" s="247" t="s">
        <v>2664</v>
      </c>
      <c r="G1689" s="245"/>
      <c r="H1689" s="248">
        <v>1.2829999999999999</v>
      </c>
      <c r="I1689" s="249"/>
      <c r="J1689" s="245"/>
      <c r="K1689" s="245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4" t="s">
        <v>153</v>
      </c>
      <c r="AU1689" s="254" t="s">
        <v>79</v>
      </c>
      <c r="AV1689" s="14" t="s">
        <v>79</v>
      </c>
      <c r="AW1689" s="14" t="s">
        <v>31</v>
      </c>
      <c r="AX1689" s="14" t="s">
        <v>69</v>
      </c>
      <c r="AY1689" s="254" t="s">
        <v>142</v>
      </c>
    </row>
    <row r="1690" s="13" customFormat="1">
      <c r="A1690" s="13"/>
      <c r="B1690" s="233"/>
      <c r="C1690" s="234"/>
      <c r="D1690" s="235" t="s">
        <v>153</v>
      </c>
      <c r="E1690" s="236" t="s">
        <v>19</v>
      </c>
      <c r="F1690" s="237" t="s">
        <v>2572</v>
      </c>
      <c r="G1690" s="234"/>
      <c r="H1690" s="236" t="s">
        <v>19</v>
      </c>
      <c r="I1690" s="238"/>
      <c r="J1690" s="234"/>
      <c r="K1690" s="234"/>
      <c r="L1690" s="239"/>
      <c r="M1690" s="240"/>
      <c r="N1690" s="241"/>
      <c r="O1690" s="241"/>
      <c r="P1690" s="241"/>
      <c r="Q1690" s="241"/>
      <c r="R1690" s="241"/>
      <c r="S1690" s="241"/>
      <c r="T1690" s="24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3" t="s">
        <v>153</v>
      </c>
      <c r="AU1690" s="243" t="s">
        <v>79</v>
      </c>
      <c r="AV1690" s="13" t="s">
        <v>77</v>
      </c>
      <c r="AW1690" s="13" t="s">
        <v>31</v>
      </c>
      <c r="AX1690" s="13" t="s">
        <v>69</v>
      </c>
      <c r="AY1690" s="243" t="s">
        <v>142</v>
      </c>
    </row>
    <row r="1691" s="14" customFormat="1">
      <c r="A1691" s="14"/>
      <c r="B1691" s="244"/>
      <c r="C1691" s="245"/>
      <c r="D1691" s="235" t="s">
        <v>153</v>
      </c>
      <c r="E1691" s="246" t="s">
        <v>19</v>
      </c>
      <c r="F1691" s="247" t="s">
        <v>2665</v>
      </c>
      <c r="G1691" s="245"/>
      <c r="H1691" s="248">
        <v>0.32000000000000001</v>
      </c>
      <c r="I1691" s="249"/>
      <c r="J1691" s="245"/>
      <c r="K1691" s="245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4" t="s">
        <v>153</v>
      </c>
      <c r="AU1691" s="254" t="s">
        <v>79</v>
      </c>
      <c r="AV1691" s="14" t="s">
        <v>79</v>
      </c>
      <c r="AW1691" s="14" t="s">
        <v>31</v>
      </c>
      <c r="AX1691" s="14" t="s">
        <v>69</v>
      </c>
      <c r="AY1691" s="254" t="s">
        <v>142</v>
      </c>
    </row>
    <row r="1692" s="13" customFormat="1">
      <c r="A1692" s="13"/>
      <c r="B1692" s="233"/>
      <c r="C1692" s="234"/>
      <c r="D1692" s="235" t="s">
        <v>153</v>
      </c>
      <c r="E1692" s="236" t="s">
        <v>19</v>
      </c>
      <c r="F1692" s="237" t="s">
        <v>2574</v>
      </c>
      <c r="G1692" s="234"/>
      <c r="H1692" s="236" t="s">
        <v>19</v>
      </c>
      <c r="I1692" s="238"/>
      <c r="J1692" s="234"/>
      <c r="K1692" s="234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153</v>
      </c>
      <c r="AU1692" s="243" t="s">
        <v>79</v>
      </c>
      <c r="AV1692" s="13" t="s">
        <v>77</v>
      </c>
      <c r="AW1692" s="13" t="s">
        <v>31</v>
      </c>
      <c r="AX1692" s="13" t="s">
        <v>69</v>
      </c>
      <c r="AY1692" s="243" t="s">
        <v>142</v>
      </c>
    </row>
    <row r="1693" s="14" customFormat="1">
      <c r="A1693" s="14"/>
      <c r="B1693" s="244"/>
      <c r="C1693" s="245"/>
      <c r="D1693" s="235" t="s">
        <v>153</v>
      </c>
      <c r="E1693" s="246" t="s">
        <v>19</v>
      </c>
      <c r="F1693" s="247" t="s">
        <v>2666</v>
      </c>
      <c r="G1693" s="245"/>
      <c r="H1693" s="248">
        <v>14.279999999999999</v>
      </c>
      <c r="I1693" s="249"/>
      <c r="J1693" s="245"/>
      <c r="K1693" s="245"/>
      <c r="L1693" s="250"/>
      <c r="M1693" s="251"/>
      <c r="N1693" s="252"/>
      <c r="O1693" s="252"/>
      <c r="P1693" s="252"/>
      <c r="Q1693" s="252"/>
      <c r="R1693" s="252"/>
      <c r="S1693" s="252"/>
      <c r="T1693" s="25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4" t="s">
        <v>153</v>
      </c>
      <c r="AU1693" s="254" t="s">
        <v>79</v>
      </c>
      <c r="AV1693" s="14" t="s">
        <v>79</v>
      </c>
      <c r="AW1693" s="14" t="s">
        <v>31</v>
      </c>
      <c r="AX1693" s="14" t="s">
        <v>69</v>
      </c>
      <c r="AY1693" s="254" t="s">
        <v>142</v>
      </c>
    </row>
    <row r="1694" s="13" customFormat="1">
      <c r="A1694" s="13"/>
      <c r="B1694" s="233"/>
      <c r="C1694" s="234"/>
      <c r="D1694" s="235" t="s">
        <v>153</v>
      </c>
      <c r="E1694" s="236" t="s">
        <v>19</v>
      </c>
      <c r="F1694" s="237" t="s">
        <v>2576</v>
      </c>
      <c r="G1694" s="234"/>
      <c r="H1694" s="236" t="s">
        <v>19</v>
      </c>
      <c r="I1694" s="238"/>
      <c r="J1694" s="234"/>
      <c r="K1694" s="234"/>
      <c r="L1694" s="239"/>
      <c r="M1694" s="240"/>
      <c r="N1694" s="241"/>
      <c r="O1694" s="241"/>
      <c r="P1694" s="241"/>
      <c r="Q1694" s="241"/>
      <c r="R1694" s="241"/>
      <c r="S1694" s="241"/>
      <c r="T1694" s="24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3" t="s">
        <v>153</v>
      </c>
      <c r="AU1694" s="243" t="s">
        <v>79</v>
      </c>
      <c r="AV1694" s="13" t="s">
        <v>77</v>
      </c>
      <c r="AW1694" s="13" t="s">
        <v>31</v>
      </c>
      <c r="AX1694" s="13" t="s">
        <v>69</v>
      </c>
      <c r="AY1694" s="243" t="s">
        <v>142</v>
      </c>
    </row>
    <row r="1695" s="14" customFormat="1">
      <c r="A1695" s="14"/>
      <c r="B1695" s="244"/>
      <c r="C1695" s="245"/>
      <c r="D1695" s="235" t="s">
        <v>153</v>
      </c>
      <c r="E1695" s="246" t="s">
        <v>19</v>
      </c>
      <c r="F1695" s="247" t="s">
        <v>2667</v>
      </c>
      <c r="G1695" s="245"/>
      <c r="H1695" s="248">
        <v>0.54400000000000004</v>
      </c>
      <c r="I1695" s="249"/>
      <c r="J1695" s="245"/>
      <c r="K1695" s="245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4" t="s">
        <v>153</v>
      </c>
      <c r="AU1695" s="254" t="s">
        <v>79</v>
      </c>
      <c r="AV1695" s="14" t="s">
        <v>79</v>
      </c>
      <c r="AW1695" s="14" t="s">
        <v>31</v>
      </c>
      <c r="AX1695" s="14" t="s">
        <v>69</v>
      </c>
      <c r="AY1695" s="254" t="s">
        <v>142</v>
      </c>
    </row>
    <row r="1696" s="13" customFormat="1">
      <c r="A1696" s="13"/>
      <c r="B1696" s="233"/>
      <c r="C1696" s="234"/>
      <c r="D1696" s="235" t="s">
        <v>153</v>
      </c>
      <c r="E1696" s="236" t="s">
        <v>19</v>
      </c>
      <c r="F1696" s="237" t="s">
        <v>2578</v>
      </c>
      <c r="G1696" s="234"/>
      <c r="H1696" s="236" t="s">
        <v>19</v>
      </c>
      <c r="I1696" s="238"/>
      <c r="J1696" s="234"/>
      <c r="K1696" s="234"/>
      <c r="L1696" s="239"/>
      <c r="M1696" s="240"/>
      <c r="N1696" s="241"/>
      <c r="O1696" s="241"/>
      <c r="P1696" s="241"/>
      <c r="Q1696" s="241"/>
      <c r="R1696" s="241"/>
      <c r="S1696" s="241"/>
      <c r="T1696" s="24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3" t="s">
        <v>153</v>
      </c>
      <c r="AU1696" s="243" t="s">
        <v>79</v>
      </c>
      <c r="AV1696" s="13" t="s">
        <v>77</v>
      </c>
      <c r="AW1696" s="13" t="s">
        <v>31</v>
      </c>
      <c r="AX1696" s="13" t="s">
        <v>69</v>
      </c>
      <c r="AY1696" s="243" t="s">
        <v>142</v>
      </c>
    </row>
    <row r="1697" s="14" customFormat="1">
      <c r="A1697" s="14"/>
      <c r="B1697" s="244"/>
      <c r="C1697" s="245"/>
      <c r="D1697" s="235" t="s">
        <v>153</v>
      </c>
      <c r="E1697" s="246" t="s">
        <v>19</v>
      </c>
      <c r="F1697" s="247" t="s">
        <v>2668</v>
      </c>
      <c r="G1697" s="245"/>
      <c r="H1697" s="248">
        <v>0.81200000000000006</v>
      </c>
      <c r="I1697" s="249"/>
      <c r="J1697" s="245"/>
      <c r="K1697" s="245"/>
      <c r="L1697" s="250"/>
      <c r="M1697" s="251"/>
      <c r="N1697" s="252"/>
      <c r="O1697" s="252"/>
      <c r="P1697" s="252"/>
      <c r="Q1697" s="252"/>
      <c r="R1697" s="252"/>
      <c r="S1697" s="252"/>
      <c r="T1697" s="253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4" t="s">
        <v>153</v>
      </c>
      <c r="AU1697" s="254" t="s">
        <v>79</v>
      </c>
      <c r="AV1697" s="14" t="s">
        <v>79</v>
      </c>
      <c r="AW1697" s="14" t="s">
        <v>31</v>
      </c>
      <c r="AX1697" s="14" t="s">
        <v>69</v>
      </c>
      <c r="AY1697" s="254" t="s">
        <v>142</v>
      </c>
    </row>
    <row r="1698" s="13" customFormat="1">
      <c r="A1698" s="13"/>
      <c r="B1698" s="233"/>
      <c r="C1698" s="234"/>
      <c r="D1698" s="235" t="s">
        <v>153</v>
      </c>
      <c r="E1698" s="236" t="s">
        <v>19</v>
      </c>
      <c r="F1698" s="237" t="s">
        <v>2580</v>
      </c>
      <c r="G1698" s="234"/>
      <c r="H1698" s="236" t="s">
        <v>19</v>
      </c>
      <c r="I1698" s="238"/>
      <c r="J1698" s="234"/>
      <c r="K1698" s="234"/>
      <c r="L1698" s="239"/>
      <c r="M1698" s="240"/>
      <c r="N1698" s="241"/>
      <c r="O1698" s="241"/>
      <c r="P1698" s="241"/>
      <c r="Q1698" s="241"/>
      <c r="R1698" s="241"/>
      <c r="S1698" s="241"/>
      <c r="T1698" s="24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3" t="s">
        <v>153</v>
      </c>
      <c r="AU1698" s="243" t="s">
        <v>79</v>
      </c>
      <c r="AV1698" s="13" t="s">
        <v>77</v>
      </c>
      <c r="AW1698" s="13" t="s">
        <v>31</v>
      </c>
      <c r="AX1698" s="13" t="s">
        <v>69</v>
      </c>
      <c r="AY1698" s="243" t="s">
        <v>142</v>
      </c>
    </row>
    <row r="1699" s="14" customFormat="1">
      <c r="A1699" s="14"/>
      <c r="B1699" s="244"/>
      <c r="C1699" s="245"/>
      <c r="D1699" s="235" t="s">
        <v>153</v>
      </c>
      <c r="E1699" s="246" t="s">
        <v>19</v>
      </c>
      <c r="F1699" s="247" t="s">
        <v>2669</v>
      </c>
      <c r="G1699" s="245"/>
      <c r="H1699" s="248">
        <v>1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153</v>
      </c>
      <c r="AU1699" s="254" t="s">
        <v>79</v>
      </c>
      <c r="AV1699" s="14" t="s">
        <v>79</v>
      </c>
      <c r="AW1699" s="14" t="s">
        <v>31</v>
      </c>
      <c r="AX1699" s="14" t="s">
        <v>69</v>
      </c>
      <c r="AY1699" s="254" t="s">
        <v>142</v>
      </c>
    </row>
    <row r="1700" s="13" customFormat="1">
      <c r="A1700" s="13"/>
      <c r="B1700" s="233"/>
      <c r="C1700" s="234"/>
      <c r="D1700" s="235" t="s">
        <v>153</v>
      </c>
      <c r="E1700" s="236" t="s">
        <v>19</v>
      </c>
      <c r="F1700" s="237" t="s">
        <v>2582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153</v>
      </c>
      <c r="AU1700" s="243" t="s">
        <v>79</v>
      </c>
      <c r="AV1700" s="13" t="s">
        <v>77</v>
      </c>
      <c r="AW1700" s="13" t="s">
        <v>31</v>
      </c>
      <c r="AX1700" s="13" t="s">
        <v>69</v>
      </c>
      <c r="AY1700" s="243" t="s">
        <v>142</v>
      </c>
    </row>
    <row r="1701" s="14" customFormat="1">
      <c r="A1701" s="14"/>
      <c r="B1701" s="244"/>
      <c r="C1701" s="245"/>
      <c r="D1701" s="235" t="s">
        <v>153</v>
      </c>
      <c r="E1701" s="246" t="s">
        <v>19</v>
      </c>
      <c r="F1701" s="247" t="s">
        <v>2670</v>
      </c>
      <c r="G1701" s="245"/>
      <c r="H1701" s="248">
        <v>0.92000000000000004</v>
      </c>
      <c r="I1701" s="249"/>
      <c r="J1701" s="245"/>
      <c r="K1701" s="245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4" t="s">
        <v>153</v>
      </c>
      <c r="AU1701" s="254" t="s">
        <v>79</v>
      </c>
      <c r="AV1701" s="14" t="s">
        <v>79</v>
      </c>
      <c r="AW1701" s="14" t="s">
        <v>31</v>
      </c>
      <c r="AX1701" s="14" t="s">
        <v>69</v>
      </c>
      <c r="AY1701" s="254" t="s">
        <v>142</v>
      </c>
    </row>
    <row r="1702" s="13" customFormat="1">
      <c r="A1702" s="13"/>
      <c r="B1702" s="233"/>
      <c r="C1702" s="234"/>
      <c r="D1702" s="235" t="s">
        <v>153</v>
      </c>
      <c r="E1702" s="236" t="s">
        <v>19</v>
      </c>
      <c r="F1702" s="237" t="s">
        <v>2584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153</v>
      </c>
      <c r="AU1702" s="243" t="s">
        <v>79</v>
      </c>
      <c r="AV1702" s="13" t="s">
        <v>77</v>
      </c>
      <c r="AW1702" s="13" t="s">
        <v>31</v>
      </c>
      <c r="AX1702" s="13" t="s">
        <v>69</v>
      </c>
      <c r="AY1702" s="243" t="s">
        <v>142</v>
      </c>
    </row>
    <row r="1703" s="14" customFormat="1">
      <c r="A1703" s="14"/>
      <c r="B1703" s="244"/>
      <c r="C1703" s="245"/>
      <c r="D1703" s="235" t="s">
        <v>153</v>
      </c>
      <c r="E1703" s="246" t="s">
        <v>19</v>
      </c>
      <c r="F1703" s="247" t="s">
        <v>2671</v>
      </c>
      <c r="G1703" s="245"/>
      <c r="H1703" s="248">
        <v>0.59999999999999998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153</v>
      </c>
      <c r="AU1703" s="254" t="s">
        <v>79</v>
      </c>
      <c r="AV1703" s="14" t="s">
        <v>79</v>
      </c>
      <c r="AW1703" s="14" t="s">
        <v>31</v>
      </c>
      <c r="AX1703" s="14" t="s">
        <v>69</v>
      </c>
      <c r="AY1703" s="254" t="s">
        <v>142</v>
      </c>
    </row>
    <row r="1704" s="13" customFormat="1">
      <c r="A1704" s="13"/>
      <c r="B1704" s="233"/>
      <c r="C1704" s="234"/>
      <c r="D1704" s="235" t="s">
        <v>153</v>
      </c>
      <c r="E1704" s="236" t="s">
        <v>19</v>
      </c>
      <c r="F1704" s="237" t="s">
        <v>2635</v>
      </c>
      <c r="G1704" s="234"/>
      <c r="H1704" s="236" t="s">
        <v>19</v>
      </c>
      <c r="I1704" s="238"/>
      <c r="J1704" s="234"/>
      <c r="K1704" s="234"/>
      <c r="L1704" s="239"/>
      <c r="M1704" s="240"/>
      <c r="N1704" s="241"/>
      <c r="O1704" s="241"/>
      <c r="P1704" s="241"/>
      <c r="Q1704" s="241"/>
      <c r="R1704" s="241"/>
      <c r="S1704" s="241"/>
      <c r="T1704" s="24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3" t="s">
        <v>153</v>
      </c>
      <c r="AU1704" s="243" t="s">
        <v>79</v>
      </c>
      <c r="AV1704" s="13" t="s">
        <v>77</v>
      </c>
      <c r="AW1704" s="13" t="s">
        <v>31</v>
      </c>
      <c r="AX1704" s="13" t="s">
        <v>69</v>
      </c>
      <c r="AY1704" s="243" t="s">
        <v>142</v>
      </c>
    </row>
    <row r="1705" s="14" customFormat="1">
      <c r="A1705" s="14"/>
      <c r="B1705" s="244"/>
      <c r="C1705" s="245"/>
      <c r="D1705" s="235" t="s">
        <v>153</v>
      </c>
      <c r="E1705" s="246" t="s">
        <v>19</v>
      </c>
      <c r="F1705" s="247" t="s">
        <v>2672</v>
      </c>
      <c r="G1705" s="245"/>
      <c r="H1705" s="248">
        <v>0.71999999999999997</v>
      </c>
      <c r="I1705" s="249"/>
      <c r="J1705" s="245"/>
      <c r="K1705" s="245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4" t="s">
        <v>153</v>
      </c>
      <c r="AU1705" s="254" t="s">
        <v>79</v>
      </c>
      <c r="AV1705" s="14" t="s">
        <v>79</v>
      </c>
      <c r="AW1705" s="14" t="s">
        <v>31</v>
      </c>
      <c r="AX1705" s="14" t="s">
        <v>69</v>
      </c>
      <c r="AY1705" s="254" t="s">
        <v>142</v>
      </c>
    </row>
    <row r="1706" s="13" customFormat="1">
      <c r="A1706" s="13"/>
      <c r="B1706" s="233"/>
      <c r="C1706" s="234"/>
      <c r="D1706" s="235" t="s">
        <v>153</v>
      </c>
      <c r="E1706" s="236" t="s">
        <v>19</v>
      </c>
      <c r="F1706" s="237" t="s">
        <v>2586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153</v>
      </c>
      <c r="AU1706" s="243" t="s">
        <v>79</v>
      </c>
      <c r="AV1706" s="13" t="s">
        <v>77</v>
      </c>
      <c r="AW1706" s="13" t="s">
        <v>31</v>
      </c>
      <c r="AX1706" s="13" t="s">
        <v>69</v>
      </c>
      <c r="AY1706" s="243" t="s">
        <v>142</v>
      </c>
    </row>
    <row r="1707" s="14" customFormat="1">
      <c r="A1707" s="14"/>
      <c r="B1707" s="244"/>
      <c r="C1707" s="245"/>
      <c r="D1707" s="235" t="s">
        <v>153</v>
      </c>
      <c r="E1707" s="246" t="s">
        <v>19</v>
      </c>
      <c r="F1707" s="247" t="s">
        <v>2673</v>
      </c>
      <c r="G1707" s="245"/>
      <c r="H1707" s="248">
        <v>2.3599999999999999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153</v>
      </c>
      <c r="AU1707" s="254" t="s">
        <v>79</v>
      </c>
      <c r="AV1707" s="14" t="s">
        <v>79</v>
      </c>
      <c r="AW1707" s="14" t="s">
        <v>31</v>
      </c>
      <c r="AX1707" s="14" t="s">
        <v>69</v>
      </c>
      <c r="AY1707" s="254" t="s">
        <v>142</v>
      </c>
    </row>
    <row r="1708" s="14" customFormat="1">
      <c r="A1708" s="14"/>
      <c r="B1708" s="244"/>
      <c r="C1708" s="245"/>
      <c r="D1708" s="235" t="s">
        <v>153</v>
      </c>
      <c r="E1708" s="246" t="s">
        <v>19</v>
      </c>
      <c r="F1708" s="247" t="s">
        <v>2674</v>
      </c>
      <c r="G1708" s="245"/>
      <c r="H1708" s="248">
        <v>1.5600000000000001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153</v>
      </c>
      <c r="AU1708" s="254" t="s">
        <v>79</v>
      </c>
      <c r="AV1708" s="14" t="s">
        <v>79</v>
      </c>
      <c r="AW1708" s="14" t="s">
        <v>31</v>
      </c>
      <c r="AX1708" s="14" t="s">
        <v>69</v>
      </c>
      <c r="AY1708" s="254" t="s">
        <v>142</v>
      </c>
    </row>
    <row r="1709" s="14" customFormat="1">
      <c r="A1709" s="14"/>
      <c r="B1709" s="244"/>
      <c r="C1709" s="245"/>
      <c r="D1709" s="235" t="s">
        <v>153</v>
      </c>
      <c r="E1709" s="246" t="s">
        <v>19</v>
      </c>
      <c r="F1709" s="247" t="s">
        <v>2674</v>
      </c>
      <c r="G1709" s="245"/>
      <c r="H1709" s="248">
        <v>1.5600000000000001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153</v>
      </c>
      <c r="AU1709" s="254" t="s">
        <v>79</v>
      </c>
      <c r="AV1709" s="14" t="s">
        <v>79</v>
      </c>
      <c r="AW1709" s="14" t="s">
        <v>31</v>
      </c>
      <c r="AX1709" s="14" t="s">
        <v>69</v>
      </c>
      <c r="AY1709" s="254" t="s">
        <v>142</v>
      </c>
    </row>
    <row r="1710" s="14" customFormat="1">
      <c r="A1710" s="14"/>
      <c r="B1710" s="244"/>
      <c r="C1710" s="245"/>
      <c r="D1710" s="235" t="s">
        <v>153</v>
      </c>
      <c r="E1710" s="246" t="s">
        <v>19</v>
      </c>
      <c r="F1710" s="247" t="s">
        <v>2675</v>
      </c>
      <c r="G1710" s="245"/>
      <c r="H1710" s="248">
        <v>1.016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153</v>
      </c>
      <c r="AU1710" s="254" t="s">
        <v>79</v>
      </c>
      <c r="AV1710" s="14" t="s">
        <v>79</v>
      </c>
      <c r="AW1710" s="14" t="s">
        <v>31</v>
      </c>
      <c r="AX1710" s="14" t="s">
        <v>69</v>
      </c>
      <c r="AY1710" s="254" t="s">
        <v>142</v>
      </c>
    </row>
    <row r="1711" s="15" customFormat="1">
      <c r="A1711" s="15"/>
      <c r="B1711" s="255"/>
      <c r="C1711" s="256"/>
      <c r="D1711" s="235" t="s">
        <v>153</v>
      </c>
      <c r="E1711" s="257" t="s">
        <v>19</v>
      </c>
      <c r="F1711" s="258" t="s">
        <v>158</v>
      </c>
      <c r="G1711" s="256"/>
      <c r="H1711" s="259">
        <v>1147.0809999999995</v>
      </c>
      <c r="I1711" s="260"/>
      <c r="J1711" s="256"/>
      <c r="K1711" s="256"/>
      <c r="L1711" s="261"/>
      <c r="M1711" s="262"/>
      <c r="N1711" s="263"/>
      <c r="O1711" s="263"/>
      <c r="P1711" s="263"/>
      <c r="Q1711" s="263"/>
      <c r="R1711" s="263"/>
      <c r="S1711" s="263"/>
      <c r="T1711" s="264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5" t="s">
        <v>153</v>
      </c>
      <c r="AU1711" s="265" t="s">
        <v>79</v>
      </c>
      <c r="AV1711" s="15" t="s">
        <v>149</v>
      </c>
      <c r="AW1711" s="15" t="s">
        <v>31</v>
      </c>
      <c r="AX1711" s="15" t="s">
        <v>77</v>
      </c>
      <c r="AY1711" s="265" t="s">
        <v>142</v>
      </c>
    </row>
    <row r="1712" s="2" customFormat="1" ht="37.8" customHeight="1">
      <c r="A1712" s="41"/>
      <c r="B1712" s="42"/>
      <c r="C1712" s="215" t="s">
        <v>2676</v>
      </c>
      <c r="D1712" s="215" t="s">
        <v>144</v>
      </c>
      <c r="E1712" s="216" t="s">
        <v>2677</v>
      </c>
      <c r="F1712" s="217" t="s">
        <v>2678</v>
      </c>
      <c r="G1712" s="218" t="s">
        <v>147</v>
      </c>
      <c r="H1712" s="219">
        <v>74.951999999999998</v>
      </c>
      <c r="I1712" s="220"/>
      <c r="J1712" s="221">
        <f>ROUND(I1712*H1712,2)</f>
        <v>0</v>
      </c>
      <c r="K1712" s="217" t="s">
        <v>148</v>
      </c>
      <c r="L1712" s="47"/>
      <c r="M1712" s="222" t="s">
        <v>19</v>
      </c>
      <c r="N1712" s="223" t="s">
        <v>40</v>
      </c>
      <c r="O1712" s="87"/>
      <c r="P1712" s="224">
        <f>O1712*H1712</f>
        <v>0</v>
      </c>
      <c r="Q1712" s="224">
        <v>0.0086</v>
      </c>
      <c r="R1712" s="224">
        <f>Q1712*H1712</f>
        <v>0.64458720000000003</v>
      </c>
      <c r="S1712" s="224">
        <v>0</v>
      </c>
      <c r="T1712" s="225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6" t="s">
        <v>149</v>
      </c>
      <c r="AT1712" s="226" t="s">
        <v>144</v>
      </c>
      <c r="AU1712" s="226" t="s">
        <v>79</v>
      </c>
      <c r="AY1712" s="20" t="s">
        <v>142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20" t="s">
        <v>77</v>
      </c>
      <c r="BK1712" s="227">
        <f>ROUND(I1712*H1712,2)</f>
        <v>0</v>
      </c>
      <c r="BL1712" s="20" t="s">
        <v>149</v>
      </c>
      <c r="BM1712" s="226" t="s">
        <v>2679</v>
      </c>
    </row>
    <row r="1713" s="2" customFormat="1">
      <c r="A1713" s="41"/>
      <c r="B1713" s="42"/>
      <c r="C1713" s="43"/>
      <c r="D1713" s="228" t="s">
        <v>151</v>
      </c>
      <c r="E1713" s="43"/>
      <c r="F1713" s="229" t="s">
        <v>2680</v>
      </c>
      <c r="G1713" s="43"/>
      <c r="H1713" s="43"/>
      <c r="I1713" s="230"/>
      <c r="J1713" s="43"/>
      <c r="K1713" s="43"/>
      <c r="L1713" s="47"/>
      <c r="M1713" s="231"/>
      <c r="N1713" s="232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151</v>
      </c>
      <c r="AU1713" s="20" t="s">
        <v>79</v>
      </c>
    </row>
    <row r="1714" s="2" customFormat="1" ht="16.5" customHeight="1">
      <c r="A1714" s="41"/>
      <c r="B1714" s="42"/>
      <c r="C1714" s="277" t="s">
        <v>2681</v>
      </c>
      <c r="D1714" s="277" t="s">
        <v>275</v>
      </c>
      <c r="E1714" s="278" t="s">
        <v>2682</v>
      </c>
      <c r="F1714" s="279" t="s">
        <v>2683</v>
      </c>
      <c r="G1714" s="280" t="s">
        <v>147</v>
      </c>
      <c r="H1714" s="281">
        <v>78.700000000000003</v>
      </c>
      <c r="I1714" s="282"/>
      <c r="J1714" s="283">
        <f>ROUND(I1714*H1714,2)</f>
        <v>0</v>
      </c>
      <c r="K1714" s="279" t="s">
        <v>148</v>
      </c>
      <c r="L1714" s="284"/>
      <c r="M1714" s="285" t="s">
        <v>19</v>
      </c>
      <c r="N1714" s="286" t="s">
        <v>40</v>
      </c>
      <c r="O1714" s="87"/>
      <c r="P1714" s="224">
        <f>O1714*H1714</f>
        <v>0</v>
      </c>
      <c r="Q1714" s="224">
        <v>0.0022399999999999998</v>
      </c>
      <c r="R1714" s="224">
        <f>Q1714*H1714</f>
        <v>0.176288</v>
      </c>
      <c r="S1714" s="224">
        <v>0</v>
      </c>
      <c r="T1714" s="225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6" t="s">
        <v>193</v>
      </c>
      <c r="AT1714" s="226" t="s">
        <v>275</v>
      </c>
      <c r="AU1714" s="226" t="s">
        <v>79</v>
      </c>
      <c r="AY1714" s="20" t="s">
        <v>142</v>
      </c>
      <c r="BE1714" s="227">
        <f>IF(N1714="základní",J1714,0)</f>
        <v>0</v>
      </c>
      <c r="BF1714" s="227">
        <f>IF(N1714="snížená",J1714,0)</f>
        <v>0</v>
      </c>
      <c r="BG1714" s="227">
        <f>IF(N1714="zákl. přenesená",J1714,0)</f>
        <v>0</v>
      </c>
      <c r="BH1714" s="227">
        <f>IF(N1714="sníž. přenesená",J1714,0)</f>
        <v>0</v>
      </c>
      <c r="BI1714" s="227">
        <f>IF(N1714="nulová",J1714,0)</f>
        <v>0</v>
      </c>
      <c r="BJ1714" s="20" t="s">
        <v>77</v>
      </c>
      <c r="BK1714" s="227">
        <f>ROUND(I1714*H1714,2)</f>
        <v>0</v>
      </c>
      <c r="BL1714" s="20" t="s">
        <v>149</v>
      </c>
      <c r="BM1714" s="226" t="s">
        <v>2684</v>
      </c>
    </row>
    <row r="1715" s="14" customFormat="1">
      <c r="A1715" s="14"/>
      <c r="B1715" s="244"/>
      <c r="C1715" s="245"/>
      <c r="D1715" s="235" t="s">
        <v>153</v>
      </c>
      <c r="E1715" s="246" t="s">
        <v>19</v>
      </c>
      <c r="F1715" s="247" t="s">
        <v>2685</v>
      </c>
      <c r="G1715" s="245"/>
      <c r="H1715" s="248">
        <v>78.700000000000003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153</v>
      </c>
      <c r="AU1715" s="254" t="s">
        <v>79</v>
      </c>
      <c r="AV1715" s="14" t="s">
        <v>79</v>
      </c>
      <c r="AW1715" s="14" t="s">
        <v>31</v>
      </c>
      <c r="AX1715" s="14" t="s">
        <v>77</v>
      </c>
      <c r="AY1715" s="254" t="s">
        <v>142</v>
      </c>
    </row>
    <row r="1716" s="2" customFormat="1" ht="16.5" customHeight="1">
      <c r="A1716" s="41"/>
      <c r="B1716" s="42"/>
      <c r="C1716" s="277" t="s">
        <v>2686</v>
      </c>
      <c r="D1716" s="277" t="s">
        <v>275</v>
      </c>
      <c r="E1716" s="278" t="s">
        <v>2687</v>
      </c>
      <c r="F1716" s="279" t="s">
        <v>2688</v>
      </c>
      <c r="G1716" s="280" t="s">
        <v>147</v>
      </c>
      <c r="H1716" s="281">
        <v>2.1859999999999999</v>
      </c>
      <c r="I1716" s="282"/>
      <c r="J1716" s="283">
        <f>ROUND(I1716*H1716,2)</f>
        <v>0</v>
      </c>
      <c r="K1716" s="279" t="s">
        <v>148</v>
      </c>
      <c r="L1716" s="284"/>
      <c r="M1716" s="285" t="s">
        <v>19</v>
      </c>
      <c r="N1716" s="286" t="s">
        <v>40</v>
      </c>
      <c r="O1716" s="87"/>
      <c r="P1716" s="224">
        <f>O1716*H1716</f>
        <v>0</v>
      </c>
      <c r="Q1716" s="224">
        <v>0.0030000000000000001</v>
      </c>
      <c r="R1716" s="224">
        <f>Q1716*H1716</f>
        <v>0.0065579999999999996</v>
      </c>
      <c r="S1716" s="224">
        <v>0</v>
      </c>
      <c r="T1716" s="225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6" t="s">
        <v>193</v>
      </c>
      <c r="AT1716" s="226" t="s">
        <v>275</v>
      </c>
      <c r="AU1716" s="226" t="s">
        <v>79</v>
      </c>
      <c r="AY1716" s="20" t="s">
        <v>142</v>
      </c>
      <c r="BE1716" s="227">
        <f>IF(N1716="základní",J1716,0)</f>
        <v>0</v>
      </c>
      <c r="BF1716" s="227">
        <f>IF(N1716="snížená",J1716,0)</f>
        <v>0</v>
      </c>
      <c r="BG1716" s="227">
        <f>IF(N1716="zákl. přenesená",J1716,0)</f>
        <v>0</v>
      </c>
      <c r="BH1716" s="227">
        <f>IF(N1716="sníž. přenesená",J1716,0)</f>
        <v>0</v>
      </c>
      <c r="BI1716" s="227">
        <f>IF(N1716="nulová",J1716,0)</f>
        <v>0</v>
      </c>
      <c r="BJ1716" s="20" t="s">
        <v>77</v>
      </c>
      <c r="BK1716" s="227">
        <f>ROUND(I1716*H1716,2)</f>
        <v>0</v>
      </c>
      <c r="BL1716" s="20" t="s">
        <v>149</v>
      </c>
      <c r="BM1716" s="226" t="s">
        <v>2689</v>
      </c>
    </row>
    <row r="1717" s="14" customFormat="1">
      <c r="A1717" s="14"/>
      <c r="B1717" s="244"/>
      <c r="C1717" s="245"/>
      <c r="D1717" s="235" t="s">
        <v>153</v>
      </c>
      <c r="E1717" s="246" t="s">
        <v>19</v>
      </c>
      <c r="F1717" s="247" t="s">
        <v>2690</v>
      </c>
      <c r="G1717" s="245"/>
      <c r="H1717" s="248">
        <v>2.0819999999999999</v>
      </c>
      <c r="I1717" s="249"/>
      <c r="J1717" s="245"/>
      <c r="K1717" s="245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4" t="s">
        <v>153</v>
      </c>
      <c r="AU1717" s="254" t="s">
        <v>79</v>
      </c>
      <c r="AV1717" s="14" t="s">
        <v>79</v>
      </c>
      <c r="AW1717" s="14" t="s">
        <v>31</v>
      </c>
      <c r="AX1717" s="14" t="s">
        <v>69</v>
      </c>
      <c r="AY1717" s="254" t="s">
        <v>142</v>
      </c>
    </row>
    <row r="1718" s="15" customFormat="1">
      <c r="A1718" s="15"/>
      <c r="B1718" s="255"/>
      <c r="C1718" s="256"/>
      <c r="D1718" s="235" t="s">
        <v>153</v>
      </c>
      <c r="E1718" s="257" t="s">
        <v>19</v>
      </c>
      <c r="F1718" s="258" t="s">
        <v>158</v>
      </c>
      <c r="G1718" s="256"/>
      <c r="H1718" s="259">
        <v>2.0819999999999999</v>
      </c>
      <c r="I1718" s="260"/>
      <c r="J1718" s="256"/>
      <c r="K1718" s="256"/>
      <c r="L1718" s="261"/>
      <c r="M1718" s="262"/>
      <c r="N1718" s="263"/>
      <c r="O1718" s="263"/>
      <c r="P1718" s="263"/>
      <c r="Q1718" s="263"/>
      <c r="R1718" s="263"/>
      <c r="S1718" s="263"/>
      <c r="T1718" s="264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65" t="s">
        <v>153</v>
      </c>
      <c r="AU1718" s="265" t="s">
        <v>79</v>
      </c>
      <c r="AV1718" s="15" t="s">
        <v>149</v>
      </c>
      <c r="AW1718" s="15" t="s">
        <v>31</v>
      </c>
      <c r="AX1718" s="15" t="s">
        <v>69</v>
      </c>
      <c r="AY1718" s="265" t="s">
        <v>142</v>
      </c>
    </row>
    <row r="1719" s="14" customFormat="1">
      <c r="A1719" s="14"/>
      <c r="B1719" s="244"/>
      <c r="C1719" s="245"/>
      <c r="D1719" s="235" t="s">
        <v>153</v>
      </c>
      <c r="E1719" s="246" t="s">
        <v>19</v>
      </c>
      <c r="F1719" s="247" t="s">
        <v>2691</v>
      </c>
      <c r="G1719" s="245"/>
      <c r="H1719" s="248">
        <v>2.1859999999999999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153</v>
      </c>
      <c r="AU1719" s="254" t="s">
        <v>79</v>
      </c>
      <c r="AV1719" s="14" t="s">
        <v>79</v>
      </c>
      <c r="AW1719" s="14" t="s">
        <v>31</v>
      </c>
      <c r="AX1719" s="14" t="s">
        <v>77</v>
      </c>
      <c r="AY1719" s="254" t="s">
        <v>142</v>
      </c>
    </row>
    <row r="1720" s="2" customFormat="1" ht="37.8" customHeight="1">
      <c r="A1720" s="41"/>
      <c r="B1720" s="42"/>
      <c r="C1720" s="215" t="s">
        <v>2692</v>
      </c>
      <c r="D1720" s="215" t="s">
        <v>144</v>
      </c>
      <c r="E1720" s="216" t="s">
        <v>2693</v>
      </c>
      <c r="F1720" s="217" t="s">
        <v>2694</v>
      </c>
      <c r="G1720" s="218" t="s">
        <v>147</v>
      </c>
      <c r="H1720" s="219">
        <v>1134.076</v>
      </c>
      <c r="I1720" s="220"/>
      <c r="J1720" s="221">
        <f>ROUND(I1720*H1720,2)</f>
        <v>0</v>
      </c>
      <c r="K1720" s="217" t="s">
        <v>148</v>
      </c>
      <c r="L1720" s="47"/>
      <c r="M1720" s="222" t="s">
        <v>19</v>
      </c>
      <c r="N1720" s="223" t="s">
        <v>40</v>
      </c>
      <c r="O1720" s="87"/>
      <c r="P1720" s="224">
        <f>O1720*H1720</f>
        <v>0</v>
      </c>
      <c r="Q1720" s="224">
        <v>0.0086800000000000002</v>
      </c>
      <c r="R1720" s="224">
        <f>Q1720*H1720</f>
        <v>9.8437796800000008</v>
      </c>
      <c r="S1720" s="224">
        <v>0</v>
      </c>
      <c r="T1720" s="225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6" t="s">
        <v>149</v>
      </c>
      <c r="AT1720" s="226" t="s">
        <v>144</v>
      </c>
      <c r="AU1720" s="226" t="s">
        <v>79</v>
      </c>
      <c r="AY1720" s="20" t="s">
        <v>142</v>
      </c>
      <c r="BE1720" s="227">
        <f>IF(N1720="základní",J1720,0)</f>
        <v>0</v>
      </c>
      <c r="BF1720" s="227">
        <f>IF(N1720="snížená",J1720,0)</f>
        <v>0</v>
      </c>
      <c r="BG1720" s="227">
        <f>IF(N1720="zákl. přenesená",J1720,0)</f>
        <v>0</v>
      </c>
      <c r="BH1720" s="227">
        <f>IF(N1720="sníž. přenesená",J1720,0)</f>
        <v>0</v>
      </c>
      <c r="BI1720" s="227">
        <f>IF(N1720="nulová",J1720,0)</f>
        <v>0</v>
      </c>
      <c r="BJ1720" s="20" t="s">
        <v>77</v>
      </c>
      <c r="BK1720" s="227">
        <f>ROUND(I1720*H1720,2)</f>
        <v>0</v>
      </c>
      <c r="BL1720" s="20" t="s">
        <v>149</v>
      </c>
      <c r="BM1720" s="226" t="s">
        <v>2695</v>
      </c>
    </row>
    <row r="1721" s="2" customFormat="1">
      <c r="A1721" s="41"/>
      <c r="B1721" s="42"/>
      <c r="C1721" s="43"/>
      <c r="D1721" s="228" t="s">
        <v>151</v>
      </c>
      <c r="E1721" s="43"/>
      <c r="F1721" s="229" t="s">
        <v>2696</v>
      </c>
      <c r="G1721" s="43"/>
      <c r="H1721" s="43"/>
      <c r="I1721" s="230"/>
      <c r="J1721" s="43"/>
      <c r="K1721" s="43"/>
      <c r="L1721" s="47"/>
      <c r="M1721" s="231"/>
      <c r="N1721" s="232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151</v>
      </c>
      <c r="AU1721" s="20" t="s">
        <v>79</v>
      </c>
    </row>
    <row r="1722" s="14" customFormat="1">
      <c r="A1722" s="14"/>
      <c r="B1722" s="244"/>
      <c r="C1722" s="245"/>
      <c r="D1722" s="235" t="s">
        <v>153</v>
      </c>
      <c r="E1722" s="246" t="s">
        <v>19</v>
      </c>
      <c r="F1722" s="247" t="s">
        <v>2697</v>
      </c>
      <c r="G1722" s="245"/>
      <c r="H1722" s="248">
        <v>1134.076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153</v>
      </c>
      <c r="AU1722" s="254" t="s">
        <v>79</v>
      </c>
      <c r="AV1722" s="14" t="s">
        <v>79</v>
      </c>
      <c r="AW1722" s="14" t="s">
        <v>31</v>
      </c>
      <c r="AX1722" s="14" t="s">
        <v>77</v>
      </c>
      <c r="AY1722" s="254" t="s">
        <v>142</v>
      </c>
    </row>
    <row r="1723" s="2" customFormat="1" ht="16.5" customHeight="1">
      <c r="A1723" s="41"/>
      <c r="B1723" s="42"/>
      <c r="C1723" s="277" t="s">
        <v>2698</v>
      </c>
      <c r="D1723" s="277" t="s">
        <v>275</v>
      </c>
      <c r="E1723" s="278" t="s">
        <v>2699</v>
      </c>
      <c r="F1723" s="279" t="s">
        <v>2700</v>
      </c>
      <c r="G1723" s="280" t="s">
        <v>147</v>
      </c>
      <c r="H1723" s="281">
        <v>985.76199999999994</v>
      </c>
      <c r="I1723" s="282"/>
      <c r="J1723" s="283">
        <f>ROUND(I1723*H1723,2)</f>
        <v>0</v>
      </c>
      <c r="K1723" s="279" t="s">
        <v>148</v>
      </c>
      <c r="L1723" s="284"/>
      <c r="M1723" s="285" t="s">
        <v>19</v>
      </c>
      <c r="N1723" s="286" t="s">
        <v>40</v>
      </c>
      <c r="O1723" s="87"/>
      <c r="P1723" s="224">
        <f>O1723*H1723</f>
        <v>0</v>
      </c>
      <c r="Q1723" s="224">
        <v>0.0036800000000000001</v>
      </c>
      <c r="R1723" s="224">
        <f>Q1723*H1723</f>
        <v>3.6276041599999997</v>
      </c>
      <c r="S1723" s="224">
        <v>0</v>
      </c>
      <c r="T1723" s="225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6" t="s">
        <v>193</v>
      </c>
      <c r="AT1723" s="226" t="s">
        <v>275</v>
      </c>
      <c r="AU1723" s="226" t="s">
        <v>79</v>
      </c>
      <c r="AY1723" s="20" t="s">
        <v>142</v>
      </c>
      <c r="BE1723" s="227">
        <f>IF(N1723="základní",J1723,0)</f>
        <v>0</v>
      </c>
      <c r="BF1723" s="227">
        <f>IF(N1723="snížená",J1723,0)</f>
        <v>0</v>
      </c>
      <c r="BG1723" s="227">
        <f>IF(N1723="zákl. přenesená",J1723,0)</f>
        <v>0</v>
      </c>
      <c r="BH1723" s="227">
        <f>IF(N1723="sníž. přenesená",J1723,0)</f>
        <v>0</v>
      </c>
      <c r="BI1723" s="227">
        <f>IF(N1723="nulová",J1723,0)</f>
        <v>0</v>
      </c>
      <c r="BJ1723" s="20" t="s">
        <v>77</v>
      </c>
      <c r="BK1723" s="227">
        <f>ROUND(I1723*H1723,2)</f>
        <v>0</v>
      </c>
      <c r="BL1723" s="20" t="s">
        <v>149</v>
      </c>
      <c r="BM1723" s="226" t="s">
        <v>2701</v>
      </c>
    </row>
    <row r="1724" s="13" customFormat="1">
      <c r="A1724" s="13"/>
      <c r="B1724" s="233"/>
      <c r="C1724" s="234"/>
      <c r="D1724" s="235" t="s">
        <v>153</v>
      </c>
      <c r="E1724" s="236" t="s">
        <v>19</v>
      </c>
      <c r="F1724" s="237" t="s">
        <v>2594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153</v>
      </c>
      <c r="AU1724" s="243" t="s">
        <v>79</v>
      </c>
      <c r="AV1724" s="13" t="s">
        <v>77</v>
      </c>
      <c r="AW1724" s="13" t="s">
        <v>31</v>
      </c>
      <c r="AX1724" s="13" t="s">
        <v>69</v>
      </c>
      <c r="AY1724" s="243" t="s">
        <v>142</v>
      </c>
    </row>
    <row r="1725" s="14" customFormat="1">
      <c r="A1725" s="14"/>
      <c r="B1725" s="244"/>
      <c r="C1725" s="245"/>
      <c r="D1725" s="235" t="s">
        <v>153</v>
      </c>
      <c r="E1725" s="246" t="s">
        <v>19</v>
      </c>
      <c r="F1725" s="247" t="s">
        <v>2595</v>
      </c>
      <c r="G1725" s="245"/>
      <c r="H1725" s="248">
        <v>432.35199999999998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153</v>
      </c>
      <c r="AU1725" s="254" t="s">
        <v>79</v>
      </c>
      <c r="AV1725" s="14" t="s">
        <v>79</v>
      </c>
      <c r="AW1725" s="14" t="s">
        <v>31</v>
      </c>
      <c r="AX1725" s="14" t="s">
        <v>69</v>
      </c>
      <c r="AY1725" s="254" t="s">
        <v>142</v>
      </c>
    </row>
    <row r="1726" s="13" customFormat="1">
      <c r="A1726" s="13"/>
      <c r="B1726" s="233"/>
      <c r="C1726" s="234"/>
      <c r="D1726" s="235" t="s">
        <v>153</v>
      </c>
      <c r="E1726" s="236" t="s">
        <v>19</v>
      </c>
      <c r="F1726" s="237" t="s">
        <v>2596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153</v>
      </c>
      <c r="AU1726" s="243" t="s">
        <v>79</v>
      </c>
      <c r="AV1726" s="13" t="s">
        <v>77</v>
      </c>
      <c r="AW1726" s="13" t="s">
        <v>31</v>
      </c>
      <c r="AX1726" s="13" t="s">
        <v>69</v>
      </c>
      <c r="AY1726" s="243" t="s">
        <v>142</v>
      </c>
    </row>
    <row r="1727" s="14" customFormat="1">
      <c r="A1727" s="14"/>
      <c r="B1727" s="244"/>
      <c r="C1727" s="245"/>
      <c r="D1727" s="235" t="s">
        <v>153</v>
      </c>
      <c r="E1727" s="246" t="s">
        <v>19</v>
      </c>
      <c r="F1727" s="247" t="s">
        <v>2597</v>
      </c>
      <c r="G1727" s="245"/>
      <c r="H1727" s="248">
        <v>187.09999999999999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153</v>
      </c>
      <c r="AU1727" s="254" t="s">
        <v>79</v>
      </c>
      <c r="AV1727" s="14" t="s">
        <v>79</v>
      </c>
      <c r="AW1727" s="14" t="s">
        <v>31</v>
      </c>
      <c r="AX1727" s="14" t="s">
        <v>69</v>
      </c>
      <c r="AY1727" s="254" t="s">
        <v>142</v>
      </c>
    </row>
    <row r="1728" s="13" customFormat="1">
      <c r="A1728" s="13"/>
      <c r="B1728" s="233"/>
      <c r="C1728" s="234"/>
      <c r="D1728" s="235" t="s">
        <v>153</v>
      </c>
      <c r="E1728" s="236" t="s">
        <v>19</v>
      </c>
      <c r="F1728" s="237" t="s">
        <v>2598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153</v>
      </c>
      <c r="AU1728" s="243" t="s">
        <v>79</v>
      </c>
      <c r="AV1728" s="13" t="s">
        <v>77</v>
      </c>
      <c r="AW1728" s="13" t="s">
        <v>31</v>
      </c>
      <c r="AX1728" s="13" t="s">
        <v>69</v>
      </c>
      <c r="AY1728" s="243" t="s">
        <v>142</v>
      </c>
    </row>
    <row r="1729" s="14" customFormat="1">
      <c r="A1729" s="14"/>
      <c r="B1729" s="244"/>
      <c r="C1729" s="245"/>
      <c r="D1729" s="235" t="s">
        <v>153</v>
      </c>
      <c r="E1729" s="246" t="s">
        <v>19</v>
      </c>
      <c r="F1729" s="247" t="s">
        <v>2599</v>
      </c>
      <c r="G1729" s="245"/>
      <c r="H1729" s="248">
        <v>64.887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153</v>
      </c>
      <c r="AU1729" s="254" t="s">
        <v>79</v>
      </c>
      <c r="AV1729" s="14" t="s">
        <v>79</v>
      </c>
      <c r="AW1729" s="14" t="s">
        <v>31</v>
      </c>
      <c r="AX1729" s="14" t="s">
        <v>69</v>
      </c>
      <c r="AY1729" s="254" t="s">
        <v>142</v>
      </c>
    </row>
    <row r="1730" s="14" customFormat="1">
      <c r="A1730" s="14"/>
      <c r="B1730" s="244"/>
      <c r="C1730" s="245"/>
      <c r="D1730" s="235" t="s">
        <v>153</v>
      </c>
      <c r="E1730" s="246" t="s">
        <v>19</v>
      </c>
      <c r="F1730" s="247" t="s">
        <v>2600</v>
      </c>
      <c r="G1730" s="245"/>
      <c r="H1730" s="248">
        <v>151.5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153</v>
      </c>
      <c r="AU1730" s="254" t="s">
        <v>79</v>
      </c>
      <c r="AV1730" s="14" t="s">
        <v>79</v>
      </c>
      <c r="AW1730" s="14" t="s">
        <v>31</v>
      </c>
      <c r="AX1730" s="14" t="s">
        <v>69</v>
      </c>
      <c r="AY1730" s="254" t="s">
        <v>142</v>
      </c>
    </row>
    <row r="1731" s="13" customFormat="1">
      <c r="A1731" s="13"/>
      <c r="B1731" s="233"/>
      <c r="C1731" s="234"/>
      <c r="D1731" s="235" t="s">
        <v>153</v>
      </c>
      <c r="E1731" s="236" t="s">
        <v>19</v>
      </c>
      <c r="F1731" s="237" t="s">
        <v>2594</v>
      </c>
      <c r="G1731" s="234"/>
      <c r="H1731" s="236" t="s">
        <v>19</v>
      </c>
      <c r="I1731" s="238"/>
      <c r="J1731" s="234"/>
      <c r="K1731" s="234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153</v>
      </c>
      <c r="AU1731" s="243" t="s">
        <v>79</v>
      </c>
      <c r="AV1731" s="13" t="s">
        <v>77</v>
      </c>
      <c r="AW1731" s="13" t="s">
        <v>31</v>
      </c>
      <c r="AX1731" s="13" t="s">
        <v>69</v>
      </c>
      <c r="AY1731" s="243" t="s">
        <v>142</v>
      </c>
    </row>
    <row r="1732" s="14" customFormat="1">
      <c r="A1732" s="14"/>
      <c r="B1732" s="244"/>
      <c r="C1732" s="245"/>
      <c r="D1732" s="235" t="s">
        <v>153</v>
      </c>
      <c r="E1732" s="246" t="s">
        <v>19</v>
      </c>
      <c r="F1732" s="247" t="s">
        <v>2601</v>
      </c>
      <c r="G1732" s="245"/>
      <c r="H1732" s="248">
        <v>371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153</v>
      </c>
      <c r="AU1732" s="254" t="s">
        <v>79</v>
      </c>
      <c r="AV1732" s="14" t="s">
        <v>79</v>
      </c>
      <c r="AW1732" s="14" t="s">
        <v>31</v>
      </c>
      <c r="AX1732" s="14" t="s">
        <v>69</v>
      </c>
      <c r="AY1732" s="254" t="s">
        <v>142</v>
      </c>
    </row>
    <row r="1733" s="14" customFormat="1">
      <c r="A1733" s="14"/>
      <c r="B1733" s="244"/>
      <c r="C1733" s="245"/>
      <c r="D1733" s="235" t="s">
        <v>153</v>
      </c>
      <c r="E1733" s="246" t="s">
        <v>19</v>
      </c>
      <c r="F1733" s="247" t="s">
        <v>2602</v>
      </c>
      <c r="G1733" s="245"/>
      <c r="H1733" s="248">
        <v>26.800000000000001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153</v>
      </c>
      <c r="AU1733" s="254" t="s">
        <v>79</v>
      </c>
      <c r="AV1733" s="14" t="s">
        <v>79</v>
      </c>
      <c r="AW1733" s="14" t="s">
        <v>31</v>
      </c>
      <c r="AX1733" s="14" t="s">
        <v>69</v>
      </c>
      <c r="AY1733" s="254" t="s">
        <v>142</v>
      </c>
    </row>
    <row r="1734" s="16" customFormat="1">
      <c r="A1734" s="16"/>
      <c r="B1734" s="266"/>
      <c r="C1734" s="267"/>
      <c r="D1734" s="235" t="s">
        <v>153</v>
      </c>
      <c r="E1734" s="268" t="s">
        <v>19</v>
      </c>
      <c r="F1734" s="269" t="s">
        <v>214</v>
      </c>
      <c r="G1734" s="267"/>
      <c r="H1734" s="270">
        <v>1233.6389999999999</v>
      </c>
      <c r="I1734" s="271"/>
      <c r="J1734" s="267"/>
      <c r="K1734" s="267"/>
      <c r="L1734" s="272"/>
      <c r="M1734" s="273"/>
      <c r="N1734" s="274"/>
      <c r="O1734" s="274"/>
      <c r="P1734" s="274"/>
      <c r="Q1734" s="274"/>
      <c r="R1734" s="274"/>
      <c r="S1734" s="274"/>
      <c r="T1734" s="275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76" t="s">
        <v>153</v>
      </c>
      <c r="AU1734" s="276" t="s">
        <v>79</v>
      </c>
      <c r="AV1734" s="16" t="s">
        <v>163</v>
      </c>
      <c r="AW1734" s="16" t="s">
        <v>31</v>
      </c>
      <c r="AX1734" s="16" t="s">
        <v>69</v>
      </c>
      <c r="AY1734" s="276" t="s">
        <v>142</v>
      </c>
    </row>
    <row r="1735" s="13" customFormat="1">
      <c r="A1735" s="13"/>
      <c r="B1735" s="233"/>
      <c r="C1735" s="234"/>
      <c r="D1735" s="235" t="s">
        <v>153</v>
      </c>
      <c r="E1735" s="236" t="s">
        <v>19</v>
      </c>
      <c r="F1735" s="237" t="s">
        <v>2546</v>
      </c>
      <c r="G1735" s="234"/>
      <c r="H1735" s="236" t="s">
        <v>19</v>
      </c>
      <c r="I1735" s="238"/>
      <c r="J1735" s="234"/>
      <c r="K1735" s="234"/>
      <c r="L1735" s="239"/>
      <c r="M1735" s="240"/>
      <c r="N1735" s="241"/>
      <c r="O1735" s="241"/>
      <c r="P1735" s="241"/>
      <c r="Q1735" s="241"/>
      <c r="R1735" s="241"/>
      <c r="S1735" s="241"/>
      <c r="T1735" s="242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3" t="s">
        <v>153</v>
      </c>
      <c r="AU1735" s="243" t="s">
        <v>79</v>
      </c>
      <c r="AV1735" s="13" t="s">
        <v>77</v>
      </c>
      <c r="AW1735" s="13" t="s">
        <v>31</v>
      </c>
      <c r="AX1735" s="13" t="s">
        <v>69</v>
      </c>
      <c r="AY1735" s="243" t="s">
        <v>142</v>
      </c>
    </row>
    <row r="1736" s="14" customFormat="1">
      <c r="A1736" s="14"/>
      <c r="B1736" s="244"/>
      <c r="C1736" s="245"/>
      <c r="D1736" s="235" t="s">
        <v>153</v>
      </c>
      <c r="E1736" s="246" t="s">
        <v>19</v>
      </c>
      <c r="F1736" s="247" t="s">
        <v>2603</v>
      </c>
      <c r="G1736" s="245"/>
      <c r="H1736" s="248">
        <v>-2.3969999999999998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153</v>
      </c>
      <c r="AU1736" s="254" t="s">
        <v>79</v>
      </c>
      <c r="AV1736" s="14" t="s">
        <v>79</v>
      </c>
      <c r="AW1736" s="14" t="s">
        <v>31</v>
      </c>
      <c r="AX1736" s="14" t="s">
        <v>69</v>
      </c>
      <c r="AY1736" s="254" t="s">
        <v>142</v>
      </c>
    </row>
    <row r="1737" s="13" customFormat="1">
      <c r="A1737" s="13"/>
      <c r="B1737" s="233"/>
      <c r="C1737" s="234"/>
      <c r="D1737" s="235" t="s">
        <v>153</v>
      </c>
      <c r="E1737" s="236" t="s">
        <v>19</v>
      </c>
      <c r="F1737" s="237" t="s">
        <v>2548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153</v>
      </c>
      <c r="AU1737" s="243" t="s">
        <v>79</v>
      </c>
      <c r="AV1737" s="13" t="s">
        <v>77</v>
      </c>
      <c r="AW1737" s="13" t="s">
        <v>31</v>
      </c>
      <c r="AX1737" s="13" t="s">
        <v>69</v>
      </c>
      <c r="AY1737" s="243" t="s">
        <v>142</v>
      </c>
    </row>
    <row r="1738" s="14" customFormat="1">
      <c r="A1738" s="14"/>
      <c r="B1738" s="244"/>
      <c r="C1738" s="245"/>
      <c r="D1738" s="235" t="s">
        <v>153</v>
      </c>
      <c r="E1738" s="246" t="s">
        <v>19</v>
      </c>
      <c r="F1738" s="247" t="s">
        <v>2604</v>
      </c>
      <c r="G1738" s="245"/>
      <c r="H1738" s="248">
        <v>-0.39800000000000002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153</v>
      </c>
      <c r="AU1738" s="254" t="s">
        <v>79</v>
      </c>
      <c r="AV1738" s="14" t="s">
        <v>79</v>
      </c>
      <c r="AW1738" s="14" t="s">
        <v>31</v>
      </c>
      <c r="AX1738" s="14" t="s">
        <v>69</v>
      </c>
      <c r="AY1738" s="254" t="s">
        <v>142</v>
      </c>
    </row>
    <row r="1739" s="13" customFormat="1">
      <c r="A1739" s="13"/>
      <c r="B1739" s="233"/>
      <c r="C1739" s="234"/>
      <c r="D1739" s="235" t="s">
        <v>153</v>
      </c>
      <c r="E1739" s="236" t="s">
        <v>19</v>
      </c>
      <c r="F1739" s="237" t="s">
        <v>2605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153</v>
      </c>
      <c r="AU1739" s="243" t="s">
        <v>79</v>
      </c>
      <c r="AV1739" s="13" t="s">
        <v>77</v>
      </c>
      <c r="AW1739" s="13" t="s">
        <v>31</v>
      </c>
      <c r="AX1739" s="13" t="s">
        <v>69</v>
      </c>
      <c r="AY1739" s="243" t="s">
        <v>142</v>
      </c>
    </row>
    <row r="1740" s="14" customFormat="1">
      <c r="A1740" s="14"/>
      <c r="B1740" s="244"/>
      <c r="C1740" s="245"/>
      <c r="D1740" s="235" t="s">
        <v>153</v>
      </c>
      <c r="E1740" s="246" t="s">
        <v>19</v>
      </c>
      <c r="F1740" s="247" t="s">
        <v>2606</v>
      </c>
      <c r="G1740" s="245"/>
      <c r="H1740" s="248">
        <v>-1.514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153</v>
      </c>
      <c r="AU1740" s="254" t="s">
        <v>79</v>
      </c>
      <c r="AV1740" s="14" t="s">
        <v>79</v>
      </c>
      <c r="AW1740" s="14" t="s">
        <v>31</v>
      </c>
      <c r="AX1740" s="14" t="s">
        <v>69</v>
      </c>
      <c r="AY1740" s="254" t="s">
        <v>142</v>
      </c>
    </row>
    <row r="1741" s="13" customFormat="1">
      <c r="A1741" s="13"/>
      <c r="B1741" s="233"/>
      <c r="C1741" s="234"/>
      <c r="D1741" s="235" t="s">
        <v>153</v>
      </c>
      <c r="E1741" s="236" t="s">
        <v>19</v>
      </c>
      <c r="F1741" s="237" t="s">
        <v>2607</v>
      </c>
      <c r="G1741" s="234"/>
      <c r="H1741" s="236" t="s">
        <v>19</v>
      </c>
      <c r="I1741" s="238"/>
      <c r="J1741" s="234"/>
      <c r="K1741" s="234"/>
      <c r="L1741" s="239"/>
      <c r="M1741" s="240"/>
      <c r="N1741" s="241"/>
      <c r="O1741" s="241"/>
      <c r="P1741" s="241"/>
      <c r="Q1741" s="241"/>
      <c r="R1741" s="241"/>
      <c r="S1741" s="241"/>
      <c r="T1741" s="24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3" t="s">
        <v>153</v>
      </c>
      <c r="AU1741" s="243" t="s">
        <v>79</v>
      </c>
      <c r="AV1741" s="13" t="s">
        <v>77</v>
      </c>
      <c r="AW1741" s="13" t="s">
        <v>31</v>
      </c>
      <c r="AX1741" s="13" t="s">
        <v>69</v>
      </c>
      <c r="AY1741" s="243" t="s">
        <v>142</v>
      </c>
    </row>
    <row r="1742" s="14" customFormat="1">
      <c r="A1742" s="14"/>
      <c r="B1742" s="244"/>
      <c r="C1742" s="245"/>
      <c r="D1742" s="235" t="s">
        <v>153</v>
      </c>
      <c r="E1742" s="246" t="s">
        <v>19</v>
      </c>
      <c r="F1742" s="247" t="s">
        <v>2608</v>
      </c>
      <c r="G1742" s="245"/>
      <c r="H1742" s="248">
        <v>-0.71399999999999997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153</v>
      </c>
      <c r="AU1742" s="254" t="s">
        <v>79</v>
      </c>
      <c r="AV1742" s="14" t="s">
        <v>79</v>
      </c>
      <c r="AW1742" s="14" t="s">
        <v>31</v>
      </c>
      <c r="AX1742" s="14" t="s">
        <v>69</v>
      </c>
      <c r="AY1742" s="254" t="s">
        <v>142</v>
      </c>
    </row>
    <row r="1743" s="13" customFormat="1">
      <c r="A1743" s="13"/>
      <c r="B1743" s="233"/>
      <c r="C1743" s="234"/>
      <c r="D1743" s="235" t="s">
        <v>153</v>
      </c>
      <c r="E1743" s="236" t="s">
        <v>19</v>
      </c>
      <c r="F1743" s="237" t="s">
        <v>2609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153</v>
      </c>
      <c r="AU1743" s="243" t="s">
        <v>79</v>
      </c>
      <c r="AV1743" s="13" t="s">
        <v>77</v>
      </c>
      <c r="AW1743" s="13" t="s">
        <v>31</v>
      </c>
      <c r="AX1743" s="13" t="s">
        <v>69</v>
      </c>
      <c r="AY1743" s="243" t="s">
        <v>142</v>
      </c>
    </row>
    <row r="1744" s="14" customFormat="1">
      <c r="A1744" s="14"/>
      <c r="B1744" s="244"/>
      <c r="C1744" s="245"/>
      <c r="D1744" s="235" t="s">
        <v>153</v>
      </c>
      <c r="E1744" s="246" t="s">
        <v>19</v>
      </c>
      <c r="F1744" s="247" t="s">
        <v>2610</v>
      </c>
      <c r="G1744" s="245"/>
      <c r="H1744" s="248">
        <v>-0.80400000000000005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153</v>
      </c>
      <c r="AU1744" s="254" t="s">
        <v>79</v>
      </c>
      <c r="AV1744" s="14" t="s">
        <v>79</v>
      </c>
      <c r="AW1744" s="14" t="s">
        <v>31</v>
      </c>
      <c r="AX1744" s="14" t="s">
        <v>69</v>
      </c>
      <c r="AY1744" s="254" t="s">
        <v>142</v>
      </c>
    </row>
    <row r="1745" s="13" customFormat="1">
      <c r="A1745" s="13"/>
      <c r="B1745" s="233"/>
      <c r="C1745" s="234"/>
      <c r="D1745" s="235" t="s">
        <v>153</v>
      </c>
      <c r="E1745" s="236" t="s">
        <v>19</v>
      </c>
      <c r="F1745" s="237" t="s">
        <v>2550</v>
      </c>
      <c r="G1745" s="234"/>
      <c r="H1745" s="236" t="s">
        <v>19</v>
      </c>
      <c r="I1745" s="238"/>
      <c r="J1745" s="234"/>
      <c r="K1745" s="234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3" t="s">
        <v>153</v>
      </c>
      <c r="AU1745" s="243" t="s">
        <v>79</v>
      </c>
      <c r="AV1745" s="13" t="s">
        <v>77</v>
      </c>
      <c r="AW1745" s="13" t="s">
        <v>31</v>
      </c>
      <c r="AX1745" s="13" t="s">
        <v>69</v>
      </c>
      <c r="AY1745" s="243" t="s">
        <v>142</v>
      </c>
    </row>
    <row r="1746" s="14" customFormat="1">
      <c r="A1746" s="14"/>
      <c r="B1746" s="244"/>
      <c r="C1746" s="245"/>
      <c r="D1746" s="235" t="s">
        <v>153</v>
      </c>
      <c r="E1746" s="246" t="s">
        <v>19</v>
      </c>
      <c r="F1746" s="247" t="s">
        <v>2611</v>
      </c>
      <c r="G1746" s="245"/>
      <c r="H1746" s="248">
        <v>-0.23999999999999999</v>
      </c>
      <c r="I1746" s="249"/>
      <c r="J1746" s="245"/>
      <c r="K1746" s="245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4" t="s">
        <v>153</v>
      </c>
      <c r="AU1746" s="254" t="s">
        <v>79</v>
      </c>
      <c r="AV1746" s="14" t="s">
        <v>79</v>
      </c>
      <c r="AW1746" s="14" t="s">
        <v>31</v>
      </c>
      <c r="AX1746" s="14" t="s">
        <v>69</v>
      </c>
      <c r="AY1746" s="254" t="s">
        <v>142</v>
      </c>
    </row>
    <row r="1747" s="13" customFormat="1">
      <c r="A1747" s="13"/>
      <c r="B1747" s="233"/>
      <c r="C1747" s="234"/>
      <c r="D1747" s="235" t="s">
        <v>153</v>
      </c>
      <c r="E1747" s="236" t="s">
        <v>19</v>
      </c>
      <c r="F1747" s="237" t="s">
        <v>2552</v>
      </c>
      <c r="G1747" s="234"/>
      <c r="H1747" s="236" t="s">
        <v>19</v>
      </c>
      <c r="I1747" s="238"/>
      <c r="J1747" s="234"/>
      <c r="K1747" s="234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153</v>
      </c>
      <c r="AU1747" s="243" t="s">
        <v>79</v>
      </c>
      <c r="AV1747" s="13" t="s">
        <v>77</v>
      </c>
      <c r="AW1747" s="13" t="s">
        <v>31</v>
      </c>
      <c r="AX1747" s="13" t="s">
        <v>69</v>
      </c>
      <c r="AY1747" s="243" t="s">
        <v>142</v>
      </c>
    </row>
    <row r="1748" s="14" customFormat="1">
      <c r="A1748" s="14"/>
      <c r="B1748" s="244"/>
      <c r="C1748" s="245"/>
      <c r="D1748" s="235" t="s">
        <v>153</v>
      </c>
      <c r="E1748" s="246" t="s">
        <v>19</v>
      </c>
      <c r="F1748" s="247" t="s">
        <v>2612</v>
      </c>
      <c r="G1748" s="245"/>
      <c r="H1748" s="248">
        <v>-0.23699999999999999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153</v>
      </c>
      <c r="AU1748" s="254" t="s">
        <v>79</v>
      </c>
      <c r="AV1748" s="14" t="s">
        <v>79</v>
      </c>
      <c r="AW1748" s="14" t="s">
        <v>31</v>
      </c>
      <c r="AX1748" s="14" t="s">
        <v>69</v>
      </c>
      <c r="AY1748" s="254" t="s">
        <v>142</v>
      </c>
    </row>
    <row r="1749" s="13" customFormat="1">
      <c r="A1749" s="13"/>
      <c r="B1749" s="233"/>
      <c r="C1749" s="234"/>
      <c r="D1749" s="235" t="s">
        <v>153</v>
      </c>
      <c r="E1749" s="236" t="s">
        <v>19</v>
      </c>
      <c r="F1749" s="237" t="s">
        <v>2554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153</v>
      </c>
      <c r="AU1749" s="243" t="s">
        <v>79</v>
      </c>
      <c r="AV1749" s="13" t="s">
        <v>77</v>
      </c>
      <c r="AW1749" s="13" t="s">
        <v>31</v>
      </c>
      <c r="AX1749" s="13" t="s">
        <v>69</v>
      </c>
      <c r="AY1749" s="243" t="s">
        <v>142</v>
      </c>
    </row>
    <row r="1750" s="14" customFormat="1">
      <c r="A1750" s="14"/>
      <c r="B1750" s="244"/>
      <c r="C1750" s="245"/>
      <c r="D1750" s="235" t="s">
        <v>153</v>
      </c>
      <c r="E1750" s="246" t="s">
        <v>19</v>
      </c>
      <c r="F1750" s="247" t="s">
        <v>2613</v>
      </c>
      <c r="G1750" s="245"/>
      <c r="H1750" s="248">
        <v>-54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153</v>
      </c>
      <c r="AU1750" s="254" t="s">
        <v>79</v>
      </c>
      <c r="AV1750" s="14" t="s">
        <v>79</v>
      </c>
      <c r="AW1750" s="14" t="s">
        <v>31</v>
      </c>
      <c r="AX1750" s="14" t="s">
        <v>69</v>
      </c>
      <c r="AY1750" s="254" t="s">
        <v>142</v>
      </c>
    </row>
    <row r="1751" s="13" customFormat="1">
      <c r="A1751" s="13"/>
      <c r="B1751" s="233"/>
      <c r="C1751" s="234"/>
      <c r="D1751" s="235" t="s">
        <v>153</v>
      </c>
      <c r="E1751" s="236" t="s">
        <v>19</v>
      </c>
      <c r="F1751" s="237" t="s">
        <v>2556</v>
      </c>
      <c r="G1751" s="234"/>
      <c r="H1751" s="236" t="s">
        <v>19</v>
      </c>
      <c r="I1751" s="238"/>
      <c r="J1751" s="234"/>
      <c r="K1751" s="234"/>
      <c r="L1751" s="239"/>
      <c r="M1751" s="240"/>
      <c r="N1751" s="241"/>
      <c r="O1751" s="241"/>
      <c r="P1751" s="241"/>
      <c r="Q1751" s="241"/>
      <c r="R1751" s="241"/>
      <c r="S1751" s="241"/>
      <c r="T1751" s="24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3" t="s">
        <v>153</v>
      </c>
      <c r="AU1751" s="243" t="s">
        <v>79</v>
      </c>
      <c r="AV1751" s="13" t="s">
        <v>77</v>
      </c>
      <c r="AW1751" s="13" t="s">
        <v>31</v>
      </c>
      <c r="AX1751" s="13" t="s">
        <v>69</v>
      </c>
      <c r="AY1751" s="243" t="s">
        <v>142</v>
      </c>
    </row>
    <row r="1752" s="14" customFormat="1">
      <c r="A1752" s="14"/>
      <c r="B1752" s="244"/>
      <c r="C1752" s="245"/>
      <c r="D1752" s="235" t="s">
        <v>153</v>
      </c>
      <c r="E1752" s="246" t="s">
        <v>19</v>
      </c>
      <c r="F1752" s="247" t="s">
        <v>2614</v>
      </c>
      <c r="G1752" s="245"/>
      <c r="H1752" s="248">
        <v>-3.8399999999999999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153</v>
      </c>
      <c r="AU1752" s="254" t="s">
        <v>79</v>
      </c>
      <c r="AV1752" s="14" t="s">
        <v>79</v>
      </c>
      <c r="AW1752" s="14" t="s">
        <v>31</v>
      </c>
      <c r="AX1752" s="14" t="s">
        <v>69</v>
      </c>
      <c r="AY1752" s="254" t="s">
        <v>142</v>
      </c>
    </row>
    <row r="1753" s="13" customFormat="1">
      <c r="A1753" s="13"/>
      <c r="B1753" s="233"/>
      <c r="C1753" s="234"/>
      <c r="D1753" s="235" t="s">
        <v>153</v>
      </c>
      <c r="E1753" s="236" t="s">
        <v>19</v>
      </c>
      <c r="F1753" s="237" t="s">
        <v>2558</v>
      </c>
      <c r="G1753" s="234"/>
      <c r="H1753" s="236" t="s">
        <v>19</v>
      </c>
      <c r="I1753" s="238"/>
      <c r="J1753" s="234"/>
      <c r="K1753" s="234"/>
      <c r="L1753" s="239"/>
      <c r="M1753" s="240"/>
      <c r="N1753" s="241"/>
      <c r="O1753" s="241"/>
      <c r="P1753" s="241"/>
      <c r="Q1753" s="241"/>
      <c r="R1753" s="241"/>
      <c r="S1753" s="241"/>
      <c r="T1753" s="24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3" t="s">
        <v>153</v>
      </c>
      <c r="AU1753" s="243" t="s">
        <v>79</v>
      </c>
      <c r="AV1753" s="13" t="s">
        <v>77</v>
      </c>
      <c r="AW1753" s="13" t="s">
        <v>31</v>
      </c>
      <c r="AX1753" s="13" t="s">
        <v>69</v>
      </c>
      <c r="AY1753" s="243" t="s">
        <v>142</v>
      </c>
    </row>
    <row r="1754" s="14" customFormat="1">
      <c r="A1754" s="14"/>
      <c r="B1754" s="244"/>
      <c r="C1754" s="245"/>
      <c r="D1754" s="235" t="s">
        <v>153</v>
      </c>
      <c r="E1754" s="246" t="s">
        <v>19</v>
      </c>
      <c r="F1754" s="247" t="s">
        <v>2615</v>
      </c>
      <c r="G1754" s="245"/>
      <c r="H1754" s="248">
        <v>-2.3999999999999999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153</v>
      </c>
      <c r="AU1754" s="254" t="s">
        <v>79</v>
      </c>
      <c r="AV1754" s="14" t="s">
        <v>79</v>
      </c>
      <c r="AW1754" s="14" t="s">
        <v>31</v>
      </c>
      <c r="AX1754" s="14" t="s">
        <v>69</v>
      </c>
      <c r="AY1754" s="254" t="s">
        <v>142</v>
      </c>
    </row>
    <row r="1755" s="13" customFormat="1">
      <c r="A1755" s="13"/>
      <c r="B1755" s="233"/>
      <c r="C1755" s="234"/>
      <c r="D1755" s="235" t="s">
        <v>153</v>
      </c>
      <c r="E1755" s="236" t="s">
        <v>19</v>
      </c>
      <c r="F1755" s="237" t="s">
        <v>2560</v>
      </c>
      <c r="G1755" s="234"/>
      <c r="H1755" s="236" t="s">
        <v>19</v>
      </c>
      <c r="I1755" s="238"/>
      <c r="J1755" s="234"/>
      <c r="K1755" s="234"/>
      <c r="L1755" s="239"/>
      <c r="M1755" s="240"/>
      <c r="N1755" s="241"/>
      <c r="O1755" s="241"/>
      <c r="P1755" s="241"/>
      <c r="Q1755" s="241"/>
      <c r="R1755" s="241"/>
      <c r="S1755" s="241"/>
      <c r="T1755" s="24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153</v>
      </c>
      <c r="AU1755" s="243" t="s">
        <v>79</v>
      </c>
      <c r="AV1755" s="13" t="s">
        <v>77</v>
      </c>
      <c r="AW1755" s="13" t="s">
        <v>31</v>
      </c>
      <c r="AX1755" s="13" t="s">
        <v>69</v>
      </c>
      <c r="AY1755" s="243" t="s">
        <v>142</v>
      </c>
    </row>
    <row r="1756" s="14" customFormat="1">
      <c r="A1756" s="14"/>
      <c r="B1756" s="244"/>
      <c r="C1756" s="245"/>
      <c r="D1756" s="235" t="s">
        <v>153</v>
      </c>
      <c r="E1756" s="246" t="s">
        <v>19</v>
      </c>
      <c r="F1756" s="247" t="s">
        <v>2616</v>
      </c>
      <c r="G1756" s="245"/>
      <c r="H1756" s="248">
        <v>-21.600000000000001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153</v>
      </c>
      <c r="AU1756" s="254" t="s">
        <v>79</v>
      </c>
      <c r="AV1756" s="14" t="s">
        <v>79</v>
      </c>
      <c r="AW1756" s="14" t="s">
        <v>31</v>
      </c>
      <c r="AX1756" s="14" t="s">
        <v>69</v>
      </c>
      <c r="AY1756" s="254" t="s">
        <v>142</v>
      </c>
    </row>
    <row r="1757" s="13" customFormat="1">
      <c r="A1757" s="13"/>
      <c r="B1757" s="233"/>
      <c r="C1757" s="234"/>
      <c r="D1757" s="235" t="s">
        <v>153</v>
      </c>
      <c r="E1757" s="236" t="s">
        <v>19</v>
      </c>
      <c r="F1757" s="237" t="s">
        <v>2617</v>
      </c>
      <c r="G1757" s="234"/>
      <c r="H1757" s="236" t="s">
        <v>19</v>
      </c>
      <c r="I1757" s="238"/>
      <c r="J1757" s="234"/>
      <c r="K1757" s="234"/>
      <c r="L1757" s="239"/>
      <c r="M1757" s="240"/>
      <c r="N1757" s="241"/>
      <c r="O1757" s="241"/>
      <c r="P1757" s="241"/>
      <c r="Q1757" s="241"/>
      <c r="R1757" s="241"/>
      <c r="S1757" s="241"/>
      <c r="T1757" s="24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3" t="s">
        <v>153</v>
      </c>
      <c r="AU1757" s="243" t="s">
        <v>79</v>
      </c>
      <c r="AV1757" s="13" t="s">
        <v>77</v>
      </c>
      <c r="AW1757" s="13" t="s">
        <v>31</v>
      </c>
      <c r="AX1757" s="13" t="s">
        <v>69</v>
      </c>
      <c r="AY1757" s="243" t="s">
        <v>142</v>
      </c>
    </row>
    <row r="1758" s="14" customFormat="1">
      <c r="A1758" s="14"/>
      <c r="B1758" s="244"/>
      <c r="C1758" s="245"/>
      <c r="D1758" s="235" t="s">
        <v>153</v>
      </c>
      <c r="E1758" s="246" t="s">
        <v>19</v>
      </c>
      <c r="F1758" s="247" t="s">
        <v>2618</v>
      </c>
      <c r="G1758" s="245"/>
      <c r="H1758" s="248">
        <v>-1.6579999999999999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153</v>
      </c>
      <c r="AU1758" s="254" t="s">
        <v>79</v>
      </c>
      <c r="AV1758" s="14" t="s">
        <v>79</v>
      </c>
      <c r="AW1758" s="14" t="s">
        <v>31</v>
      </c>
      <c r="AX1758" s="14" t="s">
        <v>69</v>
      </c>
      <c r="AY1758" s="254" t="s">
        <v>142</v>
      </c>
    </row>
    <row r="1759" s="13" customFormat="1">
      <c r="A1759" s="13"/>
      <c r="B1759" s="233"/>
      <c r="C1759" s="234"/>
      <c r="D1759" s="235" t="s">
        <v>153</v>
      </c>
      <c r="E1759" s="236" t="s">
        <v>19</v>
      </c>
      <c r="F1759" s="237" t="s">
        <v>2562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153</v>
      </c>
      <c r="AU1759" s="243" t="s">
        <v>79</v>
      </c>
      <c r="AV1759" s="13" t="s">
        <v>77</v>
      </c>
      <c r="AW1759" s="13" t="s">
        <v>31</v>
      </c>
      <c r="AX1759" s="13" t="s">
        <v>69</v>
      </c>
      <c r="AY1759" s="243" t="s">
        <v>142</v>
      </c>
    </row>
    <row r="1760" s="14" customFormat="1">
      <c r="A1760" s="14"/>
      <c r="B1760" s="244"/>
      <c r="C1760" s="245"/>
      <c r="D1760" s="235" t="s">
        <v>153</v>
      </c>
      <c r="E1760" s="246" t="s">
        <v>19</v>
      </c>
      <c r="F1760" s="247" t="s">
        <v>2619</v>
      </c>
      <c r="G1760" s="245"/>
      <c r="H1760" s="248">
        <v>-2.7000000000000002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153</v>
      </c>
      <c r="AU1760" s="254" t="s">
        <v>79</v>
      </c>
      <c r="AV1760" s="14" t="s">
        <v>79</v>
      </c>
      <c r="AW1760" s="14" t="s">
        <v>31</v>
      </c>
      <c r="AX1760" s="14" t="s">
        <v>69</v>
      </c>
      <c r="AY1760" s="254" t="s">
        <v>142</v>
      </c>
    </row>
    <row r="1761" s="13" customFormat="1">
      <c r="A1761" s="13"/>
      <c r="B1761" s="233"/>
      <c r="C1761" s="234"/>
      <c r="D1761" s="235" t="s">
        <v>153</v>
      </c>
      <c r="E1761" s="236" t="s">
        <v>19</v>
      </c>
      <c r="F1761" s="237" t="s">
        <v>2564</v>
      </c>
      <c r="G1761" s="234"/>
      <c r="H1761" s="236" t="s">
        <v>19</v>
      </c>
      <c r="I1761" s="238"/>
      <c r="J1761" s="234"/>
      <c r="K1761" s="234"/>
      <c r="L1761" s="239"/>
      <c r="M1761" s="240"/>
      <c r="N1761" s="241"/>
      <c r="O1761" s="241"/>
      <c r="P1761" s="241"/>
      <c r="Q1761" s="241"/>
      <c r="R1761" s="241"/>
      <c r="S1761" s="241"/>
      <c r="T1761" s="24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3" t="s">
        <v>153</v>
      </c>
      <c r="AU1761" s="243" t="s">
        <v>79</v>
      </c>
      <c r="AV1761" s="13" t="s">
        <v>77</v>
      </c>
      <c r="AW1761" s="13" t="s">
        <v>31</v>
      </c>
      <c r="AX1761" s="13" t="s">
        <v>69</v>
      </c>
      <c r="AY1761" s="243" t="s">
        <v>142</v>
      </c>
    </row>
    <row r="1762" s="14" customFormat="1">
      <c r="A1762" s="14"/>
      <c r="B1762" s="244"/>
      <c r="C1762" s="245"/>
      <c r="D1762" s="235" t="s">
        <v>153</v>
      </c>
      <c r="E1762" s="246" t="s">
        <v>19</v>
      </c>
      <c r="F1762" s="247" t="s">
        <v>2620</v>
      </c>
      <c r="G1762" s="245"/>
      <c r="H1762" s="248">
        <v>-0.68400000000000005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153</v>
      </c>
      <c r="AU1762" s="254" t="s">
        <v>79</v>
      </c>
      <c r="AV1762" s="14" t="s">
        <v>79</v>
      </c>
      <c r="AW1762" s="14" t="s">
        <v>31</v>
      </c>
      <c r="AX1762" s="14" t="s">
        <v>69</v>
      </c>
      <c r="AY1762" s="254" t="s">
        <v>142</v>
      </c>
    </row>
    <row r="1763" s="13" customFormat="1">
      <c r="A1763" s="13"/>
      <c r="B1763" s="233"/>
      <c r="C1763" s="234"/>
      <c r="D1763" s="235" t="s">
        <v>153</v>
      </c>
      <c r="E1763" s="236" t="s">
        <v>19</v>
      </c>
      <c r="F1763" s="237" t="s">
        <v>2566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153</v>
      </c>
      <c r="AU1763" s="243" t="s">
        <v>79</v>
      </c>
      <c r="AV1763" s="13" t="s">
        <v>77</v>
      </c>
      <c r="AW1763" s="13" t="s">
        <v>31</v>
      </c>
      <c r="AX1763" s="13" t="s">
        <v>69</v>
      </c>
      <c r="AY1763" s="243" t="s">
        <v>142</v>
      </c>
    </row>
    <row r="1764" s="14" customFormat="1">
      <c r="A1764" s="14"/>
      <c r="B1764" s="244"/>
      <c r="C1764" s="245"/>
      <c r="D1764" s="235" t="s">
        <v>153</v>
      </c>
      <c r="E1764" s="246" t="s">
        <v>19</v>
      </c>
      <c r="F1764" s="247" t="s">
        <v>2621</v>
      </c>
      <c r="G1764" s="245"/>
      <c r="H1764" s="248">
        <v>-1.0800000000000001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153</v>
      </c>
      <c r="AU1764" s="254" t="s">
        <v>79</v>
      </c>
      <c r="AV1764" s="14" t="s">
        <v>79</v>
      </c>
      <c r="AW1764" s="14" t="s">
        <v>31</v>
      </c>
      <c r="AX1764" s="14" t="s">
        <v>69</v>
      </c>
      <c r="AY1764" s="254" t="s">
        <v>142</v>
      </c>
    </row>
    <row r="1765" s="13" customFormat="1">
      <c r="A1765" s="13"/>
      <c r="B1765" s="233"/>
      <c r="C1765" s="234"/>
      <c r="D1765" s="235" t="s">
        <v>153</v>
      </c>
      <c r="E1765" s="236" t="s">
        <v>19</v>
      </c>
      <c r="F1765" s="237" t="s">
        <v>2622</v>
      </c>
      <c r="G1765" s="234"/>
      <c r="H1765" s="236" t="s">
        <v>19</v>
      </c>
      <c r="I1765" s="238"/>
      <c r="J1765" s="234"/>
      <c r="K1765" s="234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153</v>
      </c>
      <c r="AU1765" s="243" t="s">
        <v>79</v>
      </c>
      <c r="AV1765" s="13" t="s">
        <v>77</v>
      </c>
      <c r="AW1765" s="13" t="s">
        <v>31</v>
      </c>
      <c r="AX1765" s="13" t="s">
        <v>69</v>
      </c>
      <c r="AY1765" s="243" t="s">
        <v>142</v>
      </c>
    </row>
    <row r="1766" s="14" customFormat="1">
      <c r="A1766" s="14"/>
      <c r="B1766" s="244"/>
      <c r="C1766" s="245"/>
      <c r="D1766" s="235" t="s">
        <v>153</v>
      </c>
      <c r="E1766" s="246" t="s">
        <v>19</v>
      </c>
      <c r="F1766" s="247" t="s">
        <v>2623</v>
      </c>
      <c r="G1766" s="245"/>
      <c r="H1766" s="248">
        <v>-1.44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153</v>
      </c>
      <c r="AU1766" s="254" t="s">
        <v>79</v>
      </c>
      <c r="AV1766" s="14" t="s">
        <v>79</v>
      </c>
      <c r="AW1766" s="14" t="s">
        <v>31</v>
      </c>
      <c r="AX1766" s="14" t="s">
        <v>69</v>
      </c>
      <c r="AY1766" s="254" t="s">
        <v>142</v>
      </c>
    </row>
    <row r="1767" s="13" customFormat="1">
      <c r="A1767" s="13"/>
      <c r="B1767" s="233"/>
      <c r="C1767" s="234"/>
      <c r="D1767" s="235" t="s">
        <v>153</v>
      </c>
      <c r="E1767" s="236" t="s">
        <v>19</v>
      </c>
      <c r="F1767" s="237" t="s">
        <v>2624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153</v>
      </c>
      <c r="AU1767" s="243" t="s">
        <v>79</v>
      </c>
      <c r="AV1767" s="13" t="s">
        <v>77</v>
      </c>
      <c r="AW1767" s="13" t="s">
        <v>31</v>
      </c>
      <c r="AX1767" s="13" t="s">
        <v>69</v>
      </c>
      <c r="AY1767" s="243" t="s">
        <v>142</v>
      </c>
    </row>
    <row r="1768" s="14" customFormat="1">
      <c r="A1768" s="14"/>
      <c r="B1768" s="244"/>
      <c r="C1768" s="245"/>
      <c r="D1768" s="235" t="s">
        <v>153</v>
      </c>
      <c r="E1768" s="246" t="s">
        <v>19</v>
      </c>
      <c r="F1768" s="247" t="s">
        <v>2625</v>
      </c>
      <c r="G1768" s="245"/>
      <c r="H1768" s="248">
        <v>-0.78000000000000003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153</v>
      </c>
      <c r="AU1768" s="254" t="s">
        <v>79</v>
      </c>
      <c r="AV1768" s="14" t="s">
        <v>79</v>
      </c>
      <c r="AW1768" s="14" t="s">
        <v>31</v>
      </c>
      <c r="AX1768" s="14" t="s">
        <v>69</v>
      </c>
      <c r="AY1768" s="254" t="s">
        <v>142</v>
      </c>
    </row>
    <row r="1769" s="13" customFormat="1">
      <c r="A1769" s="13"/>
      <c r="B1769" s="233"/>
      <c r="C1769" s="234"/>
      <c r="D1769" s="235" t="s">
        <v>153</v>
      </c>
      <c r="E1769" s="236" t="s">
        <v>19</v>
      </c>
      <c r="F1769" s="237" t="s">
        <v>2568</v>
      </c>
      <c r="G1769" s="234"/>
      <c r="H1769" s="236" t="s">
        <v>19</v>
      </c>
      <c r="I1769" s="238"/>
      <c r="J1769" s="234"/>
      <c r="K1769" s="234"/>
      <c r="L1769" s="239"/>
      <c r="M1769" s="240"/>
      <c r="N1769" s="241"/>
      <c r="O1769" s="241"/>
      <c r="P1769" s="241"/>
      <c r="Q1769" s="241"/>
      <c r="R1769" s="241"/>
      <c r="S1769" s="241"/>
      <c r="T1769" s="24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3" t="s">
        <v>153</v>
      </c>
      <c r="AU1769" s="243" t="s">
        <v>79</v>
      </c>
      <c r="AV1769" s="13" t="s">
        <v>77</v>
      </c>
      <c r="AW1769" s="13" t="s">
        <v>31</v>
      </c>
      <c r="AX1769" s="13" t="s">
        <v>69</v>
      </c>
      <c r="AY1769" s="243" t="s">
        <v>142</v>
      </c>
    </row>
    <row r="1770" s="14" customFormat="1">
      <c r="A1770" s="14"/>
      <c r="B1770" s="244"/>
      <c r="C1770" s="245"/>
      <c r="D1770" s="235" t="s">
        <v>153</v>
      </c>
      <c r="E1770" s="246" t="s">
        <v>19</v>
      </c>
      <c r="F1770" s="247" t="s">
        <v>2626</v>
      </c>
      <c r="G1770" s="245"/>
      <c r="H1770" s="248">
        <v>-0.67500000000000004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153</v>
      </c>
      <c r="AU1770" s="254" t="s">
        <v>79</v>
      </c>
      <c r="AV1770" s="14" t="s">
        <v>79</v>
      </c>
      <c r="AW1770" s="14" t="s">
        <v>31</v>
      </c>
      <c r="AX1770" s="14" t="s">
        <v>69</v>
      </c>
      <c r="AY1770" s="254" t="s">
        <v>142</v>
      </c>
    </row>
    <row r="1771" s="13" customFormat="1">
      <c r="A1771" s="13"/>
      <c r="B1771" s="233"/>
      <c r="C1771" s="234"/>
      <c r="D1771" s="235" t="s">
        <v>153</v>
      </c>
      <c r="E1771" s="236" t="s">
        <v>19</v>
      </c>
      <c r="F1771" s="237" t="s">
        <v>2570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153</v>
      </c>
      <c r="AU1771" s="243" t="s">
        <v>79</v>
      </c>
      <c r="AV1771" s="13" t="s">
        <v>77</v>
      </c>
      <c r="AW1771" s="13" t="s">
        <v>31</v>
      </c>
      <c r="AX1771" s="13" t="s">
        <v>69</v>
      </c>
      <c r="AY1771" s="243" t="s">
        <v>142</v>
      </c>
    </row>
    <row r="1772" s="14" customFormat="1">
      <c r="A1772" s="14"/>
      <c r="B1772" s="244"/>
      <c r="C1772" s="245"/>
      <c r="D1772" s="235" t="s">
        <v>153</v>
      </c>
      <c r="E1772" s="246" t="s">
        <v>19</v>
      </c>
      <c r="F1772" s="247" t="s">
        <v>2627</v>
      </c>
      <c r="G1772" s="245"/>
      <c r="H1772" s="248">
        <v>-3.8919999999999999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153</v>
      </c>
      <c r="AU1772" s="254" t="s">
        <v>79</v>
      </c>
      <c r="AV1772" s="14" t="s">
        <v>79</v>
      </c>
      <c r="AW1772" s="14" t="s">
        <v>31</v>
      </c>
      <c r="AX1772" s="14" t="s">
        <v>69</v>
      </c>
      <c r="AY1772" s="254" t="s">
        <v>142</v>
      </c>
    </row>
    <row r="1773" s="13" customFormat="1">
      <c r="A1773" s="13"/>
      <c r="B1773" s="233"/>
      <c r="C1773" s="234"/>
      <c r="D1773" s="235" t="s">
        <v>153</v>
      </c>
      <c r="E1773" s="236" t="s">
        <v>19</v>
      </c>
      <c r="F1773" s="237" t="s">
        <v>2572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153</v>
      </c>
      <c r="AU1773" s="243" t="s">
        <v>79</v>
      </c>
      <c r="AV1773" s="13" t="s">
        <v>77</v>
      </c>
      <c r="AW1773" s="13" t="s">
        <v>31</v>
      </c>
      <c r="AX1773" s="13" t="s">
        <v>69</v>
      </c>
      <c r="AY1773" s="243" t="s">
        <v>142</v>
      </c>
    </row>
    <row r="1774" s="14" customFormat="1">
      <c r="A1774" s="14"/>
      <c r="B1774" s="244"/>
      <c r="C1774" s="245"/>
      <c r="D1774" s="235" t="s">
        <v>153</v>
      </c>
      <c r="E1774" s="246" t="s">
        <v>19</v>
      </c>
      <c r="F1774" s="247" t="s">
        <v>2628</v>
      </c>
      <c r="G1774" s="245"/>
      <c r="H1774" s="248">
        <v>-0.23999999999999999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153</v>
      </c>
      <c r="AU1774" s="254" t="s">
        <v>79</v>
      </c>
      <c r="AV1774" s="14" t="s">
        <v>79</v>
      </c>
      <c r="AW1774" s="14" t="s">
        <v>31</v>
      </c>
      <c r="AX1774" s="14" t="s">
        <v>69</v>
      </c>
      <c r="AY1774" s="254" t="s">
        <v>142</v>
      </c>
    </row>
    <row r="1775" s="13" customFormat="1">
      <c r="A1775" s="13"/>
      <c r="B1775" s="233"/>
      <c r="C1775" s="234"/>
      <c r="D1775" s="235" t="s">
        <v>153</v>
      </c>
      <c r="E1775" s="236" t="s">
        <v>19</v>
      </c>
      <c r="F1775" s="237" t="s">
        <v>2574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153</v>
      </c>
      <c r="AU1775" s="243" t="s">
        <v>79</v>
      </c>
      <c r="AV1775" s="13" t="s">
        <v>77</v>
      </c>
      <c r="AW1775" s="13" t="s">
        <v>31</v>
      </c>
      <c r="AX1775" s="13" t="s">
        <v>69</v>
      </c>
      <c r="AY1775" s="243" t="s">
        <v>142</v>
      </c>
    </row>
    <row r="1776" s="14" customFormat="1">
      <c r="A1776" s="14"/>
      <c r="B1776" s="244"/>
      <c r="C1776" s="245"/>
      <c r="D1776" s="235" t="s">
        <v>153</v>
      </c>
      <c r="E1776" s="246" t="s">
        <v>19</v>
      </c>
      <c r="F1776" s="247" t="s">
        <v>2629</v>
      </c>
      <c r="G1776" s="245"/>
      <c r="H1776" s="248">
        <v>-27.719999999999999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153</v>
      </c>
      <c r="AU1776" s="254" t="s">
        <v>79</v>
      </c>
      <c r="AV1776" s="14" t="s">
        <v>79</v>
      </c>
      <c r="AW1776" s="14" t="s">
        <v>31</v>
      </c>
      <c r="AX1776" s="14" t="s">
        <v>69</v>
      </c>
      <c r="AY1776" s="254" t="s">
        <v>142</v>
      </c>
    </row>
    <row r="1777" s="13" customFormat="1">
      <c r="A1777" s="13"/>
      <c r="B1777" s="233"/>
      <c r="C1777" s="234"/>
      <c r="D1777" s="235" t="s">
        <v>153</v>
      </c>
      <c r="E1777" s="236" t="s">
        <v>19</v>
      </c>
      <c r="F1777" s="237" t="s">
        <v>2576</v>
      </c>
      <c r="G1777" s="234"/>
      <c r="H1777" s="236" t="s">
        <v>19</v>
      </c>
      <c r="I1777" s="238"/>
      <c r="J1777" s="234"/>
      <c r="K1777" s="234"/>
      <c r="L1777" s="239"/>
      <c r="M1777" s="240"/>
      <c r="N1777" s="241"/>
      <c r="O1777" s="241"/>
      <c r="P1777" s="241"/>
      <c r="Q1777" s="241"/>
      <c r="R1777" s="241"/>
      <c r="S1777" s="241"/>
      <c r="T1777" s="24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3" t="s">
        <v>153</v>
      </c>
      <c r="AU1777" s="243" t="s">
        <v>79</v>
      </c>
      <c r="AV1777" s="13" t="s">
        <v>77</v>
      </c>
      <c r="AW1777" s="13" t="s">
        <v>31</v>
      </c>
      <c r="AX1777" s="13" t="s">
        <v>69</v>
      </c>
      <c r="AY1777" s="243" t="s">
        <v>142</v>
      </c>
    </row>
    <row r="1778" s="14" customFormat="1">
      <c r="A1778" s="14"/>
      <c r="B1778" s="244"/>
      <c r="C1778" s="245"/>
      <c r="D1778" s="235" t="s">
        <v>153</v>
      </c>
      <c r="E1778" s="246" t="s">
        <v>19</v>
      </c>
      <c r="F1778" s="247" t="s">
        <v>2630</v>
      </c>
      <c r="G1778" s="245"/>
      <c r="H1778" s="248">
        <v>-0.81899999999999995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153</v>
      </c>
      <c r="AU1778" s="254" t="s">
        <v>79</v>
      </c>
      <c r="AV1778" s="14" t="s">
        <v>79</v>
      </c>
      <c r="AW1778" s="14" t="s">
        <v>31</v>
      </c>
      <c r="AX1778" s="14" t="s">
        <v>69</v>
      </c>
      <c r="AY1778" s="254" t="s">
        <v>142</v>
      </c>
    </row>
    <row r="1779" s="13" customFormat="1">
      <c r="A1779" s="13"/>
      <c r="B1779" s="233"/>
      <c r="C1779" s="234"/>
      <c r="D1779" s="235" t="s">
        <v>153</v>
      </c>
      <c r="E1779" s="236" t="s">
        <v>19</v>
      </c>
      <c r="F1779" s="237" t="s">
        <v>2578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153</v>
      </c>
      <c r="AU1779" s="243" t="s">
        <v>79</v>
      </c>
      <c r="AV1779" s="13" t="s">
        <v>77</v>
      </c>
      <c r="AW1779" s="13" t="s">
        <v>31</v>
      </c>
      <c r="AX1779" s="13" t="s">
        <v>69</v>
      </c>
      <c r="AY1779" s="243" t="s">
        <v>142</v>
      </c>
    </row>
    <row r="1780" s="14" customFormat="1">
      <c r="A1780" s="14"/>
      <c r="B1780" s="244"/>
      <c r="C1780" s="245"/>
      <c r="D1780" s="235" t="s">
        <v>153</v>
      </c>
      <c r="E1780" s="246" t="s">
        <v>19</v>
      </c>
      <c r="F1780" s="247" t="s">
        <v>2631</v>
      </c>
      <c r="G1780" s="245"/>
      <c r="H1780" s="248">
        <v>-1.5900000000000001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153</v>
      </c>
      <c r="AU1780" s="254" t="s">
        <v>79</v>
      </c>
      <c r="AV1780" s="14" t="s">
        <v>79</v>
      </c>
      <c r="AW1780" s="14" t="s">
        <v>31</v>
      </c>
      <c r="AX1780" s="14" t="s">
        <v>69</v>
      </c>
      <c r="AY1780" s="254" t="s">
        <v>142</v>
      </c>
    </row>
    <row r="1781" s="13" customFormat="1">
      <c r="A1781" s="13"/>
      <c r="B1781" s="233"/>
      <c r="C1781" s="234"/>
      <c r="D1781" s="235" t="s">
        <v>153</v>
      </c>
      <c r="E1781" s="236" t="s">
        <v>19</v>
      </c>
      <c r="F1781" s="237" t="s">
        <v>2580</v>
      </c>
      <c r="G1781" s="234"/>
      <c r="H1781" s="236" t="s">
        <v>19</v>
      </c>
      <c r="I1781" s="238"/>
      <c r="J1781" s="234"/>
      <c r="K1781" s="234"/>
      <c r="L1781" s="239"/>
      <c r="M1781" s="240"/>
      <c r="N1781" s="241"/>
      <c r="O1781" s="241"/>
      <c r="P1781" s="241"/>
      <c r="Q1781" s="241"/>
      <c r="R1781" s="241"/>
      <c r="S1781" s="241"/>
      <c r="T1781" s="24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3" t="s">
        <v>153</v>
      </c>
      <c r="AU1781" s="243" t="s">
        <v>79</v>
      </c>
      <c r="AV1781" s="13" t="s">
        <v>77</v>
      </c>
      <c r="AW1781" s="13" t="s">
        <v>31</v>
      </c>
      <c r="AX1781" s="13" t="s">
        <v>69</v>
      </c>
      <c r="AY1781" s="243" t="s">
        <v>142</v>
      </c>
    </row>
    <row r="1782" s="14" customFormat="1">
      <c r="A1782" s="14"/>
      <c r="B1782" s="244"/>
      <c r="C1782" s="245"/>
      <c r="D1782" s="235" t="s">
        <v>153</v>
      </c>
      <c r="E1782" s="246" t="s">
        <v>19</v>
      </c>
      <c r="F1782" s="247" t="s">
        <v>2632</v>
      </c>
      <c r="G1782" s="245"/>
      <c r="H1782" s="248">
        <v>-2.52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153</v>
      </c>
      <c r="AU1782" s="254" t="s">
        <v>79</v>
      </c>
      <c r="AV1782" s="14" t="s">
        <v>79</v>
      </c>
      <c r="AW1782" s="14" t="s">
        <v>31</v>
      </c>
      <c r="AX1782" s="14" t="s">
        <v>69</v>
      </c>
      <c r="AY1782" s="254" t="s">
        <v>142</v>
      </c>
    </row>
    <row r="1783" s="13" customFormat="1">
      <c r="A1783" s="13"/>
      <c r="B1783" s="233"/>
      <c r="C1783" s="234"/>
      <c r="D1783" s="235" t="s">
        <v>153</v>
      </c>
      <c r="E1783" s="236" t="s">
        <v>19</v>
      </c>
      <c r="F1783" s="237" t="s">
        <v>2582</v>
      </c>
      <c r="G1783" s="234"/>
      <c r="H1783" s="236" t="s">
        <v>19</v>
      </c>
      <c r="I1783" s="238"/>
      <c r="J1783" s="234"/>
      <c r="K1783" s="234"/>
      <c r="L1783" s="239"/>
      <c r="M1783" s="240"/>
      <c r="N1783" s="241"/>
      <c r="O1783" s="241"/>
      <c r="P1783" s="241"/>
      <c r="Q1783" s="241"/>
      <c r="R1783" s="241"/>
      <c r="S1783" s="241"/>
      <c r="T1783" s="24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3" t="s">
        <v>153</v>
      </c>
      <c r="AU1783" s="243" t="s">
        <v>79</v>
      </c>
      <c r="AV1783" s="13" t="s">
        <v>77</v>
      </c>
      <c r="AW1783" s="13" t="s">
        <v>31</v>
      </c>
      <c r="AX1783" s="13" t="s">
        <v>69</v>
      </c>
      <c r="AY1783" s="243" t="s">
        <v>142</v>
      </c>
    </row>
    <row r="1784" s="14" customFormat="1">
      <c r="A1784" s="14"/>
      <c r="B1784" s="244"/>
      <c r="C1784" s="245"/>
      <c r="D1784" s="235" t="s">
        <v>153</v>
      </c>
      <c r="E1784" s="246" t="s">
        <v>19</v>
      </c>
      <c r="F1784" s="247" t="s">
        <v>2633</v>
      </c>
      <c r="G1784" s="245"/>
      <c r="H1784" s="248">
        <v>-2.2400000000000002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153</v>
      </c>
      <c r="AU1784" s="254" t="s">
        <v>79</v>
      </c>
      <c r="AV1784" s="14" t="s">
        <v>79</v>
      </c>
      <c r="AW1784" s="14" t="s">
        <v>31</v>
      </c>
      <c r="AX1784" s="14" t="s">
        <v>69</v>
      </c>
      <c r="AY1784" s="254" t="s">
        <v>142</v>
      </c>
    </row>
    <row r="1785" s="13" customFormat="1">
      <c r="A1785" s="13"/>
      <c r="B1785" s="233"/>
      <c r="C1785" s="234"/>
      <c r="D1785" s="235" t="s">
        <v>153</v>
      </c>
      <c r="E1785" s="236" t="s">
        <v>19</v>
      </c>
      <c r="F1785" s="237" t="s">
        <v>2584</v>
      </c>
      <c r="G1785" s="234"/>
      <c r="H1785" s="236" t="s">
        <v>19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3" t="s">
        <v>153</v>
      </c>
      <c r="AU1785" s="243" t="s">
        <v>79</v>
      </c>
      <c r="AV1785" s="13" t="s">
        <v>77</v>
      </c>
      <c r="AW1785" s="13" t="s">
        <v>31</v>
      </c>
      <c r="AX1785" s="13" t="s">
        <v>69</v>
      </c>
      <c r="AY1785" s="243" t="s">
        <v>142</v>
      </c>
    </row>
    <row r="1786" s="14" customFormat="1">
      <c r="A1786" s="14"/>
      <c r="B1786" s="244"/>
      <c r="C1786" s="245"/>
      <c r="D1786" s="235" t="s">
        <v>153</v>
      </c>
      <c r="E1786" s="246" t="s">
        <v>19</v>
      </c>
      <c r="F1786" s="247" t="s">
        <v>2634</v>
      </c>
      <c r="G1786" s="245"/>
      <c r="H1786" s="248">
        <v>-1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153</v>
      </c>
      <c r="AU1786" s="254" t="s">
        <v>79</v>
      </c>
      <c r="AV1786" s="14" t="s">
        <v>79</v>
      </c>
      <c r="AW1786" s="14" t="s">
        <v>31</v>
      </c>
      <c r="AX1786" s="14" t="s">
        <v>69</v>
      </c>
      <c r="AY1786" s="254" t="s">
        <v>142</v>
      </c>
    </row>
    <row r="1787" s="13" customFormat="1">
      <c r="A1787" s="13"/>
      <c r="B1787" s="233"/>
      <c r="C1787" s="234"/>
      <c r="D1787" s="235" t="s">
        <v>153</v>
      </c>
      <c r="E1787" s="236" t="s">
        <v>19</v>
      </c>
      <c r="F1787" s="237" t="s">
        <v>2635</v>
      </c>
      <c r="G1787" s="234"/>
      <c r="H1787" s="236" t="s">
        <v>19</v>
      </c>
      <c r="I1787" s="238"/>
      <c r="J1787" s="234"/>
      <c r="K1787" s="234"/>
      <c r="L1787" s="239"/>
      <c r="M1787" s="240"/>
      <c r="N1787" s="241"/>
      <c r="O1787" s="241"/>
      <c r="P1787" s="241"/>
      <c r="Q1787" s="241"/>
      <c r="R1787" s="241"/>
      <c r="S1787" s="241"/>
      <c r="T1787" s="24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3" t="s">
        <v>153</v>
      </c>
      <c r="AU1787" s="243" t="s">
        <v>79</v>
      </c>
      <c r="AV1787" s="13" t="s">
        <v>77</v>
      </c>
      <c r="AW1787" s="13" t="s">
        <v>31</v>
      </c>
      <c r="AX1787" s="13" t="s">
        <v>69</v>
      </c>
      <c r="AY1787" s="243" t="s">
        <v>142</v>
      </c>
    </row>
    <row r="1788" s="14" customFormat="1">
      <c r="A1788" s="14"/>
      <c r="B1788" s="244"/>
      <c r="C1788" s="245"/>
      <c r="D1788" s="235" t="s">
        <v>153</v>
      </c>
      <c r="E1788" s="246" t="s">
        <v>19</v>
      </c>
      <c r="F1788" s="247" t="s">
        <v>2636</v>
      </c>
      <c r="G1788" s="245"/>
      <c r="H1788" s="248">
        <v>-1.3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153</v>
      </c>
      <c r="AU1788" s="254" t="s">
        <v>79</v>
      </c>
      <c r="AV1788" s="14" t="s">
        <v>79</v>
      </c>
      <c r="AW1788" s="14" t="s">
        <v>31</v>
      </c>
      <c r="AX1788" s="14" t="s">
        <v>69</v>
      </c>
      <c r="AY1788" s="254" t="s">
        <v>142</v>
      </c>
    </row>
    <row r="1789" s="13" customFormat="1">
      <c r="A1789" s="13"/>
      <c r="B1789" s="233"/>
      <c r="C1789" s="234"/>
      <c r="D1789" s="235" t="s">
        <v>153</v>
      </c>
      <c r="E1789" s="236" t="s">
        <v>19</v>
      </c>
      <c r="F1789" s="237" t="s">
        <v>2586</v>
      </c>
      <c r="G1789" s="234"/>
      <c r="H1789" s="236" t="s">
        <v>19</v>
      </c>
      <c r="I1789" s="238"/>
      <c r="J1789" s="234"/>
      <c r="K1789" s="234"/>
      <c r="L1789" s="239"/>
      <c r="M1789" s="240"/>
      <c r="N1789" s="241"/>
      <c r="O1789" s="241"/>
      <c r="P1789" s="241"/>
      <c r="Q1789" s="241"/>
      <c r="R1789" s="241"/>
      <c r="S1789" s="241"/>
      <c r="T1789" s="24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3" t="s">
        <v>153</v>
      </c>
      <c r="AU1789" s="243" t="s">
        <v>79</v>
      </c>
      <c r="AV1789" s="13" t="s">
        <v>77</v>
      </c>
      <c r="AW1789" s="13" t="s">
        <v>31</v>
      </c>
      <c r="AX1789" s="13" t="s">
        <v>69</v>
      </c>
      <c r="AY1789" s="243" t="s">
        <v>142</v>
      </c>
    </row>
    <row r="1790" s="14" customFormat="1">
      <c r="A1790" s="14"/>
      <c r="B1790" s="244"/>
      <c r="C1790" s="245"/>
      <c r="D1790" s="235" t="s">
        <v>153</v>
      </c>
      <c r="E1790" s="246" t="s">
        <v>19</v>
      </c>
      <c r="F1790" s="247" t="s">
        <v>2637</v>
      </c>
      <c r="G1790" s="245"/>
      <c r="H1790" s="248">
        <v>-6.5999999999999996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153</v>
      </c>
      <c r="AU1790" s="254" t="s">
        <v>79</v>
      </c>
      <c r="AV1790" s="14" t="s">
        <v>79</v>
      </c>
      <c r="AW1790" s="14" t="s">
        <v>31</v>
      </c>
      <c r="AX1790" s="14" t="s">
        <v>69</v>
      </c>
      <c r="AY1790" s="254" t="s">
        <v>142</v>
      </c>
    </row>
    <row r="1791" s="14" customFormat="1">
      <c r="A1791" s="14"/>
      <c r="B1791" s="244"/>
      <c r="C1791" s="245"/>
      <c r="D1791" s="235" t="s">
        <v>153</v>
      </c>
      <c r="E1791" s="246" t="s">
        <v>19</v>
      </c>
      <c r="F1791" s="247" t="s">
        <v>2638</v>
      </c>
      <c r="G1791" s="245"/>
      <c r="H1791" s="248">
        <v>-5.7999999999999998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153</v>
      </c>
      <c r="AU1791" s="254" t="s">
        <v>79</v>
      </c>
      <c r="AV1791" s="14" t="s">
        <v>79</v>
      </c>
      <c r="AW1791" s="14" t="s">
        <v>31</v>
      </c>
      <c r="AX1791" s="14" t="s">
        <v>69</v>
      </c>
      <c r="AY1791" s="254" t="s">
        <v>142</v>
      </c>
    </row>
    <row r="1792" s="14" customFormat="1">
      <c r="A1792" s="14"/>
      <c r="B1792" s="244"/>
      <c r="C1792" s="245"/>
      <c r="D1792" s="235" t="s">
        <v>153</v>
      </c>
      <c r="E1792" s="246" t="s">
        <v>19</v>
      </c>
      <c r="F1792" s="247" t="s">
        <v>2638</v>
      </c>
      <c r="G1792" s="245"/>
      <c r="H1792" s="248">
        <v>-5.7999999999999998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153</v>
      </c>
      <c r="AU1792" s="254" t="s">
        <v>79</v>
      </c>
      <c r="AV1792" s="14" t="s">
        <v>79</v>
      </c>
      <c r="AW1792" s="14" t="s">
        <v>31</v>
      </c>
      <c r="AX1792" s="14" t="s">
        <v>69</v>
      </c>
      <c r="AY1792" s="254" t="s">
        <v>142</v>
      </c>
    </row>
    <row r="1793" s="14" customFormat="1">
      <c r="A1793" s="14"/>
      <c r="B1793" s="244"/>
      <c r="C1793" s="245"/>
      <c r="D1793" s="235" t="s">
        <v>153</v>
      </c>
      <c r="E1793" s="246" t="s">
        <v>19</v>
      </c>
      <c r="F1793" s="247" t="s">
        <v>2639</v>
      </c>
      <c r="G1793" s="245"/>
      <c r="H1793" s="248">
        <v>-2.04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153</v>
      </c>
      <c r="AU1793" s="254" t="s">
        <v>79</v>
      </c>
      <c r="AV1793" s="14" t="s">
        <v>79</v>
      </c>
      <c r="AW1793" s="14" t="s">
        <v>31</v>
      </c>
      <c r="AX1793" s="14" t="s">
        <v>69</v>
      </c>
      <c r="AY1793" s="254" t="s">
        <v>142</v>
      </c>
    </row>
    <row r="1794" s="14" customFormat="1">
      <c r="A1794" s="14"/>
      <c r="B1794" s="244"/>
      <c r="C1794" s="245"/>
      <c r="D1794" s="235" t="s">
        <v>153</v>
      </c>
      <c r="E1794" s="246" t="s">
        <v>19</v>
      </c>
      <c r="F1794" s="247" t="s">
        <v>2702</v>
      </c>
      <c r="G1794" s="245"/>
      <c r="H1794" s="248">
        <v>-136.096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153</v>
      </c>
      <c r="AU1794" s="254" t="s">
        <v>79</v>
      </c>
      <c r="AV1794" s="14" t="s">
        <v>79</v>
      </c>
      <c r="AW1794" s="14" t="s">
        <v>31</v>
      </c>
      <c r="AX1794" s="14" t="s">
        <v>69</v>
      </c>
      <c r="AY1794" s="254" t="s">
        <v>142</v>
      </c>
    </row>
    <row r="1795" s="15" customFormat="1">
      <c r="A1795" s="15"/>
      <c r="B1795" s="255"/>
      <c r="C1795" s="256"/>
      <c r="D1795" s="235" t="s">
        <v>153</v>
      </c>
      <c r="E1795" s="257" t="s">
        <v>19</v>
      </c>
      <c r="F1795" s="258" t="s">
        <v>158</v>
      </c>
      <c r="G1795" s="256"/>
      <c r="H1795" s="259">
        <v>938.82100000000059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153</v>
      </c>
      <c r="AU1795" s="265" t="s">
        <v>79</v>
      </c>
      <c r="AV1795" s="15" t="s">
        <v>149</v>
      </c>
      <c r="AW1795" s="15" t="s">
        <v>31</v>
      </c>
      <c r="AX1795" s="15" t="s">
        <v>69</v>
      </c>
      <c r="AY1795" s="265" t="s">
        <v>142</v>
      </c>
    </row>
    <row r="1796" s="14" customFormat="1">
      <c r="A1796" s="14"/>
      <c r="B1796" s="244"/>
      <c r="C1796" s="245"/>
      <c r="D1796" s="235" t="s">
        <v>153</v>
      </c>
      <c r="E1796" s="246" t="s">
        <v>19</v>
      </c>
      <c r="F1796" s="247" t="s">
        <v>2703</v>
      </c>
      <c r="G1796" s="245"/>
      <c r="H1796" s="248">
        <v>985.76199999999994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153</v>
      </c>
      <c r="AU1796" s="254" t="s">
        <v>79</v>
      </c>
      <c r="AV1796" s="14" t="s">
        <v>79</v>
      </c>
      <c r="AW1796" s="14" t="s">
        <v>31</v>
      </c>
      <c r="AX1796" s="14" t="s">
        <v>77</v>
      </c>
      <c r="AY1796" s="254" t="s">
        <v>142</v>
      </c>
    </row>
    <row r="1797" s="2" customFormat="1" ht="16.5" customHeight="1">
      <c r="A1797" s="41"/>
      <c r="B1797" s="42"/>
      <c r="C1797" s="277" t="s">
        <v>2704</v>
      </c>
      <c r="D1797" s="277" t="s">
        <v>275</v>
      </c>
      <c r="E1797" s="278" t="s">
        <v>2687</v>
      </c>
      <c r="F1797" s="279" t="s">
        <v>2688</v>
      </c>
      <c r="G1797" s="280" t="s">
        <v>147</v>
      </c>
      <c r="H1797" s="281">
        <v>190.655</v>
      </c>
      <c r="I1797" s="282"/>
      <c r="J1797" s="283">
        <f>ROUND(I1797*H1797,2)</f>
        <v>0</v>
      </c>
      <c r="K1797" s="279" t="s">
        <v>148</v>
      </c>
      <c r="L1797" s="284"/>
      <c r="M1797" s="285" t="s">
        <v>19</v>
      </c>
      <c r="N1797" s="286" t="s">
        <v>40</v>
      </c>
      <c r="O1797" s="87"/>
      <c r="P1797" s="224">
        <f>O1797*H1797</f>
        <v>0</v>
      </c>
      <c r="Q1797" s="224">
        <v>0.0030000000000000001</v>
      </c>
      <c r="R1797" s="224">
        <f>Q1797*H1797</f>
        <v>0.57196500000000006</v>
      </c>
      <c r="S1797" s="224">
        <v>0</v>
      </c>
      <c r="T1797" s="225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6" t="s">
        <v>193</v>
      </c>
      <c r="AT1797" s="226" t="s">
        <v>275</v>
      </c>
      <c r="AU1797" s="226" t="s">
        <v>79</v>
      </c>
      <c r="AY1797" s="20" t="s">
        <v>142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20" t="s">
        <v>77</v>
      </c>
      <c r="BK1797" s="227">
        <f>ROUND(I1797*H1797,2)</f>
        <v>0</v>
      </c>
      <c r="BL1797" s="20" t="s">
        <v>149</v>
      </c>
      <c r="BM1797" s="226" t="s">
        <v>2705</v>
      </c>
    </row>
    <row r="1798" s="13" customFormat="1">
      <c r="A1798" s="13"/>
      <c r="B1798" s="233"/>
      <c r="C1798" s="234"/>
      <c r="D1798" s="235" t="s">
        <v>153</v>
      </c>
      <c r="E1798" s="236" t="s">
        <v>19</v>
      </c>
      <c r="F1798" s="237" t="s">
        <v>2706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153</v>
      </c>
      <c r="AU1798" s="243" t="s">
        <v>79</v>
      </c>
      <c r="AV1798" s="13" t="s">
        <v>77</v>
      </c>
      <c r="AW1798" s="13" t="s">
        <v>31</v>
      </c>
      <c r="AX1798" s="13" t="s">
        <v>69</v>
      </c>
      <c r="AY1798" s="243" t="s">
        <v>142</v>
      </c>
    </row>
    <row r="1799" s="14" customFormat="1">
      <c r="A1799" s="14"/>
      <c r="B1799" s="244"/>
      <c r="C1799" s="245"/>
      <c r="D1799" s="235" t="s">
        <v>153</v>
      </c>
      <c r="E1799" s="246" t="s">
        <v>19</v>
      </c>
      <c r="F1799" s="247" t="s">
        <v>2707</v>
      </c>
      <c r="G1799" s="245"/>
      <c r="H1799" s="248">
        <v>31.969999999999999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153</v>
      </c>
      <c r="AU1799" s="254" t="s">
        <v>79</v>
      </c>
      <c r="AV1799" s="14" t="s">
        <v>79</v>
      </c>
      <c r="AW1799" s="14" t="s">
        <v>31</v>
      </c>
      <c r="AX1799" s="14" t="s">
        <v>69</v>
      </c>
      <c r="AY1799" s="254" t="s">
        <v>142</v>
      </c>
    </row>
    <row r="1800" s="13" customFormat="1">
      <c r="A1800" s="13"/>
      <c r="B1800" s="233"/>
      <c r="C1800" s="234"/>
      <c r="D1800" s="235" t="s">
        <v>153</v>
      </c>
      <c r="E1800" s="236" t="s">
        <v>19</v>
      </c>
      <c r="F1800" s="237" t="s">
        <v>2708</v>
      </c>
      <c r="G1800" s="234"/>
      <c r="H1800" s="236" t="s">
        <v>19</v>
      </c>
      <c r="I1800" s="238"/>
      <c r="J1800" s="234"/>
      <c r="K1800" s="234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153</v>
      </c>
      <c r="AU1800" s="243" t="s">
        <v>79</v>
      </c>
      <c r="AV1800" s="13" t="s">
        <v>77</v>
      </c>
      <c r="AW1800" s="13" t="s">
        <v>31</v>
      </c>
      <c r="AX1800" s="13" t="s">
        <v>69</v>
      </c>
      <c r="AY1800" s="243" t="s">
        <v>142</v>
      </c>
    </row>
    <row r="1801" s="14" customFormat="1">
      <c r="A1801" s="14"/>
      <c r="B1801" s="244"/>
      <c r="C1801" s="245"/>
      <c r="D1801" s="235" t="s">
        <v>153</v>
      </c>
      <c r="E1801" s="246" t="s">
        <v>19</v>
      </c>
      <c r="F1801" s="247" t="s">
        <v>2709</v>
      </c>
      <c r="G1801" s="245"/>
      <c r="H1801" s="248">
        <v>1.7649999999999999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153</v>
      </c>
      <c r="AU1801" s="254" t="s">
        <v>79</v>
      </c>
      <c r="AV1801" s="14" t="s">
        <v>79</v>
      </c>
      <c r="AW1801" s="14" t="s">
        <v>31</v>
      </c>
      <c r="AX1801" s="14" t="s">
        <v>69</v>
      </c>
      <c r="AY1801" s="254" t="s">
        <v>142</v>
      </c>
    </row>
    <row r="1802" s="14" customFormat="1">
      <c r="A1802" s="14"/>
      <c r="B1802" s="244"/>
      <c r="C1802" s="245"/>
      <c r="D1802" s="235" t="s">
        <v>153</v>
      </c>
      <c r="E1802" s="246" t="s">
        <v>19</v>
      </c>
      <c r="F1802" s="247" t="s">
        <v>2710</v>
      </c>
      <c r="G1802" s="245"/>
      <c r="H1802" s="248">
        <v>8.4719999999999995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153</v>
      </c>
      <c r="AU1802" s="254" t="s">
        <v>79</v>
      </c>
      <c r="AV1802" s="14" t="s">
        <v>79</v>
      </c>
      <c r="AW1802" s="14" t="s">
        <v>31</v>
      </c>
      <c r="AX1802" s="14" t="s">
        <v>69</v>
      </c>
      <c r="AY1802" s="254" t="s">
        <v>142</v>
      </c>
    </row>
    <row r="1803" s="14" customFormat="1">
      <c r="A1803" s="14"/>
      <c r="B1803" s="244"/>
      <c r="C1803" s="245"/>
      <c r="D1803" s="235" t="s">
        <v>153</v>
      </c>
      <c r="E1803" s="246" t="s">
        <v>19</v>
      </c>
      <c r="F1803" s="247" t="s">
        <v>2711</v>
      </c>
      <c r="G1803" s="245"/>
      <c r="H1803" s="248">
        <v>10.523999999999999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153</v>
      </c>
      <c r="AU1803" s="254" t="s">
        <v>79</v>
      </c>
      <c r="AV1803" s="14" t="s">
        <v>79</v>
      </c>
      <c r="AW1803" s="14" t="s">
        <v>31</v>
      </c>
      <c r="AX1803" s="14" t="s">
        <v>69</v>
      </c>
      <c r="AY1803" s="254" t="s">
        <v>142</v>
      </c>
    </row>
    <row r="1804" s="13" customFormat="1">
      <c r="A1804" s="13"/>
      <c r="B1804" s="233"/>
      <c r="C1804" s="234"/>
      <c r="D1804" s="235" t="s">
        <v>153</v>
      </c>
      <c r="E1804" s="236" t="s">
        <v>19</v>
      </c>
      <c r="F1804" s="237" t="s">
        <v>2712</v>
      </c>
      <c r="G1804" s="234"/>
      <c r="H1804" s="236" t="s">
        <v>19</v>
      </c>
      <c r="I1804" s="238"/>
      <c r="J1804" s="234"/>
      <c r="K1804" s="234"/>
      <c r="L1804" s="239"/>
      <c r="M1804" s="240"/>
      <c r="N1804" s="241"/>
      <c r="O1804" s="241"/>
      <c r="P1804" s="241"/>
      <c r="Q1804" s="241"/>
      <c r="R1804" s="241"/>
      <c r="S1804" s="241"/>
      <c r="T1804" s="24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3" t="s">
        <v>153</v>
      </c>
      <c r="AU1804" s="243" t="s">
        <v>79</v>
      </c>
      <c r="AV1804" s="13" t="s">
        <v>77</v>
      </c>
      <c r="AW1804" s="13" t="s">
        <v>31</v>
      </c>
      <c r="AX1804" s="13" t="s">
        <v>69</v>
      </c>
      <c r="AY1804" s="243" t="s">
        <v>142</v>
      </c>
    </row>
    <row r="1805" s="14" customFormat="1">
      <c r="A1805" s="14"/>
      <c r="B1805" s="244"/>
      <c r="C1805" s="245"/>
      <c r="D1805" s="235" t="s">
        <v>153</v>
      </c>
      <c r="E1805" s="246" t="s">
        <v>19</v>
      </c>
      <c r="F1805" s="247" t="s">
        <v>2713</v>
      </c>
      <c r="G1805" s="245"/>
      <c r="H1805" s="248">
        <v>36.179000000000002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153</v>
      </c>
      <c r="AU1805" s="254" t="s">
        <v>79</v>
      </c>
      <c r="AV1805" s="14" t="s">
        <v>79</v>
      </c>
      <c r="AW1805" s="14" t="s">
        <v>31</v>
      </c>
      <c r="AX1805" s="14" t="s">
        <v>69</v>
      </c>
      <c r="AY1805" s="254" t="s">
        <v>142</v>
      </c>
    </row>
    <row r="1806" s="14" customFormat="1">
      <c r="A1806" s="14"/>
      <c r="B1806" s="244"/>
      <c r="C1806" s="245"/>
      <c r="D1806" s="235" t="s">
        <v>153</v>
      </c>
      <c r="E1806" s="246" t="s">
        <v>19</v>
      </c>
      <c r="F1806" s="247" t="s">
        <v>2714</v>
      </c>
      <c r="G1806" s="245"/>
      <c r="H1806" s="248">
        <v>15.688000000000001</v>
      </c>
      <c r="I1806" s="249"/>
      <c r="J1806" s="245"/>
      <c r="K1806" s="245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4" t="s">
        <v>153</v>
      </c>
      <c r="AU1806" s="254" t="s">
        <v>79</v>
      </c>
      <c r="AV1806" s="14" t="s">
        <v>79</v>
      </c>
      <c r="AW1806" s="14" t="s">
        <v>31</v>
      </c>
      <c r="AX1806" s="14" t="s">
        <v>69</v>
      </c>
      <c r="AY1806" s="254" t="s">
        <v>142</v>
      </c>
    </row>
    <row r="1807" s="14" customFormat="1">
      <c r="A1807" s="14"/>
      <c r="B1807" s="244"/>
      <c r="C1807" s="245"/>
      <c r="D1807" s="235" t="s">
        <v>153</v>
      </c>
      <c r="E1807" s="246" t="s">
        <v>19</v>
      </c>
      <c r="F1807" s="247" t="s">
        <v>2715</v>
      </c>
      <c r="G1807" s="245"/>
      <c r="H1807" s="248">
        <v>9.8539999999999992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153</v>
      </c>
      <c r="AU1807" s="254" t="s">
        <v>79</v>
      </c>
      <c r="AV1807" s="14" t="s">
        <v>79</v>
      </c>
      <c r="AW1807" s="14" t="s">
        <v>31</v>
      </c>
      <c r="AX1807" s="14" t="s">
        <v>69</v>
      </c>
      <c r="AY1807" s="254" t="s">
        <v>142</v>
      </c>
    </row>
    <row r="1808" s="14" customFormat="1">
      <c r="A1808" s="14"/>
      <c r="B1808" s="244"/>
      <c r="C1808" s="245"/>
      <c r="D1808" s="235" t="s">
        <v>153</v>
      </c>
      <c r="E1808" s="246" t="s">
        <v>19</v>
      </c>
      <c r="F1808" s="247" t="s">
        <v>2716</v>
      </c>
      <c r="G1808" s="245"/>
      <c r="H1808" s="248">
        <v>67.123999999999995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153</v>
      </c>
      <c r="AU1808" s="254" t="s">
        <v>79</v>
      </c>
      <c r="AV1808" s="14" t="s">
        <v>79</v>
      </c>
      <c r="AW1808" s="14" t="s">
        <v>31</v>
      </c>
      <c r="AX1808" s="14" t="s">
        <v>69</v>
      </c>
      <c r="AY1808" s="254" t="s">
        <v>142</v>
      </c>
    </row>
    <row r="1809" s="15" customFormat="1">
      <c r="A1809" s="15"/>
      <c r="B1809" s="255"/>
      <c r="C1809" s="256"/>
      <c r="D1809" s="235" t="s">
        <v>153</v>
      </c>
      <c r="E1809" s="257" t="s">
        <v>19</v>
      </c>
      <c r="F1809" s="258" t="s">
        <v>158</v>
      </c>
      <c r="G1809" s="256"/>
      <c r="H1809" s="259">
        <v>181.57599999999999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153</v>
      </c>
      <c r="AU1809" s="265" t="s">
        <v>79</v>
      </c>
      <c r="AV1809" s="15" t="s">
        <v>149</v>
      </c>
      <c r="AW1809" s="15" t="s">
        <v>31</v>
      </c>
      <c r="AX1809" s="15" t="s">
        <v>69</v>
      </c>
      <c r="AY1809" s="265" t="s">
        <v>142</v>
      </c>
    </row>
    <row r="1810" s="14" customFormat="1">
      <c r="A1810" s="14"/>
      <c r="B1810" s="244"/>
      <c r="C1810" s="245"/>
      <c r="D1810" s="235" t="s">
        <v>153</v>
      </c>
      <c r="E1810" s="246" t="s">
        <v>19</v>
      </c>
      <c r="F1810" s="247" t="s">
        <v>2717</v>
      </c>
      <c r="G1810" s="245"/>
      <c r="H1810" s="248">
        <v>190.655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153</v>
      </c>
      <c r="AU1810" s="254" t="s">
        <v>79</v>
      </c>
      <c r="AV1810" s="14" t="s">
        <v>79</v>
      </c>
      <c r="AW1810" s="14" t="s">
        <v>31</v>
      </c>
      <c r="AX1810" s="14" t="s">
        <v>77</v>
      </c>
      <c r="AY1810" s="254" t="s">
        <v>142</v>
      </c>
    </row>
    <row r="1811" s="2" customFormat="1" ht="16.5" customHeight="1">
      <c r="A1811" s="41"/>
      <c r="B1811" s="42"/>
      <c r="C1811" s="277" t="s">
        <v>2718</v>
      </c>
      <c r="D1811" s="277" t="s">
        <v>275</v>
      </c>
      <c r="E1811" s="278" t="s">
        <v>2719</v>
      </c>
      <c r="F1811" s="279" t="s">
        <v>2720</v>
      </c>
      <c r="G1811" s="280" t="s">
        <v>147</v>
      </c>
      <c r="H1811" s="281">
        <v>14.363</v>
      </c>
      <c r="I1811" s="282"/>
      <c r="J1811" s="283">
        <f>ROUND(I1811*H1811,2)</f>
        <v>0</v>
      </c>
      <c r="K1811" s="279" t="s">
        <v>148</v>
      </c>
      <c r="L1811" s="284"/>
      <c r="M1811" s="285" t="s">
        <v>19</v>
      </c>
      <c r="N1811" s="286" t="s">
        <v>40</v>
      </c>
      <c r="O1811" s="87"/>
      <c r="P1811" s="224">
        <f>O1811*H1811</f>
        <v>0</v>
      </c>
      <c r="Q1811" s="224">
        <v>0.0041000000000000003</v>
      </c>
      <c r="R1811" s="224">
        <f>Q1811*H1811</f>
        <v>0.058888300000000005</v>
      </c>
      <c r="S1811" s="224">
        <v>0</v>
      </c>
      <c r="T1811" s="225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6" t="s">
        <v>193</v>
      </c>
      <c r="AT1811" s="226" t="s">
        <v>275</v>
      </c>
      <c r="AU1811" s="226" t="s">
        <v>79</v>
      </c>
      <c r="AY1811" s="20" t="s">
        <v>142</v>
      </c>
      <c r="BE1811" s="227">
        <f>IF(N1811="základní",J1811,0)</f>
        <v>0</v>
      </c>
      <c r="BF1811" s="227">
        <f>IF(N1811="snížená",J1811,0)</f>
        <v>0</v>
      </c>
      <c r="BG1811" s="227">
        <f>IF(N1811="zákl. přenesená",J1811,0)</f>
        <v>0</v>
      </c>
      <c r="BH1811" s="227">
        <f>IF(N1811="sníž. přenesená",J1811,0)</f>
        <v>0</v>
      </c>
      <c r="BI1811" s="227">
        <f>IF(N1811="nulová",J1811,0)</f>
        <v>0</v>
      </c>
      <c r="BJ1811" s="20" t="s">
        <v>77</v>
      </c>
      <c r="BK1811" s="227">
        <f>ROUND(I1811*H1811,2)</f>
        <v>0</v>
      </c>
      <c r="BL1811" s="20" t="s">
        <v>149</v>
      </c>
      <c r="BM1811" s="226" t="s">
        <v>2721</v>
      </c>
    </row>
    <row r="1812" s="13" customFormat="1">
      <c r="A1812" s="13"/>
      <c r="B1812" s="233"/>
      <c r="C1812" s="234"/>
      <c r="D1812" s="235" t="s">
        <v>153</v>
      </c>
      <c r="E1812" s="236" t="s">
        <v>19</v>
      </c>
      <c r="F1812" s="237" t="s">
        <v>2722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153</v>
      </c>
      <c r="AU1812" s="243" t="s">
        <v>79</v>
      </c>
      <c r="AV1812" s="13" t="s">
        <v>77</v>
      </c>
      <c r="AW1812" s="13" t="s">
        <v>31</v>
      </c>
      <c r="AX1812" s="13" t="s">
        <v>69</v>
      </c>
      <c r="AY1812" s="243" t="s">
        <v>142</v>
      </c>
    </row>
    <row r="1813" s="14" customFormat="1">
      <c r="A1813" s="14"/>
      <c r="B1813" s="244"/>
      <c r="C1813" s="245"/>
      <c r="D1813" s="235" t="s">
        <v>153</v>
      </c>
      <c r="E1813" s="246" t="s">
        <v>19</v>
      </c>
      <c r="F1813" s="247" t="s">
        <v>2723</v>
      </c>
      <c r="G1813" s="245"/>
      <c r="H1813" s="248">
        <v>13.679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153</v>
      </c>
      <c r="AU1813" s="254" t="s">
        <v>79</v>
      </c>
      <c r="AV1813" s="14" t="s">
        <v>79</v>
      </c>
      <c r="AW1813" s="14" t="s">
        <v>31</v>
      </c>
      <c r="AX1813" s="14" t="s">
        <v>69</v>
      </c>
      <c r="AY1813" s="254" t="s">
        <v>142</v>
      </c>
    </row>
    <row r="1814" s="15" customFormat="1">
      <c r="A1814" s="15"/>
      <c r="B1814" s="255"/>
      <c r="C1814" s="256"/>
      <c r="D1814" s="235" t="s">
        <v>153</v>
      </c>
      <c r="E1814" s="257" t="s">
        <v>19</v>
      </c>
      <c r="F1814" s="258" t="s">
        <v>158</v>
      </c>
      <c r="G1814" s="256"/>
      <c r="H1814" s="259">
        <v>13.679</v>
      </c>
      <c r="I1814" s="260"/>
      <c r="J1814" s="256"/>
      <c r="K1814" s="256"/>
      <c r="L1814" s="261"/>
      <c r="M1814" s="262"/>
      <c r="N1814" s="263"/>
      <c r="O1814" s="263"/>
      <c r="P1814" s="263"/>
      <c r="Q1814" s="263"/>
      <c r="R1814" s="263"/>
      <c r="S1814" s="263"/>
      <c r="T1814" s="264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65" t="s">
        <v>153</v>
      </c>
      <c r="AU1814" s="265" t="s">
        <v>79</v>
      </c>
      <c r="AV1814" s="15" t="s">
        <v>149</v>
      </c>
      <c r="AW1814" s="15" t="s">
        <v>31</v>
      </c>
      <c r="AX1814" s="15" t="s">
        <v>69</v>
      </c>
      <c r="AY1814" s="265" t="s">
        <v>142</v>
      </c>
    </row>
    <row r="1815" s="14" customFormat="1">
      <c r="A1815" s="14"/>
      <c r="B1815" s="244"/>
      <c r="C1815" s="245"/>
      <c r="D1815" s="235" t="s">
        <v>153</v>
      </c>
      <c r="E1815" s="246" t="s">
        <v>19</v>
      </c>
      <c r="F1815" s="247" t="s">
        <v>2724</v>
      </c>
      <c r="G1815" s="245"/>
      <c r="H1815" s="248">
        <v>14.363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153</v>
      </c>
      <c r="AU1815" s="254" t="s">
        <v>79</v>
      </c>
      <c r="AV1815" s="14" t="s">
        <v>79</v>
      </c>
      <c r="AW1815" s="14" t="s">
        <v>31</v>
      </c>
      <c r="AX1815" s="14" t="s">
        <v>77</v>
      </c>
      <c r="AY1815" s="254" t="s">
        <v>142</v>
      </c>
    </row>
    <row r="1816" s="2" customFormat="1" ht="24.15" customHeight="1">
      <c r="A1816" s="41"/>
      <c r="B1816" s="42"/>
      <c r="C1816" s="215" t="s">
        <v>2725</v>
      </c>
      <c r="D1816" s="215" t="s">
        <v>144</v>
      </c>
      <c r="E1816" s="216" t="s">
        <v>2726</v>
      </c>
      <c r="F1816" s="217" t="s">
        <v>2727</v>
      </c>
      <c r="G1816" s="218" t="s">
        <v>176</v>
      </c>
      <c r="H1816" s="219">
        <v>94.402000000000001</v>
      </c>
      <c r="I1816" s="220"/>
      <c r="J1816" s="221">
        <f>ROUND(I1816*H1816,2)</f>
        <v>0</v>
      </c>
      <c r="K1816" s="217" t="s">
        <v>148</v>
      </c>
      <c r="L1816" s="47"/>
      <c r="M1816" s="222" t="s">
        <v>19</v>
      </c>
      <c r="N1816" s="223" t="s">
        <v>40</v>
      </c>
      <c r="O1816" s="87"/>
      <c r="P1816" s="224">
        <f>O1816*H1816</f>
        <v>0</v>
      </c>
      <c r="Q1816" s="224">
        <v>0.0017600000000000001</v>
      </c>
      <c r="R1816" s="224">
        <f>Q1816*H1816</f>
        <v>0.16614752000000002</v>
      </c>
      <c r="S1816" s="224">
        <v>0</v>
      </c>
      <c r="T1816" s="225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26" t="s">
        <v>149</v>
      </c>
      <c r="AT1816" s="226" t="s">
        <v>144</v>
      </c>
      <c r="AU1816" s="226" t="s">
        <v>79</v>
      </c>
      <c r="AY1816" s="20" t="s">
        <v>142</v>
      </c>
      <c r="BE1816" s="227">
        <f>IF(N1816="základní",J1816,0)</f>
        <v>0</v>
      </c>
      <c r="BF1816" s="227">
        <f>IF(N1816="snížená",J1816,0)</f>
        <v>0</v>
      </c>
      <c r="BG1816" s="227">
        <f>IF(N1816="zákl. přenesená",J1816,0)</f>
        <v>0</v>
      </c>
      <c r="BH1816" s="227">
        <f>IF(N1816="sníž. přenesená",J1816,0)</f>
        <v>0</v>
      </c>
      <c r="BI1816" s="227">
        <f>IF(N1816="nulová",J1816,0)</f>
        <v>0</v>
      </c>
      <c r="BJ1816" s="20" t="s">
        <v>77</v>
      </c>
      <c r="BK1816" s="227">
        <f>ROUND(I1816*H1816,2)</f>
        <v>0</v>
      </c>
      <c r="BL1816" s="20" t="s">
        <v>149</v>
      </c>
      <c r="BM1816" s="226" t="s">
        <v>2728</v>
      </c>
    </row>
    <row r="1817" s="2" customFormat="1">
      <c r="A1817" s="41"/>
      <c r="B1817" s="42"/>
      <c r="C1817" s="43"/>
      <c r="D1817" s="228" t="s">
        <v>151</v>
      </c>
      <c r="E1817" s="43"/>
      <c r="F1817" s="229" t="s">
        <v>2729</v>
      </c>
      <c r="G1817" s="43"/>
      <c r="H1817" s="43"/>
      <c r="I1817" s="230"/>
      <c r="J1817" s="43"/>
      <c r="K1817" s="43"/>
      <c r="L1817" s="47"/>
      <c r="M1817" s="231"/>
      <c r="N1817" s="232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151</v>
      </c>
      <c r="AU1817" s="20" t="s">
        <v>79</v>
      </c>
    </row>
    <row r="1818" s="13" customFormat="1">
      <c r="A1818" s="13"/>
      <c r="B1818" s="233"/>
      <c r="C1818" s="234"/>
      <c r="D1818" s="235" t="s">
        <v>153</v>
      </c>
      <c r="E1818" s="236" t="s">
        <v>19</v>
      </c>
      <c r="F1818" s="237" t="s">
        <v>2546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153</v>
      </c>
      <c r="AU1818" s="243" t="s">
        <v>79</v>
      </c>
      <c r="AV1818" s="13" t="s">
        <v>77</v>
      </c>
      <c r="AW1818" s="13" t="s">
        <v>31</v>
      </c>
      <c r="AX1818" s="13" t="s">
        <v>69</v>
      </c>
      <c r="AY1818" s="243" t="s">
        <v>142</v>
      </c>
    </row>
    <row r="1819" s="14" customFormat="1">
      <c r="A1819" s="14"/>
      <c r="B1819" s="244"/>
      <c r="C1819" s="245"/>
      <c r="D1819" s="235" t="s">
        <v>153</v>
      </c>
      <c r="E1819" s="246" t="s">
        <v>19</v>
      </c>
      <c r="F1819" s="247" t="s">
        <v>2730</v>
      </c>
      <c r="G1819" s="245"/>
      <c r="H1819" s="248">
        <v>2.226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153</v>
      </c>
      <c r="AU1819" s="254" t="s">
        <v>79</v>
      </c>
      <c r="AV1819" s="14" t="s">
        <v>79</v>
      </c>
      <c r="AW1819" s="14" t="s">
        <v>31</v>
      </c>
      <c r="AX1819" s="14" t="s">
        <v>69</v>
      </c>
      <c r="AY1819" s="254" t="s">
        <v>142</v>
      </c>
    </row>
    <row r="1820" s="13" customFormat="1">
      <c r="A1820" s="13"/>
      <c r="B1820" s="233"/>
      <c r="C1820" s="234"/>
      <c r="D1820" s="235" t="s">
        <v>153</v>
      </c>
      <c r="E1820" s="236" t="s">
        <v>19</v>
      </c>
      <c r="F1820" s="237" t="s">
        <v>2548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153</v>
      </c>
      <c r="AU1820" s="243" t="s">
        <v>79</v>
      </c>
      <c r="AV1820" s="13" t="s">
        <v>77</v>
      </c>
      <c r="AW1820" s="13" t="s">
        <v>31</v>
      </c>
      <c r="AX1820" s="13" t="s">
        <v>69</v>
      </c>
      <c r="AY1820" s="243" t="s">
        <v>142</v>
      </c>
    </row>
    <row r="1821" s="14" customFormat="1">
      <c r="A1821" s="14"/>
      <c r="B1821" s="244"/>
      <c r="C1821" s="245"/>
      <c r="D1821" s="235" t="s">
        <v>153</v>
      </c>
      <c r="E1821" s="246" t="s">
        <v>19</v>
      </c>
      <c r="F1821" s="247" t="s">
        <v>2731</v>
      </c>
      <c r="G1821" s="245"/>
      <c r="H1821" s="248">
        <v>0.50600000000000001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153</v>
      </c>
      <c r="AU1821" s="254" t="s">
        <v>79</v>
      </c>
      <c r="AV1821" s="14" t="s">
        <v>79</v>
      </c>
      <c r="AW1821" s="14" t="s">
        <v>31</v>
      </c>
      <c r="AX1821" s="14" t="s">
        <v>69</v>
      </c>
      <c r="AY1821" s="254" t="s">
        <v>142</v>
      </c>
    </row>
    <row r="1822" s="13" customFormat="1">
      <c r="A1822" s="13"/>
      <c r="B1822" s="233"/>
      <c r="C1822" s="234"/>
      <c r="D1822" s="235" t="s">
        <v>153</v>
      </c>
      <c r="E1822" s="236" t="s">
        <v>19</v>
      </c>
      <c r="F1822" s="237" t="s">
        <v>2605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153</v>
      </c>
      <c r="AU1822" s="243" t="s">
        <v>79</v>
      </c>
      <c r="AV1822" s="13" t="s">
        <v>77</v>
      </c>
      <c r="AW1822" s="13" t="s">
        <v>31</v>
      </c>
      <c r="AX1822" s="13" t="s">
        <v>69</v>
      </c>
      <c r="AY1822" s="243" t="s">
        <v>142</v>
      </c>
    </row>
    <row r="1823" s="14" customFormat="1">
      <c r="A1823" s="14"/>
      <c r="B1823" s="244"/>
      <c r="C1823" s="245"/>
      <c r="D1823" s="235" t="s">
        <v>153</v>
      </c>
      <c r="E1823" s="246" t="s">
        <v>19</v>
      </c>
      <c r="F1823" s="247" t="s">
        <v>2732</v>
      </c>
      <c r="G1823" s="245"/>
      <c r="H1823" s="248">
        <v>1.44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153</v>
      </c>
      <c r="AU1823" s="254" t="s">
        <v>79</v>
      </c>
      <c r="AV1823" s="14" t="s">
        <v>79</v>
      </c>
      <c r="AW1823" s="14" t="s">
        <v>31</v>
      </c>
      <c r="AX1823" s="14" t="s">
        <v>69</v>
      </c>
      <c r="AY1823" s="254" t="s">
        <v>142</v>
      </c>
    </row>
    <row r="1824" s="13" customFormat="1">
      <c r="A1824" s="13"/>
      <c r="B1824" s="233"/>
      <c r="C1824" s="234"/>
      <c r="D1824" s="235" t="s">
        <v>153</v>
      </c>
      <c r="E1824" s="236" t="s">
        <v>19</v>
      </c>
      <c r="F1824" s="237" t="s">
        <v>2607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153</v>
      </c>
      <c r="AU1824" s="243" t="s">
        <v>79</v>
      </c>
      <c r="AV1824" s="13" t="s">
        <v>77</v>
      </c>
      <c r="AW1824" s="13" t="s">
        <v>31</v>
      </c>
      <c r="AX1824" s="13" t="s">
        <v>69</v>
      </c>
      <c r="AY1824" s="243" t="s">
        <v>142</v>
      </c>
    </row>
    <row r="1825" s="14" customFormat="1">
      <c r="A1825" s="14"/>
      <c r="B1825" s="244"/>
      <c r="C1825" s="245"/>
      <c r="D1825" s="235" t="s">
        <v>153</v>
      </c>
      <c r="E1825" s="246" t="s">
        <v>19</v>
      </c>
      <c r="F1825" s="247" t="s">
        <v>2733</v>
      </c>
      <c r="G1825" s="245"/>
      <c r="H1825" s="248">
        <v>0.69199999999999995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153</v>
      </c>
      <c r="AU1825" s="254" t="s">
        <v>79</v>
      </c>
      <c r="AV1825" s="14" t="s">
        <v>79</v>
      </c>
      <c r="AW1825" s="14" t="s">
        <v>31</v>
      </c>
      <c r="AX1825" s="14" t="s">
        <v>69</v>
      </c>
      <c r="AY1825" s="254" t="s">
        <v>142</v>
      </c>
    </row>
    <row r="1826" s="13" customFormat="1">
      <c r="A1826" s="13"/>
      <c r="B1826" s="233"/>
      <c r="C1826" s="234"/>
      <c r="D1826" s="235" t="s">
        <v>153</v>
      </c>
      <c r="E1826" s="236" t="s">
        <v>19</v>
      </c>
      <c r="F1826" s="237" t="s">
        <v>2609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153</v>
      </c>
      <c r="AU1826" s="243" t="s">
        <v>79</v>
      </c>
      <c r="AV1826" s="13" t="s">
        <v>77</v>
      </c>
      <c r="AW1826" s="13" t="s">
        <v>31</v>
      </c>
      <c r="AX1826" s="13" t="s">
        <v>69</v>
      </c>
      <c r="AY1826" s="243" t="s">
        <v>142</v>
      </c>
    </row>
    <row r="1827" s="14" customFormat="1">
      <c r="A1827" s="14"/>
      <c r="B1827" s="244"/>
      <c r="C1827" s="245"/>
      <c r="D1827" s="235" t="s">
        <v>153</v>
      </c>
      <c r="E1827" s="246" t="s">
        <v>19</v>
      </c>
      <c r="F1827" s="247" t="s">
        <v>2734</v>
      </c>
      <c r="G1827" s="245"/>
      <c r="H1827" s="248">
        <v>0.77600000000000002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153</v>
      </c>
      <c r="AU1827" s="254" t="s">
        <v>79</v>
      </c>
      <c r="AV1827" s="14" t="s">
        <v>79</v>
      </c>
      <c r="AW1827" s="14" t="s">
        <v>31</v>
      </c>
      <c r="AX1827" s="14" t="s">
        <v>69</v>
      </c>
      <c r="AY1827" s="254" t="s">
        <v>142</v>
      </c>
    </row>
    <row r="1828" s="13" customFormat="1">
      <c r="A1828" s="13"/>
      <c r="B1828" s="233"/>
      <c r="C1828" s="234"/>
      <c r="D1828" s="235" t="s">
        <v>153</v>
      </c>
      <c r="E1828" s="236" t="s">
        <v>19</v>
      </c>
      <c r="F1828" s="237" t="s">
        <v>2550</v>
      </c>
      <c r="G1828" s="234"/>
      <c r="H1828" s="236" t="s">
        <v>19</v>
      </c>
      <c r="I1828" s="238"/>
      <c r="J1828" s="234"/>
      <c r="K1828" s="234"/>
      <c r="L1828" s="239"/>
      <c r="M1828" s="240"/>
      <c r="N1828" s="241"/>
      <c r="O1828" s="241"/>
      <c r="P1828" s="241"/>
      <c r="Q1828" s="241"/>
      <c r="R1828" s="241"/>
      <c r="S1828" s="241"/>
      <c r="T1828" s="24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3" t="s">
        <v>153</v>
      </c>
      <c r="AU1828" s="243" t="s">
        <v>79</v>
      </c>
      <c r="AV1828" s="13" t="s">
        <v>77</v>
      </c>
      <c r="AW1828" s="13" t="s">
        <v>31</v>
      </c>
      <c r="AX1828" s="13" t="s">
        <v>69</v>
      </c>
      <c r="AY1828" s="243" t="s">
        <v>142</v>
      </c>
    </row>
    <row r="1829" s="14" customFormat="1">
      <c r="A1829" s="14"/>
      <c r="B1829" s="244"/>
      <c r="C1829" s="245"/>
      <c r="D1829" s="235" t="s">
        <v>153</v>
      </c>
      <c r="E1829" s="246" t="s">
        <v>19</v>
      </c>
      <c r="F1829" s="247" t="s">
        <v>2735</v>
      </c>
      <c r="G1829" s="245"/>
      <c r="H1829" s="248">
        <v>0.56000000000000005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153</v>
      </c>
      <c r="AU1829" s="254" t="s">
        <v>79</v>
      </c>
      <c r="AV1829" s="14" t="s">
        <v>79</v>
      </c>
      <c r="AW1829" s="14" t="s">
        <v>31</v>
      </c>
      <c r="AX1829" s="14" t="s">
        <v>69</v>
      </c>
      <c r="AY1829" s="254" t="s">
        <v>142</v>
      </c>
    </row>
    <row r="1830" s="13" customFormat="1">
      <c r="A1830" s="13"/>
      <c r="B1830" s="233"/>
      <c r="C1830" s="234"/>
      <c r="D1830" s="235" t="s">
        <v>153</v>
      </c>
      <c r="E1830" s="236" t="s">
        <v>19</v>
      </c>
      <c r="F1830" s="237" t="s">
        <v>2552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153</v>
      </c>
      <c r="AU1830" s="243" t="s">
        <v>79</v>
      </c>
      <c r="AV1830" s="13" t="s">
        <v>77</v>
      </c>
      <c r="AW1830" s="13" t="s">
        <v>31</v>
      </c>
      <c r="AX1830" s="13" t="s">
        <v>69</v>
      </c>
      <c r="AY1830" s="243" t="s">
        <v>142</v>
      </c>
    </row>
    <row r="1831" s="14" customFormat="1">
      <c r="A1831" s="14"/>
      <c r="B1831" s="244"/>
      <c r="C1831" s="245"/>
      <c r="D1831" s="235" t="s">
        <v>153</v>
      </c>
      <c r="E1831" s="246" t="s">
        <v>19</v>
      </c>
      <c r="F1831" s="247" t="s">
        <v>2736</v>
      </c>
      <c r="G1831" s="245"/>
      <c r="H1831" s="248">
        <v>0.39200000000000002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153</v>
      </c>
      <c r="AU1831" s="254" t="s">
        <v>79</v>
      </c>
      <c r="AV1831" s="14" t="s">
        <v>79</v>
      </c>
      <c r="AW1831" s="14" t="s">
        <v>31</v>
      </c>
      <c r="AX1831" s="14" t="s">
        <v>69</v>
      </c>
      <c r="AY1831" s="254" t="s">
        <v>142</v>
      </c>
    </row>
    <row r="1832" s="13" customFormat="1">
      <c r="A1832" s="13"/>
      <c r="B1832" s="233"/>
      <c r="C1832" s="234"/>
      <c r="D1832" s="235" t="s">
        <v>153</v>
      </c>
      <c r="E1832" s="236" t="s">
        <v>19</v>
      </c>
      <c r="F1832" s="237" t="s">
        <v>2554</v>
      </c>
      <c r="G1832" s="234"/>
      <c r="H1832" s="236" t="s">
        <v>19</v>
      </c>
      <c r="I1832" s="238"/>
      <c r="J1832" s="234"/>
      <c r="K1832" s="234"/>
      <c r="L1832" s="239"/>
      <c r="M1832" s="240"/>
      <c r="N1832" s="241"/>
      <c r="O1832" s="241"/>
      <c r="P1832" s="241"/>
      <c r="Q1832" s="241"/>
      <c r="R1832" s="241"/>
      <c r="S1832" s="241"/>
      <c r="T1832" s="24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3" t="s">
        <v>153</v>
      </c>
      <c r="AU1832" s="243" t="s">
        <v>79</v>
      </c>
      <c r="AV1832" s="13" t="s">
        <v>77</v>
      </c>
      <c r="AW1832" s="13" t="s">
        <v>31</v>
      </c>
      <c r="AX1832" s="13" t="s">
        <v>69</v>
      </c>
      <c r="AY1832" s="243" t="s">
        <v>142</v>
      </c>
    </row>
    <row r="1833" s="14" customFormat="1">
      <c r="A1833" s="14"/>
      <c r="B1833" s="244"/>
      <c r="C1833" s="245"/>
      <c r="D1833" s="235" t="s">
        <v>153</v>
      </c>
      <c r="E1833" s="246" t="s">
        <v>19</v>
      </c>
      <c r="F1833" s="247" t="s">
        <v>2737</v>
      </c>
      <c r="G1833" s="245"/>
      <c r="H1833" s="248">
        <v>28.800000000000001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153</v>
      </c>
      <c r="AU1833" s="254" t="s">
        <v>79</v>
      </c>
      <c r="AV1833" s="14" t="s">
        <v>79</v>
      </c>
      <c r="AW1833" s="14" t="s">
        <v>31</v>
      </c>
      <c r="AX1833" s="14" t="s">
        <v>69</v>
      </c>
      <c r="AY1833" s="254" t="s">
        <v>142</v>
      </c>
    </row>
    <row r="1834" s="13" customFormat="1">
      <c r="A1834" s="13"/>
      <c r="B1834" s="233"/>
      <c r="C1834" s="234"/>
      <c r="D1834" s="235" t="s">
        <v>153</v>
      </c>
      <c r="E1834" s="236" t="s">
        <v>19</v>
      </c>
      <c r="F1834" s="237" t="s">
        <v>2556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153</v>
      </c>
      <c r="AU1834" s="243" t="s">
        <v>79</v>
      </c>
      <c r="AV1834" s="13" t="s">
        <v>77</v>
      </c>
      <c r="AW1834" s="13" t="s">
        <v>31</v>
      </c>
      <c r="AX1834" s="13" t="s">
        <v>69</v>
      </c>
      <c r="AY1834" s="243" t="s">
        <v>142</v>
      </c>
    </row>
    <row r="1835" s="14" customFormat="1">
      <c r="A1835" s="14"/>
      <c r="B1835" s="244"/>
      <c r="C1835" s="245"/>
      <c r="D1835" s="235" t="s">
        <v>153</v>
      </c>
      <c r="E1835" s="246" t="s">
        <v>19</v>
      </c>
      <c r="F1835" s="247" t="s">
        <v>2738</v>
      </c>
      <c r="G1835" s="245"/>
      <c r="H1835" s="248">
        <v>2.2400000000000002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153</v>
      </c>
      <c r="AU1835" s="254" t="s">
        <v>79</v>
      </c>
      <c r="AV1835" s="14" t="s">
        <v>79</v>
      </c>
      <c r="AW1835" s="14" t="s">
        <v>31</v>
      </c>
      <c r="AX1835" s="14" t="s">
        <v>69</v>
      </c>
      <c r="AY1835" s="254" t="s">
        <v>142</v>
      </c>
    </row>
    <row r="1836" s="13" customFormat="1">
      <c r="A1836" s="13"/>
      <c r="B1836" s="233"/>
      <c r="C1836" s="234"/>
      <c r="D1836" s="235" t="s">
        <v>153</v>
      </c>
      <c r="E1836" s="236" t="s">
        <v>19</v>
      </c>
      <c r="F1836" s="237" t="s">
        <v>2558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153</v>
      </c>
      <c r="AU1836" s="243" t="s">
        <v>79</v>
      </c>
      <c r="AV1836" s="13" t="s">
        <v>77</v>
      </c>
      <c r="AW1836" s="13" t="s">
        <v>31</v>
      </c>
      <c r="AX1836" s="13" t="s">
        <v>69</v>
      </c>
      <c r="AY1836" s="243" t="s">
        <v>142</v>
      </c>
    </row>
    <row r="1837" s="14" customFormat="1">
      <c r="A1837" s="14"/>
      <c r="B1837" s="244"/>
      <c r="C1837" s="245"/>
      <c r="D1837" s="235" t="s">
        <v>153</v>
      </c>
      <c r="E1837" s="246" t="s">
        <v>19</v>
      </c>
      <c r="F1837" s="247" t="s">
        <v>2739</v>
      </c>
      <c r="G1837" s="245"/>
      <c r="H1837" s="248">
        <v>1.24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153</v>
      </c>
      <c r="AU1837" s="254" t="s">
        <v>79</v>
      </c>
      <c r="AV1837" s="14" t="s">
        <v>79</v>
      </c>
      <c r="AW1837" s="14" t="s">
        <v>31</v>
      </c>
      <c r="AX1837" s="14" t="s">
        <v>69</v>
      </c>
      <c r="AY1837" s="254" t="s">
        <v>142</v>
      </c>
    </row>
    <row r="1838" s="13" customFormat="1">
      <c r="A1838" s="13"/>
      <c r="B1838" s="233"/>
      <c r="C1838" s="234"/>
      <c r="D1838" s="235" t="s">
        <v>153</v>
      </c>
      <c r="E1838" s="236" t="s">
        <v>19</v>
      </c>
      <c r="F1838" s="237" t="s">
        <v>2560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153</v>
      </c>
      <c r="AU1838" s="243" t="s">
        <v>79</v>
      </c>
      <c r="AV1838" s="13" t="s">
        <v>77</v>
      </c>
      <c r="AW1838" s="13" t="s">
        <v>31</v>
      </c>
      <c r="AX1838" s="13" t="s">
        <v>69</v>
      </c>
      <c r="AY1838" s="243" t="s">
        <v>142</v>
      </c>
    </row>
    <row r="1839" s="14" customFormat="1">
      <c r="A1839" s="14"/>
      <c r="B1839" s="244"/>
      <c r="C1839" s="245"/>
      <c r="D1839" s="235" t="s">
        <v>153</v>
      </c>
      <c r="E1839" s="246" t="s">
        <v>19</v>
      </c>
      <c r="F1839" s="247" t="s">
        <v>2740</v>
      </c>
      <c r="G1839" s="245"/>
      <c r="H1839" s="248">
        <v>12.960000000000001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153</v>
      </c>
      <c r="AU1839" s="254" t="s">
        <v>79</v>
      </c>
      <c r="AV1839" s="14" t="s">
        <v>79</v>
      </c>
      <c r="AW1839" s="14" t="s">
        <v>31</v>
      </c>
      <c r="AX1839" s="14" t="s">
        <v>69</v>
      </c>
      <c r="AY1839" s="254" t="s">
        <v>142</v>
      </c>
    </row>
    <row r="1840" s="13" customFormat="1">
      <c r="A1840" s="13"/>
      <c r="B1840" s="233"/>
      <c r="C1840" s="234"/>
      <c r="D1840" s="235" t="s">
        <v>153</v>
      </c>
      <c r="E1840" s="236" t="s">
        <v>19</v>
      </c>
      <c r="F1840" s="237" t="s">
        <v>2617</v>
      </c>
      <c r="G1840" s="234"/>
      <c r="H1840" s="236" t="s">
        <v>19</v>
      </c>
      <c r="I1840" s="238"/>
      <c r="J1840" s="234"/>
      <c r="K1840" s="234"/>
      <c r="L1840" s="239"/>
      <c r="M1840" s="240"/>
      <c r="N1840" s="241"/>
      <c r="O1840" s="241"/>
      <c r="P1840" s="241"/>
      <c r="Q1840" s="241"/>
      <c r="R1840" s="241"/>
      <c r="S1840" s="241"/>
      <c r="T1840" s="24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3" t="s">
        <v>153</v>
      </c>
      <c r="AU1840" s="243" t="s">
        <v>79</v>
      </c>
      <c r="AV1840" s="13" t="s">
        <v>77</v>
      </c>
      <c r="AW1840" s="13" t="s">
        <v>31</v>
      </c>
      <c r="AX1840" s="13" t="s">
        <v>69</v>
      </c>
      <c r="AY1840" s="243" t="s">
        <v>142</v>
      </c>
    </row>
    <row r="1841" s="14" customFormat="1">
      <c r="A1841" s="14"/>
      <c r="B1841" s="244"/>
      <c r="C1841" s="245"/>
      <c r="D1841" s="235" t="s">
        <v>153</v>
      </c>
      <c r="E1841" s="246" t="s">
        <v>19</v>
      </c>
      <c r="F1841" s="247" t="s">
        <v>2741</v>
      </c>
      <c r="G1841" s="245"/>
      <c r="H1841" s="248">
        <v>1.042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153</v>
      </c>
      <c r="AU1841" s="254" t="s">
        <v>79</v>
      </c>
      <c r="AV1841" s="14" t="s">
        <v>79</v>
      </c>
      <c r="AW1841" s="14" t="s">
        <v>31</v>
      </c>
      <c r="AX1841" s="14" t="s">
        <v>69</v>
      </c>
      <c r="AY1841" s="254" t="s">
        <v>142</v>
      </c>
    </row>
    <row r="1842" s="13" customFormat="1">
      <c r="A1842" s="13"/>
      <c r="B1842" s="233"/>
      <c r="C1842" s="234"/>
      <c r="D1842" s="235" t="s">
        <v>153</v>
      </c>
      <c r="E1842" s="236" t="s">
        <v>19</v>
      </c>
      <c r="F1842" s="237" t="s">
        <v>2562</v>
      </c>
      <c r="G1842" s="234"/>
      <c r="H1842" s="236" t="s">
        <v>19</v>
      </c>
      <c r="I1842" s="238"/>
      <c r="J1842" s="234"/>
      <c r="K1842" s="234"/>
      <c r="L1842" s="239"/>
      <c r="M1842" s="240"/>
      <c r="N1842" s="241"/>
      <c r="O1842" s="241"/>
      <c r="P1842" s="241"/>
      <c r="Q1842" s="241"/>
      <c r="R1842" s="241"/>
      <c r="S1842" s="241"/>
      <c r="T1842" s="24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3" t="s">
        <v>153</v>
      </c>
      <c r="AU1842" s="243" t="s">
        <v>79</v>
      </c>
      <c r="AV1842" s="13" t="s">
        <v>77</v>
      </c>
      <c r="AW1842" s="13" t="s">
        <v>31</v>
      </c>
      <c r="AX1842" s="13" t="s">
        <v>69</v>
      </c>
      <c r="AY1842" s="243" t="s">
        <v>142</v>
      </c>
    </row>
    <row r="1843" s="14" customFormat="1">
      <c r="A1843" s="14"/>
      <c r="B1843" s="244"/>
      <c r="C1843" s="245"/>
      <c r="D1843" s="235" t="s">
        <v>153</v>
      </c>
      <c r="E1843" s="246" t="s">
        <v>19</v>
      </c>
      <c r="F1843" s="247" t="s">
        <v>2742</v>
      </c>
      <c r="G1843" s="245"/>
      <c r="H1843" s="248">
        <v>2.52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153</v>
      </c>
      <c r="AU1843" s="254" t="s">
        <v>79</v>
      </c>
      <c r="AV1843" s="14" t="s">
        <v>79</v>
      </c>
      <c r="AW1843" s="14" t="s">
        <v>31</v>
      </c>
      <c r="AX1843" s="14" t="s">
        <v>69</v>
      </c>
      <c r="AY1843" s="254" t="s">
        <v>142</v>
      </c>
    </row>
    <row r="1844" s="13" customFormat="1">
      <c r="A1844" s="13"/>
      <c r="B1844" s="233"/>
      <c r="C1844" s="234"/>
      <c r="D1844" s="235" t="s">
        <v>153</v>
      </c>
      <c r="E1844" s="236" t="s">
        <v>19</v>
      </c>
      <c r="F1844" s="237" t="s">
        <v>2564</v>
      </c>
      <c r="G1844" s="234"/>
      <c r="H1844" s="236" t="s">
        <v>19</v>
      </c>
      <c r="I1844" s="238"/>
      <c r="J1844" s="234"/>
      <c r="K1844" s="234"/>
      <c r="L1844" s="239"/>
      <c r="M1844" s="240"/>
      <c r="N1844" s="241"/>
      <c r="O1844" s="241"/>
      <c r="P1844" s="241"/>
      <c r="Q1844" s="241"/>
      <c r="R1844" s="241"/>
      <c r="S1844" s="241"/>
      <c r="T1844" s="242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3" t="s">
        <v>153</v>
      </c>
      <c r="AU1844" s="243" t="s">
        <v>79</v>
      </c>
      <c r="AV1844" s="13" t="s">
        <v>77</v>
      </c>
      <c r="AW1844" s="13" t="s">
        <v>31</v>
      </c>
      <c r="AX1844" s="13" t="s">
        <v>69</v>
      </c>
      <c r="AY1844" s="243" t="s">
        <v>142</v>
      </c>
    </row>
    <row r="1845" s="14" customFormat="1">
      <c r="A1845" s="14"/>
      <c r="B1845" s="244"/>
      <c r="C1845" s="245"/>
      <c r="D1845" s="235" t="s">
        <v>153</v>
      </c>
      <c r="E1845" s="246" t="s">
        <v>19</v>
      </c>
      <c r="F1845" s="247" t="s">
        <v>2743</v>
      </c>
      <c r="G1845" s="245"/>
      <c r="H1845" s="248">
        <v>0.93600000000000005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153</v>
      </c>
      <c r="AU1845" s="254" t="s">
        <v>79</v>
      </c>
      <c r="AV1845" s="14" t="s">
        <v>79</v>
      </c>
      <c r="AW1845" s="14" t="s">
        <v>31</v>
      </c>
      <c r="AX1845" s="14" t="s">
        <v>69</v>
      </c>
      <c r="AY1845" s="254" t="s">
        <v>142</v>
      </c>
    </row>
    <row r="1846" s="13" customFormat="1">
      <c r="A1846" s="13"/>
      <c r="B1846" s="233"/>
      <c r="C1846" s="234"/>
      <c r="D1846" s="235" t="s">
        <v>153</v>
      </c>
      <c r="E1846" s="236" t="s">
        <v>19</v>
      </c>
      <c r="F1846" s="237" t="s">
        <v>2566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153</v>
      </c>
      <c r="AU1846" s="243" t="s">
        <v>79</v>
      </c>
      <c r="AV1846" s="13" t="s">
        <v>77</v>
      </c>
      <c r="AW1846" s="13" t="s">
        <v>31</v>
      </c>
      <c r="AX1846" s="13" t="s">
        <v>69</v>
      </c>
      <c r="AY1846" s="243" t="s">
        <v>142</v>
      </c>
    </row>
    <row r="1847" s="14" customFormat="1">
      <c r="A1847" s="14"/>
      <c r="B1847" s="244"/>
      <c r="C1847" s="245"/>
      <c r="D1847" s="235" t="s">
        <v>153</v>
      </c>
      <c r="E1847" s="246" t="s">
        <v>19</v>
      </c>
      <c r="F1847" s="247" t="s">
        <v>2744</v>
      </c>
      <c r="G1847" s="245"/>
      <c r="H1847" s="248">
        <v>0.83999999999999997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153</v>
      </c>
      <c r="AU1847" s="254" t="s">
        <v>79</v>
      </c>
      <c r="AV1847" s="14" t="s">
        <v>79</v>
      </c>
      <c r="AW1847" s="14" t="s">
        <v>31</v>
      </c>
      <c r="AX1847" s="14" t="s">
        <v>69</v>
      </c>
      <c r="AY1847" s="254" t="s">
        <v>142</v>
      </c>
    </row>
    <row r="1848" s="13" customFormat="1">
      <c r="A1848" s="13"/>
      <c r="B1848" s="233"/>
      <c r="C1848" s="234"/>
      <c r="D1848" s="235" t="s">
        <v>153</v>
      </c>
      <c r="E1848" s="236" t="s">
        <v>19</v>
      </c>
      <c r="F1848" s="237" t="s">
        <v>2622</v>
      </c>
      <c r="G1848" s="234"/>
      <c r="H1848" s="236" t="s">
        <v>19</v>
      </c>
      <c r="I1848" s="238"/>
      <c r="J1848" s="234"/>
      <c r="K1848" s="234"/>
      <c r="L1848" s="239"/>
      <c r="M1848" s="240"/>
      <c r="N1848" s="241"/>
      <c r="O1848" s="241"/>
      <c r="P1848" s="241"/>
      <c r="Q1848" s="241"/>
      <c r="R1848" s="241"/>
      <c r="S1848" s="241"/>
      <c r="T1848" s="24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3" t="s">
        <v>153</v>
      </c>
      <c r="AU1848" s="243" t="s">
        <v>79</v>
      </c>
      <c r="AV1848" s="13" t="s">
        <v>77</v>
      </c>
      <c r="AW1848" s="13" t="s">
        <v>31</v>
      </c>
      <c r="AX1848" s="13" t="s">
        <v>69</v>
      </c>
      <c r="AY1848" s="243" t="s">
        <v>142</v>
      </c>
    </row>
    <row r="1849" s="14" customFormat="1">
      <c r="A1849" s="14"/>
      <c r="B1849" s="244"/>
      <c r="C1849" s="245"/>
      <c r="D1849" s="235" t="s">
        <v>153</v>
      </c>
      <c r="E1849" s="246" t="s">
        <v>19</v>
      </c>
      <c r="F1849" s="247" t="s">
        <v>2745</v>
      </c>
      <c r="G1849" s="245"/>
      <c r="H1849" s="248">
        <v>1.44</v>
      </c>
      <c r="I1849" s="249"/>
      <c r="J1849" s="245"/>
      <c r="K1849" s="245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4" t="s">
        <v>153</v>
      </c>
      <c r="AU1849" s="254" t="s">
        <v>79</v>
      </c>
      <c r="AV1849" s="14" t="s">
        <v>79</v>
      </c>
      <c r="AW1849" s="14" t="s">
        <v>31</v>
      </c>
      <c r="AX1849" s="14" t="s">
        <v>69</v>
      </c>
      <c r="AY1849" s="254" t="s">
        <v>142</v>
      </c>
    </row>
    <row r="1850" s="13" customFormat="1">
      <c r="A1850" s="13"/>
      <c r="B1850" s="233"/>
      <c r="C1850" s="234"/>
      <c r="D1850" s="235" t="s">
        <v>153</v>
      </c>
      <c r="E1850" s="236" t="s">
        <v>19</v>
      </c>
      <c r="F1850" s="237" t="s">
        <v>2624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153</v>
      </c>
      <c r="AU1850" s="243" t="s">
        <v>79</v>
      </c>
      <c r="AV1850" s="13" t="s">
        <v>77</v>
      </c>
      <c r="AW1850" s="13" t="s">
        <v>31</v>
      </c>
      <c r="AX1850" s="13" t="s">
        <v>69</v>
      </c>
      <c r="AY1850" s="243" t="s">
        <v>142</v>
      </c>
    </row>
    <row r="1851" s="14" customFormat="1">
      <c r="A1851" s="14"/>
      <c r="B1851" s="244"/>
      <c r="C1851" s="245"/>
      <c r="D1851" s="235" t="s">
        <v>153</v>
      </c>
      <c r="E1851" s="246" t="s">
        <v>19</v>
      </c>
      <c r="F1851" s="247" t="s">
        <v>2746</v>
      </c>
      <c r="G1851" s="245"/>
      <c r="H1851" s="248">
        <v>0.76000000000000001</v>
      </c>
      <c r="I1851" s="249"/>
      <c r="J1851" s="245"/>
      <c r="K1851" s="245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4" t="s">
        <v>153</v>
      </c>
      <c r="AU1851" s="254" t="s">
        <v>79</v>
      </c>
      <c r="AV1851" s="14" t="s">
        <v>79</v>
      </c>
      <c r="AW1851" s="14" t="s">
        <v>31</v>
      </c>
      <c r="AX1851" s="14" t="s">
        <v>69</v>
      </c>
      <c r="AY1851" s="254" t="s">
        <v>142</v>
      </c>
    </row>
    <row r="1852" s="13" customFormat="1">
      <c r="A1852" s="13"/>
      <c r="B1852" s="233"/>
      <c r="C1852" s="234"/>
      <c r="D1852" s="235" t="s">
        <v>153</v>
      </c>
      <c r="E1852" s="236" t="s">
        <v>19</v>
      </c>
      <c r="F1852" s="237" t="s">
        <v>2568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153</v>
      </c>
      <c r="AU1852" s="243" t="s">
        <v>79</v>
      </c>
      <c r="AV1852" s="13" t="s">
        <v>77</v>
      </c>
      <c r="AW1852" s="13" t="s">
        <v>31</v>
      </c>
      <c r="AX1852" s="13" t="s">
        <v>69</v>
      </c>
      <c r="AY1852" s="243" t="s">
        <v>142</v>
      </c>
    </row>
    <row r="1853" s="14" customFormat="1">
      <c r="A1853" s="14"/>
      <c r="B1853" s="244"/>
      <c r="C1853" s="245"/>
      <c r="D1853" s="235" t="s">
        <v>153</v>
      </c>
      <c r="E1853" s="246" t="s">
        <v>19</v>
      </c>
      <c r="F1853" s="247" t="s">
        <v>2747</v>
      </c>
      <c r="G1853" s="245"/>
      <c r="H1853" s="248">
        <v>0.66000000000000003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153</v>
      </c>
      <c r="AU1853" s="254" t="s">
        <v>79</v>
      </c>
      <c r="AV1853" s="14" t="s">
        <v>79</v>
      </c>
      <c r="AW1853" s="14" t="s">
        <v>31</v>
      </c>
      <c r="AX1853" s="14" t="s">
        <v>69</v>
      </c>
      <c r="AY1853" s="254" t="s">
        <v>142</v>
      </c>
    </row>
    <row r="1854" s="13" customFormat="1">
      <c r="A1854" s="13"/>
      <c r="B1854" s="233"/>
      <c r="C1854" s="234"/>
      <c r="D1854" s="235" t="s">
        <v>153</v>
      </c>
      <c r="E1854" s="236" t="s">
        <v>19</v>
      </c>
      <c r="F1854" s="237" t="s">
        <v>2570</v>
      </c>
      <c r="G1854" s="234"/>
      <c r="H1854" s="236" t="s">
        <v>19</v>
      </c>
      <c r="I1854" s="238"/>
      <c r="J1854" s="234"/>
      <c r="K1854" s="234"/>
      <c r="L1854" s="239"/>
      <c r="M1854" s="240"/>
      <c r="N1854" s="241"/>
      <c r="O1854" s="241"/>
      <c r="P1854" s="241"/>
      <c r="Q1854" s="241"/>
      <c r="R1854" s="241"/>
      <c r="S1854" s="241"/>
      <c r="T1854" s="24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3" t="s">
        <v>153</v>
      </c>
      <c r="AU1854" s="243" t="s">
        <v>79</v>
      </c>
      <c r="AV1854" s="13" t="s">
        <v>77</v>
      </c>
      <c r="AW1854" s="13" t="s">
        <v>31</v>
      </c>
      <c r="AX1854" s="13" t="s">
        <v>69</v>
      </c>
      <c r="AY1854" s="243" t="s">
        <v>142</v>
      </c>
    </row>
    <row r="1855" s="14" customFormat="1">
      <c r="A1855" s="14"/>
      <c r="B1855" s="244"/>
      <c r="C1855" s="245"/>
      <c r="D1855" s="235" t="s">
        <v>153</v>
      </c>
      <c r="E1855" s="246" t="s">
        <v>19</v>
      </c>
      <c r="F1855" s="247" t="s">
        <v>2748</v>
      </c>
      <c r="G1855" s="245"/>
      <c r="H1855" s="248">
        <v>1.6080000000000001</v>
      </c>
      <c r="I1855" s="249"/>
      <c r="J1855" s="245"/>
      <c r="K1855" s="245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4" t="s">
        <v>153</v>
      </c>
      <c r="AU1855" s="254" t="s">
        <v>79</v>
      </c>
      <c r="AV1855" s="14" t="s">
        <v>79</v>
      </c>
      <c r="AW1855" s="14" t="s">
        <v>31</v>
      </c>
      <c r="AX1855" s="14" t="s">
        <v>69</v>
      </c>
      <c r="AY1855" s="254" t="s">
        <v>142</v>
      </c>
    </row>
    <row r="1856" s="13" customFormat="1">
      <c r="A1856" s="13"/>
      <c r="B1856" s="233"/>
      <c r="C1856" s="234"/>
      <c r="D1856" s="235" t="s">
        <v>153</v>
      </c>
      <c r="E1856" s="236" t="s">
        <v>19</v>
      </c>
      <c r="F1856" s="237" t="s">
        <v>2572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153</v>
      </c>
      <c r="AU1856" s="243" t="s">
        <v>79</v>
      </c>
      <c r="AV1856" s="13" t="s">
        <v>77</v>
      </c>
      <c r="AW1856" s="13" t="s">
        <v>31</v>
      </c>
      <c r="AX1856" s="13" t="s">
        <v>69</v>
      </c>
      <c r="AY1856" s="243" t="s">
        <v>142</v>
      </c>
    </row>
    <row r="1857" s="14" customFormat="1">
      <c r="A1857" s="14"/>
      <c r="B1857" s="244"/>
      <c r="C1857" s="245"/>
      <c r="D1857" s="235" t="s">
        <v>153</v>
      </c>
      <c r="E1857" s="246" t="s">
        <v>19</v>
      </c>
      <c r="F1857" s="247" t="s">
        <v>2749</v>
      </c>
      <c r="G1857" s="245"/>
      <c r="H1857" s="248">
        <v>0.40000000000000002</v>
      </c>
      <c r="I1857" s="249"/>
      <c r="J1857" s="245"/>
      <c r="K1857" s="245"/>
      <c r="L1857" s="250"/>
      <c r="M1857" s="251"/>
      <c r="N1857" s="252"/>
      <c r="O1857" s="252"/>
      <c r="P1857" s="252"/>
      <c r="Q1857" s="252"/>
      <c r="R1857" s="252"/>
      <c r="S1857" s="252"/>
      <c r="T1857" s="25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4" t="s">
        <v>153</v>
      </c>
      <c r="AU1857" s="254" t="s">
        <v>79</v>
      </c>
      <c r="AV1857" s="14" t="s">
        <v>79</v>
      </c>
      <c r="AW1857" s="14" t="s">
        <v>31</v>
      </c>
      <c r="AX1857" s="14" t="s">
        <v>69</v>
      </c>
      <c r="AY1857" s="254" t="s">
        <v>142</v>
      </c>
    </row>
    <row r="1858" s="13" customFormat="1">
      <c r="A1858" s="13"/>
      <c r="B1858" s="233"/>
      <c r="C1858" s="234"/>
      <c r="D1858" s="235" t="s">
        <v>153</v>
      </c>
      <c r="E1858" s="236" t="s">
        <v>19</v>
      </c>
      <c r="F1858" s="237" t="s">
        <v>2574</v>
      </c>
      <c r="G1858" s="234"/>
      <c r="H1858" s="236" t="s">
        <v>19</v>
      </c>
      <c r="I1858" s="238"/>
      <c r="J1858" s="234"/>
      <c r="K1858" s="234"/>
      <c r="L1858" s="239"/>
      <c r="M1858" s="240"/>
      <c r="N1858" s="241"/>
      <c r="O1858" s="241"/>
      <c r="P1858" s="241"/>
      <c r="Q1858" s="241"/>
      <c r="R1858" s="241"/>
      <c r="S1858" s="241"/>
      <c r="T1858" s="242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3" t="s">
        <v>153</v>
      </c>
      <c r="AU1858" s="243" t="s">
        <v>79</v>
      </c>
      <c r="AV1858" s="13" t="s">
        <v>77</v>
      </c>
      <c r="AW1858" s="13" t="s">
        <v>31</v>
      </c>
      <c r="AX1858" s="13" t="s">
        <v>69</v>
      </c>
      <c r="AY1858" s="243" t="s">
        <v>142</v>
      </c>
    </row>
    <row r="1859" s="14" customFormat="1">
      <c r="A1859" s="14"/>
      <c r="B1859" s="244"/>
      <c r="C1859" s="245"/>
      <c r="D1859" s="235" t="s">
        <v>153</v>
      </c>
      <c r="E1859" s="246" t="s">
        <v>19</v>
      </c>
      <c r="F1859" s="247" t="s">
        <v>2750</v>
      </c>
      <c r="G1859" s="245"/>
      <c r="H1859" s="248">
        <v>19.32</v>
      </c>
      <c r="I1859" s="249"/>
      <c r="J1859" s="245"/>
      <c r="K1859" s="245"/>
      <c r="L1859" s="250"/>
      <c r="M1859" s="251"/>
      <c r="N1859" s="252"/>
      <c r="O1859" s="252"/>
      <c r="P1859" s="252"/>
      <c r="Q1859" s="252"/>
      <c r="R1859" s="252"/>
      <c r="S1859" s="252"/>
      <c r="T1859" s="253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4" t="s">
        <v>153</v>
      </c>
      <c r="AU1859" s="254" t="s">
        <v>79</v>
      </c>
      <c r="AV1859" s="14" t="s">
        <v>79</v>
      </c>
      <c r="AW1859" s="14" t="s">
        <v>31</v>
      </c>
      <c r="AX1859" s="14" t="s">
        <v>69</v>
      </c>
      <c r="AY1859" s="254" t="s">
        <v>142</v>
      </c>
    </row>
    <row r="1860" s="13" customFormat="1">
      <c r="A1860" s="13"/>
      <c r="B1860" s="233"/>
      <c r="C1860" s="234"/>
      <c r="D1860" s="235" t="s">
        <v>153</v>
      </c>
      <c r="E1860" s="236" t="s">
        <v>19</v>
      </c>
      <c r="F1860" s="237" t="s">
        <v>2576</v>
      </c>
      <c r="G1860" s="234"/>
      <c r="H1860" s="236" t="s">
        <v>19</v>
      </c>
      <c r="I1860" s="238"/>
      <c r="J1860" s="234"/>
      <c r="K1860" s="234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153</v>
      </c>
      <c r="AU1860" s="243" t="s">
        <v>79</v>
      </c>
      <c r="AV1860" s="13" t="s">
        <v>77</v>
      </c>
      <c r="AW1860" s="13" t="s">
        <v>31</v>
      </c>
      <c r="AX1860" s="13" t="s">
        <v>69</v>
      </c>
      <c r="AY1860" s="243" t="s">
        <v>142</v>
      </c>
    </row>
    <row r="1861" s="14" customFormat="1">
      <c r="A1861" s="14"/>
      <c r="B1861" s="244"/>
      <c r="C1861" s="245"/>
      <c r="D1861" s="235" t="s">
        <v>153</v>
      </c>
      <c r="E1861" s="246" t="s">
        <v>19</v>
      </c>
      <c r="F1861" s="247" t="s">
        <v>2751</v>
      </c>
      <c r="G1861" s="245"/>
      <c r="H1861" s="248">
        <v>0.72399999999999998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153</v>
      </c>
      <c r="AU1861" s="254" t="s">
        <v>79</v>
      </c>
      <c r="AV1861" s="14" t="s">
        <v>79</v>
      </c>
      <c r="AW1861" s="14" t="s">
        <v>31</v>
      </c>
      <c r="AX1861" s="14" t="s">
        <v>69</v>
      </c>
      <c r="AY1861" s="254" t="s">
        <v>142</v>
      </c>
    </row>
    <row r="1862" s="13" customFormat="1">
      <c r="A1862" s="13"/>
      <c r="B1862" s="233"/>
      <c r="C1862" s="234"/>
      <c r="D1862" s="235" t="s">
        <v>153</v>
      </c>
      <c r="E1862" s="236" t="s">
        <v>19</v>
      </c>
      <c r="F1862" s="237" t="s">
        <v>2578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153</v>
      </c>
      <c r="AU1862" s="243" t="s">
        <v>79</v>
      </c>
      <c r="AV1862" s="13" t="s">
        <v>77</v>
      </c>
      <c r="AW1862" s="13" t="s">
        <v>31</v>
      </c>
      <c r="AX1862" s="13" t="s">
        <v>69</v>
      </c>
      <c r="AY1862" s="243" t="s">
        <v>142</v>
      </c>
    </row>
    <row r="1863" s="14" customFormat="1">
      <c r="A1863" s="14"/>
      <c r="B1863" s="244"/>
      <c r="C1863" s="245"/>
      <c r="D1863" s="235" t="s">
        <v>153</v>
      </c>
      <c r="E1863" s="246" t="s">
        <v>19</v>
      </c>
      <c r="F1863" s="247" t="s">
        <v>2752</v>
      </c>
      <c r="G1863" s="245"/>
      <c r="H1863" s="248">
        <v>1.024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153</v>
      </c>
      <c r="AU1863" s="254" t="s">
        <v>79</v>
      </c>
      <c r="AV1863" s="14" t="s">
        <v>79</v>
      </c>
      <c r="AW1863" s="14" t="s">
        <v>31</v>
      </c>
      <c r="AX1863" s="14" t="s">
        <v>69</v>
      </c>
      <c r="AY1863" s="254" t="s">
        <v>142</v>
      </c>
    </row>
    <row r="1864" s="13" customFormat="1">
      <c r="A1864" s="13"/>
      <c r="B1864" s="233"/>
      <c r="C1864" s="234"/>
      <c r="D1864" s="235" t="s">
        <v>153</v>
      </c>
      <c r="E1864" s="236" t="s">
        <v>19</v>
      </c>
      <c r="F1864" s="237" t="s">
        <v>2580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153</v>
      </c>
      <c r="AU1864" s="243" t="s">
        <v>79</v>
      </c>
      <c r="AV1864" s="13" t="s">
        <v>77</v>
      </c>
      <c r="AW1864" s="13" t="s">
        <v>31</v>
      </c>
      <c r="AX1864" s="13" t="s">
        <v>69</v>
      </c>
      <c r="AY1864" s="243" t="s">
        <v>142</v>
      </c>
    </row>
    <row r="1865" s="14" customFormat="1">
      <c r="A1865" s="14"/>
      <c r="B1865" s="244"/>
      <c r="C1865" s="245"/>
      <c r="D1865" s="235" t="s">
        <v>153</v>
      </c>
      <c r="E1865" s="246" t="s">
        <v>19</v>
      </c>
      <c r="F1865" s="247" t="s">
        <v>2753</v>
      </c>
      <c r="G1865" s="245"/>
      <c r="H1865" s="248">
        <v>1.28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153</v>
      </c>
      <c r="AU1865" s="254" t="s">
        <v>79</v>
      </c>
      <c r="AV1865" s="14" t="s">
        <v>79</v>
      </c>
      <c r="AW1865" s="14" t="s">
        <v>31</v>
      </c>
      <c r="AX1865" s="14" t="s">
        <v>69</v>
      </c>
      <c r="AY1865" s="254" t="s">
        <v>142</v>
      </c>
    </row>
    <row r="1866" s="13" customFormat="1">
      <c r="A1866" s="13"/>
      <c r="B1866" s="233"/>
      <c r="C1866" s="234"/>
      <c r="D1866" s="235" t="s">
        <v>153</v>
      </c>
      <c r="E1866" s="236" t="s">
        <v>19</v>
      </c>
      <c r="F1866" s="237" t="s">
        <v>2582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153</v>
      </c>
      <c r="AU1866" s="243" t="s">
        <v>79</v>
      </c>
      <c r="AV1866" s="13" t="s">
        <v>77</v>
      </c>
      <c r="AW1866" s="13" t="s">
        <v>31</v>
      </c>
      <c r="AX1866" s="13" t="s">
        <v>69</v>
      </c>
      <c r="AY1866" s="243" t="s">
        <v>142</v>
      </c>
    </row>
    <row r="1867" s="14" customFormat="1">
      <c r="A1867" s="14"/>
      <c r="B1867" s="244"/>
      <c r="C1867" s="245"/>
      <c r="D1867" s="235" t="s">
        <v>153</v>
      </c>
      <c r="E1867" s="246" t="s">
        <v>19</v>
      </c>
      <c r="F1867" s="247" t="s">
        <v>2754</v>
      </c>
      <c r="G1867" s="245"/>
      <c r="H1867" s="248">
        <v>1.2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153</v>
      </c>
      <c r="AU1867" s="254" t="s">
        <v>79</v>
      </c>
      <c r="AV1867" s="14" t="s">
        <v>79</v>
      </c>
      <c r="AW1867" s="14" t="s">
        <v>31</v>
      </c>
      <c r="AX1867" s="14" t="s">
        <v>69</v>
      </c>
      <c r="AY1867" s="254" t="s">
        <v>142</v>
      </c>
    </row>
    <row r="1868" s="13" customFormat="1">
      <c r="A1868" s="13"/>
      <c r="B1868" s="233"/>
      <c r="C1868" s="234"/>
      <c r="D1868" s="235" t="s">
        <v>153</v>
      </c>
      <c r="E1868" s="236" t="s">
        <v>19</v>
      </c>
      <c r="F1868" s="237" t="s">
        <v>2584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153</v>
      </c>
      <c r="AU1868" s="243" t="s">
        <v>79</v>
      </c>
      <c r="AV1868" s="13" t="s">
        <v>77</v>
      </c>
      <c r="AW1868" s="13" t="s">
        <v>31</v>
      </c>
      <c r="AX1868" s="13" t="s">
        <v>69</v>
      </c>
      <c r="AY1868" s="243" t="s">
        <v>142</v>
      </c>
    </row>
    <row r="1869" s="14" customFormat="1">
      <c r="A1869" s="14"/>
      <c r="B1869" s="244"/>
      <c r="C1869" s="245"/>
      <c r="D1869" s="235" t="s">
        <v>153</v>
      </c>
      <c r="E1869" s="246" t="s">
        <v>19</v>
      </c>
      <c r="F1869" s="247" t="s">
        <v>2755</v>
      </c>
      <c r="G1869" s="245"/>
      <c r="H1869" s="248">
        <v>0.80000000000000004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153</v>
      </c>
      <c r="AU1869" s="254" t="s">
        <v>79</v>
      </c>
      <c r="AV1869" s="14" t="s">
        <v>79</v>
      </c>
      <c r="AW1869" s="14" t="s">
        <v>31</v>
      </c>
      <c r="AX1869" s="14" t="s">
        <v>69</v>
      </c>
      <c r="AY1869" s="254" t="s">
        <v>142</v>
      </c>
    </row>
    <row r="1870" s="13" customFormat="1">
      <c r="A1870" s="13"/>
      <c r="B1870" s="233"/>
      <c r="C1870" s="234"/>
      <c r="D1870" s="235" t="s">
        <v>153</v>
      </c>
      <c r="E1870" s="236" t="s">
        <v>19</v>
      </c>
      <c r="F1870" s="237" t="s">
        <v>2635</v>
      </c>
      <c r="G1870" s="234"/>
      <c r="H1870" s="236" t="s">
        <v>19</v>
      </c>
      <c r="I1870" s="238"/>
      <c r="J1870" s="234"/>
      <c r="K1870" s="234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153</v>
      </c>
      <c r="AU1870" s="243" t="s">
        <v>79</v>
      </c>
      <c r="AV1870" s="13" t="s">
        <v>77</v>
      </c>
      <c r="AW1870" s="13" t="s">
        <v>31</v>
      </c>
      <c r="AX1870" s="13" t="s">
        <v>69</v>
      </c>
      <c r="AY1870" s="243" t="s">
        <v>142</v>
      </c>
    </row>
    <row r="1871" s="14" customFormat="1">
      <c r="A1871" s="14"/>
      <c r="B1871" s="244"/>
      <c r="C1871" s="245"/>
      <c r="D1871" s="235" t="s">
        <v>153</v>
      </c>
      <c r="E1871" s="246" t="s">
        <v>19</v>
      </c>
      <c r="F1871" s="247" t="s">
        <v>2756</v>
      </c>
      <c r="G1871" s="245"/>
      <c r="H1871" s="248">
        <v>0.92000000000000004</v>
      </c>
      <c r="I1871" s="249"/>
      <c r="J1871" s="245"/>
      <c r="K1871" s="245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153</v>
      </c>
      <c r="AU1871" s="254" t="s">
        <v>79</v>
      </c>
      <c r="AV1871" s="14" t="s">
        <v>79</v>
      </c>
      <c r="AW1871" s="14" t="s">
        <v>31</v>
      </c>
      <c r="AX1871" s="14" t="s">
        <v>69</v>
      </c>
      <c r="AY1871" s="254" t="s">
        <v>142</v>
      </c>
    </row>
    <row r="1872" s="13" customFormat="1">
      <c r="A1872" s="13"/>
      <c r="B1872" s="233"/>
      <c r="C1872" s="234"/>
      <c r="D1872" s="235" t="s">
        <v>153</v>
      </c>
      <c r="E1872" s="236" t="s">
        <v>19</v>
      </c>
      <c r="F1872" s="237" t="s">
        <v>2586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153</v>
      </c>
      <c r="AU1872" s="243" t="s">
        <v>79</v>
      </c>
      <c r="AV1872" s="13" t="s">
        <v>77</v>
      </c>
      <c r="AW1872" s="13" t="s">
        <v>31</v>
      </c>
      <c r="AX1872" s="13" t="s">
        <v>69</v>
      </c>
      <c r="AY1872" s="243" t="s">
        <v>142</v>
      </c>
    </row>
    <row r="1873" s="14" customFormat="1">
      <c r="A1873" s="14"/>
      <c r="B1873" s="244"/>
      <c r="C1873" s="245"/>
      <c r="D1873" s="235" t="s">
        <v>153</v>
      </c>
      <c r="E1873" s="246" t="s">
        <v>19</v>
      </c>
      <c r="F1873" s="247" t="s">
        <v>2757</v>
      </c>
      <c r="G1873" s="245"/>
      <c r="H1873" s="248">
        <v>2.96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153</v>
      </c>
      <c r="AU1873" s="254" t="s">
        <v>79</v>
      </c>
      <c r="AV1873" s="14" t="s">
        <v>79</v>
      </c>
      <c r="AW1873" s="14" t="s">
        <v>31</v>
      </c>
      <c r="AX1873" s="14" t="s">
        <v>69</v>
      </c>
      <c r="AY1873" s="254" t="s">
        <v>142</v>
      </c>
    </row>
    <row r="1874" s="14" customFormat="1">
      <c r="A1874" s="14"/>
      <c r="B1874" s="244"/>
      <c r="C1874" s="245"/>
      <c r="D1874" s="235" t="s">
        <v>153</v>
      </c>
      <c r="E1874" s="246" t="s">
        <v>19</v>
      </c>
      <c r="F1874" s="247" t="s">
        <v>2674</v>
      </c>
      <c r="G1874" s="245"/>
      <c r="H1874" s="248">
        <v>1.5600000000000001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153</v>
      </c>
      <c r="AU1874" s="254" t="s">
        <v>79</v>
      </c>
      <c r="AV1874" s="14" t="s">
        <v>79</v>
      </c>
      <c r="AW1874" s="14" t="s">
        <v>31</v>
      </c>
      <c r="AX1874" s="14" t="s">
        <v>69</v>
      </c>
      <c r="AY1874" s="254" t="s">
        <v>142</v>
      </c>
    </row>
    <row r="1875" s="14" customFormat="1">
      <c r="A1875" s="14"/>
      <c r="B1875" s="244"/>
      <c r="C1875" s="245"/>
      <c r="D1875" s="235" t="s">
        <v>153</v>
      </c>
      <c r="E1875" s="246" t="s">
        <v>19</v>
      </c>
      <c r="F1875" s="247" t="s">
        <v>2674</v>
      </c>
      <c r="G1875" s="245"/>
      <c r="H1875" s="248">
        <v>1.5600000000000001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153</v>
      </c>
      <c r="AU1875" s="254" t="s">
        <v>79</v>
      </c>
      <c r="AV1875" s="14" t="s">
        <v>79</v>
      </c>
      <c r="AW1875" s="14" t="s">
        <v>31</v>
      </c>
      <c r="AX1875" s="14" t="s">
        <v>69</v>
      </c>
      <c r="AY1875" s="254" t="s">
        <v>142</v>
      </c>
    </row>
    <row r="1876" s="14" customFormat="1">
      <c r="A1876" s="14"/>
      <c r="B1876" s="244"/>
      <c r="C1876" s="245"/>
      <c r="D1876" s="235" t="s">
        <v>153</v>
      </c>
      <c r="E1876" s="246" t="s">
        <v>19</v>
      </c>
      <c r="F1876" s="247" t="s">
        <v>2675</v>
      </c>
      <c r="G1876" s="245"/>
      <c r="H1876" s="248">
        <v>1.016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153</v>
      </c>
      <c r="AU1876" s="254" t="s">
        <v>79</v>
      </c>
      <c r="AV1876" s="14" t="s">
        <v>79</v>
      </c>
      <c r="AW1876" s="14" t="s">
        <v>31</v>
      </c>
      <c r="AX1876" s="14" t="s">
        <v>69</v>
      </c>
      <c r="AY1876" s="254" t="s">
        <v>142</v>
      </c>
    </row>
    <row r="1877" s="15" customFormat="1">
      <c r="A1877" s="15"/>
      <c r="B1877" s="255"/>
      <c r="C1877" s="256"/>
      <c r="D1877" s="235" t="s">
        <v>153</v>
      </c>
      <c r="E1877" s="257" t="s">
        <v>19</v>
      </c>
      <c r="F1877" s="258" t="s">
        <v>158</v>
      </c>
      <c r="G1877" s="256"/>
      <c r="H1877" s="259">
        <v>94.402000000000015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153</v>
      </c>
      <c r="AU1877" s="265" t="s">
        <v>79</v>
      </c>
      <c r="AV1877" s="15" t="s">
        <v>149</v>
      </c>
      <c r="AW1877" s="15" t="s">
        <v>31</v>
      </c>
      <c r="AX1877" s="15" t="s">
        <v>77</v>
      </c>
      <c r="AY1877" s="265" t="s">
        <v>142</v>
      </c>
    </row>
    <row r="1878" s="2" customFormat="1" ht="16.5" customHeight="1">
      <c r="A1878" s="41"/>
      <c r="B1878" s="42"/>
      <c r="C1878" s="277" t="s">
        <v>2758</v>
      </c>
      <c r="D1878" s="277" t="s">
        <v>275</v>
      </c>
      <c r="E1878" s="278" t="s">
        <v>2759</v>
      </c>
      <c r="F1878" s="279" t="s">
        <v>2760</v>
      </c>
      <c r="G1878" s="280" t="s">
        <v>147</v>
      </c>
      <c r="H1878" s="281">
        <v>103.842</v>
      </c>
      <c r="I1878" s="282"/>
      <c r="J1878" s="283">
        <f>ROUND(I1878*H1878,2)</f>
        <v>0</v>
      </c>
      <c r="K1878" s="279" t="s">
        <v>148</v>
      </c>
      <c r="L1878" s="284"/>
      <c r="M1878" s="285" t="s">
        <v>19</v>
      </c>
      <c r="N1878" s="286" t="s">
        <v>40</v>
      </c>
      <c r="O1878" s="87"/>
      <c r="P1878" s="224">
        <f>O1878*H1878</f>
        <v>0</v>
      </c>
      <c r="Q1878" s="224">
        <v>0.00092000000000000003</v>
      </c>
      <c r="R1878" s="224">
        <f>Q1878*H1878</f>
        <v>0.095534640000000004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193</v>
      </c>
      <c r="AT1878" s="226" t="s">
        <v>275</v>
      </c>
      <c r="AU1878" s="226" t="s">
        <v>79</v>
      </c>
      <c r="AY1878" s="20" t="s">
        <v>142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77</v>
      </c>
      <c r="BK1878" s="227">
        <f>ROUND(I1878*H1878,2)</f>
        <v>0</v>
      </c>
      <c r="BL1878" s="20" t="s">
        <v>149</v>
      </c>
      <c r="BM1878" s="226" t="s">
        <v>2761</v>
      </c>
    </row>
    <row r="1879" s="14" customFormat="1">
      <c r="A1879" s="14"/>
      <c r="B1879" s="244"/>
      <c r="C1879" s="245"/>
      <c r="D1879" s="235" t="s">
        <v>153</v>
      </c>
      <c r="E1879" s="246" t="s">
        <v>19</v>
      </c>
      <c r="F1879" s="247" t="s">
        <v>2762</v>
      </c>
      <c r="G1879" s="245"/>
      <c r="H1879" s="248">
        <v>103.842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153</v>
      </c>
      <c r="AU1879" s="254" t="s">
        <v>79</v>
      </c>
      <c r="AV1879" s="14" t="s">
        <v>79</v>
      </c>
      <c r="AW1879" s="14" t="s">
        <v>31</v>
      </c>
      <c r="AX1879" s="14" t="s">
        <v>77</v>
      </c>
      <c r="AY1879" s="254" t="s">
        <v>142</v>
      </c>
    </row>
    <row r="1880" s="2" customFormat="1" ht="16.5" customHeight="1">
      <c r="A1880" s="41"/>
      <c r="B1880" s="42"/>
      <c r="C1880" s="215" t="s">
        <v>2763</v>
      </c>
      <c r="D1880" s="215" t="s">
        <v>144</v>
      </c>
      <c r="E1880" s="216" t="s">
        <v>2764</v>
      </c>
      <c r="F1880" s="217" t="s">
        <v>2765</v>
      </c>
      <c r="G1880" s="218" t="s">
        <v>176</v>
      </c>
      <c r="H1880" s="219">
        <v>113.105</v>
      </c>
      <c r="I1880" s="220"/>
      <c r="J1880" s="221">
        <f>ROUND(I1880*H1880,2)</f>
        <v>0</v>
      </c>
      <c r="K1880" s="217" t="s">
        <v>148</v>
      </c>
      <c r="L1880" s="47"/>
      <c r="M1880" s="222" t="s">
        <v>19</v>
      </c>
      <c r="N1880" s="223" t="s">
        <v>40</v>
      </c>
      <c r="O1880" s="87"/>
      <c r="P1880" s="224">
        <f>O1880*H1880</f>
        <v>0</v>
      </c>
      <c r="Q1880" s="224">
        <v>3.0000000000000001E-05</v>
      </c>
      <c r="R1880" s="224">
        <f>Q1880*H1880</f>
        <v>0.0033931500000000002</v>
      </c>
      <c r="S1880" s="224">
        <v>0</v>
      </c>
      <c r="T1880" s="225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26" t="s">
        <v>149</v>
      </c>
      <c r="AT1880" s="226" t="s">
        <v>144</v>
      </c>
      <c r="AU1880" s="226" t="s">
        <v>79</v>
      </c>
      <c r="AY1880" s="20" t="s">
        <v>142</v>
      </c>
      <c r="BE1880" s="227">
        <f>IF(N1880="základní",J1880,0)</f>
        <v>0</v>
      </c>
      <c r="BF1880" s="227">
        <f>IF(N1880="snížená",J1880,0)</f>
        <v>0</v>
      </c>
      <c r="BG1880" s="227">
        <f>IF(N1880="zákl. přenesená",J1880,0)</f>
        <v>0</v>
      </c>
      <c r="BH1880" s="227">
        <f>IF(N1880="sníž. přenesená",J1880,0)</f>
        <v>0</v>
      </c>
      <c r="BI1880" s="227">
        <f>IF(N1880="nulová",J1880,0)</f>
        <v>0</v>
      </c>
      <c r="BJ1880" s="20" t="s">
        <v>77</v>
      </c>
      <c r="BK1880" s="227">
        <f>ROUND(I1880*H1880,2)</f>
        <v>0</v>
      </c>
      <c r="BL1880" s="20" t="s">
        <v>149</v>
      </c>
      <c r="BM1880" s="226" t="s">
        <v>2766</v>
      </c>
    </row>
    <row r="1881" s="2" customFormat="1">
      <c r="A1881" s="41"/>
      <c r="B1881" s="42"/>
      <c r="C1881" s="43"/>
      <c r="D1881" s="228" t="s">
        <v>151</v>
      </c>
      <c r="E1881" s="43"/>
      <c r="F1881" s="229" t="s">
        <v>2767</v>
      </c>
      <c r="G1881" s="43"/>
      <c r="H1881" s="43"/>
      <c r="I1881" s="230"/>
      <c r="J1881" s="43"/>
      <c r="K1881" s="43"/>
      <c r="L1881" s="47"/>
      <c r="M1881" s="231"/>
      <c r="N1881" s="232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151</v>
      </c>
      <c r="AU1881" s="20" t="s">
        <v>79</v>
      </c>
    </row>
    <row r="1882" s="14" customFormat="1">
      <c r="A1882" s="14"/>
      <c r="B1882" s="244"/>
      <c r="C1882" s="245"/>
      <c r="D1882" s="235" t="s">
        <v>153</v>
      </c>
      <c r="E1882" s="246" t="s">
        <v>19</v>
      </c>
      <c r="F1882" s="247" t="s">
        <v>2768</v>
      </c>
      <c r="G1882" s="245"/>
      <c r="H1882" s="248">
        <v>113.105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153</v>
      </c>
      <c r="AU1882" s="254" t="s">
        <v>79</v>
      </c>
      <c r="AV1882" s="14" t="s">
        <v>79</v>
      </c>
      <c r="AW1882" s="14" t="s">
        <v>31</v>
      </c>
      <c r="AX1882" s="14" t="s">
        <v>69</v>
      </c>
      <c r="AY1882" s="254" t="s">
        <v>142</v>
      </c>
    </row>
    <row r="1883" s="15" customFormat="1">
      <c r="A1883" s="15"/>
      <c r="B1883" s="255"/>
      <c r="C1883" s="256"/>
      <c r="D1883" s="235" t="s">
        <v>153</v>
      </c>
      <c r="E1883" s="257" t="s">
        <v>19</v>
      </c>
      <c r="F1883" s="258" t="s">
        <v>158</v>
      </c>
      <c r="G1883" s="256"/>
      <c r="H1883" s="259">
        <v>113.105</v>
      </c>
      <c r="I1883" s="260"/>
      <c r="J1883" s="256"/>
      <c r="K1883" s="256"/>
      <c r="L1883" s="261"/>
      <c r="M1883" s="262"/>
      <c r="N1883" s="263"/>
      <c r="O1883" s="263"/>
      <c r="P1883" s="263"/>
      <c r="Q1883" s="263"/>
      <c r="R1883" s="263"/>
      <c r="S1883" s="263"/>
      <c r="T1883" s="264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65" t="s">
        <v>153</v>
      </c>
      <c r="AU1883" s="265" t="s">
        <v>79</v>
      </c>
      <c r="AV1883" s="15" t="s">
        <v>149</v>
      </c>
      <c r="AW1883" s="15" t="s">
        <v>31</v>
      </c>
      <c r="AX1883" s="15" t="s">
        <v>77</v>
      </c>
      <c r="AY1883" s="265" t="s">
        <v>142</v>
      </c>
    </row>
    <row r="1884" s="2" customFormat="1" ht="16.5" customHeight="1">
      <c r="A1884" s="41"/>
      <c r="B1884" s="42"/>
      <c r="C1884" s="277" t="s">
        <v>2769</v>
      </c>
      <c r="D1884" s="277" t="s">
        <v>275</v>
      </c>
      <c r="E1884" s="278" t="s">
        <v>2770</v>
      </c>
      <c r="F1884" s="279" t="s">
        <v>2771</v>
      </c>
      <c r="G1884" s="280" t="s">
        <v>176</v>
      </c>
      <c r="H1884" s="281">
        <v>118.76000000000001</v>
      </c>
      <c r="I1884" s="282"/>
      <c r="J1884" s="283">
        <f>ROUND(I1884*H1884,2)</f>
        <v>0</v>
      </c>
      <c r="K1884" s="279" t="s">
        <v>148</v>
      </c>
      <c r="L1884" s="284"/>
      <c r="M1884" s="285" t="s">
        <v>19</v>
      </c>
      <c r="N1884" s="286" t="s">
        <v>40</v>
      </c>
      <c r="O1884" s="87"/>
      <c r="P1884" s="224">
        <f>O1884*H1884</f>
        <v>0</v>
      </c>
      <c r="Q1884" s="224">
        <v>0.00059999999999999995</v>
      </c>
      <c r="R1884" s="224">
        <f>Q1884*H1884</f>
        <v>0.071256</v>
      </c>
      <c r="S1884" s="224">
        <v>0</v>
      </c>
      <c r="T1884" s="225">
        <f>S1884*H1884</f>
        <v>0</v>
      </c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R1884" s="226" t="s">
        <v>193</v>
      </c>
      <c r="AT1884" s="226" t="s">
        <v>275</v>
      </c>
      <c r="AU1884" s="226" t="s">
        <v>79</v>
      </c>
      <c r="AY1884" s="20" t="s">
        <v>142</v>
      </c>
      <c r="BE1884" s="227">
        <f>IF(N1884="základní",J1884,0)</f>
        <v>0</v>
      </c>
      <c r="BF1884" s="227">
        <f>IF(N1884="snížená",J1884,0)</f>
        <v>0</v>
      </c>
      <c r="BG1884" s="227">
        <f>IF(N1884="zákl. přenesená",J1884,0)</f>
        <v>0</v>
      </c>
      <c r="BH1884" s="227">
        <f>IF(N1884="sníž. přenesená",J1884,0)</f>
        <v>0</v>
      </c>
      <c r="BI1884" s="227">
        <f>IF(N1884="nulová",J1884,0)</f>
        <v>0</v>
      </c>
      <c r="BJ1884" s="20" t="s">
        <v>77</v>
      </c>
      <c r="BK1884" s="227">
        <f>ROUND(I1884*H1884,2)</f>
        <v>0</v>
      </c>
      <c r="BL1884" s="20" t="s">
        <v>149</v>
      </c>
      <c r="BM1884" s="226" t="s">
        <v>2772</v>
      </c>
    </row>
    <row r="1885" s="14" customFormat="1">
      <c r="A1885" s="14"/>
      <c r="B1885" s="244"/>
      <c r="C1885" s="245"/>
      <c r="D1885" s="235" t="s">
        <v>153</v>
      </c>
      <c r="E1885" s="246" t="s">
        <v>19</v>
      </c>
      <c r="F1885" s="247" t="s">
        <v>2773</v>
      </c>
      <c r="G1885" s="245"/>
      <c r="H1885" s="248">
        <v>118.76000000000001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153</v>
      </c>
      <c r="AU1885" s="254" t="s">
        <v>79</v>
      </c>
      <c r="AV1885" s="14" t="s">
        <v>79</v>
      </c>
      <c r="AW1885" s="14" t="s">
        <v>31</v>
      </c>
      <c r="AX1885" s="14" t="s">
        <v>77</v>
      </c>
      <c r="AY1885" s="254" t="s">
        <v>142</v>
      </c>
    </row>
    <row r="1886" s="2" customFormat="1" ht="16.5" customHeight="1">
      <c r="A1886" s="41"/>
      <c r="B1886" s="42"/>
      <c r="C1886" s="215" t="s">
        <v>2774</v>
      </c>
      <c r="D1886" s="215" t="s">
        <v>144</v>
      </c>
      <c r="E1886" s="216" t="s">
        <v>2775</v>
      </c>
      <c r="F1886" s="217" t="s">
        <v>2776</v>
      </c>
      <c r="G1886" s="218" t="s">
        <v>176</v>
      </c>
      <c r="H1886" s="219">
        <v>360.81999999999999</v>
      </c>
      <c r="I1886" s="220"/>
      <c r="J1886" s="221">
        <f>ROUND(I1886*H1886,2)</f>
        <v>0</v>
      </c>
      <c r="K1886" s="217" t="s">
        <v>148</v>
      </c>
      <c r="L1886" s="47"/>
      <c r="M1886" s="222" t="s">
        <v>19</v>
      </c>
      <c r="N1886" s="223" t="s">
        <v>40</v>
      </c>
      <c r="O1886" s="87"/>
      <c r="P1886" s="224">
        <f>O1886*H1886</f>
        <v>0</v>
      </c>
      <c r="Q1886" s="224">
        <v>0</v>
      </c>
      <c r="R1886" s="224">
        <f>Q1886*H1886</f>
        <v>0</v>
      </c>
      <c r="S1886" s="224">
        <v>0</v>
      </c>
      <c r="T1886" s="225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26" t="s">
        <v>149</v>
      </c>
      <c r="AT1886" s="226" t="s">
        <v>144</v>
      </c>
      <c r="AU1886" s="226" t="s">
        <v>79</v>
      </c>
      <c r="AY1886" s="20" t="s">
        <v>142</v>
      </c>
      <c r="BE1886" s="227">
        <f>IF(N1886="základní",J1886,0)</f>
        <v>0</v>
      </c>
      <c r="BF1886" s="227">
        <f>IF(N1886="snížená",J1886,0)</f>
        <v>0</v>
      </c>
      <c r="BG1886" s="227">
        <f>IF(N1886="zákl. přenesená",J1886,0)</f>
        <v>0</v>
      </c>
      <c r="BH1886" s="227">
        <f>IF(N1886="sníž. přenesená",J1886,0)</f>
        <v>0</v>
      </c>
      <c r="BI1886" s="227">
        <f>IF(N1886="nulová",J1886,0)</f>
        <v>0</v>
      </c>
      <c r="BJ1886" s="20" t="s">
        <v>77</v>
      </c>
      <c r="BK1886" s="227">
        <f>ROUND(I1886*H1886,2)</f>
        <v>0</v>
      </c>
      <c r="BL1886" s="20" t="s">
        <v>149</v>
      </c>
      <c r="BM1886" s="226" t="s">
        <v>2777</v>
      </c>
    </row>
    <row r="1887" s="2" customFormat="1">
      <c r="A1887" s="41"/>
      <c r="B1887" s="42"/>
      <c r="C1887" s="43"/>
      <c r="D1887" s="228" t="s">
        <v>151</v>
      </c>
      <c r="E1887" s="43"/>
      <c r="F1887" s="229" t="s">
        <v>2778</v>
      </c>
      <c r="G1887" s="43"/>
      <c r="H1887" s="43"/>
      <c r="I1887" s="230"/>
      <c r="J1887" s="43"/>
      <c r="K1887" s="43"/>
      <c r="L1887" s="47"/>
      <c r="M1887" s="231"/>
      <c r="N1887" s="232"/>
      <c r="O1887" s="87"/>
      <c r="P1887" s="87"/>
      <c r="Q1887" s="87"/>
      <c r="R1887" s="87"/>
      <c r="S1887" s="87"/>
      <c r="T1887" s="88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T1887" s="20" t="s">
        <v>151</v>
      </c>
      <c r="AU1887" s="20" t="s">
        <v>79</v>
      </c>
    </row>
    <row r="1888" s="2" customFormat="1" ht="16.5" customHeight="1">
      <c r="A1888" s="41"/>
      <c r="B1888" s="42"/>
      <c r="C1888" s="277" t="s">
        <v>2779</v>
      </c>
      <c r="D1888" s="277" t="s">
        <v>275</v>
      </c>
      <c r="E1888" s="278" t="s">
        <v>2780</v>
      </c>
      <c r="F1888" s="279" t="s">
        <v>2781</v>
      </c>
      <c r="G1888" s="280" t="s">
        <v>176</v>
      </c>
      <c r="H1888" s="281">
        <v>473.16199999999998</v>
      </c>
      <c r="I1888" s="282"/>
      <c r="J1888" s="283">
        <f>ROUND(I1888*H1888,2)</f>
        <v>0</v>
      </c>
      <c r="K1888" s="279" t="s">
        <v>148</v>
      </c>
      <c r="L1888" s="284"/>
      <c r="M1888" s="285" t="s">
        <v>19</v>
      </c>
      <c r="N1888" s="286" t="s">
        <v>40</v>
      </c>
      <c r="O1888" s="87"/>
      <c r="P1888" s="224">
        <f>O1888*H1888</f>
        <v>0</v>
      </c>
      <c r="Q1888" s="224">
        <v>3.0000000000000001E-05</v>
      </c>
      <c r="R1888" s="224">
        <f>Q1888*H1888</f>
        <v>0.01419486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193</v>
      </c>
      <c r="AT1888" s="226" t="s">
        <v>275</v>
      </c>
      <c r="AU1888" s="226" t="s">
        <v>79</v>
      </c>
      <c r="AY1888" s="20" t="s">
        <v>142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77</v>
      </c>
      <c r="BK1888" s="227">
        <f>ROUND(I1888*H1888,2)</f>
        <v>0</v>
      </c>
      <c r="BL1888" s="20" t="s">
        <v>149</v>
      </c>
      <c r="BM1888" s="226" t="s">
        <v>2782</v>
      </c>
    </row>
    <row r="1889" s="13" customFormat="1">
      <c r="A1889" s="13"/>
      <c r="B1889" s="233"/>
      <c r="C1889" s="234"/>
      <c r="D1889" s="235" t="s">
        <v>153</v>
      </c>
      <c r="E1889" s="236" t="s">
        <v>19</v>
      </c>
      <c r="F1889" s="237" t="s">
        <v>2546</v>
      </c>
      <c r="G1889" s="234"/>
      <c r="H1889" s="236" t="s">
        <v>19</v>
      </c>
      <c r="I1889" s="238"/>
      <c r="J1889" s="234"/>
      <c r="K1889" s="234"/>
      <c r="L1889" s="239"/>
      <c r="M1889" s="240"/>
      <c r="N1889" s="241"/>
      <c r="O1889" s="241"/>
      <c r="P1889" s="241"/>
      <c r="Q1889" s="241"/>
      <c r="R1889" s="241"/>
      <c r="S1889" s="241"/>
      <c r="T1889" s="242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3" t="s">
        <v>153</v>
      </c>
      <c r="AU1889" s="243" t="s">
        <v>79</v>
      </c>
      <c r="AV1889" s="13" t="s">
        <v>77</v>
      </c>
      <c r="AW1889" s="13" t="s">
        <v>31</v>
      </c>
      <c r="AX1889" s="13" t="s">
        <v>69</v>
      </c>
      <c r="AY1889" s="243" t="s">
        <v>142</v>
      </c>
    </row>
    <row r="1890" s="14" customFormat="1">
      <c r="A1890" s="14"/>
      <c r="B1890" s="244"/>
      <c r="C1890" s="245"/>
      <c r="D1890" s="235" t="s">
        <v>153</v>
      </c>
      <c r="E1890" s="246" t="s">
        <v>19</v>
      </c>
      <c r="F1890" s="247" t="s">
        <v>2783</v>
      </c>
      <c r="G1890" s="245"/>
      <c r="H1890" s="248">
        <v>4.0800000000000001</v>
      </c>
      <c r="I1890" s="249"/>
      <c r="J1890" s="245"/>
      <c r="K1890" s="245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4" t="s">
        <v>153</v>
      </c>
      <c r="AU1890" s="254" t="s">
        <v>79</v>
      </c>
      <c r="AV1890" s="14" t="s">
        <v>79</v>
      </c>
      <c r="AW1890" s="14" t="s">
        <v>31</v>
      </c>
      <c r="AX1890" s="14" t="s">
        <v>69</v>
      </c>
      <c r="AY1890" s="254" t="s">
        <v>142</v>
      </c>
    </row>
    <row r="1891" s="13" customFormat="1">
      <c r="A1891" s="13"/>
      <c r="B1891" s="233"/>
      <c r="C1891" s="234"/>
      <c r="D1891" s="235" t="s">
        <v>153</v>
      </c>
      <c r="E1891" s="236" t="s">
        <v>19</v>
      </c>
      <c r="F1891" s="237" t="s">
        <v>2548</v>
      </c>
      <c r="G1891" s="234"/>
      <c r="H1891" s="236" t="s">
        <v>19</v>
      </c>
      <c r="I1891" s="238"/>
      <c r="J1891" s="234"/>
      <c r="K1891" s="234"/>
      <c r="L1891" s="239"/>
      <c r="M1891" s="240"/>
      <c r="N1891" s="241"/>
      <c r="O1891" s="241"/>
      <c r="P1891" s="241"/>
      <c r="Q1891" s="241"/>
      <c r="R1891" s="241"/>
      <c r="S1891" s="241"/>
      <c r="T1891" s="242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3" t="s">
        <v>153</v>
      </c>
      <c r="AU1891" s="243" t="s">
        <v>79</v>
      </c>
      <c r="AV1891" s="13" t="s">
        <v>77</v>
      </c>
      <c r="AW1891" s="13" t="s">
        <v>31</v>
      </c>
      <c r="AX1891" s="13" t="s">
        <v>69</v>
      </c>
      <c r="AY1891" s="243" t="s">
        <v>142</v>
      </c>
    </row>
    <row r="1892" s="14" customFormat="1">
      <c r="A1892" s="14"/>
      <c r="B1892" s="244"/>
      <c r="C1892" s="245"/>
      <c r="D1892" s="235" t="s">
        <v>153</v>
      </c>
      <c r="E1892" s="246" t="s">
        <v>19</v>
      </c>
      <c r="F1892" s="247" t="s">
        <v>2784</v>
      </c>
      <c r="G1892" s="245"/>
      <c r="H1892" s="248">
        <v>1.3600000000000001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153</v>
      </c>
      <c r="AU1892" s="254" t="s">
        <v>79</v>
      </c>
      <c r="AV1892" s="14" t="s">
        <v>79</v>
      </c>
      <c r="AW1892" s="14" t="s">
        <v>31</v>
      </c>
      <c r="AX1892" s="14" t="s">
        <v>69</v>
      </c>
      <c r="AY1892" s="254" t="s">
        <v>142</v>
      </c>
    </row>
    <row r="1893" s="13" customFormat="1">
      <c r="A1893" s="13"/>
      <c r="B1893" s="233"/>
      <c r="C1893" s="234"/>
      <c r="D1893" s="235" t="s">
        <v>153</v>
      </c>
      <c r="E1893" s="236" t="s">
        <v>19</v>
      </c>
      <c r="F1893" s="237" t="s">
        <v>2605</v>
      </c>
      <c r="G1893" s="234"/>
      <c r="H1893" s="236" t="s">
        <v>19</v>
      </c>
      <c r="I1893" s="238"/>
      <c r="J1893" s="234"/>
      <c r="K1893" s="234"/>
      <c r="L1893" s="239"/>
      <c r="M1893" s="240"/>
      <c r="N1893" s="241"/>
      <c r="O1893" s="241"/>
      <c r="P1893" s="241"/>
      <c r="Q1893" s="241"/>
      <c r="R1893" s="241"/>
      <c r="S1893" s="241"/>
      <c r="T1893" s="24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3" t="s">
        <v>153</v>
      </c>
      <c r="AU1893" s="243" t="s">
        <v>79</v>
      </c>
      <c r="AV1893" s="13" t="s">
        <v>77</v>
      </c>
      <c r="AW1893" s="13" t="s">
        <v>31</v>
      </c>
      <c r="AX1893" s="13" t="s">
        <v>69</v>
      </c>
      <c r="AY1893" s="243" t="s">
        <v>142</v>
      </c>
    </row>
    <row r="1894" s="14" customFormat="1">
      <c r="A1894" s="14"/>
      <c r="B1894" s="244"/>
      <c r="C1894" s="245"/>
      <c r="D1894" s="235" t="s">
        <v>153</v>
      </c>
      <c r="E1894" s="246" t="s">
        <v>19</v>
      </c>
      <c r="F1894" s="247" t="s">
        <v>2785</v>
      </c>
      <c r="G1894" s="245"/>
      <c r="H1894" s="248">
        <v>2.6800000000000002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153</v>
      </c>
      <c r="AU1894" s="254" t="s">
        <v>79</v>
      </c>
      <c r="AV1894" s="14" t="s">
        <v>79</v>
      </c>
      <c r="AW1894" s="14" t="s">
        <v>31</v>
      </c>
      <c r="AX1894" s="14" t="s">
        <v>69</v>
      </c>
      <c r="AY1894" s="254" t="s">
        <v>142</v>
      </c>
    </row>
    <row r="1895" s="13" customFormat="1">
      <c r="A1895" s="13"/>
      <c r="B1895" s="233"/>
      <c r="C1895" s="234"/>
      <c r="D1895" s="235" t="s">
        <v>153</v>
      </c>
      <c r="E1895" s="236" t="s">
        <v>19</v>
      </c>
      <c r="F1895" s="237" t="s">
        <v>2607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153</v>
      </c>
      <c r="AU1895" s="243" t="s">
        <v>79</v>
      </c>
      <c r="AV1895" s="13" t="s">
        <v>77</v>
      </c>
      <c r="AW1895" s="13" t="s">
        <v>31</v>
      </c>
      <c r="AX1895" s="13" t="s">
        <v>69</v>
      </c>
      <c r="AY1895" s="243" t="s">
        <v>142</v>
      </c>
    </row>
    <row r="1896" s="14" customFormat="1">
      <c r="A1896" s="14"/>
      <c r="B1896" s="244"/>
      <c r="C1896" s="245"/>
      <c r="D1896" s="235" t="s">
        <v>153</v>
      </c>
      <c r="E1896" s="246" t="s">
        <v>19</v>
      </c>
      <c r="F1896" s="247" t="s">
        <v>2784</v>
      </c>
      <c r="G1896" s="245"/>
      <c r="H1896" s="248">
        <v>1.3600000000000001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153</v>
      </c>
      <c r="AU1896" s="254" t="s">
        <v>79</v>
      </c>
      <c r="AV1896" s="14" t="s">
        <v>79</v>
      </c>
      <c r="AW1896" s="14" t="s">
        <v>31</v>
      </c>
      <c r="AX1896" s="14" t="s">
        <v>69</v>
      </c>
      <c r="AY1896" s="254" t="s">
        <v>142</v>
      </c>
    </row>
    <row r="1897" s="13" customFormat="1">
      <c r="A1897" s="13"/>
      <c r="B1897" s="233"/>
      <c r="C1897" s="234"/>
      <c r="D1897" s="235" t="s">
        <v>153</v>
      </c>
      <c r="E1897" s="236" t="s">
        <v>19</v>
      </c>
      <c r="F1897" s="237" t="s">
        <v>2609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153</v>
      </c>
      <c r="AU1897" s="243" t="s">
        <v>79</v>
      </c>
      <c r="AV1897" s="13" t="s">
        <v>77</v>
      </c>
      <c r="AW1897" s="13" t="s">
        <v>31</v>
      </c>
      <c r="AX1897" s="13" t="s">
        <v>69</v>
      </c>
      <c r="AY1897" s="243" t="s">
        <v>142</v>
      </c>
    </row>
    <row r="1898" s="14" customFormat="1">
      <c r="A1898" s="14"/>
      <c r="B1898" s="244"/>
      <c r="C1898" s="245"/>
      <c r="D1898" s="235" t="s">
        <v>153</v>
      </c>
      <c r="E1898" s="246" t="s">
        <v>19</v>
      </c>
      <c r="F1898" s="247" t="s">
        <v>2786</v>
      </c>
      <c r="G1898" s="245"/>
      <c r="H1898" s="248">
        <v>1.2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153</v>
      </c>
      <c r="AU1898" s="254" t="s">
        <v>79</v>
      </c>
      <c r="AV1898" s="14" t="s">
        <v>79</v>
      </c>
      <c r="AW1898" s="14" t="s">
        <v>31</v>
      </c>
      <c r="AX1898" s="14" t="s">
        <v>69</v>
      </c>
      <c r="AY1898" s="254" t="s">
        <v>142</v>
      </c>
    </row>
    <row r="1899" s="13" customFormat="1">
      <c r="A1899" s="13"/>
      <c r="B1899" s="233"/>
      <c r="C1899" s="234"/>
      <c r="D1899" s="235" t="s">
        <v>153</v>
      </c>
      <c r="E1899" s="236" t="s">
        <v>19</v>
      </c>
      <c r="F1899" s="237" t="s">
        <v>2550</v>
      </c>
      <c r="G1899" s="234"/>
      <c r="H1899" s="236" t="s">
        <v>19</v>
      </c>
      <c r="I1899" s="238"/>
      <c r="J1899" s="234"/>
      <c r="K1899" s="234"/>
      <c r="L1899" s="239"/>
      <c r="M1899" s="240"/>
      <c r="N1899" s="241"/>
      <c r="O1899" s="241"/>
      <c r="P1899" s="241"/>
      <c r="Q1899" s="241"/>
      <c r="R1899" s="241"/>
      <c r="S1899" s="241"/>
      <c r="T1899" s="242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3" t="s">
        <v>153</v>
      </c>
      <c r="AU1899" s="243" t="s">
        <v>79</v>
      </c>
      <c r="AV1899" s="13" t="s">
        <v>77</v>
      </c>
      <c r="AW1899" s="13" t="s">
        <v>31</v>
      </c>
      <c r="AX1899" s="13" t="s">
        <v>69</v>
      </c>
      <c r="AY1899" s="243" t="s">
        <v>142</v>
      </c>
    </row>
    <row r="1900" s="14" customFormat="1">
      <c r="A1900" s="14"/>
      <c r="B1900" s="244"/>
      <c r="C1900" s="245"/>
      <c r="D1900" s="235" t="s">
        <v>153</v>
      </c>
      <c r="E1900" s="246" t="s">
        <v>19</v>
      </c>
      <c r="F1900" s="247" t="s">
        <v>2787</v>
      </c>
      <c r="G1900" s="245"/>
      <c r="H1900" s="248">
        <v>0.40000000000000002</v>
      </c>
      <c r="I1900" s="249"/>
      <c r="J1900" s="245"/>
      <c r="K1900" s="245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4" t="s">
        <v>153</v>
      </c>
      <c r="AU1900" s="254" t="s">
        <v>79</v>
      </c>
      <c r="AV1900" s="14" t="s">
        <v>79</v>
      </c>
      <c r="AW1900" s="14" t="s">
        <v>31</v>
      </c>
      <c r="AX1900" s="14" t="s">
        <v>69</v>
      </c>
      <c r="AY1900" s="254" t="s">
        <v>142</v>
      </c>
    </row>
    <row r="1901" s="13" customFormat="1">
      <c r="A1901" s="13"/>
      <c r="B1901" s="233"/>
      <c r="C1901" s="234"/>
      <c r="D1901" s="235" t="s">
        <v>153</v>
      </c>
      <c r="E1901" s="236" t="s">
        <v>19</v>
      </c>
      <c r="F1901" s="237" t="s">
        <v>2552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153</v>
      </c>
      <c r="AU1901" s="243" t="s">
        <v>79</v>
      </c>
      <c r="AV1901" s="13" t="s">
        <v>77</v>
      </c>
      <c r="AW1901" s="13" t="s">
        <v>31</v>
      </c>
      <c r="AX1901" s="13" t="s">
        <v>69</v>
      </c>
      <c r="AY1901" s="243" t="s">
        <v>142</v>
      </c>
    </row>
    <row r="1902" s="14" customFormat="1">
      <c r="A1902" s="14"/>
      <c r="B1902" s="244"/>
      <c r="C1902" s="245"/>
      <c r="D1902" s="235" t="s">
        <v>153</v>
      </c>
      <c r="E1902" s="246" t="s">
        <v>19</v>
      </c>
      <c r="F1902" s="247" t="s">
        <v>2788</v>
      </c>
      <c r="G1902" s="245"/>
      <c r="H1902" s="248">
        <v>0.85999999999999999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153</v>
      </c>
      <c r="AU1902" s="254" t="s">
        <v>79</v>
      </c>
      <c r="AV1902" s="14" t="s">
        <v>79</v>
      </c>
      <c r="AW1902" s="14" t="s">
        <v>31</v>
      </c>
      <c r="AX1902" s="14" t="s">
        <v>69</v>
      </c>
      <c r="AY1902" s="254" t="s">
        <v>142</v>
      </c>
    </row>
    <row r="1903" s="13" customFormat="1">
      <c r="A1903" s="13"/>
      <c r="B1903" s="233"/>
      <c r="C1903" s="234"/>
      <c r="D1903" s="235" t="s">
        <v>153</v>
      </c>
      <c r="E1903" s="236" t="s">
        <v>19</v>
      </c>
      <c r="F1903" s="237" t="s">
        <v>2554</v>
      </c>
      <c r="G1903" s="234"/>
      <c r="H1903" s="236" t="s">
        <v>19</v>
      </c>
      <c r="I1903" s="238"/>
      <c r="J1903" s="234"/>
      <c r="K1903" s="234"/>
      <c r="L1903" s="239"/>
      <c r="M1903" s="240"/>
      <c r="N1903" s="241"/>
      <c r="O1903" s="241"/>
      <c r="P1903" s="241"/>
      <c r="Q1903" s="241"/>
      <c r="R1903" s="241"/>
      <c r="S1903" s="241"/>
      <c r="T1903" s="242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3" t="s">
        <v>153</v>
      </c>
      <c r="AU1903" s="243" t="s">
        <v>79</v>
      </c>
      <c r="AV1903" s="13" t="s">
        <v>77</v>
      </c>
      <c r="AW1903" s="13" t="s">
        <v>31</v>
      </c>
      <c r="AX1903" s="13" t="s">
        <v>69</v>
      </c>
      <c r="AY1903" s="243" t="s">
        <v>142</v>
      </c>
    </row>
    <row r="1904" s="14" customFormat="1">
      <c r="A1904" s="14"/>
      <c r="B1904" s="244"/>
      <c r="C1904" s="245"/>
      <c r="D1904" s="235" t="s">
        <v>153</v>
      </c>
      <c r="E1904" s="246" t="s">
        <v>19</v>
      </c>
      <c r="F1904" s="247" t="s">
        <v>2789</v>
      </c>
      <c r="G1904" s="245"/>
      <c r="H1904" s="248">
        <v>72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153</v>
      </c>
      <c r="AU1904" s="254" t="s">
        <v>79</v>
      </c>
      <c r="AV1904" s="14" t="s">
        <v>79</v>
      </c>
      <c r="AW1904" s="14" t="s">
        <v>31</v>
      </c>
      <c r="AX1904" s="14" t="s">
        <v>69</v>
      </c>
      <c r="AY1904" s="254" t="s">
        <v>142</v>
      </c>
    </row>
    <row r="1905" s="13" customFormat="1">
      <c r="A1905" s="13"/>
      <c r="B1905" s="233"/>
      <c r="C1905" s="234"/>
      <c r="D1905" s="235" t="s">
        <v>153</v>
      </c>
      <c r="E1905" s="236" t="s">
        <v>19</v>
      </c>
      <c r="F1905" s="237" t="s">
        <v>2556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153</v>
      </c>
      <c r="AU1905" s="243" t="s">
        <v>79</v>
      </c>
      <c r="AV1905" s="13" t="s">
        <v>77</v>
      </c>
      <c r="AW1905" s="13" t="s">
        <v>31</v>
      </c>
      <c r="AX1905" s="13" t="s">
        <v>69</v>
      </c>
      <c r="AY1905" s="243" t="s">
        <v>142</v>
      </c>
    </row>
    <row r="1906" s="14" customFormat="1">
      <c r="A1906" s="14"/>
      <c r="B1906" s="244"/>
      <c r="C1906" s="245"/>
      <c r="D1906" s="235" t="s">
        <v>153</v>
      </c>
      <c r="E1906" s="246" t="s">
        <v>19</v>
      </c>
      <c r="F1906" s="247" t="s">
        <v>2790</v>
      </c>
      <c r="G1906" s="245"/>
      <c r="H1906" s="248">
        <v>6.4000000000000004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153</v>
      </c>
      <c r="AU1906" s="254" t="s">
        <v>79</v>
      </c>
      <c r="AV1906" s="14" t="s">
        <v>79</v>
      </c>
      <c r="AW1906" s="14" t="s">
        <v>31</v>
      </c>
      <c r="AX1906" s="14" t="s">
        <v>69</v>
      </c>
      <c r="AY1906" s="254" t="s">
        <v>142</v>
      </c>
    </row>
    <row r="1907" s="13" customFormat="1">
      <c r="A1907" s="13"/>
      <c r="B1907" s="233"/>
      <c r="C1907" s="234"/>
      <c r="D1907" s="235" t="s">
        <v>153</v>
      </c>
      <c r="E1907" s="236" t="s">
        <v>19</v>
      </c>
      <c r="F1907" s="237" t="s">
        <v>2558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153</v>
      </c>
      <c r="AU1907" s="243" t="s">
        <v>79</v>
      </c>
      <c r="AV1907" s="13" t="s">
        <v>77</v>
      </c>
      <c r="AW1907" s="13" t="s">
        <v>31</v>
      </c>
      <c r="AX1907" s="13" t="s">
        <v>69</v>
      </c>
      <c r="AY1907" s="243" t="s">
        <v>142</v>
      </c>
    </row>
    <row r="1908" s="14" customFormat="1">
      <c r="A1908" s="14"/>
      <c r="B1908" s="244"/>
      <c r="C1908" s="245"/>
      <c r="D1908" s="235" t="s">
        <v>153</v>
      </c>
      <c r="E1908" s="246" t="s">
        <v>19</v>
      </c>
      <c r="F1908" s="247" t="s">
        <v>2791</v>
      </c>
      <c r="G1908" s="245"/>
      <c r="H1908" s="248">
        <v>3.2000000000000002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153</v>
      </c>
      <c r="AU1908" s="254" t="s">
        <v>79</v>
      </c>
      <c r="AV1908" s="14" t="s">
        <v>79</v>
      </c>
      <c r="AW1908" s="14" t="s">
        <v>31</v>
      </c>
      <c r="AX1908" s="14" t="s">
        <v>69</v>
      </c>
      <c r="AY1908" s="254" t="s">
        <v>142</v>
      </c>
    </row>
    <row r="1909" s="13" customFormat="1">
      <c r="A1909" s="13"/>
      <c r="B1909" s="233"/>
      <c r="C1909" s="234"/>
      <c r="D1909" s="235" t="s">
        <v>153</v>
      </c>
      <c r="E1909" s="236" t="s">
        <v>19</v>
      </c>
      <c r="F1909" s="237" t="s">
        <v>2560</v>
      </c>
      <c r="G1909" s="234"/>
      <c r="H1909" s="236" t="s">
        <v>19</v>
      </c>
      <c r="I1909" s="238"/>
      <c r="J1909" s="234"/>
      <c r="K1909" s="234"/>
      <c r="L1909" s="239"/>
      <c r="M1909" s="240"/>
      <c r="N1909" s="241"/>
      <c r="O1909" s="241"/>
      <c r="P1909" s="241"/>
      <c r="Q1909" s="241"/>
      <c r="R1909" s="241"/>
      <c r="S1909" s="241"/>
      <c r="T1909" s="242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3" t="s">
        <v>153</v>
      </c>
      <c r="AU1909" s="243" t="s">
        <v>79</v>
      </c>
      <c r="AV1909" s="13" t="s">
        <v>77</v>
      </c>
      <c r="AW1909" s="13" t="s">
        <v>31</v>
      </c>
      <c r="AX1909" s="13" t="s">
        <v>69</v>
      </c>
      <c r="AY1909" s="243" t="s">
        <v>142</v>
      </c>
    </row>
    <row r="1910" s="14" customFormat="1">
      <c r="A1910" s="14"/>
      <c r="B1910" s="244"/>
      <c r="C1910" s="245"/>
      <c r="D1910" s="235" t="s">
        <v>153</v>
      </c>
      <c r="E1910" s="246" t="s">
        <v>19</v>
      </c>
      <c r="F1910" s="247" t="s">
        <v>2792</v>
      </c>
      <c r="G1910" s="245"/>
      <c r="H1910" s="248">
        <v>36</v>
      </c>
      <c r="I1910" s="249"/>
      <c r="J1910" s="245"/>
      <c r="K1910" s="245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4" t="s">
        <v>153</v>
      </c>
      <c r="AU1910" s="254" t="s">
        <v>79</v>
      </c>
      <c r="AV1910" s="14" t="s">
        <v>79</v>
      </c>
      <c r="AW1910" s="14" t="s">
        <v>31</v>
      </c>
      <c r="AX1910" s="14" t="s">
        <v>69</v>
      </c>
      <c r="AY1910" s="254" t="s">
        <v>142</v>
      </c>
    </row>
    <row r="1911" s="13" customFormat="1">
      <c r="A1911" s="13"/>
      <c r="B1911" s="233"/>
      <c r="C1911" s="234"/>
      <c r="D1911" s="235" t="s">
        <v>153</v>
      </c>
      <c r="E1911" s="236" t="s">
        <v>19</v>
      </c>
      <c r="F1911" s="237" t="s">
        <v>2617</v>
      </c>
      <c r="G1911" s="234"/>
      <c r="H1911" s="236" t="s">
        <v>19</v>
      </c>
      <c r="I1911" s="238"/>
      <c r="J1911" s="234"/>
      <c r="K1911" s="234"/>
      <c r="L1911" s="239"/>
      <c r="M1911" s="240"/>
      <c r="N1911" s="241"/>
      <c r="O1911" s="241"/>
      <c r="P1911" s="241"/>
      <c r="Q1911" s="241"/>
      <c r="R1911" s="241"/>
      <c r="S1911" s="241"/>
      <c r="T1911" s="242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3" t="s">
        <v>153</v>
      </c>
      <c r="AU1911" s="243" t="s">
        <v>79</v>
      </c>
      <c r="AV1911" s="13" t="s">
        <v>77</v>
      </c>
      <c r="AW1911" s="13" t="s">
        <v>31</v>
      </c>
      <c r="AX1911" s="13" t="s">
        <v>69</v>
      </c>
      <c r="AY1911" s="243" t="s">
        <v>142</v>
      </c>
    </row>
    <row r="1912" s="14" customFormat="1">
      <c r="A1912" s="14"/>
      <c r="B1912" s="244"/>
      <c r="C1912" s="245"/>
      <c r="D1912" s="235" t="s">
        <v>153</v>
      </c>
      <c r="E1912" s="246" t="s">
        <v>19</v>
      </c>
      <c r="F1912" s="247" t="s">
        <v>2793</v>
      </c>
      <c r="G1912" s="245"/>
      <c r="H1912" s="248">
        <v>3</v>
      </c>
      <c r="I1912" s="249"/>
      <c r="J1912" s="245"/>
      <c r="K1912" s="245"/>
      <c r="L1912" s="250"/>
      <c r="M1912" s="251"/>
      <c r="N1912" s="252"/>
      <c r="O1912" s="252"/>
      <c r="P1912" s="252"/>
      <c r="Q1912" s="252"/>
      <c r="R1912" s="252"/>
      <c r="S1912" s="252"/>
      <c r="T1912" s="253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4" t="s">
        <v>153</v>
      </c>
      <c r="AU1912" s="254" t="s">
        <v>79</v>
      </c>
      <c r="AV1912" s="14" t="s">
        <v>79</v>
      </c>
      <c r="AW1912" s="14" t="s">
        <v>31</v>
      </c>
      <c r="AX1912" s="14" t="s">
        <v>69</v>
      </c>
      <c r="AY1912" s="254" t="s">
        <v>142</v>
      </c>
    </row>
    <row r="1913" s="13" customFormat="1">
      <c r="A1913" s="13"/>
      <c r="B1913" s="233"/>
      <c r="C1913" s="234"/>
      <c r="D1913" s="235" t="s">
        <v>153</v>
      </c>
      <c r="E1913" s="236" t="s">
        <v>19</v>
      </c>
      <c r="F1913" s="237" t="s">
        <v>2562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153</v>
      </c>
      <c r="AU1913" s="243" t="s">
        <v>79</v>
      </c>
      <c r="AV1913" s="13" t="s">
        <v>77</v>
      </c>
      <c r="AW1913" s="13" t="s">
        <v>31</v>
      </c>
      <c r="AX1913" s="13" t="s">
        <v>69</v>
      </c>
      <c r="AY1913" s="243" t="s">
        <v>142</v>
      </c>
    </row>
    <row r="1914" s="14" customFormat="1">
      <c r="A1914" s="14"/>
      <c r="B1914" s="244"/>
      <c r="C1914" s="245"/>
      <c r="D1914" s="235" t="s">
        <v>153</v>
      </c>
      <c r="E1914" s="246" t="s">
        <v>19</v>
      </c>
      <c r="F1914" s="247" t="s">
        <v>2794</v>
      </c>
      <c r="G1914" s="245"/>
      <c r="H1914" s="248">
        <v>9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153</v>
      </c>
      <c r="AU1914" s="254" t="s">
        <v>79</v>
      </c>
      <c r="AV1914" s="14" t="s">
        <v>79</v>
      </c>
      <c r="AW1914" s="14" t="s">
        <v>31</v>
      </c>
      <c r="AX1914" s="14" t="s">
        <v>69</v>
      </c>
      <c r="AY1914" s="254" t="s">
        <v>142</v>
      </c>
    </row>
    <row r="1915" s="13" customFormat="1">
      <c r="A1915" s="13"/>
      <c r="B1915" s="233"/>
      <c r="C1915" s="234"/>
      <c r="D1915" s="235" t="s">
        <v>153</v>
      </c>
      <c r="E1915" s="236" t="s">
        <v>19</v>
      </c>
      <c r="F1915" s="237" t="s">
        <v>2564</v>
      </c>
      <c r="G1915" s="234"/>
      <c r="H1915" s="236" t="s">
        <v>19</v>
      </c>
      <c r="I1915" s="238"/>
      <c r="J1915" s="234"/>
      <c r="K1915" s="234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153</v>
      </c>
      <c r="AU1915" s="243" t="s">
        <v>79</v>
      </c>
      <c r="AV1915" s="13" t="s">
        <v>77</v>
      </c>
      <c r="AW1915" s="13" t="s">
        <v>31</v>
      </c>
      <c r="AX1915" s="13" t="s">
        <v>69</v>
      </c>
      <c r="AY1915" s="243" t="s">
        <v>142</v>
      </c>
    </row>
    <row r="1916" s="14" customFormat="1">
      <c r="A1916" s="14"/>
      <c r="B1916" s="244"/>
      <c r="C1916" s="245"/>
      <c r="D1916" s="235" t="s">
        <v>153</v>
      </c>
      <c r="E1916" s="246" t="s">
        <v>19</v>
      </c>
      <c r="F1916" s="247" t="s">
        <v>2795</v>
      </c>
      <c r="G1916" s="245"/>
      <c r="H1916" s="248">
        <v>2.3999999999999999</v>
      </c>
      <c r="I1916" s="249"/>
      <c r="J1916" s="245"/>
      <c r="K1916" s="245"/>
      <c r="L1916" s="250"/>
      <c r="M1916" s="251"/>
      <c r="N1916" s="252"/>
      <c r="O1916" s="252"/>
      <c r="P1916" s="252"/>
      <c r="Q1916" s="252"/>
      <c r="R1916" s="252"/>
      <c r="S1916" s="252"/>
      <c r="T1916" s="25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4" t="s">
        <v>153</v>
      </c>
      <c r="AU1916" s="254" t="s">
        <v>79</v>
      </c>
      <c r="AV1916" s="14" t="s">
        <v>79</v>
      </c>
      <c r="AW1916" s="14" t="s">
        <v>31</v>
      </c>
      <c r="AX1916" s="14" t="s">
        <v>69</v>
      </c>
      <c r="AY1916" s="254" t="s">
        <v>142</v>
      </c>
    </row>
    <row r="1917" s="13" customFormat="1">
      <c r="A1917" s="13"/>
      <c r="B1917" s="233"/>
      <c r="C1917" s="234"/>
      <c r="D1917" s="235" t="s">
        <v>153</v>
      </c>
      <c r="E1917" s="236" t="s">
        <v>19</v>
      </c>
      <c r="F1917" s="237" t="s">
        <v>2566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153</v>
      </c>
      <c r="AU1917" s="243" t="s">
        <v>79</v>
      </c>
      <c r="AV1917" s="13" t="s">
        <v>77</v>
      </c>
      <c r="AW1917" s="13" t="s">
        <v>31</v>
      </c>
      <c r="AX1917" s="13" t="s">
        <v>69</v>
      </c>
      <c r="AY1917" s="243" t="s">
        <v>142</v>
      </c>
    </row>
    <row r="1918" s="14" customFormat="1">
      <c r="A1918" s="14"/>
      <c r="B1918" s="244"/>
      <c r="C1918" s="245"/>
      <c r="D1918" s="235" t="s">
        <v>153</v>
      </c>
      <c r="E1918" s="246" t="s">
        <v>19</v>
      </c>
      <c r="F1918" s="247" t="s">
        <v>2796</v>
      </c>
      <c r="G1918" s="245"/>
      <c r="H1918" s="248">
        <v>2.3999999999999999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153</v>
      </c>
      <c r="AU1918" s="254" t="s">
        <v>79</v>
      </c>
      <c r="AV1918" s="14" t="s">
        <v>79</v>
      </c>
      <c r="AW1918" s="14" t="s">
        <v>31</v>
      </c>
      <c r="AX1918" s="14" t="s">
        <v>69</v>
      </c>
      <c r="AY1918" s="254" t="s">
        <v>142</v>
      </c>
    </row>
    <row r="1919" s="13" customFormat="1">
      <c r="A1919" s="13"/>
      <c r="B1919" s="233"/>
      <c r="C1919" s="234"/>
      <c r="D1919" s="235" t="s">
        <v>153</v>
      </c>
      <c r="E1919" s="236" t="s">
        <v>19</v>
      </c>
      <c r="F1919" s="237" t="s">
        <v>2622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153</v>
      </c>
      <c r="AU1919" s="243" t="s">
        <v>79</v>
      </c>
      <c r="AV1919" s="13" t="s">
        <v>77</v>
      </c>
      <c r="AW1919" s="13" t="s">
        <v>31</v>
      </c>
      <c r="AX1919" s="13" t="s">
        <v>69</v>
      </c>
      <c r="AY1919" s="243" t="s">
        <v>142</v>
      </c>
    </row>
    <row r="1920" s="14" customFormat="1">
      <c r="A1920" s="14"/>
      <c r="B1920" s="244"/>
      <c r="C1920" s="245"/>
      <c r="D1920" s="235" t="s">
        <v>153</v>
      </c>
      <c r="E1920" s="246" t="s">
        <v>19</v>
      </c>
      <c r="F1920" s="247" t="s">
        <v>2795</v>
      </c>
      <c r="G1920" s="245"/>
      <c r="H1920" s="248">
        <v>2.3999999999999999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153</v>
      </c>
      <c r="AU1920" s="254" t="s">
        <v>79</v>
      </c>
      <c r="AV1920" s="14" t="s">
        <v>79</v>
      </c>
      <c r="AW1920" s="14" t="s">
        <v>31</v>
      </c>
      <c r="AX1920" s="14" t="s">
        <v>69</v>
      </c>
      <c r="AY1920" s="254" t="s">
        <v>142</v>
      </c>
    </row>
    <row r="1921" s="13" customFormat="1">
      <c r="A1921" s="13"/>
      <c r="B1921" s="233"/>
      <c r="C1921" s="234"/>
      <c r="D1921" s="235" t="s">
        <v>153</v>
      </c>
      <c r="E1921" s="236" t="s">
        <v>19</v>
      </c>
      <c r="F1921" s="237" t="s">
        <v>2624</v>
      </c>
      <c r="G1921" s="234"/>
      <c r="H1921" s="236" t="s">
        <v>19</v>
      </c>
      <c r="I1921" s="238"/>
      <c r="J1921" s="234"/>
      <c r="K1921" s="234"/>
      <c r="L1921" s="239"/>
      <c r="M1921" s="240"/>
      <c r="N1921" s="241"/>
      <c r="O1921" s="241"/>
      <c r="P1921" s="241"/>
      <c r="Q1921" s="241"/>
      <c r="R1921" s="241"/>
      <c r="S1921" s="241"/>
      <c r="T1921" s="24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3" t="s">
        <v>153</v>
      </c>
      <c r="AU1921" s="243" t="s">
        <v>79</v>
      </c>
      <c r="AV1921" s="13" t="s">
        <v>77</v>
      </c>
      <c r="AW1921" s="13" t="s">
        <v>31</v>
      </c>
      <c r="AX1921" s="13" t="s">
        <v>69</v>
      </c>
      <c r="AY1921" s="243" t="s">
        <v>142</v>
      </c>
    </row>
    <row r="1922" s="14" customFormat="1">
      <c r="A1922" s="14"/>
      <c r="B1922" s="244"/>
      <c r="C1922" s="245"/>
      <c r="D1922" s="235" t="s">
        <v>153</v>
      </c>
      <c r="E1922" s="246" t="s">
        <v>19</v>
      </c>
      <c r="F1922" s="247" t="s">
        <v>2786</v>
      </c>
      <c r="G1922" s="245"/>
      <c r="H1922" s="248">
        <v>1.2</v>
      </c>
      <c r="I1922" s="249"/>
      <c r="J1922" s="245"/>
      <c r="K1922" s="245"/>
      <c r="L1922" s="250"/>
      <c r="M1922" s="251"/>
      <c r="N1922" s="252"/>
      <c r="O1922" s="252"/>
      <c r="P1922" s="252"/>
      <c r="Q1922" s="252"/>
      <c r="R1922" s="252"/>
      <c r="S1922" s="252"/>
      <c r="T1922" s="253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4" t="s">
        <v>153</v>
      </c>
      <c r="AU1922" s="254" t="s">
        <v>79</v>
      </c>
      <c r="AV1922" s="14" t="s">
        <v>79</v>
      </c>
      <c r="AW1922" s="14" t="s">
        <v>31</v>
      </c>
      <c r="AX1922" s="14" t="s">
        <v>69</v>
      </c>
      <c r="AY1922" s="254" t="s">
        <v>142</v>
      </c>
    </row>
    <row r="1923" s="13" customFormat="1">
      <c r="A1923" s="13"/>
      <c r="B1923" s="233"/>
      <c r="C1923" s="234"/>
      <c r="D1923" s="235" t="s">
        <v>153</v>
      </c>
      <c r="E1923" s="236" t="s">
        <v>19</v>
      </c>
      <c r="F1923" s="237" t="s">
        <v>2568</v>
      </c>
      <c r="G1923" s="234"/>
      <c r="H1923" s="236" t="s">
        <v>19</v>
      </c>
      <c r="I1923" s="238"/>
      <c r="J1923" s="234"/>
      <c r="K1923" s="234"/>
      <c r="L1923" s="239"/>
      <c r="M1923" s="240"/>
      <c r="N1923" s="241"/>
      <c r="O1923" s="241"/>
      <c r="P1923" s="241"/>
      <c r="Q1923" s="241"/>
      <c r="R1923" s="241"/>
      <c r="S1923" s="241"/>
      <c r="T1923" s="24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3" t="s">
        <v>153</v>
      </c>
      <c r="AU1923" s="243" t="s">
        <v>79</v>
      </c>
      <c r="AV1923" s="13" t="s">
        <v>77</v>
      </c>
      <c r="AW1923" s="13" t="s">
        <v>31</v>
      </c>
      <c r="AX1923" s="13" t="s">
        <v>69</v>
      </c>
      <c r="AY1923" s="243" t="s">
        <v>142</v>
      </c>
    </row>
    <row r="1924" s="14" customFormat="1">
      <c r="A1924" s="14"/>
      <c r="B1924" s="244"/>
      <c r="C1924" s="245"/>
      <c r="D1924" s="235" t="s">
        <v>153</v>
      </c>
      <c r="E1924" s="246" t="s">
        <v>19</v>
      </c>
      <c r="F1924" s="247" t="s">
        <v>2797</v>
      </c>
      <c r="G1924" s="245"/>
      <c r="H1924" s="248">
        <v>1.8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153</v>
      </c>
      <c r="AU1924" s="254" t="s">
        <v>79</v>
      </c>
      <c r="AV1924" s="14" t="s">
        <v>79</v>
      </c>
      <c r="AW1924" s="14" t="s">
        <v>31</v>
      </c>
      <c r="AX1924" s="14" t="s">
        <v>69</v>
      </c>
      <c r="AY1924" s="254" t="s">
        <v>142</v>
      </c>
    </row>
    <row r="1925" s="13" customFormat="1">
      <c r="A1925" s="13"/>
      <c r="B1925" s="233"/>
      <c r="C1925" s="234"/>
      <c r="D1925" s="235" t="s">
        <v>153</v>
      </c>
      <c r="E1925" s="236" t="s">
        <v>19</v>
      </c>
      <c r="F1925" s="237" t="s">
        <v>2570</v>
      </c>
      <c r="G1925" s="234"/>
      <c r="H1925" s="236" t="s">
        <v>19</v>
      </c>
      <c r="I1925" s="238"/>
      <c r="J1925" s="234"/>
      <c r="K1925" s="234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153</v>
      </c>
      <c r="AU1925" s="243" t="s">
        <v>79</v>
      </c>
      <c r="AV1925" s="13" t="s">
        <v>77</v>
      </c>
      <c r="AW1925" s="13" t="s">
        <v>31</v>
      </c>
      <c r="AX1925" s="13" t="s">
        <v>69</v>
      </c>
      <c r="AY1925" s="243" t="s">
        <v>142</v>
      </c>
    </row>
    <row r="1926" s="14" customFormat="1">
      <c r="A1926" s="14"/>
      <c r="B1926" s="244"/>
      <c r="C1926" s="245"/>
      <c r="D1926" s="235" t="s">
        <v>153</v>
      </c>
      <c r="E1926" s="246" t="s">
        <v>19</v>
      </c>
      <c r="F1926" s="247" t="s">
        <v>2798</v>
      </c>
      <c r="G1926" s="245"/>
      <c r="H1926" s="248">
        <v>4.79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153</v>
      </c>
      <c r="AU1926" s="254" t="s">
        <v>79</v>
      </c>
      <c r="AV1926" s="14" t="s">
        <v>79</v>
      </c>
      <c r="AW1926" s="14" t="s">
        <v>31</v>
      </c>
      <c r="AX1926" s="14" t="s">
        <v>69</v>
      </c>
      <c r="AY1926" s="254" t="s">
        <v>142</v>
      </c>
    </row>
    <row r="1927" s="13" customFormat="1">
      <c r="A1927" s="13"/>
      <c r="B1927" s="233"/>
      <c r="C1927" s="234"/>
      <c r="D1927" s="235" t="s">
        <v>153</v>
      </c>
      <c r="E1927" s="236" t="s">
        <v>19</v>
      </c>
      <c r="F1927" s="237" t="s">
        <v>2572</v>
      </c>
      <c r="G1927" s="234"/>
      <c r="H1927" s="236" t="s">
        <v>19</v>
      </c>
      <c r="I1927" s="238"/>
      <c r="J1927" s="234"/>
      <c r="K1927" s="234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153</v>
      </c>
      <c r="AU1927" s="243" t="s">
        <v>79</v>
      </c>
      <c r="AV1927" s="13" t="s">
        <v>77</v>
      </c>
      <c r="AW1927" s="13" t="s">
        <v>31</v>
      </c>
      <c r="AX1927" s="13" t="s">
        <v>69</v>
      </c>
      <c r="AY1927" s="243" t="s">
        <v>142</v>
      </c>
    </row>
    <row r="1928" s="14" customFormat="1">
      <c r="A1928" s="14"/>
      <c r="B1928" s="244"/>
      <c r="C1928" s="245"/>
      <c r="D1928" s="235" t="s">
        <v>153</v>
      </c>
      <c r="E1928" s="246" t="s">
        <v>19</v>
      </c>
      <c r="F1928" s="247" t="s">
        <v>2786</v>
      </c>
      <c r="G1928" s="245"/>
      <c r="H1928" s="248">
        <v>1.2</v>
      </c>
      <c r="I1928" s="249"/>
      <c r="J1928" s="245"/>
      <c r="K1928" s="245"/>
      <c r="L1928" s="250"/>
      <c r="M1928" s="251"/>
      <c r="N1928" s="252"/>
      <c r="O1928" s="252"/>
      <c r="P1928" s="252"/>
      <c r="Q1928" s="252"/>
      <c r="R1928" s="252"/>
      <c r="S1928" s="252"/>
      <c r="T1928" s="253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4" t="s">
        <v>153</v>
      </c>
      <c r="AU1928" s="254" t="s">
        <v>79</v>
      </c>
      <c r="AV1928" s="14" t="s">
        <v>79</v>
      </c>
      <c r="AW1928" s="14" t="s">
        <v>31</v>
      </c>
      <c r="AX1928" s="14" t="s">
        <v>69</v>
      </c>
      <c r="AY1928" s="254" t="s">
        <v>142</v>
      </c>
    </row>
    <row r="1929" s="13" customFormat="1">
      <c r="A1929" s="13"/>
      <c r="B1929" s="233"/>
      <c r="C1929" s="234"/>
      <c r="D1929" s="235" t="s">
        <v>153</v>
      </c>
      <c r="E1929" s="236" t="s">
        <v>19</v>
      </c>
      <c r="F1929" s="237" t="s">
        <v>2574</v>
      </c>
      <c r="G1929" s="234"/>
      <c r="H1929" s="236" t="s">
        <v>19</v>
      </c>
      <c r="I1929" s="238"/>
      <c r="J1929" s="234"/>
      <c r="K1929" s="234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3" t="s">
        <v>153</v>
      </c>
      <c r="AU1929" s="243" t="s">
        <v>79</v>
      </c>
      <c r="AV1929" s="13" t="s">
        <v>77</v>
      </c>
      <c r="AW1929" s="13" t="s">
        <v>31</v>
      </c>
      <c r="AX1929" s="13" t="s">
        <v>69</v>
      </c>
      <c r="AY1929" s="243" t="s">
        <v>142</v>
      </c>
    </row>
    <row r="1930" s="14" customFormat="1">
      <c r="A1930" s="14"/>
      <c r="B1930" s="244"/>
      <c r="C1930" s="245"/>
      <c r="D1930" s="235" t="s">
        <v>153</v>
      </c>
      <c r="E1930" s="246" t="s">
        <v>19</v>
      </c>
      <c r="F1930" s="247" t="s">
        <v>2799</v>
      </c>
      <c r="G1930" s="245"/>
      <c r="H1930" s="248">
        <v>46.200000000000003</v>
      </c>
      <c r="I1930" s="249"/>
      <c r="J1930" s="245"/>
      <c r="K1930" s="245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4" t="s">
        <v>153</v>
      </c>
      <c r="AU1930" s="254" t="s">
        <v>79</v>
      </c>
      <c r="AV1930" s="14" t="s">
        <v>79</v>
      </c>
      <c r="AW1930" s="14" t="s">
        <v>31</v>
      </c>
      <c r="AX1930" s="14" t="s">
        <v>69</v>
      </c>
      <c r="AY1930" s="254" t="s">
        <v>142</v>
      </c>
    </row>
    <row r="1931" s="13" customFormat="1">
      <c r="A1931" s="13"/>
      <c r="B1931" s="233"/>
      <c r="C1931" s="234"/>
      <c r="D1931" s="235" t="s">
        <v>153</v>
      </c>
      <c r="E1931" s="236" t="s">
        <v>19</v>
      </c>
      <c r="F1931" s="237" t="s">
        <v>2576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153</v>
      </c>
      <c r="AU1931" s="243" t="s">
        <v>79</v>
      </c>
      <c r="AV1931" s="13" t="s">
        <v>77</v>
      </c>
      <c r="AW1931" s="13" t="s">
        <v>31</v>
      </c>
      <c r="AX1931" s="13" t="s">
        <v>69</v>
      </c>
      <c r="AY1931" s="243" t="s">
        <v>142</v>
      </c>
    </row>
    <row r="1932" s="14" customFormat="1">
      <c r="A1932" s="14"/>
      <c r="B1932" s="244"/>
      <c r="C1932" s="245"/>
      <c r="D1932" s="235" t="s">
        <v>153</v>
      </c>
      <c r="E1932" s="246" t="s">
        <v>19</v>
      </c>
      <c r="F1932" s="247" t="s">
        <v>2800</v>
      </c>
      <c r="G1932" s="245"/>
      <c r="H1932" s="248">
        <v>1.8200000000000001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153</v>
      </c>
      <c r="AU1932" s="254" t="s">
        <v>79</v>
      </c>
      <c r="AV1932" s="14" t="s">
        <v>79</v>
      </c>
      <c r="AW1932" s="14" t="s">
        <v>31</v>
      </c>
      <c r="AX1932" s="14" t="s">
        <v>69</v>
      </c>
      <c r="AY1932" s="254" t="s">
        <v>142</v>
      </c>
    </row>
    <row r="1933" s="13" customFormat="1">
      <c r="A1933" s="13"/>
      <c r="B1933" s="233"/>
      <c r="C1933" s="234"/>
      <c r="D1933" s="235" t="s">
        <v>153</v>
      </c>
      <c r="E1933" s="236" t="s">
        <v>19</v>
      </c>
      <c r="F1933" s="237" t="s">
        <v>2578</v>
      </c>
      <c r="G1933" s="234"/>
      <c r="H1933" s="236" t="s">
        <v>19</v>
      </c>
      <c r="I1933" s="238"/>
      <c r="J1933" s="234"/>
      <c r="K1933" s="234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153</v>
      </c>
      <c r="AU1933" s="243" t="s">
        <v>79</v>
      </c>
      <c r="AV1933" s="13" t="s">
        <v>77</v>
      </c>
      <c r="AW1933" s="13" t="s">
        <v>31</v>
      </c>
      <c r="AX1933" s="13" t="s">
        <v>69</v>
      </c>
      <c r="AY1933" s="243" t="s">
        <v>142</v>
      </c>
    </row>
    <row r="1934" s="14" customFormat="1">
      <c r="A1934" s="14"/>
      <c r="B1934" s="244"/>
      <c r="C1934" s="245"/>
      <c r="D1934" s="235" t="s">
        <v>153</v>
      </c>
      <c r="E1934" s="246" t="s">
        <v>19</v>
      </c>
      <c r="F1934" s="247" t="s">
        <v>2793</v>
      </c>
      <c r="G1934" s="245"/>
      <c r="H1934" s="248">
        <v>3</v>
      </c>
      <c r="I1934" s="249"/>
      <c r="J1934" s="245"/>
      <c r="K1934" s="245"/>
      <c r="L1934" s="250"/>
      <c r="M1934" s="251"/>
      <c r="N1934" s="252"/>
      <c r="O1934" s="252"/>
      <c r="P1934" s="252"/>
      <c r="Q1934" s="252"/>
      <c r="R1934" s="252"/>
      <c r="S1934" s="252"/>
      <c r="T1934" s="253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4" t="s">
        <v>153</v>
      </c>
      <c r="AU1934" s="254" t="s">
        <v>79</v>
      </c>
      <c r="AV1934" s="14" t="s">
        <v>79</v>
      </c>
      <c r="AW1934" s="14" t="s">
        <v>31</v>
      </c>
      <c r="AX1934" s="14" t="s">
        <v>69</v>
      </c>
      <c r="AY1934" s="254" t="s">
        <v>142</v>
      </c>
    </row>
    <row r="1935" s="13" customFormat="1">
      <c r="A1935" s="13"/>
      <c r="B1935" s="233"/>
      <c r="C1935" s="234"/>
      <c r="D1935" s="235" t="s">
        <v>153</v>
      </c>
      <c r="E1935" s="236" t="s">
        <v>19</v>
      </c>
      <c r="F1935" s="237" t="s">
        <v>2580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153</v>
      </c>
      <c r="AU1935" s="243" t="s">
        <v>79</v>
      </c>
      <c r="AV1935" s="13" t="s">
        <v>77</v>
      </c>
      <c r="AW1935" s="13" t="s">
        <v>31</v>
      </c>
      <c r="AX1935" s="13" t="s">
        <v>69</v>
      </c>
      <c r="AY1935" s="243" t="s">
        <v>142</v>
      </c>
    </row>
    <row r="1936" s="14" customFormat="1">
      <c r="A1936" s="14"/>
      <c r="B1936" s="244"/>
      <c r="C1936" s="245"/>
      <c r="D1936" s="235" t="s">
        <v>153</v>
      </c>
      <c r="E1936" s="246" t="s">
        <v>19</v>
      </c>
      <c r="F1936" s="247" t="s">
        <v>2801</v>
      </c>
      <c r="G1936" s="245"/>
      <c r="H1936" s="248">
        <v>3.6000000000000001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153</v>
      </c>
      <c r="AU1936" s="254" t="s">
        <v>79</v>
      </c>
      <c r="AV1936" s="14" t="s">
        <v>79</v>
      </c>
      <c r="AW1936" s="14" t="s">
        <v>31</v>
      </c>
      <c r="AX1936" s="14" t="s">
        <v>69</v>
      </c>
      <c r="AY1936" s="254" t="s">
        <v>142</v>
      </c>
    </row>
    <row r="1937" s="13" customFormat="1">
      <c r="A1937" s="13"/>
      <c r="B1937" s="233"/>
      <c r="C1937" s="234"/>
      <c r="D1937" s="235" t="s">
        <v>153</v>
      </c>
      <c r="E1937" s="236" t="s">
        <v>19</v>
      </c>
      <c r="F1937" s="237" t="s">
        <v>2582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153</v>
      </c>
      <c r="AU1937" s="243" t="s">
        <v>79</v>
      </c>
      <c r="AV1937" s="13" t="s">
        <v>77</v>
      </c>
      <c r="AW1937" s="13" t="s">
        <v>31</v>
      </c>
      <c r="AX1937" s="13" t="s">
        <v>69</v>
      </c>
      <c r="AY1937" s="243" t="s">
        <v>142</v>
      </c>
    </row>
    <row r="1938" s="14" customFormat="1">
      <c r="A1938" s="14"/>
      <c r="B1938" s="244"/>
      <c r="C1938" s="245"/>
      <c r="D1938" s="235" t="s">
        <v>153</v>
      </c>
      <c r="E1938" s="246" t="s">
        <v>19</v>
      </c>
      <c r="F1938" s="247" t="s">
        <v>2791</v>
      </c>
      <c r="G1938" s="245"/>
      <c r="H1938" s="248">
        <v>3.2000000000000002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153</v>
      </c>
      <c r="AU1938" s="254" t="s">
        <v>79</v>
      </c>
      <c r="AV1938" s="14" t="s">
        <v>79</v>
      </c>
      <c r="AW1938" s="14" t="s">
        <v>31</v>
      </c>
      <c r="AX1938" s="14" t="s">
        <v>69</v>
      </c>
      <c r="AY1938" s="254" t="s">
        <v>142</v>
      </c>
    </row>
    <row r="1939" s="13" customFormat="1">
      <c r="A1939" s="13"/>
      <c r="B1939" s="233"/>
      <c r="C1939" s="234"/>
      <c r="D1939" s="235" t="s">
        <v>153</v>
      </c>
      <c r="E1939" s="236" t="s">
        <v>19</v>
      </c>
      <c r="F1939" s="237" t="s">
        <v>2584</v>
      </c>
      <c r="G1939" s="234"/>
      <c r="H1939" s="236" t="s">
        <v>19</v>
      </c>
      <c r="I1939" s="238"/>
      <c r="J1939" s="234"/>
      <c r="K1939" s="234"/>
      <c r="L1939" s="239"/>
      <c r="M1939" s="240"/>
      <c r="N1939" s="241"/>
      <c r="O1939" s="241"/>
      <c r="P1939" s="241"/>
      <c r="Q1939" s="241"/>
      <c r="R1939" s="241"/>
      <c r="S1939" s="241"/>
      <c r="T1939" s="24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3" t="s">
        <v>153</v>
      </c>
      <c r="AU1939" s="243" t="s">
        <v>79</v>
      </c>
      <c r="AV1939" s="13" t="s">
        <v>77</v>
      </c>
      <c r="AW1939" s="13" t="s">
        <v>31</v>
      </c>
      <c r="AX1939" s="13" t="s">
        <v>69</v>
      </c>
      <c r="AY1939" s="243" t="s">
        <v>142</v>
      </c>
    </row>
    <row r="1940" s="14" customFormat="1">
      <c r="A1940" s="14"/>
      <c r="B1940" s="244"/>
      <c r="C1940" s="245"/>
      <c r="D1940" s="235" t="s">
        <v>153</v>
      </c>
      <c r="E1940" s="246" t="s">
        <v>19</v>
      </c>
      <c r="F1940" s="247" t="s">
        <v>2802</v>
      </c>
      <c r="G1940" s="245"/>
      <c r="H1940" s="248">
        <v>2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153</v>
      </c>
      <c r="AU1940" s="254" t="s">
        <v>79</v>
      </c>
      <c r="AV1940" s="14" t="s">
        <v>79</v>
      </c>
      <c r="AW1940" s="14" t="s">
        <v>31</v>
      </c>
      <c r="AX1940" s="14" t="s">
        <v>69</v>
      </c>
      <c r="AY1940" s="254" t="s">
        <v>142</v>
      </c>
    </row>
    <row r="1941" s="13" customFormat="1">
      <c r="A1941" s="13"/>
      <c r="B1941" s="233"/>
      <c r="C1941" s="234"/>
      <c r="D1941" s="235" t="s">
        <v>153</v>
      </c>
      <c r="E1941" s="236" t="s">
        <v>19</v>
      </c>
      <c r="F1941" s="237" t="s">
        <v>2635</v>
      </c>
      <c r="G1941" s="234"/>
      <c r="H1941" s="236" t="s">
        <v>19</v>
      </c>
      <c r="I1941" s="238"/>
      <c r="J1941" s="234"/>
      <c r="K1941" s="234"/>
      <c r="L1941" s="239"/>
      <c r="M1941" s="240"/>
      <c r="N1941" s="241"/>
      <c r="O1941" s="241"/>
      <c r="P1941" s="241"/>
      <c r="Q1941" s="241"/>
      <c r="R1941" s="241"/>
      <c r="S1941" s="241"/>
      <c r="T1941" s="242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3" t="s">
        <v>153</v>
      </c>
      <c r="AU1941" s="243" t="s">
        <v>79</v>
      </c>
      <c r="AV1941" s="13" t="s">
        <v>77</v>
      </c>
      <c r="AW1941" s="13" t="s">
        <v>31</v>
      </c>
      <c r="AX1941" s="13" t="s">
        <v>69</v>
      </c>
      <c r="AY1941" s="243" t="s">
        <v>142</v>
      </c>
    </row>
    <row r="1942" s="14" customFormat="1">
      <c r="A1942" s="14"/>
      <c r="B1942" s="244"/>
      <c r="C1942" s="245"/>
      <c r="D1942" s="235" t="s">
        <v>153</v>
      </c>
      <c r="E1942" s="246" t="s">
        <v>19</v>
      </c>
      <c r="F1942" s="247" t="s">
        <v>2803</v>
      </c>
      <c r="G1942" s="245"/>
      <c r="H1942" s="248">
        <v>2.6000000000000001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153</v>
      </c>
      <c r="AU1942" s="254" t="s">
        <v>79</v>
      </c>
      <c r="AV1942" s="14" t="s">
        <v>79</v>
      </c>
      <c r="AW1942" s="14" t="s">
        <v>31</v>
      </c>
      <c r="AX1942" s="14" t="s">
        <v>69</v>
      </c>
      <c r="AY1942" s="254" t="s">
        <v>142</v>
      </c>
    </row>
    <row r="1943" s="13" customFormat="1">
      <c r="A1943" s="13"/>
      <c r="B1943" s="233"/>
      <c r="C1943" s="234"/>
      <c r="D1943" s="235" t="s">
        <v>153</v>
      </c>
      <c r="E1943" s="236" t="s">
        <v>19</v>
      </c>
      <c r="F1943" s="237" t="s">
        <v>2586</v>
      </c>
      <c r="G1943" s="234"/>
      <c r="H1943" s="236" t="s">
        <v>19</v>
      </c>
      <c r="I1943" s="238"/>
      <c r="J1943" s="234"/>
      <c r="K1943" s="234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153</v>
      </c>
      <c r="AU1943" s="243" t="s">
        <v>79</v>
      </c>
      <c r="AV1943" s="13" t="s">
        <v>77</v>
      </c>
      <c r="AW1943" s="13" t="s">
        <v>31</v>
      </c>
      <c r="AX1943" s="13" t="s">
        <v>69</v>
      </c>
      <c r="AY1943" s="243" t="s">
        <v>142</v>
      </c>
    </row>
    <row r="1944" s="14" customFormat="1">
      <c r="A1944" s="14"/>
      <c r="B1944" s="244"/>
      <c r="C1944" s="245"/>
      <c r="D1944" s="235" t="s">
        <v>153</v>
      </c>
      <c r="E1944" s="246" t="s">
        <v>19</v>
      </c>
      <c r="F1944" s="247" t="s">
        <v>2804</v>
      </c>
      <c r="G1944" s="245"/>
      <c r="H1944" s="248">
        <v>8.8000000000000007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153</v>
      </c>
      <c r="AU1944" s="254" t="s">
        <v>79</v>
      </c>
      <c r="AV1944" s="14" t="s">
        <v>79</v>
      </c>
      <c r="AW1944" s="14" t="s">
        <v>31</v>
      </c>
      <c r="AX1944" s="14" t="s">
        <v>69</v>
      </c>
      <c r="AY1944" s="254" t="s">
        <v>142</v>
      </c>
    </row>
    <row r="1945" s="14" customFormat="1">
      <c r="A1945" s="14"/>
      <c r="B1945" s="244"/>
      <c r="C1945" s="245"/>
      <c r="D1945" s="235" t="s">
        <v>153</v>
      </c>
      <c r="E1945" s="246" t="s">
        <v>19</v>
      </c>
      <c r="F1945" s="247" t="s">
        <v>2805</v>
      </c>
      <c r="G1945" s="245"/>
      <c r="H1945" s="248">
        <v>5.7999999999999998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153</v>
      </c>
      <c r="AU1945" s="254" t="s">
        <v>79</v>
      </c>
      <c r="AV1945" s="14" t="s">
        <v>79</v>
      </c>
      <c r="AW1945" s="14" t="s">
        <v>31</v>
      </c>
      <c r="AX1945" s="14" t="s">
        <v>69</v>
      </c>
      <c r="AY1945" s="254" t="s">
        <v>142</v>
      </c>
    </row>
    <row r="1946" s="14" customFormat="1">
      <c r="A1946" s="14"/>
      <c r="B1946" s="244"/>
      <c r="C1946" s="245"/>
      <c r="D1946" s="235" t="s">
        <v>153</v>
      </c>
      <c r="E1946" s="246" t="s">
        <v>19</v>
      </c>
      <c r="F1946" s="247" t="s">
        <v>2805</v>
      </c>
      <c r="G1946" s="245"/>
      <c r="H1946" s="248">
        <v>5.7999999999999998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153</v>
      </c>
      <c r="AU1946" s="254" t="s">
        <v>79</v>
      </c>
      <c r="AV1946" s="14" t="s">
        <v>79</v>
      </c>
      <c r="AW1946" s="14" t="s">
        <v>31</v>
      </c>
      <c r="AX1946" s="14" t="s">
        <v>69</v>
      </c>
      <c r="AY1946" s="254" t="s">
        <v>142</v>
      </c>
    </row>
    <row r="1947" s="14" customFormat="1">
      <c r="A1947" s="14"/>
      <c r="B1947" s="244"/>
      <c r="C1947" s="245"/>
      <c r="D1947" s="235" t="s">
        <v>153</v>
      </c>
      <c r="E1947" s="246" t="s">
        <v>19</v>
      </c>
      <c r="F1947" s="247" t="s">
        <v>2806</v>
      </c>
      <c r="G1947" s="245"/>
      <c r="H1947" s="248">
        <v>4.0800000000000001</v>
      </c>
      <c r="I1947" s="249"/>
      <c r="J1947" s="245"/>
      <c r="K1947" s="245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153</v>
      </c>
      <c r="AU1947" s="254" t="s">
        <v>79</v>
      </c>
      <c r="AV1947" s="14" t="s">
        <v>79</v>
      </c>
      <c r="AW1947" s="14" t="s">
        <v>31</v>
      </c>
      <c r="AX1947" s="14" t="s">
        <v>69</v>
      </c>
      <c r="AY1947" s="254" t="s">
        <v>142</v>
      </c>
    </row>
    <row r="1948" s="14" customFormat="1">
      <c r="A1948" s="14"/>
      <c r="B1948" s="244"/>
      <c r="C1948" s="245"/>
      <c r="D1948" s="235" t="s">
        <v>153</v>
      </c>
      <c r="E1948" s="246" t="s">
        <v>19</v>
      </c>
      <c r="F1948" s="247" t="s">
        <v>2807</v>
      </c>
      <c r="G1948" s="245"/>
      <c r="H1948" s="248">
        <v>96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153</v>
      </c>
      <c r="AU1948" s="254" t="s">
        <v>79</v>
      </c>
      <c r="AV1948" s="14" t="s">
        <v>79</v>
      </c>
      <c r="AW1948" s="14" t="s">
        <v>31</v>
      </c>
      <c r="AX1948" s="14" t="s">
        <v>69</v>
      </c>
      <c r="AY1948" s="254" t="s">
        <v>142</v>
      </c>
    </row>
    <row r="1949" s="14" customFormat="1">
      <c r="A1949" s="14"/>
      <c r="B1949" s="244"/>
      <c r="C1949" s="245"/>
      <c r="D1949" s="235" t="s">
        <v>153</v>
      </c>
      <c r="E1949" s="246" t="s">
        <v>19</v>
      </c>
      <c r="F1949" s="247" t="s">
        <v>2808</v>
      </c>
      <c r="G1949" s="245"/>
      <c r="H1949" s="248">
        <v>10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153</v>
      </c>
      <c r="AU1949" s="254" t="s">
        <v>79</v>
      </c>
      <c r="AV1949" s="14" t="s">
        <v>79</v>
      </c>
      <c r="AW1949" s="14" t="s">
        <v>31</v>
      </c>
      <c r="AX1949" s="14" t="s">
        <v>69</v>
      </c>
      <c r="AY1949" s="254" t="s">
        <v>142</v>
      </c>
    </row>
    <row r="1950" s="14" customFormat="1">
      <c r="A1950" s="14"/>
      <c r="B1950" s="244"/>
      <c r="C1950" s="245"/>
      <c r="D1950" s="235" t="s">
        <v>153</v>
      </c>
      <c r="E1950" s="246" t="s">
        <v>19</v>
      </c>
      <c r="F1950" s="247" t="s">
        <v>1532</v>
      </c>
      <c r="G1950" s="245"/>
      <c r="H1950" s="248">
        <v>100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153</v>
      </c>
      <c r="AU1950" s="254" t="s">
        <v>79</v>
      </c>
      <c r="AV1950" s="14" t="s">
        <v>79</v>
      </c>
      <c r="AW1950" s="14" t="s">
        <v>31</v>
      </c>
      <c r="AX1950" s="14" t="s">
        <v>69</v>
      </c>
      <c r="AY1950" s="254" t="s">
        <v>142</v>
      </c>
    </row>
    <row r="1951" s="15" customFormat="1">
      <c r="A1951" s="15"/>
      <c r="B1951" s="255"/>
      <c r="C1951" s="256"/>
      <c r="D1951" s="235" t="s">
        <v>153</v>
      </c>
      <c r="E1951" s="257" t="s">
        <v>19</v>
      </c>
      <c r="F1951" s="258" t="s">
        <v>158</v>
      </c>
      <c r="G1951" s="256"/>
      <c r="H1951" s="259">
        <v>450.63</v>
      </c>
      <c r="I1951" s="260"/>
      <c r="J1951" s="256"/>
      <c r="K1951" s="256"/>
      <c r="L1951" s="261"/>
      <c r="M1951" s="262"/>
      <c r="N1951" s="263"/>
      <c r="O1951" s="263"/>
      <c r="P1951" s="263"/>
      <c r="Q1951" s="263"/>
      <c r="R1951" s="263"/>
      <c r="S1951" s="263"/>
      <c r="T1951" s="264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5" t="s">
        <v>153</v>
      </c>
      <c r="AU1951" s="265" t="s">
        <v>79</v>
      </c>
      <c r="AV1951" s="15" t="s">
        <v>149</v>
      </c>
      <c r="AW1951" s="15" t="s">
        <v>31</v>
      </c>
      <c r="AX1951" s="15" t="s">
        <v>69</v>
      </c>
      <c r="AY1951" s="265" t="s">
        <v>142</v>
      </c>
    </row>
    <row r="1952" s="14" customFormat="1">
      <c r="A1952" s="14"/>
      <c r="B1952" s="244"/>
      <c r="C1952" s="245"/>
      <c r="D1952" s="235" t="s">
        <v>153</v>
      </c>
      <c r="E1952" s="246" t="s">
        <v>19</v>
      </c>
      <c r="F1952" s="247" t="s">
        <v>2809</v>
      </c>
      <c r="G1952" s="245"/>
      <c r="H1952" s="248">
        <v>473.16199999999998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153</v>
      </c>
      <c r="AU1952" s="254" t="s">
        <v>79</v>
      </c>
      <c r="AV1952" s="14" t="s">
        <v>79</v>
      </c>
      <c r="AW1952" s="14" t="s">
        <v>31</v>
      </c>
      <c r="AX1952" s="14" t="s">
        <v>77</v>
      </c>
      <c r="AY1952" s="254" t="s">
        <v>142</v>
      </c>
    </row>
    <row r="1953" s="2" customFormat="1" ht="16.5" customHeight="1">
      <c r="A1953" s="41"/>
      <c r="B1953" s="42"/>
      <c r="C1953" s="277" t="s">
        <v>2810</v>
      </c>
      <c r="D1953" s="277" t="s">
        <v>275</v>
      </c>
      <c r="E1953" s="278" t="s">
        <v>2811</v>
      </c>
      <c r="F1953" s="279" t="s">
        <v>2812</v>
      </c>
      <c r="G1953" s="280" t="s">
        <v>176</v>
      </c>
      <c r="H1953" s="281">
        <v>378.86099999999999</v>
      </c>
      <c r="I1953" s="282"/>
      <c r="J1953" s="283">
        <f>ROUND(I1953*H1953,2)</f>
        <v>0</v>
      </c>
      <c r="K1953" s="279" t="s">
        <v>148</v>
      </c>
      <c r="L1953" s="284"/>
      <c r="M1953" s="285" t="s">
        <v>19</v>
      </c>
      <c r="N1953" s="286" t="s">
        <v>40</v>
      </c>
      <c r="O1953" s="87"/>
      <c r="P1953" s="224">
        <f>O1953*H1953</f>
        <v>0</v>
      </c>
      <c r="Q1953" s="224">
        <v>4.0000000000000003E-05</v>
      </c>
      <c r="R1953" s="224">
        <f>Q1953*H1953</f>
        <v>0.015154440000000002</v>
      </c>
      <c r="S1953" s="224">
        <v>0</v>
      </c>
      <c r="T1953" s="225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6" t="s">
        <v>193</v>
      </c>
      <c r="AT1953" s="226" t="s">
        <v>275</v>
      </c>
      <c r="AU1953" s="226" t="s">
        <v>79</v>
      </c>
      <c r="AY1953" s="20" t="s">
        <v>142</v>
      </c>
      <c r="BE1953" s="227">
        <f>IF(N1953="základní",J1953,0)</f>
        <v>0</v>
      </c>
      <c r="BF1953" s="227">
        <f>IF(N1953="snížená",J1953,0)</f>
        <v>0</v>
      </c>
      <c r="BG1953" s="227">
        <f>IF(N1953="zákl. přenesená",J1953,0)</f>
        <v>0</v>
      </c>
      <c r="BH1953" s="227">
        <f>IF(N1953="sníž. přenesená",J1953,0)</f>
        <v>0</v>
      </c>
      <c r="BI1953" s="227">
        <f>IF(N1953="nulová",J1953,0)</f>
        <v>0</v>
      </c>
      <c r="BJ1953" s="20" t="s">
        <v>77</v>
      </c>
      <c r="BK1953" s="227">
        <f>ROUND(I1953*H1953,2)</f>
        <v>0</v>
      </c>
      <c r="BL1953" s="20" t="s">
        <v>149</v>
      </c>
      <c r="BM1953" s="226" t="s">
        <v>2813</v>
      </c>
    </row>
    <row r="1954" s="13" customFormat="1">
      <c r="A1954" s="13"/>
      <c r="B1954" s="233"/>
      <c r="C1954" s="234"/>
      <c r="D1954" s="235" t="s">
        <v>153</v>
      </c>
      <c r="E1954" s="236" t="s">
        <v>19</v>
      </c>
      <c r="F1954" s="237" t="s">
        <v>2546</v>
      </c>
      <c r="G1954" s="234"/>
      <c r="H1954" s="236" t="s">
        <v>19</v>
      </c>
      <c r="I1954" s="238"/>
      <c r="J1954" s="234"/>
      <c r="K1954" s="234"/>
      <c r="L1954" s="239"/>
      <c r="M1954" s="240"/>
      <c r="N1954" s="241"/>
      <c r="O1954" s="241"/>
      <c r="P1954" s="241"/>
      <c r="Q1954" s="241"/>
      <c r="R1954" s="241"/>
      <c r="S1954" s="241"/>
      <c r="T1954" s="242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3" t="s">
        <v>153</v>
      </c>
      <c r="AU1954" s="243" t="s">
        <v>79</v>
      </c>
      <c r="AV1954" s="13" t="s">
        <v>77</v>
      </c>
      <c r="AW1954" s="13" t="s">
        <v>31</v>
      </c>
      <c r="AX1954" s="13" t="s">
        <v>69</v>
      </c>
      <c r="AY1954" s="243" t="s">
        <v>142</v>
      </c>
    </row>
    <row r="1955" s="14" customFormat="1">
      <c r="A1955" s="14"/>
      <c r="B1955" s="244"/>
      <c r="C1955" s="245"/>
      <c r="D1955" s="235" t="s">
        <v>153</v>
      </c>
      <c r="E1955" s="246" t="s">
        <v>19</v>
      </c>
      <c r="F1955" s="247" t="s">
        <v>2814</v>
      </c>
      <c r="G1955" s="245"/>
      <c r="H1955" s="248">
        <v>7.6050000000000004</v>
      </c>
      <c r="I1955" s="249"/>
      <c r="J1955" s="245"/>
      <c r="K1955" s="245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4" t="s">
        <v>153</v>
      </c>
      <c r="AU1955" s="254" t="s">
        <v>79</v>
      </c>
      <c r="AV1955" s="14" t="s">
        <v>79</v>
      </c>
      <c r="AW1955" s="14" t="s">
        <v>31</v>
      </c>
      <c r="AX1955" s="14" t="s">
        <v>69</v>
      </c>
      <c r="AY1955" s="254" t="s">
        <v>142</v>
      </c>
    </row>
    <row r="1956" s="13" customFormat="1">
      <c r="A1956" s="13"/>
      <c r="B1956" s="233"/>
      <c r="C1956" s="234"/>
      <c r="D1956" s="235" t="s">
        <v>153</v>
      </c>
      <c r="E1956" s="236" t="s">
        <v>19</v>
      </c>
      <c r="F1956" s="237" t="s">
        <v>2548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153</v>
      </c>
      <c r="AU1956" s="243" t="s">
        <v>79</v>
      </c>
      <c r="AV1956" s="13" t="s">
        <v>77</v>
      </c>
      <c r="AW1956" s="13" t="s">
        <v>31</v>
      </c>
      <c r="AX1956" s="13" t="s">
        <v>69</v>
      </c>
      <c r="AY1956" s="243" t="s">
        <v>142</v>
      </c>
    </row>
    <row r="1957" s="14" customFormat="1">
      <c r="A1957" s="14"/>
      <c r="B1957" s="244"/>
      <c r="C1957" s="245"/>
      <c r="D1957" s="235" t="s">
        <v>153</v>
      </c>
      <c r="E1957" s="246" t="s">
        <v>19</v>
      </c>
      <c r="F1957" s="247" t="s">
        <v>2815</v>
      </c>
      <c r="G1957" s="245"/>
      <c r="H1957" s="248">
        <v>1.9450000000000001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153</v>
      </c>
      <c r="AU1957" s="254" t="s">
        <v>79</v>
      </c>
      <c r="AV1957" s="14" t="s">
        <v>79</v>
      </c>
      <c r="AW1957" s="14" t="s">
        <v>31</v>
      </c>
      <c r="AX1957" s="14" t="s">
        <v>69</v>
      </c>
      <c r="AY1957" s="254" t="s">
        <v>142</v>
      </c>
    </row>
    <row r="1958" s="13" customFormat="1">
      <c r="A1958" s="13"/>
      <c r="B1958" s="233"/>
      <c r="C1958" s="234"/>
      <c r="D1958" s="235" t="s">
        <v>153</v>
      </c>
      <c r="E1958" s="236" t="s">
        <v>19</v>
      </c>
      <c r="F1958" s="237" t="s">
        <v>2605</v>
      </c>
      <c r="G1958" s="234"/>
      <c r="H1958" s="236" t="s">
        <v>19</v>
      </c>
      <c r="I1958" s="238"/>
      <c r="J1958" s="234"/>
      <c r="K1958" s="234"/>
      <c r="L1958" s="239"/>
      <c r="M1958" s="240"/>
      <c r="N1958" s="241"/>
      <c r="O1958" s="241"/>
      <c r="P1958" s="241"/>
      <c r="Q1958" s="241"/>
      <c r="R1958" s="241"/>
      <c r="S1958" s="241"/>
      <c r="T1958" s="24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3" t="s">
        <v>153</v>
      </c>
      <c r="AU1958" s="243" t="s">
        <v>79</v>
      </c>
      <c r="AV1958" s="13" t="s">
        <v>77</v>
      </c>
      <c r="AW1958" s="13" t="s">
        <v>31</v>
      </c>
      <c r="AX1958" s="13" t="s">
        <v>69</v>
      </c>
      <c r="AY1958" s="243" t="s">
        <v>142</v>
      </c>
    </row>
    <row r="1959" s="14" customFormat="1">
      <c r="A1959" s="14"/>
      <c r="B1959" s="244"/>
      <c r="C1959" s="245"/>
      <c r="D1959" s="235" t="s">
        <v>153</v>
      </c>
      <c r="E1959" s="246" t="s">
        <v>19</v>
      </c>
      <c r="F1959" s="247" t="s">
        <v>2816</v>
      </c>
      <c r="G1959" s="245"/>
      <c r="H1959" s="248">
        <v>4.9400000000000004</v>
      </c>
      <c r="I1959" s="249"/>
      <c r="J1959" s="245"/>
      <c r="K1959" s="245"/>
      <c r="L1959" s="250"/>
      <c r="M1959" s="251"/>
      <c r="N1959" s="252"/>
      <c r="O1959" s="252"/>
      <c r="P1959" s="252"/>
      <c r="Q1959" s="252"/>
      <c r="R1959" s="252"/>
      <c r="S1959" s="252"/>
      <c r="T1959" s="253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4" t="s">
        <v>153</v>
      </c>
      <c r="AU1959" s="254" t="s">
        <v>79</v>
      </c>
      <c r="AV1959" s="14" t="s">
        <v>79</v>
      </c>
      <c r="AW1959" s="14" t="s">
        <v>31</v>
      </c>
      <c r="AX1959" s="14" t="s">
        <v>69</v>
      </c>
      <c r="AY1959" s="254" t="s">
        <v>142</v>
      </c>
    </row>
    <row r="1960" s="13" customFormat="1">
      <c r="A1960" s="13"/>
      <c r="B1960" s="233"/>
      <c r="C1960" s="234"/>
      <c r="D1960" s="235" t="s">
        <v>153</v>
      </c>
      <c r="E1960" s="236" t="s">
        <v>19</v>
      </c>
      <c r="F1960" s="237" t="s">
        <v>2607</v>
      </c>
      <c r="G1960" s="234"/>
      <c r="H1960" s="236" t="s">
        <v>19</v>
      </c>
      <c r="I1960" s="238"/>
      <c r="J1960" s="234"/>
      <c r="K1960" s="234"/>
      <c r="L1960" s="239"/>
      <c r="M1960" s="240"/>
      <c r="N1960" s="241"/>
      <c r="O1960" s="241"/>
      <c r="P1960" s="241"/>
      <c r="Q1960" s="241"/>
      <c r="R1960" s="241"/>
      <c r="S1960" s="241"/>
      <c r="T1960" s="24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3" t="s">
        <v>153</v>
      </c>
      <c r="AU1960" s="243" t="s">
        <v>79</v>
      </c>
      <c r="AV1960" s="13" t="s">
        <v>77</v>
      </c>
      <c r="AW1960" s="13" t="s">
        <v>31</v>
      </c>
      <c r="AX1960" s="13" t="s">
        <v>69</v>
      </c>
      <c r="AY1960" s="243" t="s">
        <v>142</v>
      </c>
    </row>
    <row r="1961" s="14" customFormat="1">
      <c r="A1961" s="14"/>
      <c r="B1961" s="244"/>
      <c r="C1961" s="245"/>
      <c r="D1961" s="235" t="s">
        <v>153</v>
      </c>
      <c r="E1961" s="246" t="s">
        <v>19</v>
      </c>
      <c r="F1961" s="247" t="s">
        <v>2817</v>
      </c>
      <c r="G1961" s="245"/>
      <c r="H1961" s="248">
        <v>2.4100000000000001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153</v>
      </c>
      <c r="AU1961" s="254" t="s">
        <v>79</v>
      </c>
      <c r="AV1961" s="14" t="s">
        <v>79</v>
      </c>
      <c r="AW1961" s="14" t="s">
        <v>31</v>
      </c>
      <c r="AX1961" s="14" t="s">
        <v>69</v>
      </c>
      <c r="AY1961" s="254" t="s">
        <v>142</v>
      </c>
    </row>
    <row r="1962" s="13" customFormat="1">
      <c r="A1962" s="13"/>
      <c r="B1962" s="233"/>
      <c r="C1962" s="234"/>
      <c r="D1962" s="235" t="s">
        <v>153</v>
      </c>
      <c r="E1962" s="236" t="s">
        <v>19</v>
      </c>
      <c r="F1962" s="237" t="s">
        <v>2609</v>
      </c>
      <c r="G1962" s="234"/>
      <c r="H1962" s="236" t="s">
        <v>19</v>
      </c>
      <c r="I1962" s="238"/>
      <c r="J1962" s="234"/>
      <c r="K1962" s="234"/>
      <c r="L1962" s="239"/>
      <c r="M1962" s="240"/>
      <c r="N1962" s="241"/>
      <c r="O1962" s="241"/>
      <c r="P1962" s="241"/>
      <c r="Q1962" s="241"/>
      <c r="R1962" s="241"/>
      <c r="S1962" s="241"/>
      <c r="T1962" s="242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3" t="s">
        <v>153</v>
      </c>
      <c r="AU1962" s="243" t="s">
        <v>79</v>
      </c>
      <c r="AV1962" s="13" t="s">
        <v>77</v>
      </c>
      <c r="AW1962" s="13" t="s">
        <v>31</v>
      </c>
      <c r="AX1962" s="13" t="s">
        <v>69</v>
      </c>
      <c r="AY1962" s="243" t="s">
        <v>142</v>
      </c>
    </row>
    <row r="1963" s="14" customFormat="1">
      <c r="A1963" s="14"/>
      <c r="B1963" s="244"/>
      <c r="C1963" s="245"/>
      <c r="D1963" s="235" t="s">
        <v>153</v>
      </c>
      <c r="E1963" s="246" t="s">
        <v>19</v>
      </c>
      <c r="F1963" s="247" t="s">
        <v>2818</v>
      </c>
      <c r="G1963" s="245"/>
      <c r="H1963" s="248">
        <v>2.54</v>
      </c>
      <c r="I1963" s="249"/>
      <c r="J1963" s="245"/>
      <c r="K1963" s="245"/>
      <c r="L1963" s="250"/>
      <c r="M1963" s="251"/>
      <c r="N1963" s="252"/>
      <c r="O1963" s="252"/>
      <c r="P1963" s="252"/>
      <c r="Q1963" s="252"/>
      <c r="R1963" s="252"/>
      <c r="S1963" s="252"/>
      <c r="T1963" s="253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4" t="s">
        <v>153</v>
      </c>
      <c r="AU1963" s="254" t="s">
        <v>79</v>
      </c>
      <c r="AV1963" s="14" t="s">
        <v>79</v>
      </c>
      <c r="AW1963" s="14" t="s">
        <v>31</v>
      </c>
      <c r="AX1963" s="14" t="s">
        <v>69</v>
      </c>
      <c r="AY1963" s="254" t="s">
        <v>142</v>
      </c>
    </row>
    <row r="1964" s="13" customFormat="1">
      <c r="A1964" s="13"/>
      <c r="B1964" s="233"/>
      <c r="C1964" s="234"/>
      <c r="D1964" s="235" t="s">
        <v>153</v>
      </c>
      <c r="E1964" s="236" t="s">
        <v>19</v>
      </c>
      <c r="F1964" s="237" t="s">
        <v>2550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153</v>
      </c>
      <c r="AU1964" s="243" t="s">
        <v>79</v>
      </c>
      <c r="AV1964" s="13" t="s">
        <v>77</v>
      </c>
      <c r="AW1964" s="13" t="s">
        <v>31</v>
      </c>
      <c r="AX1964" s="13" t="s">
        <v>69</v>
      </c>
      <c r="AY1964" s="243" t="s">
        <v>142</v>
      </c>
    </row>
    <row r="1965" s="14" customFormat="1">
      <c r="A1965" s="14"/>
      <c r="B1965" s="244"/>
      <c r="C1965" s="245"/>
      <c r="D1965" s="235" t="s">
        <v>153</v>
      </c>
      <c r="E1965" s="246" t="s">
        <v>19</v>
      </c>
      <c r="F1965" s="247" t="s">
        <v>2819</v>
      </c>
      <c r="G1965" s="245"/>
      <c r="H1965" s="248">
        <v>1.6000000000000001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153</v>
      </c>
      <c r="AU1965" s="254" t="s">
        <v>79</v>
      </c>
      <c r="AV1965" s="14" t="s">
        <v>79</v>
      </c>
      <c r="AW1965" s="14" t="s">
        <v>31</v>
      </c>
      <c r="AX1965" s="14" t="s">
        <v>69</v>
      </c>
      <c r="AY1965" s="254" t="s">
        <v>142</v>
      </c>
    </row>
    <row r="1966" s="13" customFormat="1">
      <c r="A1966" s="13"/>
      <c r="B1966" s="233"/>
      <c r="C1966" s="234"/>
      <c r="D1966" s="235" t="s">
        <v>153</v>
      </c>
      <c r="E1966" s="236" t="s">
        <v>19</v>
      </c>
      <c r="F1966" s="237" t="s">
        <v>2552</v>
      </c>
      <c r="G1966" s="234"/>
      <c r="H1966" s="236" t="s">
        <v>19</v>
      </c>
      <c r="I1966" s="238"/>
      <c r="J1966" s="234"/>
      <c r="K1966" s="234"/>
      <c r="L1966" s="239"/>
      <c r="M1966" s="240"/>
      <c r="N1966" s="241"/>
      <c r="O1966" s="241"/>
      <c r="P1966" s="241"/>
      <c r="Q1966" s="241"/>
      <c r="R1966" s="241"/>
      <c r="S1966" s="241"/>
      <c r="T1966" s="24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3" t="s">
        <v>153</v>
      </c>
      <c r="AU1966" s="243" t="s">
        <v>79</v>
      </c>
      <c r="AV1966" s="13" t="s">
        <v>77</v>
      </c>
      <c r="AW1966" s="13" t="s">
        <v>31</v>
      </c>
      <c r="AX1966" s="13" t="s">
        <v>69</v>
      </c>
      <c r="AY1966" s="243" t="s">
        <v>142</v>
      </c>
    </row>
    <row r="1967" s="14" customFormat="1">
      <c r="A1967" s="14"/>
      <c r="B1967" s="244"/>
      <c r="C1967" s="245"/>
      <c r="D1967" s="235" t="s">
        <v>153</v>
      </c>
      <c r="E1967" s="246" t="s">
        <v>19</v>
      </c>
      <c r="F1967" s="247" t="s">
        <v>2820</v>
      </c>
      <c r="G1967" s="245"/>
      <c r="H1967" s="248">
        <v>1.4099999999999999</v>
      </c>
      <c r="I1967" s="249"/>
      <c r="J1967" s="245"/>
      <c r="K1967" s="245"/>
      <c r="L1967" s="250"/>
      <c r="M1967" s="251"/>
      <c r="N1967" s="252"/>
      <c r="O1967" s="252"/>
      <c r="P1967" s="252"/>
      <c r="Q1967" s="252"/>
      <c r="R1967" s="252"/>
      <c r="S1967" s="252"/>
      <c r="T1967" s="253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4" t="s">
        <v>153</v>
      </c>
      <c r="AU1967" s="254" t="s">
        <v>79</v>
      </c>
      <c r="AV1967" s="14" t="s">
        <v>79</v>
      </c>
      <c r="AW1967" s="14" t="s">
        <v>31</v>
      </c>
      <c r="AX1967" s="14" t="s">
        <v>69</v>
      </c>
      <c r="AY1967" s="254" t="s">
        <v>142</v>
      </c>
    </row>
    <row r="1968" s="13" customFormat="1">
      <c r="A1968" s="13"/>
      <c r="B1968" s="233"/>
      <c r="C1968" s="234"/>
      <c r="D1968" s="235" t="s">
        <v>153</v>
      </c>
      <c r="E1968" s="236" t="s">
        <v>19</v>
      </c>
      <c r="F1968" s="237" t="s">
        <v>2554</v>
      </c>
      <c r="G1968" s="234"/>
      <c r="H1968" s="236" t="s">
        <v>19</v>
      </c>
      <c r="I1968" s="238"/>
      <c r="J1968" s="234"/>
      <c r="K1968" s="234"/>
      <c r="L1968" s="239"/>
      <c r="M1968" s="240"/>
      <c r="N1968" s="241"/>
      <c r="O1968" s="241"/>
      <c r="P1968" s="241"/>
      <c r="Q1968" s="241"/>
      <c r="R1968" s="241"/>
      <c r="S1968" s="241"/>
      <c r="T1968" s="242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3" t="s">
        <v>153</v>
      </c>
      <c r="AU1968" s="243" t="s">
        <v>79</v>
      </c>
      <c r="AV1968" s="13" t="s">
        <v>77</v>
      </c>
      <c r="AW1968" s="13" t="s">
        <v>31</v>
      </c>
      <c r="AX1968" s="13" t="s">
        <v>69</v>
      </c>
      <c r="AY1968" s="243" t="s">
        <v>142</v>
      </c>
    </row>
    <row r="1969" s="14" customFormat="1">
      <c r="A1969" s="14"/>
      <c r="B1969" s="244"/>
      <c r="C1969" s="245"/>
      <c r="D1969" s="235" t="s">
        <v>153</v>
      </c>
      <c r="E1969" s="246" t="s">
        <v>19</v>
      </c>
      <c r="F1969" s="247" t="s">
        <v>2821</v>
      </c>
      <c r="G1969" s="245"/>
      <c r="H1969" s="248">
        <v>108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153</v>
      </c>
      <c r="AU1969" s="254" t="s">
        <v>79</v>
      </c>
      <c r="AV1969" s="14" t="s">
        <v>79</v>
      </c>
      <c r="AW1969" s="14" t="s">
        <v>31</v>
      </c>
      <c r="AX1969" s="14" t="s">
        <v>69</v>
      </c>
      <c r="AY1969" s="254" t="s">
        <v>142</v>
      </c>
    </row>
    <row r="1970" s="13" customFormat="1">
      <c r="A1970" s="13"/>
      <c r="B1970" s="233"/>
      <c r="C1970" s="234"/>
      <c r="D1970" s="235" t="s">
        <v>153</v>
      </c>
      <c r="E1970" s="236" t="s">
        <v>19</v>
      </c>
      <c r="F1970" s="237" t="s">
        <v>2556</v>
      </c>
      <c r="G1970" s="234"/>
      <c r="H1970" s="236" t="s">
        <v>19</v>
      </c>
      <c r="I1970" s="238"/>
      <c r="J1970" s="234"/>
      <c r="K1970" s="234"/>
      <c r="L1970" s="239"/>
      <c r="M1970" s="240"/>
      <c r="N1970" s="241"/>
      <c r="O1970" s="241"/>
      <c r="P1970" s="241"/>
      <c r="Q1970" s="241"/>
      <c r="R1970" s="241"/>
      <c r="S1970" s="241"/>
      <c r="T1970" s="242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3" t="s">
        <v>153</v>
      </c>
      <c r="AU1970" s="243" t="s">
        <v>79</v>
      </c>
      <c r="AV1970" s="13" t="s">
        <v>77</v>
      </c>
      <c r="AW1970" s="13" t="s">
        <v>31</v>
      </c>
      <c r="AX1970" s="13" t="s">
        <v>69</v>
      </c>
      <c r="AY1970" s="243" t="s">
        <v>142</v>
      </c>
    </row>
    <row r="1971" s="14" customFormat="1">
      <c r="A1971" s="14"/>
      <c r="B1971" s="244"/>
      <c r="C1971" s="245"/>
      <c r="D1971" s="235" t="s">
        <v>153</v>
      </c>
      <c r="E1971" s="246" t="s">
        <v>19</v>
      </c>
      <c r="F1971" s="247" t="s">
        <v>2822</v>
      </c>
      <c r="G1971" s="245"/>
      <c r="H1971" s="248">
        <v>8.8000000000000007</v>
      </c>
      <c r="I1971" s="249"/>
      <c r="J1971" s="245"/>
      <c r="K1971" s="245"/>
      <c r="L1971" s="250"/>
      <c r="M1971" s="251"/>
      <c r="N1971" s="252"/>
      <c r="O1971" s="252"/>
      <c r="P1971" s="252"/>
      <c r="Q1971" s="252"/>
      <c r="R1971" s="252"/>
      <c r="S1971" s="252"/>
      <c r="T1971" s="253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4" t="s">
        <v>153</v>
      </c>
      <c r="AU1971" s="254" t="s">
        <v>79</v>
      </c>
      <c r="AV1971" s="14" t="s">
        <v>79</v>
      </c>
      <c r="AW1971" s="14" t="s">
        <v>31</v>
      </c>
      <c r="AX1971" s="14" t="s">
        <v>69</v>
      </c>
      <c r="AY1971" s="254" t="s">
        <v>142</v>
      </c>
    </row>
    <row r="1972" s="13" customFormat="1">
      <c r="A1972" s="13"/>
      <c r="B1972" s="233"/>
      <c r="C1972" s="234"/>
      <c r="D1972" s="235" t="s">
        <v>153</v>
      </c>
      <c r="E1972" s="236" t="s">
        <v>19</v>
      </c>
      <c r="F1972" s="237" t="s">
        <v>2558</v>
      </c>
      <c r="G1972" s="234"/>
      <c r="H1972" s="236" t="s">
        <v>19</v>
      </c>
      <c r="I1972" s="238"/>
      <c r="J1972" s="234"/>
      <c r="K1972" s="234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153</v>
      </c>
      <c r="AU1972" s="243" t="s">
        <v>79</v>
      </c>
      <c r="AV1972" s="13" t="s">
        <v>77</v>
      </c>
      <c r="AW1972" s="13" t="s">
        <v>31</v>
      </c>
      <c r="AX1972" s="13" t="s">
        <v>69</v>
      </c>
      <c r="AY1972" s="243" t="s">
        <v>142</v>
      </c>
    </row>
    <row r="1973" s="14" customFormat="1">
      <c r="A1973" s="14"/>
      <c r="B1973" s="244"/>
      <c r="C1973" s="245"/>
      <c r="D1973" s="235" t="s">
        <v>153</v>
      </c>
      <c r="E1973" s="246" t="s">
        <v>19</v>
      </c>
      <c r="F1973" s="247" t="s">
        <v>2823</v>
      </c>
      <c r="G1973" s="245"/>
      <c r="H1973" s="248">
        <v>4.7000000000000002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153</v>
      </c>
      <c r="AU1973" s="254" t="s">
        <v>79</v>
      </c>
      <c r="AV1973" s="14" t="s">
        <v>79</v>
      </c>
      <c r="AW1973" s="14" t="s">
        <v>31</v>
      </c>
      <c r="AX1973" s="14" t="s">
        <v>69</v>
      </c>
      <c r="AY1973" s="254" t="s">
        <v>142</v>
      </c>
    </row>
    <row r="1974" s="13" customFormat="1">
      <c r="A1974" s="13"/>
      <c r="B1974" s="233"/>
      <c r="C1974" s="234"/>
      <c r="D1974" s="235" t="s">
        <v>153</v>
      </c>
      <c r="E1974" s="236" t="s">
        <v>19</v>
      </c>
      <c r="F1974" s="237" t="s">
        <v>2560</v>
      </c>
      <c r="G1974" s="234"/>
      <c r="H1974" s="236" t="s">
        <v>19</v>
      </c>
      <c r="I1974" s="238"/>
      <c r="J1974" s="234"/>
      <c r="K1974" s="234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153</v>
      </c>
      <c r="AU1974" s="243" t="s">
        <v>79</v>
      </c>
      <c r="AV1974" s="13" t="s">
        <v>77</v>
      </c>
      <c r="AW1974" s="13" t="s">
        <v>31</v>
      </c>
      <c r="AX1974" s="13" t="s">
        <v>69</v>
      </c>
      <c r="AY1974" s="243" t="s">
        <v>142</v>
      </c>
    </row>
    <row r="1975" s="14" customFormat="1">
      <c r="A1975" s="14"/>
      <c r="B1975" s="244"/>
      <c r="C1975" s="245"/>
      <c r="D1975" s="235" t="s">
        <v>153</v>
      </c>
      <c r="E1975" s="246" t="s">
        <v>19</v>
      </c>
      <c r="F1975" s="247" t="s">
        <v>2824</v>
      </c>
      <c r="G1975" s="245"/>
      <c r="H1975" s="248">
        <v>50.399999999999999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153</v>
      </c>
      <c r="AU1975" s="254" t="s">
        <v>79</v>
      </c>
      <c r="AV1975" s="14" t="s">
        <v>79</v>
      </c>
      <c r="AW1975" s="14" t="s">
        <v>31</v>
      </c>
      <c r="AX1975" s="14" t="s">
        <v>69</v>
      </c>
      <c r="AY1975" s="254" t="s">
        <v>142</v>
      </c>
    </row>
    <row r="1976" s="13" customFormat="1">
      <c r="A1976" s="13"/>
      <c r="B1976" s="233"/>
      <c r="C1976" s="234"/>
      <c r="D1976" s="235" t="s">
        <v>153</v>
      </c>
      <c r="E1976" s="236" t="s">
        <v>19</v>
      </c>
      <c r="F1976" s="237" t="s">
        <v>2617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153</v>
      </c>
      <c r="AU1976" s="243" t="s">
        <v>79</v>
      </c>
      <c r="AV1976" s="13" t="s">
        <v>77</v>
      </c>
      <c r="AW1976" s="13" t="s">
        <v>31</v>
      </c>
      <c r="AX1976" s="13" t="s">
        <v>69</v>
      </c>
      <c r="AY1976" s="243" t="s">
        <v>142</v>
      </c>
    </row>
    <row r="1977" s="14" customFormat="1">
      <c r="A1977" s="14"/>
      <c r="B1977" s="244"/>
      <c r="C1977" s="245"/>
      <c r="D1977" s="235" t="s">
        <v>153</v>
      </c>
      <c r="E1977" s="246" t="s">
        <v>19</v>
      </c>
      <c r="F1977" s="247" t="s">
        <v>2825</v>
      </c>
      <c r="G1977" s="245"/>
      <c r="H1977" s="248">
        <v>4.1050000000000004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153</v>
      </c>
      <c r="AU1977" s="254" t="s">
        <v>79</v>
      </c>
      <c r="AV1977" s="14" t="s">
        <v>79</v>
      </c>
      <c r="AW1977" s="14" t="s">
        <v>31</v>
      </c>
      <c r="AX1977" s="14" t="s">
        <v>69</v>
      </c>
      <c r="AY1977" s="254" t="s">
        <v>142</v>
      </c>
    </row>
    <row r="1978" s="13" customFormat="1">
      <c r="A1978" s="13"/>
      <c r="B1978" s="233"/>
      <c r="C1978" s="234"/>
      <c r="D1978" s="235" t="s">
        <v>153</v>
      </c>
      <c r="E1978" s="236" t="s">
        <v>19</v>
      </c>
      <c r="F1978" s="237" t="s">
        <v>2562</v>
      </c>
      <c r="G1978" s="234"/>
      <c r="H1978" s="236" t="s">
        <v>19</v>
      </c>
      <c r="I1978" s="238"/>
      <c r="J1978" s="234"/>
      <c r="K1978" s="234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153</v>
      </c>
      <c r="AU1978" s="243" t="s">
        <v>79</v>
      </c>
      <c r="AV1978" s="13" t="s">
        <v>77</v>
      </c>
      <c r="AW1978" s="13" t="s">
        <v>31</v>
      </c>
      <c r="AX1978" s="13" t="s">
        <v>69</v>
      </c>
      <c r="AY1978" s="243" t="s">
        <v>142</v>
      </c>
    </row>
    <row r="1979" s="14" customFormat="1">
      <c r="A1979" s="14"/>
      <c r="B1979" s="244"/>
      <c r="C1979" s="245"/>
      <c r="D1979" s="235" t="s">
        <v>153</v>
      </c>
      <c r="E1979" s="246" t="s">
        <v>19</v>
      </c>
      <c r="F1979" s="247" t="s">
        <v>2826</v>
      </c>
      <c r="G1979" s="245"/>
      <c r="H1979" s="248">
        <v>10.800000000000001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153</v>
      </c>
      <c r="AU1979" s="254" t="s">
        <v>79</v>
      </c>
      <c r="AV1979" s="14" t="s">
        <v>79</v>
      </c>
      <c r="AW1979" s="14" t="s">
        <v>31</v>
      </c>
      <c r="AX1979" s="14" t="s">
        <v>69</v>
      </c>
      <c r="AY1979" s="254" t="s">
        <v>142</v>
      </c>
    </row>
    <row r="1980" s="13" customFormat="1">
      <c r="A1980" s="13"/>
      <c r="B1980" s="233"/>
      <c r="C1980" s="234"/>
      <c r="D1980" s="235" t="s">
        <v>153</v>
      </c>
      <c r="E1980" s="236" t="s">
        <v>19</v>
      </c>
      <c r="F1980" s="237" t="s">
        <v>2564</v>
      </c>
      <c r="G1980" s="234"/>
      <c r="H1980" s="236" t="s">
        <v>19</v>
      </c>
      <c r="I1980" s="238"/>
      <c r="J1980" s="234"/>
      <c r="K1980" s="234"/>
      <c r="L1980" s="239"/>
      <c r="M1980" s="240"/>
      <c r="N1980" s="241"/>
      <c r="O1980" s="241"/>
      <c r="P1980" s="241"/>
      <c r="Q1980" s="241"/>
      <c r="R1980" s="241"/>
      <c r="S1980" s="241"/>
      <c r="T1980" s="24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3" t="s">
        <v>153</v>
      </c>
      <c r="AU1980" s="243" t="s">
        <v>79</v>
      </c>
      <c r="AV1980" s="13" t="s">
        <v>77</v>
      </c>
      <c r="AW1980" s="13" t="s">
        <v>31</v>
      </c>
      <c r="AX1980" s="13" t="s">
        <v>69</v>
      </c>
      <c r="AY1980" s="243" t="s">
        <v>142</v>
      </c>
    </row>
    <row r="1981" s="14" customFormat="1">
      <c r="A1981" s="14"/>
      <c r="B1981" s="244"/>
      <c r="C1981" s="245"/>
      <c r="D1981" s="235" t="s">
        <v>153</v>
      </c>
      <c r="E1981" s="246" t="s">
        <v>19</v>
      </c>
      <c r="F1981" s="247" t="s">
        <v>2827</v>
      </c>
      <c r="G1981" s="245"/>
      <c r="H1981" s="248">
        <v>3.54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153</v>
      </c>
      <c r="AU1981" s="254" t="s">
        <v>79</v>
      </c>
      <c r="AV1981" s="14" t="s">
        <v>79</v>
      </c>
      <c r="AW1981" s="14" t="s">
        <v>31</v>
      </c>
      <c r="AX1981" s="14" t="s">
        <v>69</v>
      </c>
      <c r="AY1981" s="254" t="s">
        <v>142</v>
      </c>
    </row>
    <row r="1982" s="13" customFormat="1">
      <c r="A1982" s="13"/>
      <c r="B1982" s="233"/>
      <c r="C1982" s="234"/>
      <c r="D1982" s="235" t="s">
        <v>153</v>
      </c>
      <c r="E1982" s="236" t="s">
        <v>19</v>
      </c>
      <c r="F1982" s="237" t="s">
        <v>2566</v>
      </c>
      <c r="G1982" s="234"/>
      <c r="H1982" s="236" t="s">
        <v>19</v>
      </c>
      <c r="I1982" s="238"/>
      <c r="J1982" s="234"/>
      <c r="K1982" s="234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153</v>
      </c>
      <c r="AU1982" s="243" t="s">
        <v>79</v>
      </c>
      <c r="AV1982" s="13" t="s">
        <v>77</v>
      </c>
      <c r="AW1982" s="13" t="s">
        <v>31</v>
      </c>
      <c r="AX1982" s="13" t="s">
        <v>69</v>
      </c>
      <c r="AY1982" s="243" t="s">
        <v>142</v>
      </c>
    </row>
    <row r="1983" s="14" customFormat="1">
      <c r="A1983" s="14"/>
      <c r="B1983" s="244"/>
      <c r="C1983" s="245"/>
      <c r="D1983" s="235" t="s">
        <v>153</v>
      </c>
      <c r="E1983" s="246" t="s">
        <v>19</v>
      </c>
      <c r="F1983" s="247" t="s">
        <v>2828</v>
      </c>
      <c r="G1983" s="245"/>
      <c r="H1983" s="248">
        <v>3.2999999999999998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153</v>
      </c>
      <c r="AU1983" s="254" t="s">
        <v>79</v>
      </c>
      <c r="AV1983" s="14" t="s">
        <v>79</v>
      </c>
      <c r="AW1983" s="14" t="s">
        <v>31</v>
      </c>
      <c r="AX1983" s="14" t="s">
        <v>69</v>
      </c>
      <c r="AY1983" s="254" t="s">
        <v>142</v>
      </c>
    </row>
    <row r="1984" s="13" customFormat="1">
      <c r="A1984" s="13"/>
      <c r="B1984" s="233"/>
      <c r="C1984" s="234"/>
      <c r="D1984" s="235" t="s">
        <v>153</v>
      </c>
      <c r="E1984" s="236" t="s">
        <v>19</v>
      </c>
      <c r="F1984" s="237" t="s">
        <v>2622</v>
      </c>
      <c r="G1984" s="234"/>
      <c r="H1984" s="236" t="s">
        <v>19</v>
      </c>
      <c r="I1984" s="238"/>
      <c r="J1984" s="234"/>
      <c r="K1984" s="234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3" t="s">
        <v>153</v>
      </c>
      <c r="AU1984" s="243" t="s">
        <v>79</v>
      </c>
      <c r="AV1984" s="13" t="s">
        <v>77</v>
      </c>
      <c r="AW1984" s="13" t="s">
        <v>31</v>
      </c>
      <c r="AX1984" s="13" t="s">
        <v>69</v>
      </c>
      <c r="AY1984" s="243" t="s">
        <v>142</v>
      </c>
    </row>
    <row r="1985" s="14" customFormat="1">
      <c r="A1985" s="14"/>
      <c r="B1985" s="244"/>
      <c r="C1985" s="245"/>
      <c r="D1985" s="235" t="s">
        <v>153</v>
      </c>
      <c r="E1985" s="246" t="s">
        <v>19</v>
      </c>
      <c r="F1985" s="247" t="s">
        <v>2829</v>
      </c>
      <c r="G1985" s="245"/>
      <c r="H1985" s="248">
        <v>4.7999999999999998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153</v>
      </c>
      <c r="AU1985" s="254" t="s">
        <v>79</v>
      </c>
      <c r="AV1985" s="14" t="s">
        <v>79</v>
      </c>
      <c r="AW1985" s="14" t="s">
        <v>31</v>
      </c>
      <c r="AX1985" s="14" t="s">
        <v>69</v>
      </c>
      <c r="AY1985" s="254" t="s">
        <v>142</v>
      </c>
    </row>
    <row r="1986" s="13" customFormat="1">
      <c r="A1986" s="13"/>
      <c r="B1986" s="233"/>
      <c r="C1986" s="234"/>
      <c r="D1986" s="235" t="s">
        <v>153</v>
      </c>
      <c r="E1986" s="236" t="s">
        <v>19</v>
      </c>
      <c r="F1986" s="237" t="s">
        <v>2624</v>
      </c>
      <c r="G1986" s="234"/>
      <c r="H1986" s="236" t="s">
        <v>19</v>
      </c>
      <c r="I1986" s="238"/>
      <c r="J1986" s="234"/>
      <c r="K1986" s="234"/>
      <c r="L1986" s="239"/>
      <c r="M1986" s="240"/>
      <c r="N1986" s="241"/>
      <c r="O1986" s="241"/>
      <c r="P1986" s="241"/>
      <c r="Q1986" s="241"/>
      <c r="R1986" s="241"/>
      <c r="S1986" s="241"/>
      <c r="T1986" s="242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3" t="s">
        <v>153</v>
      </c>
      <c r="AU1986" s="243" t="s">
        <v>79</v>
      </c>
      <c r="AV1986" s="13" t="s">
        <v>77</v>
      </c>
      <c r="AW1986" s="13" t="s">
        <v>31</v>
      </c>
      <c r="AX1986" s="13" t="s">
        <v>69</v>
      </c>
      <c r="AY1986" s="243" t="s">
        <v>142</v>
      </c>
    </row>
    <row r="1987" s="14" customFormat="1">
      <c r="A1987" s="14"/>
      <c r="B1987" s="244"/>
      <c r="C1987" s="245"/>
      <c r="D1987" s="235" t="s">
        <v>153</v>
      </c>
      <c r="E1987" s="246" t="s">
        <v>19</v>
      </c>
      <c r="F1987" s="247" t="s">
        <v>2830</v>
      </c>
      <c r="G1987" s="245"/>
      <c r="H1987" s="248">
        <v>2.5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153</v>
      </c>
      <c r="AU1987" s="254" t="s">
        <v>79</v>
      </c>
      <c r="AV1987" s="14" t="s">
        <v>79</v>
      </c>
      <c r="AW1987" s="14" t="s">
        <v>31</v>
      </c>
      <c r="AX1987" s="14" t="s">
        <v>69</v>
      </c>
      <c r="AY1987" s="254" t="s">
        <v>142</v>
      </c>
    </row>
    <row r="1988" s="13" customFormat="1">
      <c r="A1988" s="13"/>
      <c r="B1988" s="233"/>
      <c r="C1988" s="234"/>
      <c r="D1988" s="235" t="s">
        <v>153</v>
      </c>
      <c r="E1988" s="236" t="s">
        <v>19</v>
      </c>
      <c r="F1988" s="237" t="s">
        <v>2568</v>
      </c>
      <c r="G1988" s="234"/>
      <c r="H1988" s="236" t="s">
        <v>19</v>
      </c>
      <c r="I1988" s="238"/>
      <c r="J1988" s="234"/>
      <c r="K1988" s="234"/>
      <c r="L1988" s="239"/>
      <c r="M1988" s="240"/>
      <c r="N1988" s="241"/>
      <c r="O1988" s="241"/>
      <c r="P1988" s="241"/>
      <c r="Q1988" s="241"/>
      <c r="R1988" s="241"/>
      <c r="S1988" s="241"/>
      <c r="T1988" s="242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3" t="s">
        <v>153</v>
      </c>
      <c r="AU1988" s="243" t="s">
        <v>79</v>
      </c>
      <c r="AV1988" s="13" t="s">
        <v>77</v>
      </c>
      <c r="AW1988" s="13" t="s">
        <v>31</v>
      </c>
      <c r="AX1988" s="13" t="s">
        <v>69</v>
      </c>
      <c r="AY1988" s="243" t="s">
        <v>142</v>
      </c>
    </row>
    <row r="1989" s="14" customFormat="1">
      <c r="A1989" s="14"/>
      <c r="B1989" s="244"/>
      <c r="C1989" s="245"/>
      <c r="D1989" s="235" t="s">
        <v>153</v>
      </c>
      <c r="E1989" s="246" t="s">
        <v>19</v>
      </c>
      <c r="F1989" s="247" t="s">
        <v>2831</v>
      </c>
      <c r="G1989" s="245"/>
      <c r="H1989" s="248">
        <v>2.5499999999999998</v>
      </c>
      <c r="I1989" s="249"/>
      <c r="J1989" s="245"/>
      <c r="K1989" s="245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4" t="s">
        <v>153</v>
      </c>
      <c r="AU1989" s="254" t="s">
        <v>79</v>
      </c>
      <c r="AV1989" s="14" t="s">
        <v>79</v>
      </c>
      <c r="AW1989" s="14" t="s">
        <v>31</v>
      </c>
      <c r="AX1989" s="14" t="s">
        <v>69</v>
      </c>
      <c r="AY1989" s="254" t="s">
        <v>142</v>
      </c>
    </row>
    <row r="1990" s="13" customFormat="1">
      <c r="A1990" s="13"/>
      <c r="B1990" s="233"/>
      <c r="C1990" s="234"/>
      <c r="D1990" s="235" t="s">
        <v>153</v>
      </c>
      <c r="E1990" s="236" t="s">
        <v>19</v>
      </c>
      <c r="F1990" s="237" t="s">
        <v>2570</v>
      </c>
      <c r="G1990" s="234"/>
      <c r="H1990" s="236" t="s">
        <v>19</v>
      </c>
      <c r="I1990" s="238"/>
      <c r="J1990" s="234"/>
      <c r="K1990" s="234"/>
      <c r="L1990" s="239"/>
      <c r="M1990" s="240"/>
      <c r="N1990" s="241"/>
      <c r="O1990" s="241"/>
      <c r="P1990" s="241"/>
      <c r="Q1990" s="241"/>
      <c r="R1990" s="241"/>
      <c r="S1990" s="241"/>
      <c r="T1990" s="242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3" t="s">
        <v>153</v>
      </c>
      <c r="AU1990" s="243" t="s">
        <v>79</v>
      </c>
      <c r="AV1990" s="13" t="s">
        <v>77</v>
      </c>
      <c r="AW1990" s="13" t="s">
        <v>31</v>
      </c>
      <c r="AX1990" s="13" t="s">
        <v>69</v>
      </c>
      <c r="AY1990" s="243" t="s">
        <v>142</v>
      </c>
    </row>
    <row r="1991" s="14" customFormat="1">
      <c r="A1991" s="14"/>
      <c r="B1991" s="244"/>
      <c r="C1991" s="245"/>
      <c r="D1991" s="235" t="s">
        <v>153</v>
      </c>
      <c r="E1991" s="246" t="s">
        <v>19</v>
      </c>
      <c r="F1991" s="247" t="s">
        <v>2832</v>
      </c>
      <c r="G1991" s="245"/>
      <c r="H1991" s="248">
        <v>6.415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153</v>
      </c>
      <c r="AU1991" s="254" t="s">
        <v>79</v>
      </c>
      <c r="AV1991" s="14" t="s">
        <v>79</v>
      </c>
      <c r="AW1991" s="14" t="s">
        <v>31</v>
      </c>
      <c r="AX1991" s="14" t="s">
        <v>69</v>
      </c>
      <c r="AY1991" s="254" t="s">
        <v>142</v>
      </c>
    </row>
    <row r="1992" s="13" customFormat="1">
      <c r="A1992" s="13"/>
      <c r="B1992" s="233"/>
      <c r="C1992" s="234"/>
      <c r="D1992" s="235" t="s">
        <v>153</v>
      </c>
      <c r="E1992" s="236" t="s">
        <v>19</v>
      </c>
      <c r="F1992" s="237" t="s">
        <v>2572</v>
      </c>
      <c r="G1992" s="234"/>
      <c r="H1992" s="236" t="s">
        <v>19</v>
      </c>
      <c r="I1992" s="238"/>
      <c r="J1992" s="234"/>
      <c r="K1992" s="234"/>
      <c r="L1992" s="239"/>
      <c r="M1992" s="240"/>
      <c r="N1992" s="241"/>
      <c r="O1992" s="241"/>
      <c r="P1992" s="241"/>
      <c r="Q1992" s="241"/>
      <c r="R1992" s="241"/>
      <c r="S1992" s="241"/>
      <c r="T1992" s="242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3" t="s">
        <v>153</v>
      </c>
      <c r="AU1992" s="243" t="s">
        <v>79</v>
      </c>
      <c r="AV1992" s="13" t="s">
        <v>77</v>
      </c>
      <c r="AW1992" s="13" t="s">
        <v>31</v>
      </c>
      <c r="AX1992" s="13" t="s">
        <v>69</v>
      </c>
      <c r="AY1992" s="243" t="s">
        <v>142</v>
      </c>
    </row>
    <row r="1993" s="14" customFormat="1">
      <c r="A1993" s="14"/>
      <c r="B1993" s="244"/>
      <c r="C1993" s="245"/>
      <c r="D1993" s="235" t="s">
        <v>153</v>
      </c>
      <c r="E1993" s="246" t="s">
        <v>19</v>
      </c>
      <c r="F1993" s="247" t="s">
        <v>2833</v>
      </c>
      <c r="G1993" s="245"/>
      <c r="H1993" s="248">
        <v>1.6000000000000001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153</v>
      </c>
      <c r="AU1993" s="254" t="s">
        <v>79</v>
      </c>
      <c r="AV1993" s="14" t="s">
        <v>79</v>
      </c>
      <c r="AW1993" s="14" t="s">
        <v>31</v>
      </c>
      <c r="AX1993" s="14" t="s">
        <v>69</v>
      </c>
      <c r="AY1993" s="254" t="s">
        <v>142</v>
      </c>
    </row>
    <row r="1994" s="13" customFormat="1">
      <c r="A1994" s="13"/>
      <c r="B1994" s="233"/>
      <c r="C1994" s="234"/>
      <c r="D1994" s="235" t="s">
        <v>153</v>
      </c>
      <c r="E1994" s="236" t="s">
        <v>19</v>
      </c>
      <c r="F1994" s="237" t="s">
        <v>2574</v>
      </c>
      <c r="G1994" s="234"/>
      <c r="H1994" s="236" t="s">
        <v>19</v>
      </c>
      <c r="I1994" s="238"/>
      <c r="J1994" s="234"/>
      <c r="K1994" s="234"/>
      <c r="L1994" s="239"/>
      <c r="M1994" s="240"/>
      <c r="N1994" s="241"/>
      <c r="O1994" s="241"/>
      <c r="P1994" s="241"/>
      <c r="Q1994" s="241"/>
      <c r="R1994" s="241"/>
      <c r="S1994" s="241"/>
      <c r="T1994" s="242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3" t="s">
        <v>153</v>
      </c>
      <c r="AU1994" s="243" t="s">
        <v>79</v>
      </c>
      <c r="AV1994" s="13" t="s">
        <v>77</v>
      </c>
      <c r="AW1994" s="13" t="s">
        <v>31</v>
      </c>
      <c r="AX1994" s="13" t="s">
        <v>69</v>
      </c>
      <c r="AY1994" s="243" t="s">
        <v>142</v>
      </c>
    </row>
    <row r="1995" s="14" customFormat="1">
      <c r="A1995" s="14"/>
      <c r="B1995" s="244"/>
      <c r="C1995" s="245"/>
      <c r="D1995" s="235" t="s">
        <v>153</v>
      </c>
      <c r="E1995" s="246" t="s">
        <v>19</v>
      </c>
      <c r="F1995" s="247" t="s">
        <v>2834</v>
      </c>
      <c r="G1995" s="245"/>
      <c r="H1995" s="248">
        <v>71.400000000000006</v>
      </c>
      <c r="I1995" s="249"/>
      <c r="J1995" s="245"/>
      <c r="K1995" s="245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4" t="s">
        <v>153</v>
      </c>
      <c r="AU1995" s="254" t="s">
        <v>79</v>
      </c>
      <c r="AV1995" s="14" t="s">
        <v>79</v>
      </c>
      <c r="AW1995" s="14" t="s">
        <v>31</v>
      </c>
      <c r="AX1995" s="14" t="s">
        <v>69</v>
      </c>
      <c r="AY1995" s="254" t="s">
        <v>142</v>
      </c>
    </row>
    <row r="1996" s="13" customFormat="1">
      <c r="A1996" s="13"/>
      <c r="B1996" s="233"/>
      <c r="C1996" s="234"/>
      <c r="D1996" s="235" t="s">
        <v>153</v>
      </c>
      <c r="E1996" s="236" t="s">
        <v>19</v>
      </c>
      <c r="F1996" s="237" t="s">
        <v>2576</v>
      </c>
      <c r="G1996" s="234"/>
      <c r="H1996" s="236" t="s">
        <v>19</v>
      </c>
      <c r="I1996" s="238"/>
      <c r="J1996" s="234"/>
      <c r="K1996" s="234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153</v>
      </c>
      <c r="AU1996" s="243" t="s">
        <v>79</v>
      </c>
      <c r="AV1996" s="13" t="s">
        <v>77</v>
      </c>
      <c r="AW1996" s="13" t="s">
        <v>31</v>
      </c>
      <c r="AX1996" s="13" t="s">
        <v>69</v>
      </c>
      <c r="AY1996" s="243" t="s">
        <v>142</v>
      </c>
    </row>
    <row r="1997" s="14" customFormat="1">
      <c r="A1997" s="14"/>
      <c r="B1997" s="244"/>
      <c r="C1997" s="245"/>
      <c r="D1997" s="235" t="s">
        <v>153</v>
      </c>
      <c r="E1997" s="246" t="s">
        <v>19</v>
      </c>
      <c r="F1997" s="247" t="s">
        <v>2835</v>
      </c>
      <c r="G1997" s="245"/>
      <c r="H1997" s="248">
        <v>2.7200000000000002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153</v>
      </c>
      <c r="AU1997" s="254" t="s">
        <v>79</v>
      </c>
      <c r="AV1997" s="14" t="s">
        <v>79</v>
      </c>
      <c r="AW1997" s="14" t="s">
        <v>31</v>
      </c>
      <c r="AX1997" s="14" t="s">
        <v>69</v>
      </c>
      <c r="AY1997" s="254" t="s">
        <v>142</v>
      </c>
    </row>
    <row r="1998" s="13" customFormat="1">
      <c r="A1998" s="13"/>
      <c r="B1998" s="233"/>
      <c r="C1998" s="234"/>
      <c r="D1998" s="235" t="s">
        <v>153</v>
      </c>
      <c r="E1998" s="236" t="s">
        <v>19</v>
      </c>
      <c r="F1998" s="237" t="s">
        <v>2578</v>
      </c>
      <c r="G1998" s="234"/>
      <c r="H1998" s="236" t="s">
        <v>19</v>
      </c>
      <c r="I1998" s="238"/>
      <c r="J1998" s="234"/>
      <c r="K1998" s="234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153</v>
      </c>
      <c r="AU1998" s="243" t="s">
        <v>79</v>
      </c>
      <c r="AV1998" s="13" t="s">
        <v>77</v>
      </c>
      <c r="AW1998" s="13" t="s">
        <v>31</v>
      </c>
      <c r="AX1998" s="13" t="s">
        <v>69</v>
      </c>
      <c r="AY1998" s="243" t="s">
        <v>142</v>
      </c>
    </row>
    <row r="1999" s="14" customFormat="1">
      <c r="A1999" s="14"/>
      <c r="B1999" s="244"/>
      <c r="C1999" s="245"/>
      <c r="D1999" s="235" t="s">
        <v>153</v>
      </c>
      <c r="E1999" s="246" t="s">
        <v>19</v>
      </c>
      <c r="F1999" s="247" t="s">
        <v>2836</v>
      </c>
      <c r="G1999" s="245"/>
      <c r="H1999" s="248">
        <v>4.0599999999999996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153</v>
      </c>
      <c r="AU1999" s="254" t="s">
        <v>79</v>
      </c>
      <c r="AV1999" s="14" t="s">
        <v>79</v>
      </c>
      <c r="AW1999" s="14" t="s">
        <v>31</v>
      </c>
      <c r="AX1999" s="14" t="s">
        <v>69</v>
      </c>
      <c r="AY1999" s="254" t="s">
        <v>142</v>
      </c>
    </row>
    <row r="2000" s="13" customFormat="1">
      <c r="A2000" s="13"/>
      <c r="B2000" s="233"/>
      <c r="C2000" s="234"/>
      <c r="D2000" s="235" t="s">
        <v>153</v>
      </c>
      <c r="E2000" s="236" t="s">
        <v>19</v>
      </c>
      <c r="F2000" s="237" t="s">
        <v>2580</v>
      </c>
      <c r="G2000" s="234"/>
      <c r="H2000" s="236" t="s">
        <v>19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3" t="s">
        <v>153</v>
      </c>
      <c r="AU2000" s="243" t="s">
        <v>79</v>
      </c>
      <c r="AV2000" s="13" t="s">
        <v>77</v>
      </c>
      <c r="AW2000" s="13" t="s">
        <v>31</v>
      </c>
      <c r="AX2000" s="13" t="s">
        <v>69</v>
      </c>
      <c r="AY2000" s="243" t="s">
        <v>142</v>
      </c>
    </row>
    <row r="2001" s="14" customFormat="1">
      <c r="A2001" s="14"/>
      <c r="B2001" s="244"/>
      <c r="C2001" s="245"/>
      <c r="D2001" s="235" t="s">
        <v>153</v>
      </c>
      <c r="E2001" s="246" t="s">
        <v>19</v>
      </c>
      <c r="F2001" s="247" t="s">
        <v>2837</v>
      </c>
      <c r="G2001" s="245"/>
      <c r="H2001" s="248">
        <v>5</v>
      </c>
      <c r="I2001" s="249"/>
      <c r="J2001" s="245"/>
      <c r="K2001" s="245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4" t="s">
        <v>153</v>
      </c>
      <c r="AU2001" s="254" t="s">
        <v>79</v>
      </c>
      <c r="AV2001" s="14" t="s">
        <v>79</v>
      </c>
      <c r="AW2001" s="14" t="s">
        <v>31</v>
      </c>
      <c r="AX2001" s="14" t="s">
        <v>69</v>
      </c>
      <c r="AY2001" s="254" t="s">
        <v>142</v>
      </c>
    </row>
    <row r="2002" s="13" customFormat="1">
      <c r="A2002" s="13"/>
      <c r="B2002" s="233"/>
      <c r="C2002" s="234"/>
      <c r="D2002" s="235" t="s">
        <v>153</v>
      </c>
      <c r="E2002" s="236" t="s">
        <v>19</v>
      </c>
      <c r="F2002" s="237" t="s">
        <v>2582</v>
      </c>
      <c r="G2002" s="234"/>
      <c r="H2002" s="236" t="s">
        <v>19</v>
      </c>
      <c r="I2002" s="238"/>
      <c r="J2002" s="234"/>
      <c r="K2002" s="234"/>
      <c r="L2002" s="239"/>
      <c r="M2002" s="240"/>
      <c r="N2002" s="241"/>
      <c r="O2002" s="241"/>
      <c r="P2002" s="241"/>
      <c r="Q2002" s="241"/>
      <c r="R2002" s="241"/>
      <c r="S2002" s="241"/>
      <c r="T2002" s="24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3" t="s">
        <v>153</v>
      </c>
      <c r="AU2002" s="243" t="s">
        <v>79</v>
      </c>
      <c r="AV2002" s="13" t="s">
        <v>77</v>
      </c>
      <c r="AW2002" s="13" t="s">
        <v>31</v>
      </c>
      <c r="AX2002" s="13" t="s">
        <v>69</v>
      </c>
      <c r="AY2002" s="243" t="s">
        <v>142</v>
      </c>
    </row>
    <row r="2003" s="14" customFormat="1">
      <c r="A2003" s="14"/>
      <c r="B2003" s="244"/>
      <c r="C2003" s="245"/>
      <c r="D2003" s="235" t="s">
        <v>153</v>
      </c>
      <c r="E2003" s="246" t="s">
        <v>19</v>
      </c>
      <c r="F2003" s="247" t="s">
        <v>2838</v>
      </c>
      <c r="G2003" s="245"/>
      <c r="H2003" s="248">
        <v>4.5999999999999996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153</v>
      </c>
      <c r="AU2003" s="254" t="s">
        <v>79</v>
      </c>
      <c r="AV2003" s="14" t="s">
        <v>79</v>
      </c>
      <c r="AW2003" s="14" t="s">
        <v>31</v>
      </c>
      <c r="AX2003" s="14" t="s">
        <v>69</v>
      </c>
      <c r="AY2003" s="254" t="s">
        <v>142</v>
      </c>
    </row>
    <row r="2004" s="13" customFormat="1">
      <c r="A2004" s="13"/>
      <c r="B2004" s="233"/>
      <c r="C2004" s="234"/>
      <c r="D2004" s="235" t="s">
        <v>153</v>
      </c>
      <c r="E2004" s="236" t="s">
        <v>19</v>
      </c>
      <c r="F2004" s="237" t="s">
        <v>2584</v>
      </c>
      <c r="G2004" s="234"/>
      <c r="H2004" s="236" t="s">
        <v>19</v>
      </c>
      <c r="I2004" s="238"/>
      <c r="J2004" s="234"/>
      <c r="K2004" s="234"/>
      <c r="L2004" s="239"/>
      <c r="M2004" s="240"/>
      <c r="N2004" s="241"/>
      <c r="O2004" s="241"/>
      <c r="P2004" s="241"/>
      <c r="Q2004" s="241"/>
      <c r="R2004" s="241"/>
      <c r="S2004" s="241"/>
      <c r="T2004" s="242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3" t="s">
        <v>153</v>
      </c>
      <c r="AU2004" s="243" t="s">
        <v>79</v>
      </c>
      <c r="AV2004" s="13" t="s">
        <v>77</v>
      </c>
      <c r="AW2004" s="13" t="s">
        <v>31</v>
      </c>
      <c r="AX2004" s="13" t="s">
        <v>69</v>
      </c>
      <c r="AY2004" s="243" t="s">
        <v>142</v>
      </c>
    </row>
    <row r="2005" s="14" customFormat="1">
      <c r="A2005" s="14"/>
      <c r="B2005" s="244"/>
      <c r="C2005" s="245"/>
      <c r="D2005" s="235" t="s">
        <v>153</v>
      </c>
      <c r="E2005" s="246" t="s">
        <v>19</v>
      </c>
      <c r="F2005" s="247" t="s">
        <v>2839</v>
      </c>
      <c r="G2005" s="245"/>
      <c r="H2005" s="248">
        <v>3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153</v>
      </c>
      <c r="AU2005" s="254" t="s">
        <v>79</v>
      </c>
      <c r="AV2005" s="14" t="s">
        <v>79</v>
      </c>
      <c r="AW2005" s="14" t="s">
        <v>31</v>
      </c>
      <c r="AX2005" s="14" t="s">
        <v>69</v>
      </c>
      <c r="AY2005" s="254" t="s">
        <v>142</v>
      </c>
    </row>
    <row r="2006" s="13" customFormat="1">
      <c r="A2006" s="13"/>
      <c r="B2006" s="233"/>
      <c r="C2006" s="234"/>
      <c r="D2006" s="235" t="s">
        <v>153</v>
      </c>
      <c r="E2006" s="236" t="s">
        <v>19</v>
      </c>
      <c r="F2006" s="237" t="s">
        <v>2635</v>
      </c>
      <c r="G2006" s="234"/>
      <c r="H2006" s="236" t="s">
        <v>19</v>
      </c>
      <c r="I2006" s="238"/>
      <c r="J2006" s="234"/>
      <c r="K2006" s="234"/>
      <c r="L2006" s="239"/>
      <c r="M2006" s="240"/>
      <c r="N2006" s="241"/>
      <c r="O2006" s="241"/>
      <c r="P2006" s="241"/>
      <c r="Q2006" s="241"/>
      <c r="R2006" s="241"/>
      <c r="S2006" s="241"/>
      <c r="T2006" s="242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3" t="s">
        <v>153</v>
      </c>
      <c r="AU2006" s="243" t="s">
        <v>79</v>
      </c>
      <c r="AV2006" s="13" t="s">
        <v>77</v>
      </c>
      <c r="AW2006" s="13" t="s">
        <v>31</v>
      </c>
      <c r="AX2006" s="13" t="s">
        <v>69</v>
      </c>
      <c r="AY2006" s="243" t="s">
        <v>142</v>
      </c>
    </row>
    <row r="2007" s="14" customFormat="1">
      <c r="A2007" s="14"/>
      <c r="B2007" s="244"/>
      <c r="C2007" s="245"/>
      <c r="D2007" s="235" t="s">
        <v>153</v>
      </c>
      <c r="E2007" s="246" t="s">
        <v>19</v>
      </c>
      <c r="F2007" s="247" t="s">
        <v>2840</v>
      </c>
      <c r="G2007" s="245"/>
      <c r="H2007" s="248">
        <v>3.6000000000000001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153</v>
      </c>
      <c r="AU2007" s="254" t="s">
        <v>79</v>
      </c>
      <c r="AV2007" s="14" t="s">
        <v>79</v>
      </c>
      <c r="AW2007" s="14" t="s">
        <v>31</v>
      </c>
      <c r="AX2007" s="14" t="s">
        <v>69</v>
      </c>
      <c r="AY2007" s="254" t="s">
        <v>142</v>
      </c>
    </row>
    <row r="2008" s="13" customFormat="1">
      <c r="A2008" s="13"/>
      <c r="B2008" s="233"/>
      <c r="C2008" s="234"/>
      <c r="D2008" s="235" t="s">
        <v>153</v>
      </c>
      <c r="E2008" s="236" t="s">
        <v>19</v>
      </c>
      <c r="F2008" s="237" t="s">
        <v>2586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153</v>
      </c>
      <c r="AU2008" s="243" t="s">
        <v>79</v>
      </c>
      <c r="AV2008" s="13" t="s">
        <v>77</v>
      </c>
      <c r="AW2008" s="13" t="s">
        <v>31</v>
      </c>
      <c r="AX2008" s="13" t="s">
        <v>69</v>
      </c>
      <c r="AY2008" s="243" t="s">
        <v>142</v>
      </c>
    </row>
    <row r="2009" s="14" customFormat="1">
      <c r="A2009" s="14"/>
      <c r="B2009" s="244"/>
      <c r="C2009" s="245"/>
      <c r="D2009" s="235" t="s">
        <v>153</v>
      </c>
      <c r="E2009" s="246" t="s">
        <v>19</v>
      </c>
      <c r="F2009" s="247" t="s">
        <v>2841</v>
      </c>
      <c r="G2009" s="245"/>
      <c r="H2009" s="248">
        <v>11.800000000000001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153</v>
      </c>
      <c r="AU2009" s="254" t="s">
        <v>79</v>
      </c>
      <c r="AV2009" s="14" t="s">
        <v>79</v>
      </c>
      <c r="AW2009" s="14" t="s">
        <v>31</v>
      </c>
      <c r="AX2009" s="14" t="s">
        <v>69</v>
      </c>
      <c r="AY2009" s="254" t="s">
        <v>142</v>
      </c>
    </row>
    <row r="2010" s="14" customFormat="1">
      <c r="A2010" s="14"/>
      <c r="B2010" s="244"/>
      <c r="C2010" s="245"/>
      <c r="D2010" s="235" t="s">
        <v>153</v>
      </c>
      <c r="E2010" s="246" t="s">
        <v>19</v>
      </c>
      <c r="F2010" s="247" t="s">
        <v>2842</v>
      </c>
      <c r="G2010" s="245"/>
      <c r="H2010" s="248">
        <v>7.7999999999999998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153</v>
      </c>
      <c r="AU2010" s="254" t="s">
        <v>79</v>
      </c>
      <c r="AV2010" s="14" t="s">
        <v>79</v>
      </c>
      <c r="AW2010" s="14" t="s">
        <v>31</v>
      </c>
      <c r="AX2010" s="14" t="s">
        <v>69</v>
      </c>
      <c r="AY2010" s="254" t="s">
        <v>142</v>
      </c>
    </row>
    <row r="2011" s="14" customFormat="1">
      <c r="A2011" s="14"/>
      <c r="B2011" s="244"/>
      <c r="C2011" s="245"/>
      <c r="D2011" s="235" t="s">
        <v>153</v>
      </c>
      <c r="E2011" s="246" t="s">
        <v>19</v>
      </c>
      <c r="F2011" s="247" t="s">
        <v>2842</v>
      </c>
      <c r="G2011" s="245"/>
      <c r="H2011" s="248">
        <v>7.7999999999999998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153</v>
      </c>
      <c r="AU2011" s="254" t="s">
        <v>79</v>
      </c>
      <c r="AV2011" s="14" t="s">
        <v>79</v>
      </c>
      <c r="AW2011" s="14" t="s">
        <v>31</v>
      </c>
      <c r="AX2011" s="14" t="s">
        <v>69</v>
      </c>
      <c r="AY2011" s="254" t="s">
        <v>142</v>
      </c>
    </row>
    <row r="2012" s="14" customFormat="1">
      <c r="A2012" s="14"/>
      <c r="B2012" s="244"/>
      <c r="C2012" s="245"/>
      <c r="D2012" s="235" t="s">
        <v>153</v>
      </c>
      <c r="E2012" s="246" t="s">
        <v>19</v>
      </c>
      <c r="F2012" s="247" t="s">
        <v>2843</v>
      </c>
      <c r="G2012" s="245"/>
      <c r="H2012" s="248">
        <v>5.0800000000000001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153</v>
      </c>
      <c r="AU2012" s="254" t="s">
        <v>79</v>
      </c>
      <c r="AV2012" s="14" t="s">
        <v>79</v>
      </c>
      <c r="AW2012" s="14" t="s">
        <v>31</v>
      </c>
      <c r="AX2012" s="14" t="s">
        <v>69</v>
      </c>
      <c r="AY2012" s="254" t="s">
        <v>142</v>
      </c>
    </row>
    <row r="2013" s="15" customFormat="1">
      <c r="A2013" s="15"/>
      <c r="B2013" s="255"/>
      <c r="C2013" s="256"/>
      <c r="D2013" s="235" t="s">
        <v>153</v>
      </c>
      <c r="E2013" s="257" t="s">
        <v>19</v>
      </c>
      <c r="F2013" s="258" t="s">
        <v>158</v>
      </c>
      <c r="G2013" s="256"/>
      <c r="H2013" s="259">
        <v>360.82000000000011</v>
      </c>
      <c r="I2013" s="260"/>
      <c r="J2013" s="256"/>
      <c r="K2013" s="256"/>
      <c r="L2013" s="261"/>
      <c r="M2013" s="262"/>
      <c r="N2013" s="263"/>
      <c r="O2013" s="263"/>
      <c r="P2013" s="263"/>
      <c r="Q2013" s="263"/>
      <c r="R2013" s="263"/>
      <c r="S2013" s="263"/>
      <c r="T2013" s="264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5" t="s">
        <v>153</v>
      </c>
      <c r="AU2013" s="265" t="s">
        <v>79</v>
      </c>
      <c r="AV2013" s="15" t="s">
        <v>149</v>
      </c>
      <c r="AW2013" s="15" t="s">
        <v>31</v>
      </c>
      <c r="AX2013" s="15" t="s">
        <v>69</v>
      </c>
      <c r="AY2013" s="265" t="s">
        <v>142</v>
      </c>
    </row>
    <row r="2014" s="14" customFormat="1">
      <c r="A2014" s="14"/>
      <c r="B2014" s="244"/>
      <c r="C2014" s="245"/>
      <c r="D2014" s="235" t="s">
        <v>153</v>
      </c>
      <c r="E2014" s="246" t="s">
        <v>19</v>
      </c>
      <c r="F2014" s="247" t="s">
        <v>2844</v>
      </c>
      <c r="G2014" s="245"/>
      <c r="H2014" s="248">
        <v>378.86099999999999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153</v>
      </c>
      <c r="AU2014" s="254" t="s">
        <v>79</v>
      </c>
      <c r="AV2014" s="14" t="s">
        <v>79</v>
      </c>
      <c r="AW2014" s="14" t="s">
        <v>31</v>
      </c>
      <c r="AX2014" s="14" t="s">
        <v>77</v>
      </c>
      <c r="AY2014" s="254" t="s">
        <v>142</v>
      </c>
    </row>
    <row r="2015" s="2" customFormat="1" ht="16.5" customHeight="1">
      <c r="A2015" s="41"/>
      <c r="B2015" s="42"/>
      <c r="C2015" s="277" t="s">
        <v>2845</v>
      </c>
      <c r="D2015" s="277" t="s">
        <v>275</v>
      </c>
      <c r="E2015" s="278" t="s">
        <v>2846</v>
      </c>
      <c r="F2015" s="279" t="s">
        <v>2847</v>
      </c>
      <c r="G2015" s="280" t="s">
        <v>176</v>
      </c>
      <c r="H2015" s="281">
        <v>122</v>
      </c>
      <c r="I2015" s="282"/>
      <c r="J2015" s="283">
        <f>ROUND(I2015*H2015,2)</f>
        <v>0</v>
      </c>
      <c r="K2015" s="279" t="s">
        <v>148</v>
      </c>
      <c r="L2015" s="284"/>
      <c r="M2015" s="285" t="s">
        <v>19</v>
      </c>
      <c r="N2015" s="286" t="s">
        <v>40</v>
      </c>
      <c r="O2015" s="87"/>
      <c r="P2015" s="224">
        <f>O2015*H2015</f>
        <v>0</v>
      </c>
      <c r="Q2015" s="224">
        <v>0.00029999999999999997</v>
      </c>
      <c r="R2015" s="224">
        <f>Q2015*H2015</f>
        <v>0.036599999999999994</v>
      </c>
      <c r="S2015" s="224">
        <v>0</v>
      </c>
      <c r="T2015" s="225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6" t="s">
        <v>193</v>
      </c>
      <c r="AT2015" s="226" t="s">
        <v>275</v>
      </c>
      <c r="AU2015" s="226" t="s">
        <v>79</v>
      </c>
      <c r="AY2015" s="20" t="s">
        <v>142</v>
      </c>
      <c r="BE2015" s="227">
        <f>IF(N2015="základní",J2015,0)</f>
        <v>0</v>
      </c>
      <c r="BF2015" s="227">
        <f>IF(N2015="snížená",J2015,0)</f>
        <v>0</v>
      </c>
      <c r="BG2015" s="227">
        <f>IF(N2015="zákl. přenesená",J2015,0)</f>
        <v>0</v>
      </c>
      <c r="BH2015" s="227">
        <f>IF(N2015="sníž. přenesená",J2015,0)</f>
        <v>0</v>
      </c>
      <c r="BI2015" s="227">
        <f>IF(N2015="nulová",J2015,0)</f>
        <v>0</v>
      </c>
      <c r="BJ2015" s="20" t="s">
        <v>77</v>
      </c>
      <c r="BK2015" s="227">
        <f>ROUND(I2015*H2015,2)</f>
        <v>0</v>
      </c>
      <c r="BL2015" s="20" t="s">
        <v>149</v>
      </c>
      <c r="BM2015" s="226" t="s">
        <v>2848</v>
      </c>
    </row>
    <row r="2016" s="13" customFormat="1">
      <c r="A2016" s="13"/>
      <c r="B2016" s="233"/>
      <c r="C2016" s="234"/>
      <c r="D2016" s="235" t="s">
        <v>153</v>
      </c>
      <c r="E2016" s="236" t="s">
        <v>19</v>
      </c>
      <c r="F2016" s="237" t="s">
        <v>2546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153</v>
      </c>
      <c r="AU2016" s="243" t="s">
        <v>79</v>
      </c>
      <c r="AV2016" s="13" t="s">
        <v>77</v>
      </c>
      <c r="AW2016" s="13" t="s">
        <v>31</v>
      </c>
      <c r="AX2016" s="13" t="s">
        <v>69</v>
      </c>
      <c r="AY2016" s="243" t="s">
        <v>142</v>
      </c>
    </row>
    <row r="2017" s="14" customFormat="1">
      <c r="A2017" s="14"/>
      <c r="B2017" s="244"/>
      <c r="C2017" s="245"/>
      <c r="D2017" s="235" t="s">
        <v>153</v>
      </c>
      <c r="E2017" s="246" t="s">
        <v>19</v>
      </c>
      <c r="F2017" s="247" t="s">
        <v>2849</v>
      </c>
      <c r="G2017" s="245"/>
      <c r="H2017" s="248">
        <v>3.5249999999999999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153</v>
      </c>
      <c r="AU2017" s="254" t="s">
        <v>79</v>
      </c>
      <c r="AV2017" s="14" t="s">
        <v>79</v>
      </c>
      <c r="AW2017" s="14" t="s">
        <v>31</v>
      </c>
      <c r="AX2017" s="14" t="s">
        <v>69</v>
      </c>
      <c r="AY2017" s="254" t="s">
        <v>142</v>
      </c>
    </row>
    <row r="2018" s="13" customFormat="1">
      <c r="A2018" s="13"/>
      <c r="B2018" s="233"/>
      <c r="C2018" s="234"/>
      <c r="D2018" s="235" t="s">
        <v>153</v>
      </c>
      <c r="E2018" s="236" t="s">
        <v>19</v>
      </c>
      <c r="F2018" s="237" t="s">
        <v>2548</v>
      </c>
      <c r="G2018" s="234"/>
      <c r="H2018" s="236" t="s">
        <v>19</v>
      </c>
      <c r="I2018" s="238"/>
      <c r="J2018" s="234"/>
      <c r="K2018" s="234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3" t="s">
        <v>153</v>
      </c>
      <c r="AU2018" s="243" t="s">
        <v>79</v>
      </c>
      <c r="AV2018" s="13" t="s">
        <v>77</v>
      </c>
      <c r="AW2018" s="13" t="s">
        <v>31</v>
      </c>
      <c r="AX2018" s="13" t="s">
        <v>69</v>
      </c>
      <c r="AY2018" s="243" t="s">
        <v>142</v>
      </c>
    </row>
    <row r="2019" s="14" customFormat="1">
      <c r="A2019" s="14"/>
      <c r="B2019" s="244"/>
      <c r="C2019" s="245"/>
      <c r="D2019" s="235" t="s">
        <v>153</v>
      </c>
      <c r="E2019" s="246" t="s">
        <v>19</v>
      </c>
      <c r="F2019" s="247" t="s">
        <v>2850</v>
      </c>
      <c r="G2019" s="245"/>
      <c r="H2019" s="248">
        <v>0.58499999999999996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153</v>
      </c>
      <c r="AU2019" s="254" t="s">
        <v>79</v>
      </c>
      <c r="AV2019" s="14" t="s">
        <v>79</v>
      </c>
      <c r="AW2019" s="14" t="s">
        <v>31</v>
      </c>
      <c r="AX2019" s="14" t="s">
        <v>69</v>
      </c>
      <c r="AY2019" s="254" t="s">
        <v>142</v>
      </c>
    </row>
    <row r="2020" s="13" customFormat="1">
      <c r="A2020" s="13"/>
      <c r="B2020" s="233"/>
      <c r="C2020" s="234"/>
      <c r="D2020" s="235" t="s">
        <v>153</v>
      </c>
      <c r="E2020" s="236" t="s">
        <v>19</v>
      </c>
      <c r="F2020" s="237" t="s">
        <v>2605</v>
      </c>
      <c r="G2020" s="234"/>
      <c r="H2020" s="236" t="s">
        <v>19</v>
      </c>
      <c r="I2020" s="238"/>
      <c r="J2020" s="234"/>
      <c r="K2020" s="234"/>
      <c r="L2020" s="239"/>
      <c r="M2020" s="240"/>
      <c r="N2020" s="241"/>
      <c r="O2020" s="241"/>
      <c r="P2020" s="241"/>
      <c r="Q2020" s="241"/>
      <c r="R2020" s="241"/>
      <c r="S2020" s="241"/>
      <c r="T2020" s="242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3" t="s">
        <v>153</v>
      </c>
      <c r="AU2020" s="243" t="s">
        <v>79</v>
      </c>
      <c r="AV2020" s="13" t="s">
        <v>77</v>
      </c>
      <c r="AW2020" s="13" t="s">
        <v>31</v>
      </c>
      <c r="AX2020" s="13" t="s">
        <v>69</v>
      </c>
      <c r="AY2020" s="243" t="s">
        <v>142</v>
      </c>
    </row>
    <row r="2021" s="14" customFormat="1">
      <c r="A2021" s="14"/>
      <c r="B2021" s="244"/>
      <c r="C2021" s="245"/>
      <c r="D2021" s="235" t="s">
        <v>153</v>
      </c>
      <c r="E2021" s="246" t="s">
        <v>19</v>
      </c>
      <c r="F2021" s="247" t="s">
        <v>2851</v>
      </c>
      <c r="G2021" s="245"/>
      <c r="H2021" s="248">
        <v>2.2599999999999998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153</v>
      </c>
      <c r="AU2021" s="254" t="s">
        <v>79</v>
      </c>
      <c r="AV2021" s="14" t="s">
        <v>79</v>
      </c>
      <c r="AW2021" s="14" t="s">
        <v>31</v>
      </c>
      <c r="AX2021" s="14" t="s">
        <v>69</v>
      </c>
      <c r="AY2021" s="254" t="s">
        <v>142</v>
      </c>
    </row>
    <row r="2022" s="13" customFormat="1">
      <c r="A2022" s="13"/>
      <c r="B2022" s="233"/>
      <c r="C2022" s="234"/>
      <c r="D2022" s="235" t="s">
        <v>153</v>
      </c>
      <c r="E2022" s="236" t="s">
        <v>19</v>
      </c>
      <c r="F2022" s="237" t="s">
        <v>2607</v>
      </c>
      <c r="G2022" s="234"/>
      <c r="H2022" s="236" t="s">
        <v>19</v>
      </c>
      <c r="I2022" s="238"/>
      <c r="J2022" s="234"/>
      <c r="K2022" s="234"/>
      <c r="L2022" s="239"/>
      <c r="M2022" s="240"/>
      <c r="N2022" s="241"/>
      <c r="O2022" s="241"/>
      <c r="P2022" s="241"/>
      <c r="Q2022" s="241"/>
      <c r="R2022" s="241"/>
      <c r="S2022" s="241"/>
      <c r="T2022" s="242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3" t="s">
        <v>153</v>
      </c>
      <c r="AU2022" s="243" t="s">
        <v>79</v>
      </c>
      <c r="AV2022" s="13" t="s">
        <v>77</v>
      </c>
      <c r="AW2022" s="13" t="s">
        <v>31</v>
      </c>
      <c r="AX2022" s="13" t="s">
        <v>69</v>
      </c>
      <c r="AY2022" s="243" t="s">
        <v>142</v>
      </c>
    </row>
    <row r="2023" s="14" customFormat="1">
      <c r="A2023" s="14"/>
      <c r="B2023" s="244"/>
      <c r="C2023" s="245"/>
      <c r="D2023" s="235" t="s">
        <v>153</v>
      </c>
      <c r="E2023" s="246" t="s">
        <v>19</v>
      </c>
      <c r="F2023" s="247" t="s">
        <v>2852</v>
      </c>
      <c r="G2023" s="245"/>
      <c r="H2023" s="248">
        <v>1.05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153</v>
      </c>
      <c r="AU2023" s="254" t="s">
        <v>79</v>
      </c>
      <c r="AV2023" s="14" t="s">
        <v>79</v>
      </c>
      <c r="AW2023" s="14" t="s">
        <v>31</v>
      </c>
      <c r="AX2023" s="14" t="s">
        <v>69</v>
      </c>
      <c r="AY2023" s="254" t="s">
        <v>142</v>
      </c>
    </row>
    <row r="2024" s="13" customFormat="1">
      <c r="A2024" s="13"/>
      <c r="B2024" s="233"/>
      <c r="C2024" s="234"/>
      <c r="D2024" s="235" t="s">
        <v>153</v>
      </c>
      <c r="E2024" s="236" t="s">
        <v>19</v>
      </c>
      <c r="F2024" s="237" t="s">
        <v>2609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153</v>
      </c>
      <c r="AU2024" s="243" t="s">
        <v>79</v>
      </c>
      <c r="AV2024" s="13" t="s">
        <v>77</v>
      </c>
      <c r="AW2024" s="13" t="s">
        <v>31</v>
      </c>
      <c r="AX2024" s="13" t="s">
        <v>69</v>
      </c>
      <c r="AY2024" s="243" t="s">
        <v>142</v>
      </c>
    </row>
    <row r="2025" s="14" customFormat="1">
      <c r="A2025" s="14"/>
      <c r="B2025" s="244"/>
      <c r="C2025" s="245"/>
      <c r="D2025" s="235" t="s">
        <v>153</v>
      </c>
      <c r="E2025" s="246" t="s">
        <v>19</v>
      </c>
      <c r="F2025" s="247" t="s">
        <v>2853</v>
      </c>
      <c r="G2025" s="245"/>
      <c r="H2025" s="248">
        <v>1.3400000000000001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153</v>
      </c>
      <c r="AU2025" s="254" t="s">
        <v>79</v>
      </c>
      <c r="AV2025" s="14" t="s">
        <v>79</v>
      </c>
      <c r="AW2025" s="14" t="s">
        <v>31</v>
      </c>
      <c r="AX2025" s="14" t="s">
        <v>69</v>
      </c>
      <c r="AY2025" s="254" t="s">
        <v>142</v>
      </c>
    </row>
    <row r="2026" s="13" customFormat="1">
      <c r="A2026" s="13"/>
      <c r="B2026" s="233"/>
      <c r="C2026" s="234"/>
      <c r="D2026" s="235" t="s">
        <v>153</v>
      </c>
      <c r="E2026" s="236" t="s">
        <v>19</v>
      </c>
      <c r="F2026" s="237" t="s">
        <v>2550</v>
      </c>
      <c r="G2026" s="234"/>
      <c r="H2026" s="236" t="s">
        <v>19</v>
      </c>
      <c r="I2026" s="238"/>
      <c r="J2026" s="234"/>
      <c r="K2026" s="234"/>
      <c r="L2026" s="239"/>
      <c r="M2026" s="240"/>
      <c r="N2026" s="241"/>
      <c r="O2026" s="241"/>
      <c r="P2026" s="241"/>
      <c r="Q2026" s="241"/>
      <c r="R2026" s="241"/>
      <c r="S2026" s="241"/>
      <c r="T2026" s="242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3" t="s">
        <v>153</v>
      </c>
      <c r="AU2026" s="243" t="s">
        <v>79</v>
      </c>
      <c r="AV2026" s="13" t="s">
        <v>77</v>
      </c>
      <c r="AW2026" s="13" t="s">
        <v>31</v>
      </c>
      <c r="AX2026" s="13" t="s">
        <v>69</v>
      </c>
      <c r="AY2026" s="243" t="s">
        <v>142</v>
      </c>
    </row>
    <row r="2027" s="14" customFormat="1">
      <c r="A2027" s="14"/>
      <c r="B2027" s="244"/>
      <c r="C2027" s="245"/>
      <c r="D2027" s="235" t="s">
        <v>153</v>
      </c>
      <c r="E2027" s="246" t="s">
        <v>19</v>
      </c>
      <c r="F2027" s="247" t="s">
        <v>2854</v>
      </c>
      <c r="G2027" s="245"/>
      <c r="H2027" s="248">
        <v>1.2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153</v>
      </c>
      <c r="AU2027" s="254" t="s">
        <v>79</v>
      </c>
      <c r="AV2027" s="14" t="s">
        <v>79</v>
      </c>
      <c r="AW2027" s="14" t="s">
        <v>31</v>
      </c>
      <c r="AX2027" s="14" t="s">
        <v>69</v>
      </c>
      <c r="AY2027" s="254" t="s">
        <v>142</v>
      </c>
    </row>
    <row r="2028" s="13" customFormat="1">
      <c r="A2028" s="13"/>
      <c r="B2028" s="233"/>
      <c r="C2028" s="234"/>
      <c r="D2028" s="235" t="s">
        <v>153</v>
      </c>
      <c r="E2028" s="236" t="s">
        <v>19</v>
      </c>
      <c r="F2028" s="237" t="s">
        <v>2552</v>
      </c>
      <c r="G2028" s="234"/>
      <c r="H2028" s="236" t="s">
        <v>19</v>
      </c>
      <c r="I2028" s="238"/>
      <c r="J2028" s="234"/>
      <c r="K2028" s="234"/>
      <c r="L2028" s="239"/>
      <c r="M2028" s="240"/>
      <c r="N2028" s="241"/>
      <c r="O2028" s="241"/>
      <c r="P2028" s="241"/>
      <c r="Q2028" s="241"/>
      <c r="R2028" s="241"/>
      <c r="S2028" s="241"/>
      <c r="T2028" s="242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3" t="s">
        <v>153</v>
      </c>
      <c r="AU2028" s="243" t="s">
        <v>79</v>
      </c>
      <c r="AV2028" s="13" t="s">
        <v>77</v>
      </c>
      <c r="AW2028" s="13" t="s">
        <v>31</v>
      </c>
      <c r="AX2028" s="13" t="s">
        <v>69</v>
      </c>
      <c r="AY2028" s="243" t="s">
        <v>142</v>
      </c>
    </row>
    <row r="2029" s="14" customFormat="1">
      <c r="A2029" s="14"/>
      <c r="B2029" s="244"/>
      <c r="C2029" s="245"/>
      <c r="D2029" s="235" t="s">
        <v>153</v>
      </c>
      <c r="E2029" s="246" t="s">
        <v>19</v>
      </c>
      <c r="F2029" s="247" t="s">
        <v>2855</v>
      </c>
      <c r="G2029" s="245"/>
      <c r="H2029" s="248">
        <v>0.55000000000000004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153</v>
      </c>
      <c r="AU2029" s="254" t="s">
        <v>79</v>
      </c>
      <c r="AV2029" s="14" t="s">
        <v>79</v>
      </c>
      <c r="AW2029" s="14" t="s">
        <v>31</v>
      </c>
      <c r="AX2029" s="14" t="s">
        <v>69</v>
      </c>
      <c r="AY2029" s="254" t="s">
        <v>142</v>
      </c>
    </row>
    <row r="2030" s="13" customFormat="1">
      <c r="A2030" s="13"/>
      <c r="B2030" s="233"/>
      <c r="C2030" s="234"/>
      <c r="D2030" s="235" t="s">
        <v>153</v>
      </c>
      <c r="E2030" s="236" t="s">
        <v>19</v>
      </c>
      <c r="F2030" s="237" t="s">
        <v>2554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153</v>
      </c>
      <c r="AU2030" s="243" t="s">
        <v>79</v>
      </c>
      <c r="AV2030" s="13" t="s">
        <v>77</v>
      </c>
      <c r="AW2030" s="13" t="s">
        <v>31</v>
      </c>
      <c r="AX2030" s="13" t="s">
        <v>69</v>
      </c>
      <c r="AY2030" s="243" t="s">
        <v>142</v>
      </c>
    </row>
    <row r="2031" s="14" customFormat="1">
      <c r="A2031" s="14"/>
      <c r="B2031" s="244"/>
      <c r="C2031" s="245"/>
      <c r="D2031" s="235" t="s">
        <v>153</v>
      </c>
      <c r="E2031" s="246" t="s">
        <v>19</v>
      </c>
      <c r="F2031" s="247" t="s">
        <v>2856</v>
      </c>
      <c r="G2031" s="245"/>
      <c r="H2031" s="248">
        <v>36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153</v>
      </c>
      <c r="AU2031" s="254" t="s">
        <v>79</v>
      </c>
      <c r="AV2031" s="14" t="s">
        <v>79</v>
      </c>
      <c r="AW2031" s="14" t="s">
        <v>31</v>
      </c>
      <c r="AX2031" s="14" t="s">
        <v>69</v>
      </c>
      <c r="AY2031" s="254" t="s">
        <v>142</v>
      </c>
    </row>
    <row r="2032" s="13" customFormat="1">
      <c r="A2032" s="13"/>
      <c r="B2032" s="233"/>
      <c r="C2032" s="234"/>
      <c r="D2032" s="235" t="s">
        <v>153</v>
      </c>
      <c r="E2032" s="236" t="s">
        <v>19</v>
      </c>
      <c r="F2032" s="237" t="s">
        <v>2556</v>
      </c>
      <c r="G2032" s="234"/>
      <c r="H2032" s="236" t="s">
        <v>19</v>
      </c>
      <c r="I2032" s="238"/>
      <c r="J2032" s="234"/>
      <c r="K2032" s="234"/>
      <c r="L2032" s="239"/>
      <c r="M2032" s="240"/>
      <c r="N2032" s="241"/>
      <c r="O2032" s="241"/>
      <c r="P2032" s="241"/>
      <c r="Q2032" s="241"/>
      <c r="R2032" s="241"/>
      <c r="S2032" s="241"/>
      <c r="T2032" s="242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3" t="s">
        <v>153</v>
      </c>
      <c r="AU2032" s="243" t="s">
        <v>79</v>
      </c>
      <c r="AV2032" s="13" t="s">
        <v>77</v>
      </c>
      <c r="AW2032" s="13" t="s">
        <v>31</v>
      </c>
      <c r="AX2032" s="13" t="s">
        <v>69</v>
      </c>
      <c r="AY2032" s="243" t="s">
        <v>142</v>
      </c>
    </row>
    <row r="2033" s="14" customFormat="1">
      <c r="A2033" s="14"/>
      <c r="B2033" s="244"/>
      <c r="C2033" s="245"/>
      <c r="D2033" s="235" t="s">
        <v>153</v>
      </c>
      <c r="E2033" s="246" t="s">
        <v>19</v>
      </c>
      <c r="F2033" s="247" t="s">
        <v>2857</v>
      </c>
      <c r="G2033" s="245"/>
      <c r="H2033" s="248">
        <v>2.3999999999999999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153</v>
      </c>
      <c r="AU2033" s="254" t="s">
        <v>79</v>
      </c>
      <c r="AV2033" s="14" t="s">
        <v>79</v>
      </c>
      <c r="AW2033" s="14" t="s">
        <v>31</v>
      </c>
      <c r="AX2033" s="14" t="s">
        <v>69</v>
      </c>
      <c r="AY2033" s="254" t="s">
        <v>142</v>
      </c>
    </row>
    <row r="2034" s="13" customFormat="1">
      <c r="A2034" s="13"/>
      <c r="B2034" s="233"/>
      <c r="C2034" s="234"/>
      <c r="D2034" s="235" t="s">
        <v>153</v>
      </c>
      <c r="E2034" s="236" t="s">
        <v>19</v>
      </c>
      <c r="F2034" s="237" t="s">
        <v>2558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153</v>
      </c>
      <c r="AU2034" s="243" t="s">
        <v>79</v>
      </c>
      <c r="AV2034" s="13" t="s">
        <v>77</v>
      </c>
      <c r="AW2034" s="13" t="s">
        <v>31</v>
      </c>
      <c r="AX2034" s="13" t="s">
        <v>69</v>
      </c>
      <c r="AY2034" s="243" t="s">
        <v>142</v>
      </c>
    </row>
    <row r="2035" s="14" customFormat="1">
      <c r="A2035" s="14"/>
      <c r="B2035" s="244"/>
      <c r="C2035" s="245"/>
      <c r="D2035" s="235" t="s">
        <v>153</v>
      </c>
      <c r="E2035" s="246" t="s">
        <v>19</v>
      </c>
      <c r="F2035" s="247" t="s">
        <v>2858</v>
      </c>
      <c r="G2035" s="245"/>
      <c r="H2035" s="248">
        <v>1.5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153</v>
      </c>
      <c r="AU2035" s="254" t="s">
        <v>79</v>
      </c>
      <c r="AV2035" s="14" t="s">
        <v>79</v>
      </c>
      <c r="AW2035" s="14" t="s">
        <v>31</v>
      </c>
      <c r="AX2035" s="14" t="s">
        <v>69</v>
      </c>
      <c r="AY2035" s="254" t="s">
        <v>142</v>
      </c>
    </row>
    <row r="2036" s="13" customFormat="1">
      <c r="A2036" s="13"/>
      <c r="B2036" s="233"/>
      <c r="C2036" s="234"/>
      <c r="D2036" s="235" t="s">
        <v>153</v>
      </c>
      <c r="E2036" s="236" t="s">
        <v>19</v>
      </c>
      <c r="F2036" s="237" t="s">
        <v>2560</v>
      </c>
      <c r="G2036" s="234"/>
      <c r="H2036" s="236" t="s">
        <v>19</v>
      </c>
      <c r="I2036" s="238"/>
      <c r="J2036" s="234"/>
      <c r="K2036" s="234"/>
      <c r="L2036" s="239"/>
      <c r="M2036" s="240"/>
      <c r="N2036" s="241"/>
      <c r="O2036" s="241"/>
      <c r="P2036" s="241"/>
      <c r="Q2036" s="241"/>
      <c r="R2036" s="241"/>
      <c r="S2036" s="241"/>
      <c r="T2036" s="242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3" t="s">
        <v>153</v>
      </c>
      <c r="AU2036" s="243" t="s">
        <v>79</v>
      </c>
      <c r="AV2036" s="13" t="s">
        <v>77</v>
      </c>
      <c r="AW2036" s="13" t="s">
        <v>31</v>
      </c>
      <c r="AX2036" s="13" t="s">
        <v>69</v>
      </c>
      <c r="AY2036" s="243" t="s">
        <v>142</v>
      </c>
    </row>
    <row r="2037" s="14" customFormat="1">
      <c r="A2037" s="14"/>
      <c r="B2037" s="244"/>
      <c r="C2037" s="245"/>
      <c r="D2037" s="235" t="s">
        <v>153</v>
      </c>
      <c r="E2037" s="246" t="s">
        <v>19</v>
      </c>
      <c r="F2037" s="247" t="s">
        <v>2859</v>
      </c>
      <c r="G2037" s="245"/>
      <c r="H2037" s="248">
        <v>14.4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153</v>
      </c>
      <c r="AU2037" s="254" t="s">
        <v>79</v>
      </c>
      <c r="AV2037" s="14" t="s">
        <v>79</v>
      </c>
      <c r="AW2037" s="14" t="s">
        <v>31</v>
      </c>
      <c r="AX2037" s="14" t="s">
        <v>69</v>
      </c>
      <c r="AY2037" s="254" t="s">
        <v>142</v>
      </c>
    </row>
    <row r="2038" s="13" customFormat="1">
      <c r="A2038" s="13"/>
      <c r="B2038" s="233"/>
      <c r="C2038" s="234"/>
      <c r="D2038" s="235" t="s">
        <v>153</v>
      </c>
      <c r="E2038" s="236" t="s">
        <v>19</v>
      </c>
      <c r="F2038" s="237" t="s">
        <v>2617</v>
      </c>
      <c r="G2038" s="234"/>
      <c r="H2038" s="236" t="s">
        <v>19</v>
      </c>
      <c r="I2038" s="238"/>
      <c r="J2038" s="234"/>
      <c r="K2038" s="234"/>
      <c r="L2038" s="239"/>
      <c r="M2038" s="240"/>
      <c r="N2038" s="241"/>
      <c r="O2038" s="241"/>
      <c r="P2038" s="241"/>
      <c r="Q2038" s="241"/>
      <c r="R2038" s="241"/>
      <c r="S2038" s="241"/>
      <c r="T2038" s="242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3" t="s">
        <v>153</v>
      </c>
      <c r="AU2038" s="243" t="s">
        <v>79</v>
      </c>
      <c r="AV2038" s="13" t="s">
        <v>77</v>
      </c>
      <c r="AW2038" s="13" t="s">
        <v>31</v>
      </c>
      <c r="AX2038" s="13" t="s">
        <v>69</v>
      </c>
      <c r="AY2038" s="243" t="s">
        <v>142</v>
      </c>
    </row>
    <row r="2039" s="14" customFormat="1">
      <c r="A2039" s="14"/>
      <c r="B2039" s="244"/>
      <c r="C2039" s="245"/>
      <c r="D2039" s="235" t="s">
        <v>153</v>
      </c>
      <c r="E2039" s="246" t="s">
        <v>19</v>
      </c>
      <c r="F2039" s="247" t="s">
        <v>2860</v>
      </c>
      <c r="G2039" s="245"/>
      <c r="H2039" s="248">
        <v>1.105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153</v>
      </c>
      <c r="AU2039" s="254" t="s">
        <v>79</v>
      </c>
      <c r="AV2039" s="14" t="s">
        <v>79</v>
      </c>
      <c r="AW2039" s="14" t="s">
        <v>31</v>
      </c>
      <c r="AX2039" s="14" t="s">
        <v>69</v>
      </c>
      <c r="AY2039" s="254" t="s">
        <v>142</v>
      </c>
    </row>
    <row r="2040" s="13" customFormat="1">
      <c r="A2040" s="13"/>
      <c r="B2040" s="233"/>
      <c r="C2040" s="234"/>
      <c r="D2040" s="235" t="s">
        <v>153</v>
      </c>
      <c r="E2040" s="236" t="s">
        <v>19</v>
      </c>
      <c r="F2040" s="237" t="s">
        <v>2562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153</v>
      </c>
      <c r="AU2040" s="243" t="s">
        <v>79</v>
      </c>
      <c r="AV2040" s="13" t="s">
        <v>77</v>
      </c>
      <c r="AW2040" s="13" t="s">
        <v>31</v>
      </c>
      <c r="AX2040" s="13" t="s">
        <v>69</v>
      </c>
      <c r="AY2040" s="243" t="s">
        <v>142</v>
      </c>
    </row>
    <row r="2041" s="14" customFormat="1">
      <c r="A2041" s="14"/>
      <c r="B2041" s="244"/>
      <c r="C2041" s="245"/>
      <c r="D2041" s="235" t="s">
        <v>153</v>
      </c>
      <c r="E2041" s="246" t="s">
        <v>19</v>
      </c>
      <c r="F2041" s="247" t="s">
        <v>2861</v>
      </c>
      <c r="G2041" s="245"/>
      <c r="H2041" s="248">
        <v>1.8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153</v>
      </c>
      <c r="AU2041" s="254" t="s">
        <v>79</v>
      </c>
      <c r="AV2041" s="14" t="s">
        <v>79</v>
      </c>
      <c r="AW2041" s="14" t="s">
        <v>31</v>
      </c>
      <c r="AX2041" s="14" t="s">
        <v>69</v>
      </c>
      <c r="AY2041" s="254" t="s">
        <v>142</v>
      </c>
    </row>
    <row r="2042" s="13" customFormat="1">
      <c r="A2042" s="13"/>
      <c r="B2042" s="233"/>
      <c r="C2042" s="234"/>
      <c r="D2042" s="235" t="s">
        <v>153</v>
      </c>
      <c r="E2042" s="236" t="s">
        <v>19</v>
      </c>
      <c r="F2042" s="237" t="s">
        <v>2564</v>
      </c>
      <c r="G2042" s="234"/>
      <c r="H2042" s="236" t="s">
        <v>19</v>
      </c>
      <c r="I2042" s="238"/>
      <c r="J2042" s="234"/>
      <c r="K2042" s="234"/>
      <c r="L2042" s="239"/>
      <c r="M2042" s="240"/>
      <c r="N2042" s="241"/>
      <c r="O2042" s="241"/>
      <c r="P2042" s="241"/>
      <c r="Q2042" s="241"/>
      <c r="R2042" s="241"/>
      <c r="S2042" s="241"/>
      <c r="T2042" s="242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3" t="s">
        <v>153</v>
      </c>
      <c r="AU2042" s="243" t="s">
        <v>79</v>
      </c>
      <c r="AV2042" s="13" t="s">
        <v>77</v>
      </c>
      <c r="AW2042" s="13" t="s">
        <v>31</v>
      </c>
      <c r="AX2042" s="13" t="s">
        <v>69</v>
      </c>
      <c r="AY2042" s="243" t="s">
        <v>142</v>
      </c>
    </row>
    <row r="2043" s="14" customFormat="1">
      <c r="A2043" s="14"/>
      <c r="B2043" s="244"/>
      <c r="C2043" s="245"/>
      <c r="D2043" s="235" t="s">
        <v>153</v>
      </c>
      <c r="E2043" s="246" t="s">
        <v>19</v>
      </c>
      <c r="F2043" s="247" t="s">
        <v>2862</v>
      </c>
      <c r="G2043" s="245"/>
      <c r="H2043" s="248">
        <v>1.1399999999999999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153</v>
      </c>
      <c r="AU2043" s="254" t="s">
        <v>79</v>
      </c>
      <c r="AV2043" s="14" t="s">
        <v>79</v>
      </c>
      <c r="AW2043" s="14" t="s">
        <v>31</v>
      </c>
      <c r="AX2043" s="14" t="s">
        <v>69</v>
      </c>
      <c r="AY2043" s="254" t="s">
        <v>142</v>
      </c>
    </row>
    <row r="2044" s="13" customFormat="1">
      <c r="A2044" s="13"/>
      <c r="B2044" s="233"/>
      <c r="C2044" s="234"/>
      <c r="D2044" s="235" t="s">
        <v>153</v>
      </c>
      <c r="E2044" s="236" t="s">
        <v>19</v>
      </c>
      <c r="F2044" s="237" t="s">
        <v>2566</v>
      </c>
      <c r="G2044" s="234"/>
      <c r="H2044" s="236" t="s">
        <v>19</v>
      </c>
      <c r="I2044" s="238"/>
      <c r="J2044" s="234"/>
      <c r="K2044" s="234"/>
      <c r="L2044" s="239"/>
      <c r="M2044" s="240"/>
      <c r="N2044" s="241"/>
      <c r="O2044" s="241"/>
      <c r="P2044" s="241"/>
      <c r="Q2044" s="241"/>
      <c r="R2044" s="241"/>
      <c r="S2044" s="241"/>
      <c r="T2044" s="24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3" t="s">
        <v>153</v>
      </c>
      <c r="AU2044" s="243" t="s">
        <v>79</v>
      </c>
      <c r="AV2044" s="13" t="s">
        <v>77</v>
      </c>
      <c r="AW2044" s="13" t="s">
        <v>31</v>
      </c>
      <c r="AX2044" s="13" t="s">
        <v>69</v>
      </c>
      <c r="AY2044" s="243" t="s">
        <v>142</v>
      </c>
    </row>
    <row r="2045" s="14" customFormat="1">
      <c r="A2045" s="14"/>
      <c r="B2045" s="244"/>
      <c r="C2045" s="245"/>
      <c r="D2045" s="235" t="s">
        <v>153</v>
      </c>
      <c r="E2045" s="246" t="s">
        <v>19</v>
      </c>
      <c r="F2045" s="247" t="s">
        <v>2863</v>
      </c>
      <c r="G2045" s="245"/>
      <c r="H2045" s="248">
        <v>0.90000000000000002</v>
      </c>
      <c r="I2045" s="249"/>
      <c r="J2045" s="245"/>
      <c r="K2045" s="245"/>
      <c r="L2045" s="250"/>
      <c r="M2045" s="251"/>
      <c r="N2045" s="252"/>
      <c r="O2045" s="252"/>
      <c r="P2045" s="252"/>
      <c r="Q2045" s="252"/>
      <c r="R2045" s="252"/>
      <c r="S2045" s="252"/>
      <c r="T2045" s="253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4" t="s">
        <v>153</v>
      </c>
      <c r="AU2045" s="254" t="s">
        <v>79</v>
      </c>
      <c r="AV2045" s="14" t="s">
        <v>79</v>
      </c>
      <c r="AW2045" s="14" t="s">
        <v>31</v>
      </c>
      <c r="AX2045" s="14" t="s">
        <v>69</v>
      </c>
      <c r="AY2045" s="254" t="s">
        <v>142</v>
      </c>
    </row>
    <row r="2046" s="13" customFormat="1">
      <c r="A2046" s="13"/>
      <c r="B2046" s="233"/>
      <c r="C2046" s="234"/>
      <c r="D2046" s="235" t="s">
        <v>153</v>
      </c>
      <c r="E2046" s="236" t="s">
        <v>19</v>
      </c>
      <c r="F2046" s="237" t="s">
        <v>2622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153</v>
      </c>
      <c r="AU2046" s="243" t="s">
        <v>79</v>
      </c>
      <c r="AV2046" s="13" t="s">
        <v>77</v>
      </c>
      <c r="AW2046" s="13" t="s">
        <v>31</v>
      </c>
      <c r="AX2046" s="13" t="s">
        <v>69</v>
      </c>
      <c r="AY2046" s="243" t="s">
        <v>142</v>
      </c>
    </row>
    <row r="2047" s="14" customFormat="1">
      <c r="A2047" s="14"/>
      <c r="B2047" s="244"/>
      <c r="C2047" s="245"/>
      <c r="D2047" s="235" t="s">
        <v>153</v>
      </c>
      <c r="E2047" s="246" t="s">
        <v>19</v>
      </c>
      <c r="F2047" s="247" t="s">
        <v>2857</v>
      </c>
      <c r="G2047" s="245"/>
      <c r="H2047" s="248">
        <v>2.3999999999999999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153</v>
      </c>
      <c r="AU2047" s="254" t="s">
        <v>79</v>
      </c>
      <c r="AV2047" s="14" t="s">
        <v>79</v>
      </c>
      <c r="AW2047" s="14" t="s">
        <v>31</v>
      </c>
      <c r="AX2047" s="14" t="s">
        <v>69</v>
      </c>
      <c r="AY2047" s="254" t="s">
        <v>142</v>
      </c>
    </row>
    <row r="2048" s="13" customFormat="1">
      <c r="A2048" s="13"/>
      <c r="B2048" s="233"/>
      <c r="C2048" s="234"/>
      <c r="D2048" s="235" t="s">
        <v>153</v>
      </c>
      <c r="E2048" s="236" t="s">
        <v>19</v>
      </c>
      <c r="F2048" s="237" t="s">
        <v>2624</v>
      </c>
      <c r="G2048" s="234"/>
      <c r="H2048" s="236" t="s">
        <v>19</v>
      </c>
      <c r="I2048" s="238"/>
      <c r="J2048" s="234"/>
      <c r="K2048" s="234"/>
      <c r="L2048" s="239"/>
      <c r="M2048" s="240"/>
      <c r="N2048" s="241"/>
      <c r="O2048" s="241"/>
      <c r="P2048" s="241"/>
      <c r="Q2048" s="241"/>
      <c r="R2048" s="241"/>
      <c r="S2048" s="241"/>
      <c r="T2048" s="242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3" t="s">
        <v>153</v>
      </c>
      <c r="AU2048" s="243" t="s">
        <v>79</v>
      </c>
      <c r="AV2048" s="13" t="s">
        <v>77</v>
      </c>
      <c r="AW2048" s="13" t="s">
        <v>31</v>
      </c>
      <c r="AX2048" s="13" t="s">
        <v>69</v>
      </c>
      <c r="AY2048" s="243" t="s">
        <v>142</v>
      </c>
    </row>
    <row r="2049" s="14" customFormat="1">
      <c r="A2049" s="14"/>
      <c r="B2049" s="244"/>
      <c r="C2049" s="245"/>
      <c r="D2049" s="235" t="s">
        <v>153</v>
      </c>
      <c r="E2049" s="246" t="s">
        <v>19</v>
      </c>
      <c r="F2049" s="247" t="s">
        <v>2864</v>
      </c>
      <c r="G2049" s="245"/>
      <c r="H2049" s="248">
        <v>1.3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153</v>
      </c>
      <c r="AU2049" s="254" t="s">
        <v>79</v>
      </c>
      <c r="AV2049" s="14" t="s">
        <v>79</v>
      </c>
      <c r="AW2049" s="14" t="s">
        <v>31</v>
      </c>
      <c r="AX2049" s="14" t="s">
        <v>69</v>
      </c>
      <c r="AY2049" s="254" t="s">
        <v>142</v>
      </c>
    </row>
    <row r="2050" s="13" customFormat="1">
      <c r="A2050" s="13"/>
      <c r="B2050" s="233"/>
      <c r="C2050" s="234"/>
      <c r="D2050" s="235" t="s">
        <v>153</v>
      </c>
      <c r="E2050" s="236" t="s">
        <v>19</v>
      </c>
      <c r="F2050" s="237" t="s">
        <v>2568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153</v>
      </c>
      <c r="AU2050" s="243" t="s">
        <v>79</v>
      </c>
      <c r="AV2050" s="13" t="s">
        <v>77</v>
      </c>
      <c r="AW2050" s="13" t="s">
        <v>31</v>
      </c>
      <c r="AX2050" s="13" t="s">
        <v>69</v>
      </c>
      <c r="AY2050" s="243" t="s">
        <v>142</v>
      </c>
    </row>
    <row r="2051" s="14" customFormat="1">
      <c r="A2051" s="14"/>
      <c r="B2051" s="244"/>
      <c r="C2051" s="245"/>
      <c r="D2051" s="235" t="s">
        <v>153</v>
      </c>
      <c r="E2051" s="246" t="s">
        <v>19</v>
      </c>
      <c r="F2051" s="247" t="s">
        <v>2865</v>
      </c>
      <c r="G2051" s="245"/>
      <c r="H2051" s="248">
        <v>0.75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153</v>
      </c>
      <c r="AU2051" s="254" t="s">
        <v>79</v>
      </c>
      <c r="AV2051" s="14" t="s">
        <v>79</v>
      </c>
      <c r="AW2051" s="14" t="s">
        <v>31</v>
      </c>
      <c r="AX2051" s="14" t="s">
        <v>69</v>
      </c>
      <c r="AY2051" s="254" t="s">
        <v>142</v>
      </c>
    </row>
    <row r="2052" s="13" customFormat="1">
      <c r="A2052" s="13"/>
      <c r="B2052" s="233"/>
      <c r="C2052" s="234"/>
      <c r="D2052" s="235" t="s">
        <v>153</v>
      </c>
      <c r="E2052" s="236" t="s">
        <v>19</v>
      </c>
      <c r="F2052" s="237" t="s">
        <v>2570</v>
      </c>
      <c r="G2052" s="234"/>
      <c r="H2052" s="236" t="s">
        <v>19</v>
      </c>
      <c r="I2052" s="238"/>
      <c r="J2052" s="234"/>
      <c r="K2052" s="234"/>
      <c r="L2052" s="239"/>
      <c r="M2052" s="240"/>
      <c r="N2052" s="241"/>
      <c r="O2052" s="241"/>
      <c r="P2052" s="241"/>
      <c r="Q2052" s="241"/>
      <c r="R2052" s="241"/>
      <c r="S2052" s="241"/>
      <c r="T2052" s="242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3" t="s">
        <v>153</v>
      </c>
      <c r="AU2052" s="243" t="s">
        <v>79</v>
      </c>
      <c r="AV2052" s="13" t="s">
        <v>77</v>
      </c>
      <c r="AW2052" s="13" t="s">
        <v>31</v>
      </c>
      <c r="AX2052" s="13" t="s">
        <v>69</v>
      </c>
      <c r="AY2052" s="243" t="s">
        <v>142</v>
      </c>
    </row>
    <row r="2053" s="14" customFormat="1">
      <c r="A2053" s="14"/>
      <c r="B2053" s="244"/>
      <c r="C2053" s="245"/>
      <c r="D2053" s="235" t="s">
        <v>153</v>
      </c>
      <c r="E2053" s="246" t="s">
        <v>19</v>
      </c>
      <c r="F2053" s="247" t="s">
        <v>2866</v>
      </c>
      <c r="G2053" s="245"/>
      <c r="H2053" s="248">
        <v>1.625</v>
      </c>
      <c r="I2053" s="249"/>
      <c r="J2053" s="245"/>
      <c r="K2053" s="245"/>
      <c r="L2053" s="250"/>
      <c r="M2053" s="251"/>
      <c r="N2053" s="252"/>
      <c r="O2053" s="252"/>
      <c r="P2053" s="252"/>
      <c r="Q2053" s="252"/>
      <c r="R2053" s="252"/>
      <c r="S2053" s="252"/>
      <c r="T2053" s="253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4" t="s">
        <v>153</v>
      </c>
      <c r="AU2053" s="254" t="s">
        <v>79</v>
      </c>
      <c r="AV2053" s="14" t="s">
        <v>79</v>
      </c>
      <c r="AW2053" s="14" t="s">
        <v>31</v>
      </c>
      <c r="AX2053" s="14" t="s">
        <v>69</v>
      </c>
      <c r="AY2053" s="254" t="s">
        <v>142</v>
      </c>
    </row>
    <row r="2054" s="13" customFormat="1">
      <c r="A2054" s="13"/>
      <c r="B2054" s="233"/>
      <c r="C2054" s="234"/>
      <c r="D2054" s="235" t="s">
        <v>153</v>
      </c>
      <c r="E2054" s="236" t="s">
        <v>19</v>
      </c>
      <c r="F2054" s="237" t="s">
        <v>2572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153</v>
      </c>
      <c r="AU2054" s="243" t="s">
        <v>79</v>
      </c>
      <c r="AV2054" s="13" t="s">
        <v>77</v>
      </c>
      <c r="AW2054" s="13" t="s">
        <v>31</v>
      </c>
      <c r="AX2054" s="13" t="s">
        <v>69</v>
      </c>
      <c r="AY2054" s="243" t="s">
        <v>142</v>
      </c>
    </row>
    <row r="2055" s="14" customFormat="1">
      <c r="A2055" s="14"/>
      <c r="B2055" s="244"/>
      <c r="C2055" s="245"/>
      <c r="D2055" s="235" t="s">
        <v>153</v>
      </c>
      <c r="E2055" s="246" t="s">
        <v>19</v>
      </c>
      <c r="F2055" s="247" t="s">
        <v>2867</v>
      </c>
      <c r="G2055" s="245"/>
      <c r="H2055" s="248">
        <v>0.40000000000000002</v>
      </c>
      <c r="I2055" s="249"/>
      <c r="J2055" s="245"/>
      <c r="K2055" s="245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4" t="s">
        <v>153</v>
      </c>
      <c r="AU2055" s="254" t="s">
        <v>79</v>
      </c>
      <c r="AV2055" s="14" t="s">
        <v>79</v>
      </c>
      <c r="AW2055" s="14" t="s">
        <v>31</v>
      </c>
      <c r="AX2055" s="14" t="s">
        <v>69</v>
      </c>
      <c r="AY2055" s="254" t="s">
        <v>142</v>
      </c>
    </row>
    <row r="2056" s="13" customFormat="1">
      <c r="A2056" s="13"/>
      <c r="B2056" s="233"/>
      <c r="C2056" s="234"/>
      <c r="D2056" s="235" t="s">
        <v>153</v>
      </c>
      <c r="E2056" s="236" t="s">
        <v>19</v>
      </c>
      <c r="F2056" s="237" t="s">
        <v>2574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153</v>
      </c>
      <c r="AU2056" s="243" t="s">
        <v>79</v>
      </c>
      <c r="AV2056" s="13" t="s">
        <v>77</v>
      </c>
      <c r="AW2056" s="13" t="s">
        <v>31</v>
      </c>
      <c r="AX2056" s="13" t="s">
        <v>69</v>
      </c>
      <c r="AY2056" s="243" t="s">
        <v>142</v>
      </c>
    </row>
    <row r="2057" s="14" customFormat="1">
      <c r="A2057" s="14"/>
      <c r="B2057" s="244"/>
      <c r="C2057" s="245"/>
      <c r="D2057" s="235" t="s">
        <v>153</v>
      </c>
      <c r="E2057" s="246" t="s">
        <v>19</v>
      </c>
      <c r="F2057" s="247" t="s">
        <v>2868</v>
      </c>
      <c r="G2057" s="245"/>
      <c r="H2057" s="248">
        <v>25.199999999999999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153</v>
      </c>
      <c r="AU2057" s="254" t="s">
        <v>79</v>
      </c>
      <c r="AV2057" s="14" t="s">
        <v>79</v>
      </c>
      <c r="AW2057" s="14" t="s">
        <v>31</v>
      </c>
      <c r="AX2057" s="14" t="s">
        <v>69</v>
      </c>
      <c r="AY2057" s="254" t="s">
        <v>142</v>
      </c>
    </row>
    <row r="2058" s="13" customFormat="1">
      <c r="A2058" s="13"/>
      <c r="B2058" s="233"/>
      <c r="C2058" s="234"/>
      <c r="D2058" s="235" t="s">
        <v>153</v>
      </c>
      <c r="E2058" s="236" t="s">
        <v>19</v>
      </c>
      <c r="F2058" s="237" t="s">
        <v>2576</v>
      </c>
      <c r="G2058" s="234"/>
      <c r="H2058" s="236" t="s">
        <v>19</v>
      </c>
      <c r="I2058" s="238"/>
      <c r="J2058" s="234"/>
      <c r="K2058" s="234"/>
      <c r="L2058" s="239"/>
      <c r="M2058" s="240"/>
      <c r="N2058" s="241"/>
      <c r="O2058" s="241"/>
      <c r="P2058" s="241"/>
      <c r="Q2058" s="241"/>
      <c r="R2058" s="241"/>
      <c r="S2058" s="241"/>
      <c r="T2058" s="24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3" t="s">
        <v>153</v>
      </c>
      <c r="AU2058" s="243" t="s">
        <v>79</v>
      </c>
      <c r="AV2058" s="13" t="s">
        <v>77</v>
      </c>
      <c r="AW2058" s="13" t="s">
        <v>31</v>
      </c>
      <c r="AX2058" s="13" t="s">
        <v>69</v>
      </c>
      <c r="AY2058" s="243" t="s">
        <v>142</v>
      </c>
    </row>
    <row r="2059" s="14" customFormat="1">
      <c r="A2059" s="14"/>
      <c r="B2059" s="244"/>
      <c r="C2059" s="245"/>
      <c r="D2059" s="235" t="s">
        <v>153</v>
      </c>
      <c r="E2059" s="246" t="s">
        <v>19</v>
      </c>
      <c r="F2059" s="247" t="s">
        <v>2863</v>
      </c>
      <c r="G2059" s="245"/>
      <c r="H2059" s="248">
        <v>0.90000000000000002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153</v>
      </c>
      <c r="AU2059" s="254" t="s">
        <v>79</v>
      </c>
      <c r="AV2059" s="14" t="s">
        <v>79</v>
      </c>
      <c r="AW2059" s="14" t="s">
        <v>31</v>
      </c>
      <c r="AX2059" s="14" t="s">
        <v>69</v>
      </c>
      <c r="AY2059" s="254" t="s">
        <v>142</v>
      </c>
    </row>
    <row r="2060" s="13" customFormat="1">
      <c r="A2060" s="13"/>
      <c r="B2060" s="233"/>
      <c r="C2060" s="234"/>
      <c r="D2060" s="235" t="s">
        <v>153</v>
      </c>
      <c r="E2060" s="236" t="s">
        <v>19</v>
      </c>
      <c r="F2060" s="237" t="s">
        <v>2578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153</v>
      </c>
      <c r="AU2060" s="243" t="s">
        <v>79</v>
      </c>
      <c r="AV2060" s="13" t="s">
        <v>77</v>
      </c>
      <c r="AW2060" s="13" t="s">
        <v>31</v>
      </c>
      <c r="AX2060" s="13" t="s">
        <v>69</v>
      </c>
      <c r="AY2060" s="243" t="s">
        <v>142</v>
      </c>
    </row>
    <row r="2061" s="14" customFormat="1">
      <c r="A2061" s="14"/>
      <c r="B2061" s="244"/>
      <c r="C2061" s="245"/>
      <c r="D2061" s="235" t="s">
        <v>153</v>
      </c>
      <c r="E2061" s="246" t="s">
        <v>19</v>
      </c>
      <c r="F2061" s="247" t="s">
        <v>2869</v>
      </c>
      <c r="G2061" s="245"/>
      <c r="H2061" s="248">
        <v>1.0600000000000001</v>
      </c>
      <c r="I2061" s="249"/>
      <c r="J2061" s="245"/>
      <c r="K2061" s="245"/>
      <c r="L2061" s="250"/>
      <c r="M2061" s="251"/>
      <c r="N2061" s="252"/>
      <c r="O2061" s="252"/>
      <c r="P2061" s="252"/>
      <c r="Q2061" s="252"/>
      <c r="R2061" s="252"/>
      <c r="S2061" s="252"/>
      <c r="T2061" s="253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4" t="s">
        <v>153</v>
      </c>
      <c r="AU2061" s="254" t="s">
        <v>79</v>
      </c>
      <c r="AV2061" s="14" t="s">
        <v>79</v>
      </c>
      <c r="AW2061" s="14" t="s">
        <v>31</v>
      </c>
      <c r="AX2061" s="14" t="s">
        <v>69</v>
      </c>
      <c r="AY2061" s="254" t="s">
        <v>142</v>
      </c>
    </row>
    <row r="2062" s="13" customFormat="1">
      <c r="A2062" s="13"/>
      <c r="B2062" s="233"/>
      <c r="C2062" s="234"/>
      <c r="D2062" s="235" t="s">
        <v>153</v>
      </c>
      <c r="E2062" s="236" t="s">
        <v>19</v>
      </c>
      <c r="F2062" s="237" t="s">
        <v>2580</v>
      </c>
      <c r="G2062" s="234"/>
      <c r="H2062" s="236" t="s">
        <v>19</v>
      </c>
      <c r="I2062" s="238"/>
      <c r="J2062" s="234"/>
      <c r="K2062" s="234"/>
      <c r="L2062" s="239"/>
      <c r="M2062" s="240"/>
      <c r="N2062" s="241"/>
      <c r="O2062" s="241"/>
      <c r="P2062" s="241"/>
      <c r="Q2062" s="241"/>
      <c r="R2062" s="241"/>
      <c r="S2062" s="241"/>
      <c r="T2062" s="24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3" t="s">
        <v>153</v>
      </c>
      <c r="AU2062" s="243" t="s">
        <v>79</v>
      </c>
      <c r="AV2062" s="13" t="s">
        <v>77</v>
      </c>
      <c r="AW2062" s="13" t="s">
        <v>31</v>
      </c>
      <c r="AX2062" s="13" t="s">
        <v>69</v>
      </c>
      <c r="AY2062" s="243" t="s">
        <v>142</v>
      </c>
    </row>
    <row r="2063" s="14" customFormat="1">
      <c r="A2063" s="14"/>
      <c r="B2063" s="244"/>
      <c r="C2063" s="245"/>
      <c r="D2063" s="235" t="s">
        <v>153</v>
      </c>
      <c r="E2063" s="246" t="s">
        <v>19</v>
      </c>
      <c r="F2063" s="247" t="s">
        <v>2870</v>
      </c>
      <c r="G2063" s="245"/>
      <c r="H2063" s="248">
        <v>1.3999999999999999</v>
      </c>
      <c r="I2063" s="249"/>
      <c r="J2063" s="245"/>
      <c r="K2063" s="245"/>
      <c r="L2063" s="250"/>
      <c r="M2063" s="251"/>
      <c r="N2063" s="252"/>
      <c r="O2063" s="252"/>
      <c r="P2063" s="252"/>
      <c r="Q2063" s="252"/>
      <c r="R2063" s="252"/>
      <c r="S2063" s="252"/>
      <c r="T2063" s="253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4" t="s">
        <v>153</v>
      </c>
      <c r="AU2063" s="254" t="s">
        <v>79</v>
      </c>
      <c r="AV2063" s="14" t="s">
        <v>79</v>
      </c>
      <c r="AW2063" s="14" t="s">
        <v>31</v>
      </c>
      <c r="AX2063" s="14" t="s">
        <v>69</v>
      </c>
      <c r="AY2063" s="254" t="s">
        <v>142</v>
      </c>
    </row>
    <row r="2064" s="13" customFormat="1">
      <c r="A2064" s="13"/>
      <c r="B2064" s="233"/>
      <c r="C2064" s="234"/>
      <c r="D2064" s="235" t="s">
        <v>153</v>
      </c>
      <c r="E2064" s="236" t="s">
        <v>19</v>
      </c>
      <c r="F2064" s="237" t="s">
        <v>2582</v>
      </c>
      <c r="G2064" s="234"/>
      <c r="H2064" s="236" t="s">
        <v>19</v>
      </c>
      <c r="I2064" s="238"/>
      <c r="J2064" s="234"/>
      <c r="K2064" s="234"/>
      <c r="L2064" s="239"/>
      <c r="M2064" s="240"/>
      <c r="N2064" s="241"/>
      <c r="O2064" s="241"/>
      <c r="P2064" s="241"/>
      <c r="Q2064" s="241"/>
      <c r="R2064" s="241"/>
      <c r="S2064" s="241"/>
      <c r="T2064" s="242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3" t="s">
        <v>153</v>
      </c>
      <c r="AU2064" s="243" t="s">
        <v>79</v>
      </c>
      <c r="AV2064" s="13" t="s">
        <v>77</v>
      </c>
      <c r="AW2064" s="13" t="s">
        <v>31</v>
      </c>
      <c r="AX2064" s="13" t="s">
        <v>69</v>
      </c>
      <c r="AY2064" s="243" t="s">
        <v>142</v>
      </c>
    </row>
    <row r="2065" s="14" customFormat="1">
      <c r="A2065" s="14"/>
      <c r="B2065" s="244"/>
      <c r="C2065" s="245"/>
      <c r="D2065" s="235" t="s">
        <v>153</v>
      </c>
      <c r="E2065" s="246" t="s">
        <v>19</v>
      </c>
      <c r="F2065" s="247" t="s">
        <v>2870</v>
      </c>
      <c r="G2065" s="245"/>
      <c r="H2065" s="248">
        <v>1.3999999999999999</v>
      </c>
      <c r="I2065" s="249"/>
      <c r="J2065" s="245"/>
      <c r="K2065" s="245"/>
      <c r="L2065" s="250"/>
      <c r="M2065" s="251"/>
      <c r="N2065" s="252"/>
      <c r="O2065" s="252"/>
      <c r="P2065" s="252"/>
      <c r="Q2065" s="252"/>
      <c r="R2065" s="252"/>
      <c r="S2065" s="252"/>
      <c r="T2065" s="25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4" t="s">
        <v>153</v>
      </c>
      <c r="AU2065" s="254" t="s">
        <v>79</v>
      </c>
      <c r="AV2065" s="14" t="s">
        <v>79</v>
      </c>
      <c r="AW2065" s="14" t="s">
        <v>31</v>
      </c>
      <c r="AX2065" s="14" t="s">
        <v>69</v>
      </c>
      <c r="AY2065" s="254" t="s">
        <v>142</v>
      </c>
    </row>
    <row r="2066" s="13" customFormat="1">
      <c r="A2066" s="13"/>
      <c r="B2066" s="233"/>
      <c r="C2066" s="234"/>
      <c r="D2066" s="235" t="s">
        <v>153</v>
      </c>
      <c r="E2066" s="236" t="s">
        <v>19</v>
      </c>
      <c r="F2066" s="237" t="s">
        <v>2584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153</v>
      </c>
      <c r="AU2066" s="243" t="s">
        <v>79</v>
      </c>
      <c r="AV2066" s="13" t="s">
        <v>77</v>
      </c>
      <c r="AW2066" s="13" t="s">
        <v>31</v>
      </c>
      <c r="AX2066" s="13" t="s">
        <v>69</v>
      </c>
      <c r="AY2066" s="243" t="s">
        <v>142</v>
      </c>
    </row>
    <row r="2067" s="14" customFormat="1">
      <c r="A2067" s="14"/>
      <c r="B2067" s="244"/>
      <c r="C2067" s="245"/>
      <c r="D2067" s="235" t="s">
        <v>153</v>
      </c>
      <c r="E2067" s="246" t="s">
        <v>19</v>
      </c>
      <c r="F2067" s="247" t="s">
        <v>2871</v>
      </c>
      <c r="G2067" s="245"/>
      <c r="H2067" s="248">
        <v>1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153</v>
      </c>
      <c r="AU2067" s="254" t="s">
        <v>79</v>
      </c>
      <c r="AV2067" s="14" t="s">
        <v>79</v>
      </c>
      <c r="AW2067" s="14" t="s">
        <v>31</v>
      </c>
      <c r="AX2067" s="14" t="s">
        <v>69</v>
      </c>
      <c r="AY2067" s="254" t="s">
        <v>142</v>
      </c>
    </row>
    <row r="2068" s="13" customFormat="1">
      <c r="A2068" s="13"/>
      <c r="B2068" s="233"/>
      <c r="C2068" s="234"/>
      <c r="D2068" s="235" t="s">
        <v>153</v>
      </c>
      <c r="E2068" s="236" t="s">
        <v>19</v>
      </c>
      <c r="F2068" s="237" t="s">
        <v>2635</v>
      </c>
      <c r="G2068" s="234"/>
      <c r="H2068" s="236" t="s">
        <v>19</v>
      </c>
      <c r="I2068" s="238"/>
      <c r="J2068" s="234"/>
      <c r="K2068" s="234"/>
      <c r="L2068" s="239"/>
      <c r="M2068" s="240"/>
      <c r="N2068" s="241"/>
      <c r="O2068" s="241"/>
      <c r="P2068" s="241"/>
      <c r="Q2068" s="241"/>
      <c r="R2068" s="241"/>
      <c r="S2068" s="241"/>
      <c r="T2068" s="242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3" t="s">
        <v>153</v>
      </c>
      <c r="AU2068" s="243" t="s">
        <v>79</v>
      </c>
      <c r="AV2068" s="13" t="s">
        <v>77</v>
      </c>
      <c r="AW2068" s="13" t="s">
        <v>31</v>
      </c>
      <c r="AX2068" s="13" t="s">
        <v>69</v>
      </c>
      <c r="AY2068" s="243" t="s">
        <v>142</v>
      </c>
    </row>
    <row r="2069" s="14" customFormat="1">
      <c r="A2069" s="14"/>
      <c r="B2069" s="244"/>
      <c r="C2069" s="245"/>
      <c r="D2069" s="235" t="s">
        <v>153</v>
      </c>
      <c r="E2069" s="246" t="s">
        <v>19</v>
      </c>
      <c r="F2069" s="247" t="s">
        <v>2871</v>
      </c>
      <c r="G2069" s="245"/>
      <c r="H2069" s="248">
        <v>1</v>
      </c>
      <c r="I2069" s="249"/>
      <c r="J2069" s="245"/>
      <c r="K2069" s="245"/>
      <c r="L2069" s="250"/>
      <c r="M2069" s="251"/>
      <c r="N2069" s="252"/>
      <c r="O2069" s="252"/>
      <c r="P2069" s="252"/>
      <c r="Q2069" s="252"/>
      <c r="R2069" s="252"/>
      <c r="S2069" s="252"/>
      <c r="T2069" s="253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4" t="s">
        <v>153</v>
      </c>
      <c r="AU2069" s="254" t="s">
        <v>79</v>
      </c>
      <c r="AV2069" s="14" t="s">
        <v>79</v>
      </c>
      <c r="AW2069" s="14" t="s">
        <v>31</v>
      </c>
      <c r="AX2069" s="14" t="s">
        <v>69</v>
      </c>
      <c r="AY2069" s="254" t="s">
        <v>142</v>
      </c>
    </row>
    <row r="2070" s="13" customFormat="1">
      <c r="A2070" s="13"/>
      <c r="B2070" s="233"/>
      <c r="C2070" s="234"/>
      <c r="D2070" s="235" t="s">
        <v>153</v>
      </c>
      <c r="E2070" s="236" t="s">
        <v>19</v>
      </c>
      <c r="F2070" s="237" t="s">
        <v>2586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153</v>
      </c>
      <c r="AU2070" s="243" t="s">
        <v>79</v>
      </c>
      <c r="AV2070" s="13" t="s">
        <v>77</v>
      </c>
      <c r="AW2070" s="13" t="s">
        <v>31</v>
      </c>
      <c r="AX2070" s="13" t="s">
        <v>69</v>
      </c>
      <c r="AY2070" s="243" t="s">
        <v>142</v>
      </c>
    </row>
    <row r="2071" s="14" customFormat="1">
      <c r="A2071" s="14"/>
      <c r="B2071" s="244"/>
      <c r="C2071" s="245"/>
      <c r="D2071" s="235" t="s">
        <v>153</v>
      </c>
      <c r="E2071" s="246" t="s">
        <v>19</v>
      </c>
      <c r="F2071" s="247" t="s">
        <v>2872</v>
      </c>
      <c r="G2071" s="245"/>
      <c r="H2071" s="248">
        <v>3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153</v>
      </c>
      <c r="AU2071" s="254" t="s">
        <v>79</v>
      </c>
      <c r="AV2071" s="14" t="s">
        <v>79</v>
      </c>
      <c r="AW2071" s="14" t="s">
        <v>31</v>
      </c>
      <c r="AX2071" s="14" t="s">
        <v>69</v>
      </c>
      <c r="AY2071" s="254" t="s">
        <v>142</v>
      </c>
    </row>
    <row r="2072" s="14" customFormat="1">
      <c r="A2072" s="14"/>
      <c r="B2072" s="244"/>
      <c r="C2072" s="245"/>
      <c r="D2072" s="235" t="s">
        <v>153</v>
      </c>
      <c r="E2072" s="246" t="s">
        <v>19</v>
      </c>
      <c r="F2072" s="247" t="s">
        <v>2873</v>
      </c>
      <c r="G2072" s="245"/>
      <c r="H2072" s="248">
        <v>2</v>
      </c>
      <c r="I2072" s="249"/>
      <c r="J2072" s="245"/>
      <c r="K2072" s="245"/>
      <c r="L2072" s="250"/>
      <c r="M2072" s="251"/>
      <c r="N2072" s="252"/>
      <c r="O2072" s="252"/>
      <c r="P2072" s="252"/>
      <c r="Q2072" s="252"/>
      <c r="R2072" s="252"/>
      <c r="S2072" s="252"/>
      <c r="T2072" s="253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4" t="s">
        <v>153</v>
      </c>
      <c r="AU2072" s="254" t="s">
        <v>79</v>
      </c>
      <c r="AV2072" s="14" t="s">
        <v>79</v>
      </c>
      <c r="AW2072" s="14" t="s">
        <v>31</v>
      </c>
      <c r="AX2072" s="14" t="s">
        <v>69</v>
      </c>
      <c r="AY2072" s="254" t="s">
        <v>142</v>
      </c>
    </row>
    <row r="2073" s="14" customFormat="1">
      <c r="A2073" s="14"/>
      <c r="B2073" s="244"/>
      <c r="C2073" s="245"/>
      <c r="D2073" s="235" t="s">
        <v>153</v>
      </c>
      <c r="E2073" s="246" t="s">
        <v>19</v>
      </c>
      <c r="F2073" s="247" t="s">
        <v>2873</v>
      </c>
      <c r="G2073" s="245"/>
      <c r="H2073" s="248">
        <v>2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153</v>
      </c>
      <c r="AU2073" s="254" t="s">
        <v>79</v>
      </c>
      <c r="AV2073" s="14" t="s">
        <v>79</v>
      </c>
      <c r="AW2073" s="14" t="s">
        <v>31</v>
      </c>
      <c r="AX2073" s="14" t="s">
        <v>69</v>
      </c>
      <c r="AY2073" s="254" t="s">
        <v>142</v>
      </c>
    </row>
    <row r="2074" s="14" customFormat="1">
      <c r="A2074" s="14"/>
      <c r="B2074" s="244"/>
      <c r="C2074" s="245"/>
      <c r="D2074" s="235" t="s">
        <v>153</v>
      </c>
      <c r="E2074" s="246" t="s">
        <v>19</v>
      </c>
      <c r="F2074" s="247" t="s">
        <v>2871</v>
      </c>
      <c r="G2074" s="245"/>
      <c r="H2074" s="248">
        <v>1</v>
      </c>
      <c r="I2074" s="249"/>
      <c r="J2074" s="245"/>
      <c r="K2074" s="245"/>
      <c r="L2074" s="250"/>
      <c r="M2074" s="251"/>
      <c r="N2074" s="252"/>
      <c r="O2074" s="252"/>
      <c r="P2074" s="252"/>
      <c r="Q2074" s="252"/>
      <c r="R2074" s="252"/>
      <c r="S2074" s="252"/>
      <c r="T2074" s="25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4" t="s">
        <v>153</v>
      </c>
      <c r="AU2074" s="254" t="s">
        <v>79</v>
      </c>
      <c r="AV2074" s="14" t="s">
        <v>79</v>
      </c>
      <c r="AW2074" s="14" t="s">
        <v>31</v>
      </c>
      <c r="AX2074" s="14" t="s">
        <v>69</v>
      </c>
      <c r="AY2074" s="254" t="s">
        <v>142</v>
      </c>
    </row>
    <row r="2075" s="15" customFormat="1">
      <c r="A2075" s="15"/>
      <c r="B2075" s="255"/>
      <c r="C2075" s="256"/>
      <c r="D2075" s="235" t="s">
        <v>153</v>
      </c>
      <c r="E2075" s="257" t="s">
        <v>19</v>
      </c>
      <c r="F2075" s="258" t="s">
        <v>158</v>
      </c>
      <c r="G2075" s="256"/>
      <c r="H2075" s="259">
        <v>116.19000000000004</v>
      </c>
      <c r="I2075" s="260"/>
      <c r="J2075" s="256"/>
      <c r="K2075" s="256"/>
      <c r="L2075" s="261"/>
      <c r="M2075" s="262"/>
      <c r="N2075" s="263"/>
      <c r="O2075" s="263"/>
      <c r="P2075" s="263"/>
      <c r="Q2075" s="263"/>
      <c r="R2075" s="263"/>
      <c r="S2075" s="263"/>
      <c r="T2075" s="264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65" t="s">
        <v>153</v>
      </c>
      <c r="AU2075" s="265" t="s">
        <v>79</v>
      </c>
      <c r="AV2075" s="15" t="s">
        <v>149</v>
      </c>
      <c r="AW2075" s="15" t="s">
        <v>31</v>
      </c>
      <c r="AX2075" s="15" t="s">
        <v>69</v>
      </c>
      <c r="AY2075" s="265" t="s">
        <v>142</v>
      </c>
    </row>
    <row r="2076" s="14" customFormat="1">
      <c r="A2076" s="14"/>
      <c r="B2076" s="244"/>
      <c r="C2076" s="245"/>
      <c r="D2076" s="235" t="s">
        <v>153</v>
      </c>
      <c r="E2076" s="246" t="s">
        <v>19</v>
      </c>
      <c r="F2076" s="247" t="s">
        <v>2874</v>
      </c>
      <c r="G2076" s="245"/>
      <c r="H2076" s="248">
        <v>122</v>
      </c>
      <c r="I2076" s="249"/>
      <c r="J2076" s="245"/>
      <c r="K2076" s="245"/>
      <c r="L2076" s="250"/>
      <c r="M2076" s="251"/>
      <c r="N2076" s="252"/>
      <c r="O2076" s="252"/>
      <c r="P2076" s="252"/>
      <c r="Q2076" s="252"/>
      <c r="R2076" s="252"/>
      <c r="S2076" s="252"/>
      <c r="T2076" s="253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4" t="s">
        <v>153</v>
      </c>
      <c r="AU2076" s="254" t="s">
        <v>79</v>
      </c>
      <c r="AV2076" s="14" t="s">
        <v>79</v>
      </c>
      <c r="AW2076" s="14" t="s">
        <v>31</v>
      </c>
      <c r="AX2076" s="14" t="s">
        <v>77</v>
      </c>
      <c r="AY2076" s="254" t="s">
        <v>142</v>
      </c>
    </row>
    <row r="2077" s="2" customFormat="1" ht="16.5" customHeight="1">
      <c r="A2077" s="41"/>
      <c r="B2077" s="42"/>
      <c r="C2077" s="277" t="s">
        <v>2875</v>
      </c>
      <c r="D2077" s="277" t="s">
        <v>275</v>
      </c>
      <c r="E2077" s="278" t="s">
        <v>2876</v>
      </c>
      <c r="F2077" s="279" t="s">
        <v>2877</v>
      </c>
      <c r="G2077" s="280" t="s">
        <v>176</v>
      </c>
      <c r="H2077" s="281">
        <v>111.19</v>
      </c>
      <c r="I2077" s="282"/>
      <c r="J2077" s="283">
        <f>ROUND(I2077*H2077,2)</f>
        <v>0</v>
      </c>
      <c r="K2077" s="279" t="s">
        <v>148</v>
      </c>
      <c r="L2077" s="284"/>
      <c r="M2077" s="285" t="s">
        <v>19</v>
      </c>
      <c r="N2077" s="286" t="s">
        <v>40</v>
      </c>
      <c r="O2077" s="87"/>
      <c r="P2077" s="224">
        <f>O2077*H2077</f>
        <v>0</v>
      </c>
      <c r="Q2077" s="224">
        <v>0.00020000000000000001</v>
      </c>
      <c r="R2077" s="224">
        <f>Q2077*H2077</f>
        <v>0.022238000000000001</v>
      </c>
      <c r="S2077" s="224">
        <v>0</v>
      </c>
      <c r="T2077" s="225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6" t="s">
        <v>193</v>
      </c>
      <c r="AT2077" s="226" t="s">
        <v>275</v>
      </c>
      <c r="AU2077" s="226" t="s">
        <v>79</v>
      </c>
      <c r="AY2077" s="20" t="s">
        <v>142</v>
      </c>
      <c r="BE2077" s="227">
        <f>IF(N2077="základní",J2077,0)</f>
        <v>0</v>
      </c>
      <c r="BF2077" s="227">
        <f>IF(N2077="snížená",J2077,0)</f>
        <v>0</v>
      </c>
      <c r="BG2077" s="227">
        <f>IF(N2077="zákl. přenesená",J2077,0)</f>
        <v>0</v>
      </c>
      <c r="BH2077" s="227">
        <f>IF(N2077="sníž. přenesená",J2077,0)</f>
        <v>0</v>
      </c>
      <c r="BI2077" s="227">
        <f>IF(N2077="nulová",J2077,0)</f>
        <v>0</v>
      </c>
      <c r="BJ2077" s="20" t="s">
        <v>77</v>
      </c>
      <c r="BK2077" s="227">
        <f>ROUND(I2077*H2077,2)</f>
        <v>0</v>
      </c>
      <c r="BL2077" s="20" t="s">
        <v>149</v>
      </c>
      <c r="BM2077" s="226" t="s">
        <v>2878</v>
      </c>
    </row>
    <row r="2078" s="13" customFormat="1">
      <c r="A2078" s="13"/>
      <c r="B2078" s="233"/>
      <c r="C2078" s="234"/>
      <c r="D2078" s="235" t="s">
        <v>153</v>
      </c>
      <c r="E2078" s="236" t="s">
        <v>19</v>
      </c>
      <c r="F2078" s="237" t="s">
        <v>2546</v>
      </c>
      <c r="G2078" s="234"/>
      <c r="H2078" s="236" t="s">
        <v>19</v>
      </c>
      <c r="I2078" s="238"/>
      <c r="J2078" s="234"/>
      <c r="K2078" s="234"/>
      <c r="L2078" s="239"/>
      <c r="M2078" s="240"/>
      <c r="N2078" s="241"/>
      <c r="O2078" s="241"/>
      <c r="P2078" s="241"/>
      <c r="Q2078" s="241"/>
      <c r="R2078" s="241"/>
      <c r="S2078" s="241"/>
      <c r="T2078" s="24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3" t="s">
        <v>153</v>
      </c>
      <c r="AU2078" s="243" t="s">
        <v>79</v>
      </c>
      <c r="AV2078" s="13" t="s">
        <v>77</v>
      </c>
      <c r="AW2078" s="13" t="s">
        <v>31</v>
      </c>
      <c r="AX2078" s="13" t="s">
        <v>69</v>
      </c>
      <c r="AY2078" s="243" t="s">
        <v>142</v>
      </c>
    </row>
    <row r="2079" s="14" customFormat="1">
      <c r="A2079" s="14"/>
      <c r="B2079" s="244"/>
      <c r="C2079" s="245"/>
      <c r="D2079" s="235" t="s">
        <v>153</v>
      </c>
      <c r="E2079" s="246" t="s">
        <v>19</v>
      </c>
      <c r="F2079" s="247" t="s">
        <v>2849</v>
      </c>
      <c r="G2079" s="245"/>
      <c r="H2079" s="248">
        <v>3.5249999999999999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153</v>
      </c>
      <c r="AU2079" s="254" t="s">
        <v>79</v>
      </c>
      <c r="AV2079" s="14" t="s">
        <v>79</v>
      </c>
      <c r="AW2079" s="14" t="s">
        <v>31</v>
      </c>
      <c r="AX2079" s="14" t="s">
        <v>69</v>
      </c>
      <c r="AY2079" s="254" t="s">
        <v>142</v>
      </c>
    </row>
    <row r="2080" s="13" customFormat="1">
      <c r="A2080" s="13"/>
      <c r="B2080" s="233"/>
      <c r="C2080" s="234"/>
      <c r="D2080" s="235" t="s">
        <v>153</v>
      </c>
      <c r="E2080" s="236" t="s">
        <v>19</v>
      </c>
      <c r="F2080" s="237" t="s">
        <v>2548</v>
      </c>
      <c r="G2080" s="234"/>
      <c r="H2080" s="236" t="s">
        <v>19</v>
      </c>
      <c r="I2080" s="238"/>
      <c r="J2080" s="234"/>
      <c r="K2080" s="234"/>
      <c r="L2080" s="239"/>
      <c r="M2080" s="240"/>
      <c r="N2080" s="241"/>
      <c r="O2080" s="241"/>
      <c r="P2080" s="241"/>
      <c r="Q2080" s="241"/>
      <c r="R2080" s="241"/>
      <c r="S2080" s="241"/>
      <c r="T2080" s="242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3" t="s">
        <v>153</v>
      </c>
      <c r="AU2080" s="243" t="s">
        <v>79</v>
      </c>
      <c r="AV2080" s="13" t="s">
        <v>77</v>
      </c>
      <c r="AW2080" s="13" t="s">
        <v>31</v>
      </c>
      <c r="AX2080" s="13" t="s">
        <v>69</v>
      </c>
      <c r="AY2080" s="243" t="s">
        <v>142</v>
      </c>
    </row>
    <row r="2081" s="14" customFormat="1">
      <c r="A2081" s="14"/>
      <c r="B2081" s="244"/>
      <c r="C2081" s="245"/>
      <c r="D2081" s="235" t="s">
        <v>153</v>
      </c>
      <c r="E2081" s="246" t="s">
        <v>19</v>
      </c>
      <c r="F2081" s="247" t="s">
        <v>2850</v>
      </c>
      <c r="G2081" s="245"/>
      <c r="H2081" s="248">
        <v>0.58499999999999996</v>
      </c>
      <c r="I2081" s="249"/>
      <c r="J2081" s="245"/>
      <c r="K2081" s="245"/>
      <c r="L2081" s="250"/>
      <c r="M2081" s="251"/>
      <c r="N2081" s="252"/>
      <c r="O2081" s="252"/>
      <c r="P2081" s="252"/>
      <c r="Q2081" s="252"/>
      <c r="R2081" s="252"/>
      <c r="S2081" s="252"/>
      <c r="T2081" s="253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4" t="s">
        <v>153</v>
      </c>
      <c r="AU2081" s="254" t="s">
        <v>79</v>
      </c>
      <c r="AV2081" s="14" t="s">
        <v>79</v>
      </c>
      <c r="AW2081" s="14" t="s">
        <v>31</v>
      </c>
      <c r="AX2081" s="14" t="s">
        <v>69</v>
      </c>
      <c r="AY2081" s="254" t="s">
        <v>142</v>
      </c>
    </row>
    <row r="2082" s="13" customFormat="1">
      <c r="A2082" s="13"/>
      <c r="B2082" s="233"/>
      <c r="C2082" s="234"/>
      <c r="D2082" s="235" t="s">
        <v>153</v>
      </c>
      <c r="E2082" s="236" t="s">
        <v>19</v>
      </c>
      <c r="F2082" s="237" t="s">
        <v>2605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153</v>
      </c>
      <c r="AU2082" s="243" t="s">
        <v>79</v>
      </c>
      <c r="AV2082" s="13" t="s">
        <v>77</v>
      </c>
      <c r="AW2082" s="13" t="s">
        <v>31</v>
      </c>
      <c r="AX2082" s="13" t="s">
        <v>69</v>
      </c>
      <c r="AY2082" s="243" t="s">
        <v>142</v>
      </c>
    </row>
    <row r="2083" s="14" customFormat="1">
      <c r="A2083" s="14"/>
      <c r="B2083" s="244"/>
      <c r="C2083" s="245"/>
      <c r="D2083" s="235" t="s">
        <v>153</v>
      </c>
      <c r="E2083" s="246" t="s">
        <v>19</v>
      </c>
      <c r="F2083" s="247" t="s">
        <v>2851</v>
      </c>
      <c r="G2083" s="245"/>
      <c r="H2083" s="248">
        <v>2.2599999999999998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153</v>
      </c>
      <c r="AU2083" s="254" t="s">
        <v>79</v>
      </c>
      <c r="AV2083" s="14" t="s">
        <v>79</v>
      </c>
      <c r="AW2083" s="14" t="s">
        <v>31</v>
      </c>
      <c r="AX2083" s="14" t="s">
        <v>69</v>
      </c>
      <c r="AY2083" s="254" t="s">
        <v>142</v>
      </c>
    </row>
    <row r="2084" s="13" customFormat="1">
      <c r="A2084" s="13"/>
      <c r="B2084" s="233"/>
      <c r="C2084" s="234"/>
      <c r="D2084" s="235" t="s">
        <v>153</v>
      </c>
      <c r="E2084" s="236" t="s">
        <v>19</v>
      </c>
      <c r="F2084" s="237" t="s">
        <v>2607</v>
      </c>
      <c r="G2084" s="234"/>
      <c r="H2084" s="236" t="s">
        <v>19</v>
      </c>
      <c r="I2084" s="238"/>
      <c r="J2084" s="234"/>
      <c r="K2084" s="234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153</v>
      </c>
      <c r="AU2084" s="243" t="s">
        <v>79</v>
      </c>
      <c r="AV2084" s="13" t="s">
        <v>77</v>
      </c>
      <c r="AW2084" s="13" t="s">
        <v>31</v>
      </c>
      <c r="AX2084" s="13" t="s">
        <v>69</v>
      </c>
      <c r="AY2084" s="243" t="s">
        <v>142</v>
      </c>
    </row>
    <row r="2085" s="14" customFormat="1">
      <c r="A2085" s="14"/>
      <c r="B2085" s="244"/>
      <c r="C2085" s="245"/>
      <c r="D2085" s="235" t="s">
        <v>153</v>
      </c>
      <c r="E2085" s="246" t="s">
        <v>19</v>
      </c>
      <c r="F2085" s="247" t="s">
        <v>2852</v>
      </c>
      <c r="G2085" s="245"/>
      <c r="H2085" s="248">
        <v>1.05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153</v>
      </c>
      <c r="AU2085" s="254" t="s">
        <v>79</v>
      </c>
      <c r="AV2085" s="14" t="s">
        <v>79</v>
      </c>
      <c r="AW2085" s="14" t="s">
        <v>31</v>
      </c>
      <c r="AX2085" s="14" t="s">
        <v>69</v>
      </c>
      <c r="AY2085" s="254" t="s">
        <v>142</v>
      </c>
    </row>
    <row r="2086" s="13" customFormat="1">
      <c r="A2086" s="13"/>
      <c r="B2086" s="233"/>
      <c r="C2086" s="234"/>
      <c r="D2086" s="235" t="s">
        <v>153</v>
      </c>
      <c r="E2086" s="236" t="s">
        <v>19</v>
      </c>
      <c r="F2086" s="237" t="s">
        <v>2609</v>
      </c>
      <c r="G2086" s="234"/>
      <c r="H2086" s="236" t="s">
        <v>19</v>
      </c>
      <c r="I2086" s="238"/>
      <c r="J2086" s="234"/>
      <c r="K2086" s="234"/>
      <c r="L2086" s="239"/>
      <c r="M2086" s="240"/>
      <c r="N2086" s="241"/>
      <c r="O2086" s="241"/>
      <c r="P2086" s="241"/>
      <c r="Q2086" s="241"/>
      <c r="R2086" s="241"/>
      <c r="S2086" s="241"/>
      <c r="T2086" s="24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3" t="s">
        <v>153</v>
      </c>
      <c r="AU2086" s="243" t="s">
        <v>79</v>
      </c>
      <c r="AV2086" s="13" t="s">
        <v>77</v>
      </c>
      <c r="AW2086" s="13" t="s">
        <v>31</v>
      </c>
      <c r="AX2086" s="13" t="s">
        <v>69</v>
      </c>
      <c r="AY2086" s="243" t="s">
        <v>142</v>
      </c>
    </row>
    <row r="2087" s="14" customFormat="1">
      <c r="A2087" s="14"/>
      <c r="B2087" s="244"/>
      <c r="C2087" s="245"/>
      <c r="D2087" s="235" t="s">
        <v>153</v>
      </c>
      <c r="E2087" s="246" t="s">
        <v>19</v>
      </c>
      <c r="F2087" s="247" t="s">
        <v>2853</v>
      </c>
      <c r="G2087" s="245"/>
      <c r="H2087" s="248">
        <v>1.3400000000000001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153</v>
      </c>
      <c r="AU2087" s="254" t="s">
        <v>79</v>
      </c>
      <c r="AV2087" s="14" t="s">
        <v>79</v>
      </c>
      <c r="AW2087" s="14" t="s">
        <v>31</v>
      </c>
      <c r="AX2087" s="14" t="s">
        <v>69</v>
      </c>
      <c r="AY2087" s="254" t="s">
        <v>142</v>
      </c>
    </row>
    <row r="2088" s="13" customFormat="1">
      <c r="A2088" s="13"/>
      <c r="B2088" s="233"/>
      <c r="C2088" s="234"/>
      <c r="D2088" s="235" t="s">
        <v>153</v>
      </c>
      <c r="E2088" s="236" t="s">
        <v>19</v>
      </c>
      <c r="F2088" s="237" t="s">
        <v>2550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153</v>
      </c>
      <c r="AU2088" s="243" t="s">
        <v>79</v>
      </c>
      <c r="AV2088" s="13" t="s">
        <v>77</v>
      </c>
      <c r="AW2088" s="13" t="s">
        <v>31</v>
      </c>
      <c r="AX2088" s="13" t="s">
        <v>69</v>
      </c>
      <c r="AY2088" s="243" t="s">
        <v>142</v>
      </c>
    </row>
    <row r="2089" s="14" customFormat="1">
      <c r="A2089" s="14"/>
      <c r="B2089" s="244"/>
      <c r="C2089" s="245"/>
      <c r="D2089" s="235" t="s">
        <v>153</v>
      </c>
      <c r="E2089" s="246" t="s">
        <v>19</v>
      </c>
      <c r="F2089" s="247" t="s">
        <v>2854</v>
      </c>
      <c r="G2089" s="245"/>
      <c r="H2089" s="248">
        <v>1.2</v>
      </c>
      <c r="I2089" s="249"/>
      <c r="J2089" s="245"/>
      <c r="K2089" s="245"/>
      <c r="L2089" s="250"/>
      <c r="M2089" s="251"/>
      <c r="N2089" s="252"/>
      <c r="O2089" s="252"/>
      <c r="P2089" s="252"/>
      <c r="Q2089" s="252"/>
      <c r="R2089" s="252"/>
      <c r="S2089" s="252"/>
      <c r="T2089" s="253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4" t="s">
        <v>153</v>
      </c>
      <c r="AU2089" s="254" t="s">
        <v>79</v>
      </c>
      <c r="AV2089" s="14" t="s">
        <v>79</v>
      </c>
      <c r="AW2089" s="14" t="s">
        <v>31</v>
      </c>
      <c r="AX2089" s="14" t="s">
        <v>69</v>
      </c>
      <c r="AY2089" s="254" t="s">
        <v>142</v>
      </c>
    </row>
    <row r="2090" s="13" customFormat="1">
      <c r="A2090" s="13"/>
      <c r="B2090" s="233"/>
      <c r="C2090" s="234"/>
      <c r="D2090" s="235" t="s">
        <v>153</v>
      </c>
      <c r="E2090" s="236" t="s">
        <v>19</v>
      </c>
      <c r="F2090" s="237" t="s">
        <v>2552</v>
      </c>
      <c r="G2090" s="234"/>
      <c r="H2090" s="236" t="s">
        <v>19</v>
      </c>
      <c r="I2090" s="238"/>
      <c r="J2090" s="234"/>
      <c r="K2090" s="234"/>
      <c r="L2090" s="239"/>
      <c r="M2090" s="240"/>
      <c r="N2090" s="241"/>
      <c r="O2090" s="241"/>
      <c r="P2090" s="241"/>
      <c r="Q2090" s="241"/>
      <c r="R2090" s="241"/>
      <c r="S2090" s="241"/>
      <c r="T2090" s="242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3" t="s">
        <v>153</v>
      </c>
      <c r="AU2090" s="243" t="s">
        <v>79</v>
      </c>
      <c r="AV2090" s="13" t="s">
        <v>77</v>
      </c>
      <c r="AW2090" s="13" t="s">
        <v>31</v>
      </c>
      <c r="AX2090" s="13" t="s">
        <v>69</v>
      </c>
      <c r="AY2090" s="243" t="s">
        <v>142</v>
      </c>
    </row>
    <row r="2091" s="14" customFormat="1">
      <c r="A2091" s="14"/>
      <c r="B2091" s="244"/>
      <c r="C2091" s="245"/>
      <c r="D2091" s="235" t="s">
        <v>153</v>
      </c>
      <c r="E2091" s="246" t="s">
        <v>19</v>
      </c>
      <c r="F2091" s="247" t="s">
        <v>2855</v>
      </c>
      <c r="G2091" s="245"/>
      <c r="H2091" s="248">
        <v>0.55000000000000004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153</v>
      </c>
      <c r="AU2091" s="254" t="s">
        <v>79</v>
      </c>
      <c r="AV2091" s="14" t="s">
        <v>79</v>
      </c>
      <c r="AW2091" s="14" t="s">
        <v>31</v>
      </c>
      <c r="AX2091" s="14" t="s">
        <v>69</v>
      </c>
      <c r="AY2091" s="254" t="s">
        <v>142</v>
      </c>
    </row>
    <row r="2092" s="13" customFormat="1">
      <c r="A2092" s="13"/>
      <c r="B2092" s="233"/>
      <c r="C2092" s="234"/>
      <c r="D2092" s="235" t="s">
        <v>153</v>
      </c>
      <c r="E2092" s="236" t="s">
        <v>19</v>
      </c>
      <c r="F2092" s="237" t="s">
        <v>2554</v>
      </c>
      <c r="G2092" s="234"/>
      <c r="H2092" s="236" t="s">
        <v>19</v>
      </c>
      <c r="I2092" s="238"/>
      <c r="J2092" s="234"/>
      <c r="K2092" s="234"/>
      <c r="L2092" s="239"/>
      <c r="M2092" s="240"/>
      <c r="N2092" s="241"/>
      <c r="O2092" s="241"/>
      <c r="P2092" s="241"/>
      <c r="Q2092" s="241"/>
      <c r="R2092" s="241"/>
      <c r="S2092" s="241"/>
      <c r="T2092" s="24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3" t="s">
        <v>153</v>
      </c>
      <c r="AU2092" s="243" t="s">
        <v>79</v>
      </c>
      <c r="AV2092" s="13" t="s">
        <v>77</v>
      </c>
      <c r="AW2092" s="13" t="s">
        <v>31</v>
      </c>
      <c r="AX2092" s="13" t="s">
        <v>69</v>
      </c>
      <c r="AY2092" s="243" t="s">
        <v>142</v>
      </c>
    </row>
    <row r="2093" s="14" customFormat="1">
      <c r="A2093" s="14"/>
      <c r="B2093" s="244"/>
      <c r="C2093" s="245"/>
      <c r="D2093" s="235" t="s">
        <v>153</v>
      </c>
      <c r="E2093" s="246" t="s">
        <v>19</v>
      </c>
      <c r="F2093" s="247" t="s">
        <v>2856</v>
      </c>
      <c r="G2093" s="245"/>
      <c r="H2093" s="248">
        <v>36</v>
      </c>
      <c r="I2093" s="249"/>
      <c r="J2093" s="245"/>
      <c r="K2093" s="245"/>
      <c r="L2093" s="250"/>
      <c r="M2093" s="251"/>
      <c r="N2093" s="252"/>
      <c r="O2093" s="252"/>
      <c r="P2093" s="252"/>
      <c r="Q2093" s="252"/>
      <c r="R2093" s="252"/>
      <c r="S2093" s="252"/>
      <c r="T2093" s="253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4" t="s">
        <v>153</v>
      </c>
      <c r="AU2093" s="254" t="s">
        <v>79</v>
      </c>
      <c r="AV2093" s="14" t="s">
        <v>79</v>
      </c>
      <c r="AW2093" s="14" t="s">
        <v>31</v>
      </c>
      <c r="AX2093" s="14" t="s">
        <v>69</v>
      </c>
      <c r="AY2093" s="254" t="s">
        <v>142</v>
      </c>
    </row>
    <row r="2094" s="13" customFormat="1">
      <c r="A2094" s="13"/>
      <c r="B2094" s="233"/>
      <c r="C2094" s="234"/>
      <c r="D2094" s="235" t="s">
        <v>153</v>
      </c>
      <c r="E2094" s="236" t="s">
        <v>19</v>
      </c>
      <c r="F2094" s="237" t="s">
        <v>2556</v>
      </c>
      <c r="G2094" s="234"/>
      <c r="H2094" s="236" t="s">
        <v>19</v>
      </c>
      <c r="I2094" s="238"/>
      <c r="J2094" s="234"/>
      <c r="K2094" s="234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153</v>
      </c>
      <c r="AU2094" s="243" t="s">
        <v>79</v>
      </c>
      <c r="AV2094" s="13" t="s">
        <v>77</v>
      </c>
      <c r="AW2094" s="13" t="s">
        <v>31</v>
      </c>
      <c r="AX2094" s="13" t="s">
        <v>69</v>
      </c>
      <c r="AY2094" s="243" t="s">
        <v>142</v>
      </c>
    </row>
    <row r="2095" s="14" customFormat="1">
      <c r="A2095" s="14"/>
      <c r="B2095" s="244"/>
      <c r="C2095" s="245"/>
      <c r="D2095" s="235" t="s">
        <v>153</v>
      </c>
      <c r="E2095" s="246" t="s">
        <v>19</v>
      </c>
      <c r="F2095" s="247" t="s">
        <v>2857</v>
      </c>
      <c r="G2095" s="245"/>
      <c r="H2095" s="248">
        <v>2.3999999999999999</v>
      </c>
      <c r="I2095" s="249"/>
      <c r="J2095" s="245"/>
      <c r="K2095" s="245"/>
      <c r="L2095" s="250"/>
      <c r="M2095" s="251"/>
      <c r="N2095" s="252"/>
      <c r="O2095" s="252"/>
      <c r="P2095" s="252"/>
      <c r="Q2095" s="252"/>
      <c r="R2095" s="252"/>
      <c r="S2095" s="252"/>
      <c r="T2095" s="253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4" t="s">
        <v>153</v>
      </c>
      <c r="AU2095" s="254" t="s">
        <v>79</v>
      </c>
      <c r="AV2095" s="14" t="s">
        <v>79</v>
      </c>
      <c r="AW2095" s="14" t="s">
        <v>31</v>
      </c>
      <c r="AX2095" s="14" t="s">
        <v>69</v>
      </c>
      <c r="AY2095" s="254" t="s">
        <v>142</v>
      </c>
    </row>
    <row r="2096" s="13" customFormat="1">
      <c r="A2096" s="13"/>
      <c r="B2096" s="233"/>
      <c r="C2096" s="234"/>
      <c r="D2096" s="235" t="s">
        <v>153</v>
      </c>
      <c r="E2096" s="236" t="s">
        <v>19</v>
      </c>
      <c r="F2096" s="237" t="s">
        <v>2558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153</v>
      </c>
      <c r="AU2096" s="243" t="s">
        <v>79</v>
      </c>
      <c r="AV2096" s="13" t="s">
        <v>77</v>
      </c>
      <c r="AW2096" s="13" t="s">
        <v>31</v>
      </c>
      <c r="AX2096" s="13" t="s">
        <v>69</v>
      </c>
      <c r="AY2096" s="243" t="s">
        <v>142</v>
      </c>
    </row>
    <row r="2097" s="14" customFormat="1">
      <c r="A2097" s="14"/>
      <c r="B2097" s="244"/>
      <c r="C2097" s="245"/>
      <c r="D2097" s="235" t="s">
        <v>153</v>
      </c>
      <c r="E2097" s="246" t="s">
        <v>19</v>
      </c>
      <c r="F2097" s="247" t="s">
        <v>2858</v>
      </c>
      <c r="G2097" s="245"/>
      <c r="H2097" s="248">
        <v>1.5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153</v>
      </c>
      <c r="AU2097" s="254" t="s">
        <v>79</v>
      </c>
      <c r="AV2097" s="14" t="s">
        <v>79</v>
      </c>
      <c r="AW2097" s="14" t="s">
        <v>31</v>
      </c>
      <c r="AX2097" s="14" t="s">
        <v>69</v>
      </c>
      <c r="AY2097" s="254" t="s">
        <v>142</v>
      </c>
    </row>
    <row r="2098" s="13" customFormat="1">
      <c r="A2098" s="13"/>
      <c r="B2098" s="233"/>
      <c r="C2098" s="234"/>
      <c r="D2098" s="235" t="s">
        <v>153</v>
      </c>
      <c r="E2098" s="236" t="s">
        <v>19</v>
      </c>
      <c r="F2098" s="237" t="s">
        <v>2560</v>
      </c>
      <c r="G2098" s="234"/>
      <c r="H2098" s="236" t="s">
        <v>19</v>
      </c>
      <c r="I2098" s="238"/>
      <c r="J2098" s="234"/>
      <c r="K2098" s="234"/>
      <c r="L2098" s="239"/>
      <c r="M2098" s="240"/>
      <c r="N2098" s="241"/>
      <c r="O2098" s="241"/>
      <c r="P2098" s="241"/>
      <c r="Q2098" s="241"/>
      <c r="R2098" s="241"/>
      <c r="S2098" s="241"/>
      <c r="T2098" s="24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3" t="s">
        <v>153</v>
      </c>
      <c r="AU2098" s="243" t="s">
        <v>79</v>
      </c>
      <c r="AV2098" s="13" t="s">
        <v>77</v>
      </c>
      <c r="AW2098" s="13" t="s">
        <v>31</v>
      </c>
      <c r="AX2098" s="13" t="s">
        <v>69</v>
      </c>
      <c r="AY2098" s="243" t="s">
        <v>142</v>
      </c>
    </row>
    <row r="2099" s="14" customFormat="1">
      <c r="A2099" s="14"/>
      <c r="B2099" s="244"/>
      <c r="C2099" s="245"/>
      <c r="D2099" s="235" t="s">
        <v>153</v>
      </c>
      <c r="E2099" s="246" t="s">
        <v>19</v>
      </c>
      <c r="F2099" s="247" t="s">
        <v>2859</v>
      </c>
      <c r="G2099" s="245"/>
      <c r="H2099" s="248">
        <v>14.4</v>
      </c>
      <c r="I2099" s="249"/>
      <c r="J2099" s="245"/>
      <c r="K2099" s="245"/>
      <c r="L2099" s="250"/>
      <c r="M2099" s="251"/>
      <c r="N2099" s="252"/>
      <c r="O2099" s="252"/>
      <c r="P2099" s="252"/>
      <c r="Q2099" s="252"/>
      <c r="R2099" s="252"/>
      <c r="S2099" s="252"/>
      <c r="T2099" s="253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4" t="s">
        <v>153</v>
      </c>
      <c r="AU2099" s="254" t="s">
        <v>79</v>
      </c>
      <c r="AV2099" s="14" t="s">
        <v>79</v>
      </c>
      <c r="AW2099" s="14" t="s">
        <v>31</v>
      </c>
      <c r="AX2099" s="14" t="s">
        <v>69</v>
      </c>
      <c r="AY2099" s="254" t="s">
        <v>142</v>
      </c>
    </row>
    <row r="2100" s="13" customFormat="1">
      <c r="A2100" s="13"/>
      <c r="B2100" s="233"/>
      <c r="C2100" s="234"/>
      <c r="D2100" s="235" t="s">
        <v>153</v>
      </c>
      <c r="E2100" s="236" t="s">
        <v>19</v>
      </c>
      <c r="F2100" s="237" t="s">
        <v>2617</v>
      </c>
      <c r="G2100" s="234"/>
      <c r="H2100" s="236" t="s">
        <v>19</v>
      </c>
      <c r="I2100" s="238"/>
      <c r="J2100" s="234"/>
      <c r="K2100" s="234"/>
      <c r="L2100" s="239"/>
      <c r="M2100" s="240"/>
      <c r="N2100" s="241"/>
      <c r="O2100" s="241"/>
      <c r="P2100" s="241"/>
      <c r="Q2100" s="241"/>
      <c r="R2100" s="241"/>
      <c r="S2100" s="241"/>
      <c r="T2100" s="242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3" t="s">
        <v>153</v>
      </c>
      <c r="AU2100" s="243" t="s">
        <v>79</v>
      </c>
      <c r="AV2100" s="13" t="s">
        <v>77</v>
      </c>
      <c r="AW2100" s="13" t="s">
        <v>31</v>
      </c>
      <c r="AX2100" s="13" t="s">
        <v>69</v>
      </c>
      <c r="AY2100" s="243" t="s">
        <v>142</v>
      </c>
    </row>
    <row r="2101" s="14" customFormat="1">
      <c r="A2101" s="14"/>
      <c r="B2101" s="244"/>
      <c r="C2101" s="245"/>
      <c r="D2101" s="235" t="s">
        <v>153</v>
      </c>
      <c r="E2101" s="246" t="s">
        <v>19</v>
      </c>
      <c r="F2101" s="247" t="s">
        <v>2860</v>
      </c>
      <c r="G2101" s="245"/>
      <c r="H2101" s="248">
        <v>1.105</v>
      </c>
      <c r="I2101" s="249"/>
      <c r="J2101" s="245"/>
      <c r="K2101" s="245"/>
      <c r="L2101" s="250"/>
      <c r="M2101" s="251"/>
      <c r="N2101" s="252"/>
      <c r="O2101" s="252"/>
      <c r="P2101" s="252"/>
      <c r="Q2101" s="252"/>
      <c r="R2101" s="252"/>
      <c r="S2101" s="252"/>
      <c r="T2101" s="25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4" t="s">
        <v>153</v>
      </c>
      <c r="AU2101" s="254" t="s">
        <v>79</v>
      </c>
      <c r="AV2101" s="14" t="s">
        <v>79</v>
      </c>
      <c r="AW2101" s="14" t="s">
        <v>31</v>
      </c>
      <c r="AX2101" s="14" t="s">
        <v>69</v>
      </c>
      <c r="AY2101" s="254" t="s">
        <v>142</v>
      </c>
    </row>
    <row r="2102" s="13" customFormat="1">
      <c r="A2102" s="13"/>
      <c r="B2102" s="233"/>
      <c r="C2102" s="234"/>
      <c r="D2102" s="235" t="s">
        <v>153</v>
      </c>
      <c r="E2102" s="236" t="s">
        <v>19</v>
      </c>
      <c r="F2102" s="237" t="s">
        <v>2562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153</v>
      </c>
      <c r="AU2102" s="243" t="s">
        <v>79</v>
      </c>
      <c r="AV2102" s="13" t="s">
        <v>77</v>
      </c>
      <c r="AW2102" s="13" t="s">
        <v>31</v>
      </c>
      <c r="AX2102" s="13" t="s">
        <v>69</v>
      </c>
      <c r="AY2102" s="243" t="s">
        <v>142</v>
      </c>
    </row>
    <row r="2103" s="14" customFormat="1">
      <c r="A2103" s="14"/>
      <c r="B2103" s="244"/>
      <c r="C2103" s="245"/>
      <c r="D2103" s="235" t="s">
        <v>153</v>
      </c>
      <c r="E2103" s="246" t="s">
        <v>19</v>
      </c>
      <c r="F2103" s="247" t="s">
        <v>2861</v>
      </c>
      <c r="G2103" s="245"/>
      <c r="H2103" s="248">
        <v>1.8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153</v>
      </c>
      <c r="AU2103" s="254" t="s">
        <v>79</v>
      </c>
      <c r="AV2103" s="14" t="s">
        <v>79</v>
      </c>
      <c r="AW2103" s="14" t="s">
        <v>31</v>
      </c>
      <c r="AX2103" s="14" t="s">
        <v>69</v>
      </c>
      <c r="AY2103" s="254" t="s">
        <v>142</v>
      </c>
    </row>
    <row r="2104" s="13" customFormat="1">
      <c r="A2104" s="13"/>
      <c r="B2104" s="233"/>
      <c r="C2104" s="234"/>
      <c r="D2104" s="235" t="s">
        <v>153</v>
      </c>
      <c r="E2104" s="236" t="s">
        <v>19</v>
      </c>
      <c r="F2104" s="237" t="s">
        <v>2564</v>
      </c>
      <c r="G2104" s="234"/>
      <c r="H2104" s="236" t="s">
        <v>19</v>
      </c>
      <c r="I2104" s="238"/>
      <c r="J2104" s="234"/>
      <c r="K2104" s="234"/>
      <c r="L2104" s="239"/>
      <c r="M2104" s="240"/>
      <c r="N2104" s="241"/>
      <c r="O2104" s="241"/>
      <c r="P2104" s="241"/>
      <c r="Q2104" s="241"/>
      <c r="R2104" s="241"/>
      <c r="S2104" s="241"/>
      <c r="T2104" s="242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3" t="s">
        <v>153</v>
      </c>
      <c r="AU2104" s="243" t="s">
        <v>79</v>
      </c>
      <c r="AV2104" s="13" t="s">
        <v>77</v>
      </c>
      <c r="AW2104" s="13" t="s">
        <v>31</v>
      </c>
      <c r="AX2104" s="13" t="s">
        <v>69</v>
      </c>
      <c r="AY2104" s="243" t="s">
        <v>142</v>
      </c>
    </row>
    <row r="2105" s="14" customFormat="1">
      <c r="A2105" s="14"/>
      <c r="B2105" s="244"/>
      <c r="C2105" s="245"/>
      <c r="D2105" s="235" t="s">
        <v>153</v>
      </c>
      <c r="E2105" s="246" t="s">
        <v>19</v>
      </c>
      <c r="F2105" s="247" t="s">
        <v>2862</v>
      </c>
      <c r="G2105" s="245"/>
      <c r="H2105" s="248">
        <v>1.1399999999999999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153</v>
      </c>
      <c r="AU2105" s="254" t="s">
        <v>79</v>
      </c>
      <c r="AV2105" s="14" t="s">
        <v>79</v>
      </c>
      <c r="AW2105" s="14" t="s">
        <v>31</v>
      </c>
      <c r="AX2105" s="14" t="s">
        <v>69</v>
      </c>
      <c r="AY2105" s="254" t="s">
        <v>142</v>
      </c>
    </row>
    <row r="2106" s="13" customFormat="1">
      <c r="A2106" s="13"/>
      <c r="B2106" s="233"/>
      <c r="C2106" s="234"/>
      <c r="D2106" s="235" t="s">
        <v>153</v>
      </c>
      <c r="E2106" s="236" t="s">
        <v>19</v>
      </c>
      <c r="F2106" s="237" t="s">
        <v>2566</v>
      </c>
      <c r="G2106" s="234"/>
      <c r="H2106" s="236" t="s">
        <v>19</v>
      </c>
      <c r="I2106" s="238"/>
      <c r="J2106" s="234"/>
      <c r="K2106" s="234"/>
      <c r="L2106" s="239"/>
      <c r="M2106" s="240"/>
      <c r="N2106" s="241"/>
      <c r="O2106" s="241"/>
      <c r="P2106" s="241"/>
      <c r="Q2106" s="241"/>
      <c r="R2106" s="241"/>
      <c r="S2106" s="241"/>
      <c r="T2106" s="242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3" t="s">
        <v>153</v>
      </c>
      <c r="AU2106" s="243" t="s">
        <v>79</v>
      </c>
      <c r="AV2106" s="13" t="s">
        <v>77</v>
      </c>
      <c r="AW2106" s="13" t="s">
        <v>31</v>
      </c>
      <c r="AX2106" s="13" t="s">
        <v>69</v>
      </c>
      <c r="AY2106" s="243" t="s">
        <v>142</v>
      </c>
    </row>
    <row r="2107" s="14" customFormat="1">
      <c r="A2107" s="14"/>
      <c r="B2107" s="244"/>
      <c r="C2107" s="245"/>
      <c r="D2107" s="235" t="s">
        <v>153</v>
      </c>
      <c r="E2107" s="246" t="s">
        <v>19</v>
      </c>
      <c r="F2107" s="247" t="s">
        <v>2863</v>
      </c>
      <c r="G2107" s="245"/>
      <c r="H2107" s="248">
        <v>0.90000000000000002</v>
      </c>
      <c r="I2107" s="249"/>
      <c r="J2107" s="245"/>
      <c r="K2107" s="245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4" t="s">
        <v>153</v>
      </c>
      <c r="AU2107" s="254" t="s">
        <v>79</v>
      </c>
      <c r="AV2107" s="14" t="s">
        <v>79</v>
      </c>
      <c r="AW2107" s="14" t="s">
        <v>31</v>
      </c>
      <c r="AX2107" s="14" t="s">
        <v>69</v>
      </c>
      <c r="AY2107" s="254" t="s">
        <v>142</v>
      </c>
    </row>
    <row r="2108" s="13" customFormat="1">
      <c r="A2108" s="13"/>
      <c r="B2108" s="233"/>
      <c r="C2108" s="234"/>
      <c r="D2108" s="235" t="s">
        <v>153</v>
      </c>
      <c r="E2108" s="236" t="s">
        <v>19</v>
      </c>
      <c r="F2108" s="237" t="s">
        <v>2622</v>
      </c>
      <c r="G2108" s="234"/>
      <c r="H2108" s="236" t="s">
        <v>19</v>
      </c>
      <c r="I2108" s="238"/>
      <c r="J2108" s="234"/>
      <c r="K2108" s="234"/>
      <c r="L2108" s="239"/>
      <c r="M2108" s="240"/>
      <c r="N2108" s="241"/>
      <c r="O2108" s="241"/>
      <c r="P2108" s="241"/>
      <c r="Q2108" s="241"/>
      <c r="R2108" s="241"/>
      <c r="S2108" s="241"/>
      <c r="T2108" s="242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3" t="s">
        <v>153</v>
      </c>
      <c r="AU2108" s="243" t="s">
        <v>79</v>
      </c>
      <c r="AV2108" s="13" t="s">
        <v>77</v>
      </c>
      <c r="AW2108" s="13" t="s">
        <v>31</v>
      </c>
      <c r="AX2108" s="13" t="s">
        <v>69</v>
      </c>
      <c r="AY2108" s="243" t="s">
        <v>142</v>
      </c>
    </row>
    <row r="2109" s="14" customFormat="1">
      <c r="A2109" s="14"/>
      <c r="B2109" s="244"/>
      <c r="C2109" s="245"/>
      <c r="D2109" s="235" t="s">
        <v>153</v>
      </c>
      <c r="E2109" s="246" t="s">
        <v>19</v>
      </c>
      <c r="F2109" s="247" t="s">
        <v>2857</v>
      </c>
      <c r="G2109" s="245"/>
      <c r="H2109" s="248">
        <v>2.3999999999999999</v>
      </c>
      <c r="I2109" s="249"/>
      <c r="J2109" s="245"/>
      <c r="K2109" s="245"/>
      <c r="L2109" s="250"/>
      <c r="M2109" s="251"/>
      <c r="N2109" s="252"/>
      <c r="O2109" s="252"/>
      <c r="P2109" s="252"/>
      <c r="Q2109" s="252"/>
      <c r="R2109" s="252"/>
      <c r="S2109" s="252"/>
      <c r="T2109" s="253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4" t="s">
        <v>153</v>
      </c>
      <c r="AU2109" s="254" t="s">
        <v>79</v>
      </c>
      <c r="AV2109" s="14" t="s">
        <v>79</v>
      </c>
      <c r="AW2109" s="14" t="s">
        <v>31</v>
      </c>
      <c r="AX2109" s="14" t="s">
        <v>69</v>
      </c>
      <c r="AY2109" s="254" t="s">
        <v>142</v>
      </c>
    </row>
    <row r="2110" s="13" customFormat="1">
      <c r="A2110" s="13"/>
      <c r="B2110" s="233"/>
      <c r="C2110" s="234"/>
      <c r="D2110" s="235" t="s">
        <v>153</v>
      </c>
      <c r="E2110" s="236" t="s">
        <v>19</v>
      </c>
      <c r="F2110" s="237" t="s">
        <v>2624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153</v>
      </c>
      <c r="AU2110" s="243" t="s">
        <v>79</v>
      </c>
      <c r="AV2110" s="13" t="s">
        <v>77</v>
      </c>
      <c r="AW2110" s="13" t="s">
        <v>31</v>
      </c>
      <c r="AX2110" s="13" t="s">
        <v>69</v>
      </c>
      <c r="AY2110" s="243" t="s">
        <v>142</v>
      </c>
    </row>
    <row r="2111" s="14" customFormat="1">
      <c r="A2111" s="14"/>
      <c r="B2111" s="244"/>
      <c r="C2111" s="245"/>
      <c r="D2111" s="235" t="s">
        <v>153</v>
      </c>
      <c r="E2111" s="246" t="s">
        <v>19</v>
      </c>
      <c r="F2111" s="247" t="s">
        <v>2864</v>
      </c>
      <c r="G2111" s="245"/>
      <c r="H2111" s="248">
        <v>1.3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153</v>
      </c>
      <c r="AU2111" s="254" t="s">
        <v>79</v>
      </c>
      <c r="AV2111" s="14" t="s">
        <v>79</v>
      </c>
      <c r="AW2111" s="14" t="s">
        <v>31</v>
      </c>
      <c r="AX2111" s="14" t="s">
        <v>69</v>
      </c>
      <c r="AY2111" s="254" t="s">
        <v>142</v>
      </c>
    </row>
    <row r="2112" s="13" customFormat="1">
      <c r="A2112" s="13"/>
      <c r="B2112" s="233"/>
      <c r="C2112" s="234"/>
      <c r="D2112" s="235" t="s">
        <v>153</v>
      </c>
      <c r="E2112" s="236" t="s">
        <v>19</v>
      </c>
      <c r="F2112" s="237" t="s">
        <v>2568</v>
      </c>
      <c r="G2112" s="234"/>
      <c r="H2112" s="236" t="s">
        <v>19</v>
      </c>
      <c r="I2112" s="238"/>
      <c r="J2112" s="234"/>
      <c r="K2112" s="234"/>
      <c r="L2112" s="239"/>
      <c r="M2112" s="240"/>
      <c r="N2112" s="241"/>
      <c r="O2112" s="241"/>
      <c r="P2112" s="241"/>
      <c r="Q2112" s="241"/>
      <c r="R2112" s="241"/>
      <c r="S2112" s="241"/>
      <c r="T2112" s="24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3" t="s">
        <v>153</v>
      </c>
      <c r="AU2112" s="243" t="s">
        <v>79</v>
      </c>
      <c r="AV2112" s="13" t="s">
        <v>77</v>
      </c>
      <c r="AW2112" s="13" t="s">
        <v>31</v>
      </c>
      <c r="AX2112" s="13" t="s">
        <v>69</v>
      </c>
      <c r="AY2112" s="243" t="s">
        <v>142</v>
      </c>
    </row>
    <row r="2113" s="14" customFormat="1">
      <c r="A2113" s="14"/>
      <c r="B2113" s="244"/>
      <c r="C2113" s="245"/>
      <c r="D2113" s="235" t="s">
        <v>153</v>
      </c>
      <c r="E2113" s="246" t="s">
        <v>19</v>
      </c>
      <c r="F2113" s="247" t="s">
        <v>2865</v>
      </c>
      <c r="G2113" s="245"/>
      <c r="H2113" s="248">
        <v>0.75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153</v>
      </c>
      <c r="AU2113" s="254" t="s">
        <v>79</v>
      </c>
      <c r="AV2113" s="14" t="s">
        <v>79</v>
      </c>
      <c r="AW2113" s="14" t="s">
        <v>31</v>
      </c>
      <c r="AX2113" s="14" t="s">
        <v>69</v>
      </c>
      <c r="AY2113" s="254" t="s">
        <v>142</v>
      </c>
    </row>
    <row r="2114" s="13" customFormat="1">
      <c r="A2114" s="13"/>
      <c r="B2114" s="233"/>
      <c r="C2114" s="234"/>
      <c r="D2114" s="235" t="s">
        <v>153</v>
      </c>
      <c r="E2114" s="236" t="s">
        <v>19</v>
      </c>
      <c r="F2114" s="237" t="s">
        <v>2570</v>
      </c>
      <c r="G2114" s="234"/>
      <c r="H2114" s="236" t="s">
        <v>19</v>
      </c>
      <c r="I2114" s="238"/>
      <c r="J2114" s="234"/>
      <c r="K2114" s="234"/>
      <c r="L2114" s="239"/>
      <c r="M2114" s="240"/>
      <c r="N2114" s="241"/>
      <c r="O2114" s="241"/>
      <c r="P2114" s="241"/>
      <c r="Q2114" s="241"/>
      <c r="R2114" s="241"/>
      <c r="S2114" s="241"/>
      <c r="T2114" s="242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3" t="s">
        <v>153</v>
      </c>
      <c r="AU2114" s="243" t="s">
        <v>79</v>
      </c>
      <c r="AV2114" s="13" t="s">
        <v>77</v>
      </c>
      <c r="AW2114" s="13" t="s">
        <v>31</v>
      </c>
      <c r="AX2114" s="13" t="s">
        <v>69</v>
      </c>
      <c r="AY2114" s="243" t="s">
        <v>142</v>
      </c>
    </row>
    <row r="2115" s="14" customFormat="1">
      <c r="A2115" s="14"/>
      <c r="B2115" s="244"/>
      <c r="C2115" s="245"/>
      <c r="D2115" s="235" t="s">
        <v>153</v>
      </c>
      <c r="E2115" s="246" t="s">
        <v>19</v>
      </c>
      <c r="F2115" s="247" t="s">
        <v>2866</v>
      </c>
      <c r="G2115" s="245"/>
      <c r="H2115" s="248">
        <v>1.625</v>
      </c>
      <c r="I2115" s="249"/>
      <c r="J2115" s="245"/>
      <c r="K2115" s="245"/>
      <c r="L2115" s="250"/>
      <c r="M2115" s="251"/>
      <c r="N2115" s="252"/>
      <c r="O2115" s="252"/>
      <c r="P2115" s="252"/>
      <c r="Q2115" s="252"/>
      <c r="R2115" s="252"/>
      <c r="S2115" s="252"/>
      <c r="T2115" s="25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4" t="s">
        <v>153</v>
      </c>
      <c r="AU2115" s="254" t="s">
        <v>79</v>
      </c>
      <c r="AV2115" s="14" t="s">
        <v>79</v>
      </c>
      <c r="AW2115" s="14" t="s">
        <v>31</v>
      </c>
      <c r="AX2115" s="14" t="s">
        <v>69</v>
      </c>
      <c r="AY2115" s="254" t="s">
        <v>142</v>
      </c>
    </row>
    <row r="2116" s="13" customFormat="1">
      <c r="A2116" s="13"/>
      <c r="B2116" s="233"/>
      <c r="C2116" s="234"/>
      <c r="D2116" s="235" t="s">
        <v>153</v>
      </c>
      <c r="E2116" s="236" t="s">
        <v>19</v>
      </c>
      <c r="F2116" s="237" t="s">
        <v>2572</v>
      </c>
      <c r="G2116" s="234"/>
      <c r="H2116" s="236" t="s">
        <v>19</v>
      </c>
      <c r="I2116" s="238"/>
      <c r="J2116" s="234"/>
      <c r="K2116" s="234"/>
      <c r="L2116" s="239"/>
      <c r="M2116" s="240"/>
      <c r="N2116" s="241"/>
      <c r="O2116" s="241"/>
      <c r="P2116" s="241"/>
      <c r="Q2116" s="241"/>
      <c r="R2116" s="241"/>
      <c r="S2116" s="241"/>
      <c r="T2116" s="242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3" t="s">
        <v>153</v>
      </c>
      <c r="AU2116" s="243" t="s">
        <v>79</v>
      </c>
      <c r="AV2116" s="13" t="s">
        <v>77</v>
      </c>
      <c r="AW2116" s="13" t="s">
        <v>31</v>
      </c>
      <c r="AX2116" s="13" t="s">
        <v>69</v>
      </c>
      <c r="AY2116" s="243" t="s">
        <v>142</v>
      </c>
    </row>
    <row r="2117" s="14" customFormat="1">
      <c r="A2117" s="14"/>
      <c r="B2117" s="244"/>
      <c r="C2117" s="245"/>
      <c r="D2117" s="235" t="s">
        <v>153</v>
      </c>
      <c r="E2117" s="246" t="s">
        <v>19</v>
      </c>
      <c r="F2117" s="247" t="s">
        <v>2867</v>
      </c>
      <c r="G2117" s="245"/>
      <c r="H2117" s="248">
        <v>0.40000000000000002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153</v>
      </c>
      <c r="AU2117" s="254" t="s">
        <v>79</v>
      </c>
      <c r="AV2117" s="14" t="s">
        <v>79</v>
      </c>
      <c r="AW2117" s="14" t="s">
        <v>31</v>
      </c>
      <c r="AX2117" s="14" t="s">
        <v>69</v>
      </c>
      <c r="AY2117" s="254" t="s">
        <v>142</v>
      </c>
    </row>
    <row r="2118" s="13" customFormat="1">
      <c r="A2118" s="13"/>
      <c r="B2118" s="233"/>
      <c r="C2118" s="234"/>
      <c r="D2118" s="235" t="s">
        <v>153</v>
      </c>
      <c r="E2118" s="236" t="s">
        <v>19</v>
      </c>
      <c r="F2118" s="237" t="s">
        <v>2574</v>
      </c>
      <c r="G2118" s="234"/>
      <c r="H2118" s="236" t="s">
        <v>19</v>
      </c>
      <c r="I2118" s="238"/>
      <c r="J2118" s="234"/>
      <c r="K2118" s="234"/>
      <c r="L2118" s="239"/>
      <c r="M2118" s="240"/>
      <c r="N2118" s="241"/>
      <c r="O2118" s="241"/>
      <c r="P2118" s="241"/>
      <c r="Q2118" s="241"/>
      <c r="R2118" s="241"/>
      <c r="S2118" s="241"/>
      <c r="T2118" s="24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3" t="s">
        <v>153</v>
      </c>
      <c r="AU2118" s="243" t="s">
        <v>79</v>
      </c>
      <c r="AV2118" s="13" t="s">
        <v>77</v>
      </c>
      <c r="AW2118" s="13" t="s">
        <v>31</v>
      </c>
      <c r="AX2118" s="13" t="s">
        <v>69</v>
      </c>
      <c r="AY2118" s="243" t="s">
        <v>142</v>
      </c>
    </row>
    <row r="2119" s="14" customFormat="1">
      <c r="A2119" s="14"/>
      <c r="B2119" s="244"/>
      <c r="C2119" s="245"/>
      <c r="D2119" s="235" t="s">
        <v>153</v>
      </c>
      <c r="E2119" s="246" t="s">
        <v>19</v>
      </c>
      <c r="F2119" s="247" t="s">
        <v>2868</v>
      </c>
      <c r="G2119" s="245"/>
      <c r="H2119" s="248">
        <v>25.199999999999999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153</v>
      </c>
      <c r="AU2119" s="254" t="s">
        <v>79</v>
      </c>
      <c r="AV2119" s="14" t="s">
        <v>79</v>
      </c>
      <c r="AW2119" s="14" t="s">
        <v>31</v>
      </c>
      <c r="AX2119" s="14" t="s">
        <v>69</v>
      </c>
      <c r="AY2119" s="254" t="s">
        <v>142</v>
      </c>
    </row>
    <row r="2120" s="13" customFormat="1">
      <c r="A2120" s="13"/>
      <c r="B2120" s="233"/>
      <c r="C2120" s="234"/>
      <c r="D2120" s="235" t="s">
        <v>153</v>
      </c>
      <c r="E2120" s="236" t="s">
        <v>19</v>
      </c>
      <c r="F2120" s="237" t="s">
        <v>2576</v>
      </c>
      <c r="G2120" s="234"/>
      <c r="H2120" s="236" t="s">
        <v>19</v>
      </c>
      <c r="I2120" s="238"/>
      <c r="J2120" s="234"/>
      <c r="K2120" s="234"/>
      <c r="L2120" s="239"/>
      <c r="M2120" s="240"/>
      <c r="N2120" s="241"/>
      <c r="O2120" s="241"/>
      <c r="P2120" s="241"/>
      <c r="Q2120" s="241"/>
      <c r="R2120" s="241"/>
      <c r="S2120" s="241"/>
      <c r="T2120" s="242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3" t="s">
        <v>153</v>
      </c>
      <c r="AU2120" s="243" t="s">
        <v>79</v>
      </c>
      <c r="AV2120" s="13" t="s">
        <v>77</v>
      </c>
      <c r="AW2120" s="13" t="s">
        <v>31</v>
      </c>
      <c r="AX2120" s="13" t="s">
        <v>69</v>
      </c>
      <c r="AY2120" s="243" t="s">
        <v>142</v>
      </c>
    </row>
    <row r="2121" s="14" customFormat="1">
      <c r="A2121" s="14"/>
      <c r="B2121" s="244"/>
      <c r="C2121" s="245"/>
      <c r="D2121" s="235" t="s">
        <v>153</v>
      </c>
      <c r="E2121" s="246" t="s">
        <v>19</v>
      </c>
      <c r="F2121" s="247" t="s">
        <v>2863</v>
      </c>
      <c r="G2121" s="245"/>
      <c r="H2121" s="248">
        <v>0.90000000000000002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153</v>
      </c>
      <c r="AU2121" s="254" t="s">
        <v>79</v>
      </c>
      <c r="AV2121" s="14" t="s">
        <v>79</v>
      </c>
      <c r="AW2121" s="14" t="s">
        <v>31</v>
      </c>
      <c r="AX2121" s="14" t="s">
        <v>69</v>
      </c>
      <c r="AY2121" s="254" t="s">
        <v>142</v>
      </c>
    </row>
    <row r="2122" s="13" customFormat="1">
      <c r="A2122" s="13"/>
      <c r="B2122" s="233"/>
      <c r="C2122" s="234"/>
      <c r="D2122" s="235" t="s">
        <v>153</v>
      </c>
      <c r="E2122" s="236" t="s">
        <v>19</v>
      </c>
      <c r="F2122" s="237" t="s">
        <v>2578</v>
      </c>
      <c r="G2122" s="234"/>
      <c r="H2122" s="236" t="s">
        <v>19</v>
      </c>
      <c r="I2122" s="238"/>
      <c r="J2122" s="234"/>
      <c r="K2122" s="234"/>
      <c r="L2122" s="239"/>
      <c r="M2122" s="240"/>
      <c r="N2122" s="241"/>
      <c r="O2122" s="241"/>
      <c r="P2122" s="241"/>
      <c r="Q2122" s="241"/>
      <c r="R2122" s="241"/>
      <c r="S2122" s="241"/>
      <c r="T2122" s="242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3" t="s">
        <v>153</v>
      </c>
      <c r="AU2122" s="243" t="s">
        <v>79</v>
      </c>
      <c r="AV2122" s="13" t="s">
        <v>77</v>
      </c>
      <c r="AW2122" s="13" t="s">
        <v>31</v>
      </c>
      <c r="AX2122" s="13" t="s">
        <v>69</v>
      </c>
      <c r="AY2122" s="243" t="s">
        <v>142</v>
      </c>
    </row>
    <row r="2123" s="14" customFormat="1">
      <c r="A2123" s="14"/>
      <c r="B2123" s="244"/>
      <c r="C2123" s="245"/>
      <c r="D2123" s="235" t="s">
        <v>153</v>
      </c>
      <c r="E2123" s="246" t="s">
        <v>19</v>
      </c>
      <c r="F2123" s="247" t="s">
        <v>2869</v>
      </c>
      <c r="G2123" s="245"/>
      <c r="H2123" s="248">
        <v>1.0600000000000001</v>
      </c>
      <c r="I2123" s="249"/>
      <c r="J2123" s="245"/>
      <c r="K2123" s="245"/>
      <c r="L2123" s="250"/>
      <c r="M2123" s="251"/>
      <c r="N2123" s="252"/>
      <c r="O2123" s="252"/>
      <c r="P2123" s="252"/>
      <c r="Q2123" s="252"/>
      <c r="R2123" s="252"/>
      <c r="S2123" s="252"/>
      <c r="T2123" s="253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4" t="s">
        <v>153</v>
      </c>
      <c r="AU2123" s="254" t="s">
        <v>79</v>
      </c>
      <c r="AV2123" s="14" t="s">
        <v>79</v>
      </c>
      <c r="AW2123" s="14" t="s">
        <v>31</v>
      </c>
      <c r="AX2123" s="14" t="s">
        <v>69</v>
      </c>
      <c r="AY2123" s="254" t="s">
        <v>142</v>
      </c>
    </row>
    <row r="2124" s="13" customFormat="1">
      <c r="A2124" s="13"/>
      <c r="B2124" s="233"/>
      <c r="C2124" s="234"/>
      <c r="D2124" s="235" t="s">
        <v>153</v>
      </c>
      <c r="E2124" s="236" t="s">
        <v>19</v>
      </c>
      <c r="F2124" s="237" t="s">
        <v>2580</v>
      </c>
      <c r="G2124" s="234"/>
      <c r="H2124" s="236" t="s">
        <v>19</v>
      </c>
      <c r="I2124" s="238"/>
      <c r="J2124" s="234"/>
      <c r="K2124" s="234"/>
      <c r="L2124" s="239"/>
      <c r="M2124" s="240"/>
      <c r="N2124" s="241"/>
      <c r="O2124" s="241"/>
      <c r="P2124" s="241"/>
      <c r="Q2124" s="241"/>
      <c r="R2124" s="241"/>
      <c r="S2124" s="241"/>
      <c r="T2124" s="24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3" t="s">
        <v>153</v>
      </c>
      <c r="AU2124" s="243" t="s">
        <v>79</v>
      </c>
      <c r="AV2124" s="13" t="s">
        <v>77</v>
      </c>
      <c r="AW2124" s="13" t="s">
        <v>31</v>
      </c>
      <c r="AX2124" s="13" t="s">
        <v>69</v>
      </c>
      <c r="AY2124" s="243" t="s">
        <v>142</v>
      </c>
    </row>
    <row r="2125" s="14" customFormat="1">
      <c r="A2125" s="14"/>
      <c r="B2125" s="244"/>
      <c r="C2125" s="245"/>
      <c r="D2125" s="235" t="s">
        <v>153</v>
      </c>
      <c r="E2125" s="246" t="s">
        <v>19</v>
      </c>
      <c r="F2125" s="247" t="s">
        <v>2870</v>
      </c>
      <c r="G2125" s="245"/>
      <c r="H2125" s="248">
        <v>1.3999999999999999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153</v>
      </c>
      <c r="AU2125" s="254" t="s">
        <v>79</v>
      </c>
      <c r="AV2125" s="14" t="s">
        <v>79</v>
      </c>
      <c r="AW2125" s="14" t="s">
        <v>31</v>
      </c>
      <c r="AX2125" s="14" t="s">
        <v>69</v>
      </c>
      <c r="AY2125" s="254" t="s">
        <v>142</v>
      </c>
    </row>
    <row r="2126" s="13" customFormat="1">
      <c r="A2126" s="13"/>
      <c r="B2126" s="233"/>
      <c r="C2126" s="234"/>
      <c r="D2126" s="235" t="s">
        <v>153</v>
      </c>
      <c r="E2126" s="236" t="s">
        <v>19</v>
      </c>
      <c r="F2126" s="237" t="s">
        <v>2582</v>
      </c>
      <c r="G2126" s="234"/>
      <c r="H2126" s="236" t="s">
        <v>19</v>
      </c>
      <c r="I2126" s="238"/>
      <c r="J2126" s="234"/>
      <c r="K2126" s="234"/>
      <c r="L2126" s="239"/>
      <c r="M2126" s="240"/>
      <c r="N2126" s="241"/>
      <c r="O2126" s="241"/>
      <c r="P2126" s="241"/>
      <c r="Q2126" s="241"/>
      <c r="R2126" s="241"/>
      <c r="S2126" s="241"/>
      <c r="T2126" s="242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3" t="s">
        <v>153</v>
      </c>
      <c r="AU2126" s="243" t="s">
        <v>79</v>
      </c>
      <c r="AV2126" s="13" t="s">
        <v>77</v>
      </c>
      <c r="AW2126" s="13" t="s">
        <v>31</v>
      </c>
      <c r="AX2126" s="13" t="s">
        <v>69</v>
      </c>
      <c r="AY2126" s="243" t="s">
        <v>142</v>
      </c>
    </row>
    <row r="2127" s="14" customFormat="1">
      <c r="A2127" s="14"/>
      <c r="B2127" s="244"/>
      <c r="C2127" s="245"/>
      <c r="D2127" s="235" t="s">
        <v>153</v>
      </c>
      <c r="E2127" s="246" t="s">
        <v>19</v>
      </c>
      <c r="F2127" s="247" t="s">
        <v>2870</v>
      </c>
      <c r="G2127" s="245"/>
      <c r="H2127" s="248">
        <v>1.3999999999999999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153</v>
      </c>
      <c r="AU2127" s="254" t="s">
        <v>79</v>
      </c>
      <c r="AV2127" s="14" t="s">
        <v>79</v>
      </c>
      <c r="AW2127" s="14" t="s">
        <v>31</v>
      </c>
      <c r="AX2127" s="14" t="s">
        <v>69</v>
      </c>
      <c r="AY2127" s="254" t="s">
        <v>142</v>
      </c>
    </row>
    <row r="2128" s="13" customFormat="1">
      <c r="A2128" s="13"/>
      <c r="B2128" s="233"/>
      <c r="C2128" s="234"/>
      <c r="D2128" s="235" t="s">
        <v>153</v>
      </c>
      <c r="E2128" s="236" t="s">
        <v>19</v>
      </c>
      <c r="F2128" s="237" t="s">
        <v>2584</v>
      </c>
      <c r="G2128" s="234"/>
      <c r="H2128" s="236" t="s">
        <v>19</v>
      </c>
      <c r="I2128" s="238"/>
      <c r="J2128" s="234"/>
      <c r="K2128" s="234"/>
      <c r="L2128" s="239"/>
      <c r="M2128" s="240"/>
      <c r="N2128" s="241"/>
      <c r="O2128" s="241"/>
      <c r="P2128" s="241"/>
      <c r="Q2128" s="241"/>
      <c r="R2128" s="241"/>
      <c r="S2128" s="241"/>
      <c r="T2128" s="242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3" t="s">
        <v>153</v>
      </c>
      <c r="AU2128" s="243" t="s">
        <v>79</v>
      </c>
      <c r="AV2128" s="13" t="s">
        <v>77</v>
      </c>
      <c r="AW2128" s="13" t="s">
        <v>31</v>
      </c>
      <c r="AX2128" s="13" t="s">
        <v>69</v>
      </c>
      <c r="AY2128" s="243" t="s">
        <v>142</v>
      </c>
    </row>
    <row r="2129" s="14" customFormat="1">
      <c r="A2129" s="14"/>
      <c r="B2129" s="244"/>
      <c r="C2129" s="245"/>
      <c r="D2129" s="235" t="s">
        <v>153</v>
      </c>
      <c r="E2129" s="246" t="s">
        <v>19</v>
      </c>
      <c r="F2129" s="247" t="s">
        <v>2871</v>
      </c>
      <c r="G2129" s="245"/>
      <c r="H2129" s="248">
        <v>1</v>
      </c>
      <c r="I2129" s="249"/>
      <c r="J2129" s="245"/>
      <c r="K2129" s="245"/>
      <c r="L2129" s="250"/>
      <c r="M2129" s="251"/>
      <c r="N2129" s="252"/>
      <c r="O2129" s="252"/>
      <c r="P2129" s="252"/>
      <c r="Q2129" s="252"/>
      <c r="R2129" s="252"/>
      <c r="S2129" s="252"/>
      <c r="T2129" s="253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4" t="s">
        <v>153</v>
      </c>
      <c r="AU2129" s="254" t="s">
        <v>79</v>
      </c>
      <c r="AV2129" s="14" t="s">
        <v>79</v>
      </c>
      <c r="AW2129" s="14" t="s">
        <v>31</v>
      </c>
      <c r="AX2129" s="14" t="s">
        <v>69</v>
      </c>
      <c r="AY2129" s="254" t="s">
        <v>142</v>
      </c>
    </row>
    <row r="2130" s="13" customFormat="1">
      <c r="A2130" s="13"/>
      <c r="B2130" s="233"/>
      <c r="C2130" s="234"/>
      <c r="D2130" s="235" t="s">
        <v>153</v>
      </c>
      <c r="E2130" s="236" t="s">
        <v>19</v>
      </c>
      <c r="F2130" s="237" t="s">
        <v>2635</v>
      </c>
      <c r="G2130" s="234"/>
      <c r="H2130" s="236" t="s">
        <v>19</v>
      </c>
      <c r="I2130" s="238"/>
      <c r="J2130" s="234"/>
      <c r="K2130" s="234"/>
      <c r="L2130" s="239"/>
      <c r="M2130" s="240"/>
      <c r="N2130" s="241"/>
      <c r="O2130" s="241"/>
      <c r="P2130" s="241"/>
      <c r="Q2130" s="241"/>
      <c r="R2130" s="241"/>
      <c r="S2130" s="241"/>
      <c r="T2130" s="24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3" t="s">
        <v>153</v>
      </c>
      <c r="AU2130" s="243" t="s">
        <v>79</v>
      </c>
      <c r="AV2130" s="13" t="s">
        <v>77</v>
      </c>
      <c r="AW2130" s="13" t="s">
        <v>31</v>
      </c>
      <c r="AX2130" s="13" t="s">
        <v>69</v>
      </c>
      <c r="AY2130" s="243" t="s">
        <v>142</v>
      </c>
    </row>
    <row r="2131" s="14" customFormat="1">
      <c r="A2131" s="14"/>
      <c r="B2131" s="244"/>
      <c r="C2131" s="245"/>
      <c r="D2131" s="235" t="s">
        <v>153</v>
      </c>
      <c r="E2131" s="246" t="s">
        <v>19</v>
      </c>
      <c r="F2131" s="247" t="s">
        <v>2871</v>
      </c>
      <c r="G2131" s="245"/>
      <c r="H2131" s="248">
        <v>1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153</v>
      </c>
      <c r="AU2131" s="254" t="s">
        <v>79</v>
      </c>
      <c r="AV2131" s="14" t="s">
        <v>79</v>
      </c>
      <c r="AW2131" s="14" t="s">
        <v>31</v>
      </c>
      <c r="AX2131" s="14" t="s">
        <v>69</v>
      </c>
      <c r="AY2131" s="254" t="s">
        <v>142</v>
      </c>
    </row>
    <row r="2132" s="13" customFormat="1">
      <c r="A2132" s="13"/>
      <c r="B2132" s="233"/>
      <c r="C2132" s="234"/>
      <c r="D2132" s="235" t="s">
        <v>153</v>
      </c>
      <c r="E2132" s="236" t="s">
        <v>19</v>
      </c>
      <c r="F2132" s="237" t="s">
        <v>2586</v>
      </c>
      <c r="G2132" s="234"/>
      <c r="H2132" s="236" t="s">
        <v>19</v>
      </c>
      <c r="I2132" s="238"/>
      <c r="J2132" s="234"/>
      <c r="K2132" s="234"/>
      <c r="L2132" s="239"/>
      <c r="M2132" s="240"/>
      <c r="N2132" s="241"/>
      <c r="O2132" s="241"/>
      <c r="P2132" s="241"/>
      <c r="Q2132" s="241"/>
      <c r="R2132" s="241"/>
      <c r="S2132" s="241"/>
      <c r="T2132" s="242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3" t="s">
        <v>153</v>
      </c>
      <c r="AU2132" s="243" t="s">
        <v>79</v>
      </c>
      <c r="AV2132" s="13" t="s">
        <v>77</v>
      </c>
      <c r="AW2132" s="13" t="s">
        <v>31</v>
      </c>
      <c r="AX2132" s="13" t="s">
        <v>69</v>
      </c>
      <c r="AY2132" s="243" t="s">
        <v>142</v>
      </c>
    </row>
    <row r="2133" s="14" customFormat="1">
      <c r="A2133" s="14"/>
      <c r="B2133" s="244"/>
      <c r="C2133" s="245"/>
      <c r="D2133" s="235" t="s">
        <v>153</v>
      </c>
      <c r="E2133" s="246" t="s">
        <v>19</v>
      </c>
      <c r="F2133" s="247" t="s">
        <v>2872</v>
      </c>
      <c r="G2133" s="245"/>
      <c r="H2133" s="248">
        <v>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153</v>
      </c>
      <c r="AU2133" s="254" t="s">
        <v>79</v>
      </c>
      <c r="AV2133" s="14" t="s">
        <v>79</v>
      </c>
      <c r="AW2133" s="14" t="s">
        <v>31</v>
      </c>
      <c r="AX2133" s="14" t="s">
        <v>69</v>
      </c>
      <c r="AY2133" s="254" t="s">
        <v>142</v>
      </c>
    </row>
    <row r="2134" s="15" customFormat="1">
      <c r="A2134" s="15"/>
      <c r="B2134" s="255"/>
      <c r="C2134" s="256"/>
      <c r="D2134" s="235" t="s">
        <v>153</v>
      </c>
      <c r="E2134" s="257" t="s">
        <v>19</v>
      </c>
      <c r="F2134" s="258" t="s">
        <v>158</v>
      </c>
      <c r="G2134" s="256"/>
      <c r="H2134" s="259">
        <v>111.19000000000004</v>
      </c>
      <c r="I2134" s="260"/>
      <c r="J2134" s="256"/>
      <c r="K2134" s="256"/>
      <c r="L2134" s="261"/>
      <c r="M2134" s="262"/>
      <c r="N2134" s="263"/>
      <c r="O2134" s="263"/>
      <c r="P2134" s="263"/>
      <c r="Q2134" s="263"/>
      <c r="R2134" s="263"/>
      <c r="S2134" s="263"/>
      <c r="T2134" s="264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65" t="s">
        <v>153</v>
      </c>
      <c r="AU2134" s="265" t="s">
        <v>79</v>
      </c>
      <c r="AV2134" s="15" t="s">
        <v>149</v>
      </c>
      <c r="AW2134" s="15" t="s">
        <v>31</v>
      </c>
      <c r="AX2134" s="15" t="s">
        <v>77</v>
      </c>
      <c r="AY2134" s="265" t="s">
        <v>142</v>
      </c>
    </row>
    <row r="2135" s="2" customFormat="1" ht="24.15" customHeight="1">
      <c r="A2135" s="41"/>
      <c r="B2135" s="42"/>
      <c r="C2135" s="215" t="s">
        <v>2879</v>
      </c>
      <c r="D2135" s="215" t="s">
        <v>144</v>
      </c>
      <c r="E2135" s="216" t="s">
        <v>2880</v>
      </c>
      <c r="F2135" s="217" t="s">
        <v>2881</v>
      </c>
      <c r="G2135" s="218" t="s">
        <v>147</v>
      </c>
      <c r="H2135" s="219">
        <v>1209.1980000000001</v>
      </c>
      <c r="I2135" s="220"/>
      <c r="J2135" s="221">
        <f>ROUND(I2135*H2135,2)</f>
        <v>0</v>
      </c>
      <c r="K2135" s="217" t="s">
        <v>148</v>
      </c>
      <c r="L2135" s="47"/>
      <c r="M2135" s="222" t="s">
        <v>19</v>
      </c>
      <c r="N2135" s="223" t="s">
        <v>40</v>
      </c>
      <c r="O2135" s="87"/>
      <c r="P2135" s="224">
        <f>O2135*H2135</f>
        <v>0</v>
      </c>
      <c r="Q2135" s="224">
        <v>0.0033</v>
      </c>
      <c r="R2135" s="224">
        <f>Q2135*H2135</f>
        <v>3.9903534000000005</v>
      </c>
      <c r="S2135" s="224">
        <v>0</v>
      </c>
      <c r="T2135" s="225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26" t="s">
        <v>149</v>
      </c>
      <c r="AT2135" s="226" t="s">
        <v>144</v>
      </c>
      <c r="AU2135" s="226" t="s">
        <v>79</v>
      </c>
      <c r="AY2135" s="20" t="s">
        <v>142</v>
      </c>
      <c r="BE2135" s="227">
        <f>IF(N2135="základní",J2135,0)</f>
        <v>0</v>
      </c>
      <c r="BF2135" s="227">
        <f>IF(N2135="snížená",J2135,0)</f>
        <v>0</v>
      </c>
      <c r="BG2135" s="227">
        <f>IF(N2135="zákl. přenesená",J2135,0)</f>
        <v>0</v>
      </c>
      <c r="BH2135" s="227">
        <f>IF(N2135="sníž. přenesená",J2135,0)</f>
        <v>0</v>
      </c>
      <c r="BI2135" s="227">
        <f>IF(N2135="nulová",J2135,0)</f>
        <v>0</v>
      </c>
      <c r="BJ2135" s="20" t="s">
        <v>77</v>
      </c>
      <c r="BK2135" s="227">
        <f>ROUND(I2135*H2135,2)</f>
        <v>0</v>
      </c>
      <c r="BL2135" s="20" t="s">
        <v>149</v>
      </c>
      <c r="BM2135" s="226" t="s">
        <v>2882</v>
      </c>
    </row>
    <row r="2136" s="2" customFormat="1">
      <c r="A2136" s="41"/>
      <c r="B2136" s="42"/>
      <c r="C2136" s="43"/>
      <c r="D2136" s="228" t="s">
        <v>151</v>
      </c>
      <c r="E2136" s="43"/>
      <c r="F2136" s="229" t="s">
        <v>2883</v>
      </c>
      <c r="G2136" s="43"/>
      <c r="H2136" s="43"/>
      <c r="I2136" s="230"/>
      <c r="J2136" s="43"/>
      <c r="K2136" s="43"/>
      <c r="L2136" s="47"/>
      <c r="M2136" s="231"/>
      <c r="N2136" s="232"/>
      <c r="O2136" s="87"/>
      <c r="P2136" s="87"/>
      <c r="Q2136" s="87"/>
      <c r="R2136" s="87"/>
      <c r="S2136" s="87"/>
      <c r="T2136" s="88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T2136" s="20" t="s">
        <v>151</v>
      </c>
      <c r="AU2136" s="20" t="s">
        <v>79</v>
      </c>
    </row>
    <row r="2137" s="14" customFormat="1">
      <c r="A2137" s="14"/>
      <c r="B2137" s="244"/>
      <c r="C2137" s="245"/>
      <c r="D2137" s="235" t="s">
        <v>153</v>
      </c>
      <c r="E2137" s="246" t="s">
        <v>19</v>
      </c>
      <c r="F2137" s="247" t="s">
        <v>2884</v>
      </c>
      <c r="G2137" s="245"/>
      <c r="H2137" s="248">
        <v>985.76199999999994</v>
      </c>
      <c r="I2137" s="249"/>
      <c r="J2137" s="245"/>
      <c r="K2137" s="245"/>
      <c r="L2137" s="250"/>
      <c r="M2137" s="251"/>
      <c r="N2137" s="252"/>
      <c r="O2137" s="252"/>
      <c r="P2137" s="252"/>
      <c r="Q2137" s="252"/>
      <c r="R2137" s="252"/>
      <c r="S2137" s="252"/>
      <c r="T2137" s="253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4" t="s">
        <v>153</v>
      </c>
      <c r="AU2137" s="254" t="s">
        <v>79</v>
      </c>
      <c r="AV2137" s="14" t="s">
        <v>79</v>
      </c>
      <c r="AW2137" s="14" t="s">
        <v>31</v>
      </c>
      <c r="AX2137" s="14" t="s">
        <v>69</v>
      </c>
      <c r="AY2137" s="254" t="s">
        <v>142</v>
      </c>
    </row>
    <row r="2138" s="14" customFormat="1">
      <c r="A2138" s="14"/>
      <c r="B2138" s="244"/>
      <c r="C2138" s="245"/>
      <c r="D2138" s="235" t="s">
        <v>153</v>
      </c>
      <c r="E2138" s="246" t="s">
        <v>19</v>
      </c>
      <c r="F2138" s="247" t="s">
        <v>2885</v>
      </c>
      <c r="G2138" s="245"/>
      <c r="H2138" s="248">
        <v>76.319999999999993</v>
      </c>
      <c r="I2138" s="249"/>
      <c r="J2138" s="245"/>
      <c r="K2138" s="245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4" t="s">
        <v>153</v>
      </c>
      <c r="AU2138" s="254" t="s">
        <v>79</v>
      </c>
      <c r="AV2138" s="14" t="s">
        <v>79</v>
      </c>
      <c r="AW2138" s="14" t="s">
        <v>31</v>
      </c>
      <c r="AX2138" s="14" t="s">
        <v>69</v>
      </c>
      <c r="AY2138" s="254" t="s">
        <v>142</v>
      </c>
    </row>
    <row r="2139" s="14" customFormat="1">
      <c r="A2139" s="14"/>
      <c r="B2139" s="244"/>
      <c r="C2139" s="245"/>
      <c r="D2139" s="235" t="s">
        <v>153</v>
      </c>
      <c r="E2139" s="246" t="s">
        <v>19</v>
      </c>
      <c r="F2139" s="247" t="s">
        <v>2886</v>
      </c>
      <c r="G2139" s="245"/>
      <c r="H2139" s="248">
        <v>94.402000000000001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153</v>
      </c>
      <c r="AU2139" s="254" t="s">
        <v>79</v>
      </c>
      <c r="AV2139" s="14" t="s">
        <v>79</v>
      </c>
      <c r="AW2139" s="14" t="s">
        <v>31</v>
      </c>
      <c r="AX2139" s="14" t="s">
        <v>69</v>
      </c>
      <c r="AY2139" s="254" t="s">
        <v>142</v>
      </c>
    </row>
    <row r="2140" s="14" customFormat="1">
      <c r="A2140" s="14"/>
      <c r="B2140" s="244"/>
      <c r="C2140" s="245"/>
      <c r="D2140" s="235" t="s">
        <v>153</v>
      </c>
      <c r="E2140" s="246" t="s">
        <v>19</v>
      </c>
      <c r="F2140" s="247" t="s">
        <v>2887</v>
      </c>
      <c r="G2140" s="245"/>
      <c r="H2140" s="248">
        <v>-22.238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153</v>
      </c>
      <c r="AU2140" s="254" t="s">
        <v>79</v>
      </c>
      <c r="AV2140" s="14" t="s">
        <v>79</v>
      </c>
      <c r="AW2140" s="14" t="s">
        <v>31</v>
      </c>
      <c r="AX2140" s="14" t="s">
        <v>69</v>
      </c>
      <c r="AY2140" s="254" t="s">
        <v>142</v>
      </c>
    </row>
    <row r="2141" s="14" customFormat="1">
      <c r="A2141" s="14"/>
      <c r="B2141" s="244"/>
      <c r="C2141" s="245"/>
      <c r="D2141" s="235" t="s">
        <v>153</v>
      </c>
      <c r="E2141" s="246" t="s">
        <v>19</v>
      </c>
      <c r="F2141" s="247" t="s">
        <v>2888</v>
      </c>
      <c r="G2141" s="245"/>
      <c r="H2141" s="248">
        <v>74.951999999999998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153</v>
      </c>
      <c r="AU2141" s="254" t="s">
        <v>79</v>
      </c>
      <c r="AV2141" s="14" t="s">
        <v>79</v>
      </c>
      <c r="AW2141" s="14" t="s">
        <v>31</v>
      </c>
      <c r="AX2141" s="14" t="s">
        <v>69</v>
      </c>
      <c r="AY2141" s="254" t="s">
        <v>142</v>
      </c>
    </row>
    <row r="2142" s="15" customFormat="1">
      <c r="A2142" s="15"/>
      <c r="B2142" s="255"/>
      <c r="C2142" s="256"/>
      <c r="D2142" s="235" t="s">
        <v>153</v>
      </c>
      <c r="E2142" s="257" t="s">
        <v>19</v>
      </c>
      <c r="F2142" s="258" t="s">
        <v>158</v>
      </c>
      <c r="G2142" s="256"/>
      <c r="H2142" s="259">
        <v>1209.1979999999999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153</v>
      </c>
      <c r="AU2142" s="265" t="s">
        <v>79</v>
      </c>
      <c r="AV2142" s="15" t="s">
        <v>149</v>
      </c>
      <c r="AW2142" s="15" t="s">
        <v>31</v>
      </c>
      <c r="AX2142" s="15" t="s">
        <v>77</v>
      </c>
      <c r="AY2142" s="265" t="s">
        <v>142</v>
      </c>
    </row>
    <row r="2143" s="2" customFormat="1" ht="24.15" customHeight="1">
      <c r="A2143" s="41"/>
      <c r="B2143" s="42"/>
      <c r="C2143" s="215" t="s">
        <v>2889</v>
      </c>
      <c r="D2143" s="215" t="s">
        <v>144</v>
      </c>
      <c r="E2143" s="216" t="s">
        <v>2890</v>
      </c>
      <c r="F2143" s="217" t="s">
        <v>2891</v>
      </c>
      <c r="G2143" s="218" t="s">
        <v>147</v>
      </c>
      <c r="H2143" s="219">
        <v>158.72200000000001</v>
      </c>
      <c r="I2143" s="220"/>
      <c r="J2143" s="221">
        <f>ROUND(I2143*H2143,2)</f>
        <v>0</v>
      </c>
      <c r="K2143" s="217" t="s">
        <v>148</v>
      </c>
      <c r="L2143" s="47"/>
      <c r="M2143" s="222" t="s">
        <v>19</v>
      </c>
      <c r="N2143" s="223" t="s">
        <v>40</v>
      </c>
      <c r="O2143" s="87"/>
      <c r="P2143" s="224">
        <f>O2143*H2143</f>
        <v>0</v>
      </c>
      <c r="Q2143" s="224">
        <v>0</v>
      </c>
      <c r="R2143" s="224">
        <f>Q2143*H2143</f>
        <v>0</v>
      </c>
      <c r="S2143" s="224">
        <v>0</v>
      </c>
      <c r="T2143" s="225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6" t="s">
        <v>149</v>
      </c>
      <c r="AT2143" s="226" t="s">
        <v>144</v>
      </c>
      <c r="AU2143" s="226" t="s">
        <v>79</v>
      </c>
      <c r="AY2143" s="20" t="s">
        <v>142</v>
      </c>
      <c r="BE2143" s="227">
        <f>IF(N2143="základní",J2143,0)</f>
        <v>0</v>
      </c>
      <c r="BF2143" s="227">
        <f>IF(N2143="snížená",J2143,0)</f>
        <v>0</v>
      </c>
      <c r="BG2143" s="227">
        <f>IF(N2143="zákl. přenesená",J2143,0)</f>
        <v>0</v>
      </c>
      <c r="BH2143" s="227">
        <f>IF(N2143="sníž. přenesená",J2143,0)</f>
        <v>0</v>
      </c>
      <c r="BI2143" s="227">
        <f>IF(N2143="nulová",J2143,0)</f>
        <v>0</v>
      </c>
      <c r="BJ2143" s="20" t="s">
        <v>77</v>
      </c>
      <c r="BK2143" s="227">
        <f>ROUND(I2143*H2143,2)</f>
        <v>0</v>
      </c>
      <c r="BL2143" s="20" t="s">
        <v>149</v>
      </c>
      <c r="BM2143" s="226" t="s">
        <v>2892</v>
      </c>
    </row>
    <row r="2144" s="2" customFormat="1">
      <c r="A2144" s="41"/>
      <c r="B2144" s="42"/>
      <c r="C2144" s="43"/>
      <c r="D2144" s="228" t="s">
        <v>151</v>
      </c>
      <c r="E2144" s="43"/>
      <c r="F2144" s="229" t="s">
        <v>2893</v>
      </c>
      <c r="G2144" s="43"/>
      <c r="H2144" s="43"/>
      <c r="I2144" s="230"/>
      <c r="J2144" s="43"/>
      <c r="K2144" s="43"/>
      <c r="L2144" s="47"/>
      <c r="M2144" s="231"/>
      <c r="N2144" s="232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151</v>
      </c>
      <c r="AU2144" s="20" t="s">
        <v>79</v>
      </c>
    </row>
    <row r="2145" s="13" customFormat="1">
      <c r="A2145" s="13"/>
      <c r="B2145" s="233"/>
      <c r="C2145" s="234"/>
      <c r="D2145" s="235" t="s">
        <v>153</v>
      </c>
      <c r="E2145" s="236" t="s">
        <v>19</v>
      </c>
      <c r="F2145" s="237" t="s">
        <v>2546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153</v>
      </c>
      <c r="AU2145" s="243" t="s">
        <v>79</v>
      </c>
      <c r="AV2145" s="13" t="s">
        <v>77</v>
      </c>
      <c r="AW2145" s="13" t="s">
        <v>31</v>
      </c>
      <c r="AX2145" s="13" t="s">
        <v>69</v>
      </c>
      <c r="AY2145" s="243" t="s">
        <v>142</v>
      </c>
    </row>
    <row r="2146" s="14" customFormat="1">
      <c r="A2146" s="14"/>
      <c r="B2146" s="244"/>
      <c r="C2146" s="245"/>
      <c r="D2146" s="235" t="s">
        <v>153</v>
      </c>
      <c r="E2146" s="246" t="s">
        <v>19</v>
      </c>
      <c r="F2146" s="247" t="s">
        <v>2894</v>
      </c>
      <c r="G2146" s="245"/>
      <c r="H2146" s="248">
        <v>2.3969999999999998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153</v>
      </c>
      <c r="AU2146" s="254" t="s">
        <v>79</v>
      </c>
      <c r="AV2146" s="14" t="s">
        <v>79</v>
      </c>
      <c r="AW2146" s="14" t="s">
        <v>31</v>
      </c>
      <c r="AX2146" s="14" t="s">
        <v>69</v>
      </c>
      <c r="AY2146" s="254" t="s">
        <v>142</v>
      </c>
    </row>
    <row r="2147" s="13" customFormat="1">
      <c r="A2147" s="13"/>
      <c r="B2147" s="233"/>
      <c r="C2147" s="234"/>
      <c r="D2147" s="235" t="s">
        <v>153</v>
      </c>
      <c r="E2147" s="236" t="s">
        <v>19</v>
      </c>
      <c r="F2147" s="237" t="s">
        <v>2548</v>
      </c>
      <c r="G2147" s="234"/>
      <c r="H2147" s="236" t="s">
        <v>19</v>
      </c>
      <c r="I2147" s="238"/>
      <c r="J2147" s="234"/>
      <c r="K2147" s="234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3" t="s">
        <v>153</v>
      </c>
      <c r="AU2147" s="243" t="s">
        <v>79</v>
      </c>
      <c r="AV2147" s="13" t="s">
        <v>77</v>
      </c>
      <c r="AW2147" s="13" t="s">
        <v>31</v>
      </c>
      <c r="AX2147" s="13" t="s">
        <v>69</v>
      </c>
      <c r="AY2147" s="243" t="s">
        <v>142</v>
      </c>
    </row>
    <row r="2148" s="14" customFormat="1">
      <c r="A2148" s="14"/>
      <c r="B2148" s="244"/>
      <c r="C2148" s="245"/>
      <c r="D2148" s="235" t="s">
        <v>153</v>
      </c>
      <c r="E2148" s="246" t="s">
        <v>19</v>
      </c>
      <c r="F2148" s="247" t="s">
        <v>2895</v>
      </c>
      <c r="G2148" s="245"/>
      <c r="H2148" s="248">
        <v>0.39800000000000002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153</v>
      </c>
      <c r="AU2148" s="254" t="s">
        <v>79</v>
      </c>
      <c r="AV2148" s="14" t="s">
        <v>79</v>
      </c>
      <c r="AW2148" s="14" t="s">
        <v>31</v>
      </c>
      <c r="AX2148" s="14" t="s">
        <v>69</v>
      </c>
      <c r="AY2148" s="254" t="s">
        <v>142</v>
      </c>
    </row>
    <row r="2149" s="13" customFormat="1">
      <c r="A2149" s="13"/>
      <c r="B2149" s="233"/>
      <c r="C2149" s="234"/>
      <c r="D2149" s="235" t="s">
        <v>153</v>
      </c>
      <c r="E2149" s="236" t="s">
        <v>19</v>
      </c>
      <c r="F2149" s="237" t="s">
        <v>2605</v>
      </c>
      <c r="G2149" s="234"/>
      <c r="H2149" s="236" t="s">
        <v>19</v>
      </c>
      <c r="I2149" s="238"/>
      <c r="J2149" s="234"/>
      <c r="K2149" s="234"/>
      <c r="L2149" s="239"/>
      <c r="M2149" s="240"/>
      <c r="N2149" s="241"/>
      <c r="O2149" s="241"/>
      <c r="P2149" s="241"/>
      <c r="Q2149" s="241"/>
      <c r="R2149" s="241"/>
      <c r="S2149" s="241"/>
      <c r="T2149" s="242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3" t="s">
        <v>153</v>
      </c>
      <c r="AU2149" s="243" t="s">
        <v>79</v>
      </c>
      <c r="AV2149" s="13" t="s">
        <v>77</v>
      </c>
      <c r="AW2149" s="13" t="s">
        <v>31</v>
      </c>
      <c r="AX2149" s="13" t="s">
        <v>69</v>
      </c>
      <c r="AY2149" s="243" t="s">
        <v>142</v>
      </c>
    </row>
    <row r="2150" s="14" customFormat="1">
      <c r="A2150" s="14"/>
      <c r="B2150" s="244"/>
      <c r="C2150" s="245"/>
      <c r="D2150" s="235" t="s">
        <v>153</v>
      </c>
      <c r="E2150" s="246" t="s">
        <v>19</v>
      </c>
      <c r="F2150" s="247" t="s">
        <v>2896</v>
      </c>
      <c r="G2150" s="245"/>
      <c r="H2150" s="248">
        <v>1.514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153</v>
      </c>
      <c r="AU2150" s="254" t="s">
        <v>79</v>
      </c>
      <c r="AV2150" s="14" t="s">
        <v>79</v>
      </c>
      <c r="AW2150" s="14" t="s">
        <v>31</v>
      </c>
      <c r="AX2150" s="14" t="s">
        <v>69</v>
      </c>
      <c r="AY2150" s="254" t="s">
        <v>142</v>
      </c>
    </row>
    <row r="2151" s="13" customFormat="1">
      <c r="A2151" s="13"/>
      <c r="B2151" s="233"/>
      <c r="C2151" s="234"/>
      <c r="D2151" s="235" t="s">
        <v>153</v>
      </c>
      <c r="E2151" s="236" t="s">
        <v>19</v>
      </c>
      <c r="F2151" s="237" t="s">
        <v>2607</v>
      </c>
      <c r="G2151" s="234"/>
      <c r="H2151" s="236" t="s">
        <v>19</v>
      </c>
      <c r="I2151" s="238"/>
      <c r="J2151" s="234"/>
      <c r="K2151" s="234"/>
      <c r="L2151" s="239"/>
      <c r="M2151" s="240"/>
      <c r="N2151" s="241"/>
      <c r="O2151" s="241"/>
      <c r="P2151" s="241"/>
      <c r="Q2151" s="241"/>
      <c r="R2151" s="241"/>
      <c r="S2151" s="241"/>
      <c r="T2151" s="242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3" t="s">
        <v>153</v>
      </c>
      <c r="AU2151" s="243" t="s">
        <v>79</v>
      </c>
      <c r="AV2151" s="13" t="s">
        <v>77</v>
      </c>
      <c r="AW2151" s="13" t="s">
        <v>31</v>
      </c>
      <c r="AX2151" s="13" t="s">
        <v>69</v>
      </c>
      <c r="AY2151" s="243" t="s">
        <v>142</v>
      </c>
    </row>
    <row r="2152" s="14" customFormat="1">
      <c r="A2152" s="14"/>
      <c r="B2152" s="244"/>
      <c r="C2152" s="245"/>
      <c r="D2152" s="235" t="s">
        <v>153</v>
      </c>
      <c r="E2152" s="246" t="s">
        <v>19</v>
      </c>
      <c r="F2152" s="247" t="s">
        <v>2897</v>
      </c>
      <c r="G2152" s="245"/>
      <c r="H2152" s="248">
        <v>0.71399999999999997</v>
      </c>
      <c r="I2152" s="249"/>
      <c r="J2152" s="245"/>
      <c r="K2152" s="245"/>
      <c r="L2152" s="250"/>
      <c r="M2152" s="251"/>
      <c r="N2152" s="252"/>
      <c r="O2152" s="252"/>
      <c r="P2152" s="252"/>
      <c r="Q2152" s="252"/>
      <c r="R2152" s="252"/>
      <c r="S2152" s="252"/>
      <c r="T2152" s="253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4" t="s">
        <v>153</v>
      </c>
      <c r="AU2152" s="254" t="s">
        <v>79</v>
      </c>
      <c r="AV2152" s="14" t="s">
        <v>79</v>
      </c>
      <c r="AW2152" s="14" t="s">
        <v>31</v>
      </c>
      <c r="AX2152" s="14" t="s">
        <v>69</v>
      </c>
      <c r="AY2152" s="254" t="s">
        <v>142</v>
      </c>
    </row>
    <row r="2153" s="13" customFormat="1">
      <c r="A2153" s="13"/>
      <c r="B2153" s="233"/>
      <c r="C2153" s="234"/>
      <c r="D2153" s="235" t="s">
        <v>153</v>
      </c>
      <c r="E2153" s="236" t="s">
        <v>19</v>
      </c>
      <c r="F2153" s="237" t="s">
        <v>2609</v>
      </c>
      <c r="G2153" s="234"/>
      <c r="H2153" s="236" t="s">
        <v>19</v>
      </c>
      <c r="I2153" s="238"/>
      <c r="J2153" s="234"/>
      <c r="K2153" s="234"/>
      <c r="L2153" s="239"/>
      <c r="M2153" s="240"/>
      <c r="N2153" s="241"/>
      <c r="O2153" s="241"/>
      <c r="P2153" s="241"/>
      <c r="Q2153" s="241"/>
      <c r="R2153" s="241"/>
      <c r="S2153" s="241"/>
      <c r="T2153" s="242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3" t="s">
        <v>153</v>
      </c>
      <c r="AU2153" s="243" t="s">
        <v>79</v>
      </c>
      <c r="AV2153" s="13" t="s">
        <v>77</v>
      </c>
      <c r="AW2153" s="13" t="s">
        <v>31</v>
      </c>
      <c r="AX2153" s="13" t="s">
        <v>69</v>
      </c>
      <c r="AY2153" s="243" t="s">
        <v>142</v>
      </c>
    </row>
    <row r="2154" s="14" customFormat="1">
      <c r="A2154" s="14"/>
      <c r="B2154" s="244"/>
      <c r="C2154" s="245"/>
      <c r="D2154" s="235" t="s">
        <v>153</v>
      </c>
      <c r="E2154" s="246" t="s">
        <v>19</v>
      </c>
      <c r="F2154" s="247" t="s">
        <v>2898</v>
      </c>
      <c r="G2154" s="245"/>
      <c r="H2154" s="248">
        <v>0.80400000000000005</v>
      </c>
      <c r="I2154" s="249"/>
      <c r="J2154" s="245"/>
      <c r="K2154" s="245"/>
      <c r="L2154" s="250"/>
      <c r="M2154" s="251"/>
      <c r="N2154" s="252"/>
      <c r="O2154" s="252"/>
      <c r="P2154" s="252"/>
      <c r="Q2154" s="252"/>
      <c r="R2154" s="252"/>
      <c r="S2154" s="252"/>
      <c r="T2154" s="253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4" t="s">
        <v>153</v>
      </c>
      <c r="AU2154" s="254" t="s">
        <v>79</v>
      </c>
      <c r="AV2154" s="14" t="s">
        <v>79</v>
      </c>
      <c r="AW2154" s="14" t="s">
        <v>31</v>
      </c>
      <c r="AX2154" s="14" t="s">
        <v>69</v>
      </c>
      <c r="AY2154" s="254" t="s">
        <v>142</v>
      </c>
    </row>
    <row r="2155" s="13" customFormat="1">
      <c r="A2155" s="13"/>
      <c r="B2155" s="233"/>
      <c r="C2155" s="234"/>
      <c r="D2155" s="235" t="s">
        <v>153</v>
      </c>
      <c r="E2155" s="236" t="s">
        <v>19</v>
      </c>
      <c r="F2155" s="237" t="s">
        <v>2550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153</v>
      </c>
      <c r="AU2155" s="243" t="s">
        <v>79</v>
      </c>
      <c r="AV2155" s="13" t="s">
        <v>77</v>
      </c>
      <c r="AW2155" s="13" t="s">
        <v>31</v>
      </c>
      <c r="AX2155" s="13" t="s">
        <v>69</v>
      </c>
      <c r="AY2155" s="243" t="s">
        <v>142</v>
      </c>
    </row>
    <row r="2156" s="14" customFormat="1">
      <c r="A2156" s="14"/>
      <c r="B2156" s="244"/>
      <c r="C2156" s="245"/>
      <c r="D2156" s="235" t="s">
        <v>153</v>
      </c>
      <c r="E2156" s="246" t="s">
        <v>19</v>
      </c>
      <c r="F2156" s="247" t="s">
        <v>2899</v>
      </c>
      <c r="G2156" s="245"/>
      <c r="H2156" s="248">
        <v>0.23999999999999999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153</v>
      </c>
      <c r="AU2156" s="254" t="s">
        <v>79</v>
      </c>
      <c r="AV2156" s="14" t="s">
        <v>79</v>
      </c>
      <c r="AW2156" s="14" t="s">
        <v>31</v>
      </c>
      <c r="AX2156" s="14" t="s">
        <v>69</v>
      </c>
      <c r="AY2156" s="254" t="s">
        <v>142</v>
      </c>
    </row>
    <row r="2157" s="13" customFormat="1">
      <c r="A2157" s="13"/>
      <c r="B2157" s="233"/>
      <c r="C2157" s="234"/>
      <c r="D2157" s="235" t="s">
        <v>153</v>
      </c>
      <c r="E2157" s="236" t="s">
        <v>19</v>
      </c>
      <c r="F2157" s="237" t="s">
        <v>2552</v>
      </c>
      <c r="G2157" s="234"/>
      <c r="H2157" s="236" t="s">
        <v>19</v>
      </c>
      <c r="I2157" s="238"/>
      <c r="J2157" s="234"/>
      <c r="K2157" s="234"/>
      <c r="L2157" s="239"/>
      <c r="M2157" s="240"/>
      <c r="N2157" s="241"/>
      <c r="O2157" s="241"/>
      <c r="P2157" s="241"/>
      <c r="Q2157" s="241"/>
      <c r="R2157" s="241"/>
      <c r="S2157" s="241"/>
      <c r="T2157" s="242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3" t="s">
        <v>153</v>
      </c>
      <c r="AU2157" s="243" t="s">
        <v>79</v>
      </c>
      <c r="AV2157" s="13" t="s">
        <v>77</v>
      </c>
      <c r="AW2157" s="13" t="s">
        <v>31</v>
      </c>
      <c r="AX2157" s="13" t="s">
        <v>69</v>
      </c>
      <c r="AY2157" s="243" t="s">
        <v>142</v>
      </c>
    </row>
    <row r="2158" s="14" customFormat="1">
      <c r="A2158" s="14"/>
      <c r="B2158" s="244"/>
      <c r="C2158" s="245"/>
      <c r="D2158" s="235" t="s">
        <v>153</v>
      </c>
      <c r="E2158" s="246" t="s">
        <v>19</v>
      </c>
      <c r="F2158" s="247" t="s">
        <v>2900</v>
      </c>
      <c r="G2158" s="245"/>
      <c r="H2158" s="248">
        <v>0.23699999999999999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153</v>
      </c>
      <c r="AU2158" s="254" t="s">
        <v>79</v>
      </c>
      <c r="AV2158" s="14" t="s">
        <v>79</v>
      </c>
      <c r="AW2158" s="14" t="s">
        <v>31</v>
      </c>
      <c r="AX2158" s="14" t="s">
        <v>69</v>
      </c>
      <c r="AY2158" s="254" t="s">
        <v>142</v>
      </c>
    </row>
    <row r="2159" s="13" customFormat="1">
      <c r="A2159" s="13"/>
      <c r="B2159" s="233"/>
      <c r="C2159" s="234"/>
      <c r="D2159" s="235" t="s">
        <v>153</v>
      </c>
      <c r="E2159" s="236" t="s">
        <v>19</v>
      </c>
      <c r="F2159" s="237" t="s">
        <v>2554</v>
      </c>
      <c r="G2159" s="234"/>
      <c r="H2159" s="236" t="s">
        <v>19</v>
      </c>
      <c r="I2159" s="238"/>
      <c r="J2159" s="234"/>
      <c r="K2159" s="234"/>
      <c r="L2159" s="239"/>
      <c r="M2159" s="240"/>
      <c r="N2159" s="241"/>
      <c r="O2159" s="241"/>
      <c r="P2159" s="241"/>
      <c r="Q2159" s="241"/>
      <c r="R2159" s="241"/>
      <c r="S2159" s="241"/>
      <c r="T2159" s="242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3" t="s">
        <v>153</v>
      </c>
      <c r="AU2159" s="243" t="s">
        <v>79</v>
      </c>
      <c r="AV2159" s="13" t="s">
        <v>77</v>
      </c>
      <c r="AW2159" s="13" t="s">
        <v>31</v>
      </c>
      <c r="AX2159" s="13" t="s">
        <v>69</v>
      </c>
      <c r="AY2159" s="243" t="s">
        <v>142</v>
      </c>
    </row>
    <row r="2160" s="14" customFormat="1">
      <c r="A2160" s="14"/>
      <c r="B2160" s="244"/>
      <c r="C2160" s="245"/>
      <c r="D2160" s="235" t="s">
        <v>153</v>
      </c>
      <c r="E2160" s="246" t="s">
        <v>19</v>
      </c>
      <c r="F2160" s="247" t="s">
        <v>2901</v>
      </c>
      <c r="G2160" s="245"/>
      <c r="H2160" s="248">
        <v>54</v>
      </c>
      <c r="I2160" s="249"/>
      <c r="J2160" s="245"/>
      <c r="K2160" s="245"/>
      <c r="L2160" s="250"/>
      <c r="M2160" s="251"/>
      <c r="N2160" s="252"/>
      <c r="O2160" s="252"/>
      <c r="P2160" s="252"/>
      <c r="Q2160" s="252"/>
      <c r="R2160" s="252"/>
      <c r="S2160" s="252"/>
      <c r="T2160" s="253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4" t="s">
        <v>153</v>
      </c>
      <c r="AU2160" s="254" t="s">
        <v>79</v>
      </c>
      <c r="AV2160" s="14" t="s">
        <v>79</v>
      </c>
      <c r="AW2160" s="14" t="s">
        <v>31</v>
      </c>
      <c r="AX2160" s="14" t="s">
        <v>69</v>
      </c>
      <c r="AY2160" s="254" t="s">
        <v>142</v>
      </c>
    </row>
    <row r="2161" s="13" customFormat="1">
      <c r="A2161" s="13"/>
      <c r="B2161" s="233"/>
      <c r="C2161" s="234"/>
      <c r="D2161" s="235" t="s">
        <v>153</v>
      </c>
      <c r="E2161" s="236" t="s">
        <v>19</v>
      </c>
      <c r="F2161" s="237" t="s">
        <v>2556</v>
      </c>
      <c r="G2161" s="234"/>
      <c r="H2161" s="236" t="s">
        <v>19</v>
      </c>
      <c r="I2161" s="238"/>
      <c r="J2161" s="234"/>
      <c r="K2161" s="234"/>
      <c r="L2161" s="239"/>
      <c r="M2161" s="240"/>
      <c r="N2161" s="241"/>
      <c r="O2161" s="241"/>
      <c r="P2161" s="241"/>
      <c r="Q2161" s="241"/>
      <c r="R2161" s="241"/>
      <c r="S2161" s="241"/>
      <c r="T2161" s="24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3" t="s">
        <v>153</v>
      </c>
      <c r="AU2161" s="243" t="s">
        <v>79</v>
      </c>
      <c r="AV2161" s="13" t="s">
        <v>77</v>
      </c>
      <c r="AW2161" s="13" t="s">
        <v>31</v>
      </c>
      <c r="AX2161" s="13" t="s">
        <v>69</v>
      </c>
      <c r="AY2161" s="243" t="s">
        <v>142</v>
      </c>
    </row>
    <row r="2162" s="14" customFormat="1">
      <c r="A2162" s="14"/>
      <c r="B2162" s="244"/>
      <c r="C2162" s="245"/>
      <c r="D2162" s="235" t="s">
        <v>153</v>
      </c>
      <c r="E2162" s="246" t="s">
        <v>19</v>
      </c>
      <c r="F2162" s="247" t="s">
        <v>2902</v>
      </c>
      <c r="G2162" s="245"/>
      <c r="H2162" s="248">
        <v>3.8399999999999999</v>
      </c>
      <c r="I2162" s="249"/>
      <c r="J2162" s="245"/>
      <c r="K2162" s="245"/>
      <c r="L2162" s="250"/>
      <c r="M2162" s="251"/>
      <c r="N2162" s="252"/>
      <c r="O2162" s="252"/>
      <c r="P2162" s="252"/>
      <c r="Q2162" s="252"/>
      <c r="R2162" s="252"/>
      <c r="S2162" s="252"/>
      <c r="T2162" s="253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4" t="s">
        <v>153</v>
      </c>
      <c r="AU2162" s="254" t="s">
        <v>79</v>
      </c>
      <c r="AV2162" s="14" t="s">
        <v>79</v>
      </c>
      <c r="AW2162" s="14" t="s">
        <v>31</v>
      </c>
      <c r="AX2162" s="14" t="s">
        <v>69</v>
      </c>
      <c r="AY2162" s="254" t="s">
        <v>142</v>
      </c>
    </row>
    <row r="2163" s="13" customFormat="1">
      <c r="A2163" s="13"/>
      <c r="B2163" s="233"/>
      <c r="C2163" s="234"/>
      <c r="D2163" s="235" t="s">
        <v>153</v>
      </c>
      <c r="E2163" s="236" t="s">
        <v>19</v>
      </c>
      <c r="F2163" s="237" t="s">
        <v>2558</v>
      </c>
      <c r="G2163" s="234"/>
      <c r="H2163" s="236" t="s">
        <v>19</v>
      </c>
      <c r="I2163" s="238"/>
      <c r="J2163" s="234"/>
      <c r="K2163" s="234"/>
      <c r="L2163" s="239"/>
      <c r="M2163" s="240"/>
      <c r="N2163" s="241"/>
      <c r="O2163" s="241"/>
      <c r="P2163" s="241"/>
      <c r="Q2163" s="241"/>
      <c r="R2163" s="241"/>
      <c r="S2163" s="241"/>
      <c r="T2163" s="24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3" t="s">
        <v>153</v>
      </c>
      <c r="AU2163" s="243" t="s">
        <v>79</v>
      </c>
      <c r="AV2163" s="13" t="s">
        <v>77</v>
      </c>
      <c r="AW2163" s="13" t="s">
        <v>31</v>
      </c>
      <c r="AX2163" s="13" t="s">
        <v>69</v>
      </c>
      <c r="AY2163" s="243" t="s">
        <v>142</v>
      </c>
    </row>
    <row r="2164" s="14" customFormat="1">
      <c r="A2164" s="14"/>
      <c r="B2164" s="244"/>
      <c r="C2164" s="245"/>
      <c r="D2164" s="235" t="s">
        <v>153</v>
      </c>
      <c r="E2164" s="246" t="s">
        <v>19</v>
      </c>
      <c r="F2164" s="247" t="s">
        <v>2903</v>
      </c>
      <c r="G2164" s="245"/>
      <c r="H2164" s="248">
        <v>2.3999999999999999</v>
      </c>
      <c r="I2164" s="249"/>
      <c r="J2164" s="245"/>
      <c r="K2164" s="245"/>
      <c r="L2164" s="250"/>
      <c r="M2164" s="251"/>
      <c r="N2164" s="252"/>
      <c r="O2164" s="252"/>
      <c r="P2164" s="252"/>
      <c r="Q2164" s="252"/>
      <c r="R2164" s="252"/>
      <c r="S2164" s="252"/>
      <c r="T2164" s="253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4" t="s">
        <v>153</v>
      </c>
      <c r="AU2164" s="254" t="s">
        <v>79</v>
      </c>
      <c r="AV2164" s="14" t="s">
        <v>79</v>
      </c>
      <c r="AW2164" s="14" t="s">
        <v>31</v>
      </c>
      <c r="AX2164" s="14" t="s">
        <v>69</v>
      </c>
      <c r="AY2164" s="254" t="s">
        <v>142</v>
      </c>
    </row>
    <row r="2165" s="13" customFormat="1">
      <c r="A2165" s="13"/>
      <c r="B2165" s="233"/>
      <c r="C2165" s="234"/>
      <c r="D2165" s="235" t="s">
        <v>153</v>
      </c>
      <c r="E2165" s="236" t="s">
        <v>19</v>
      </c>
      <c r="F2165" s="237" t="s">
        <v>2560</v>
      </c>
      <c r="G2165" s="234"/>
      <c r="H2165" s="236" t="s">
        <v>19</v>
      </c>
      <c r="I2165" s="238"/>
      <c r="J2165" s="234"/>
      <c r="K2165" s="234"/>
      <c r="L2165" s="239"/>
      <c r="M2165" s="240"/>
      <c r="N2165" s="241"/>
      <c r="O2165" s="241"/>
      <c r="P2165" s="241"/>
      <c r="Q2165" s="241"/>
      <c r="R2165" s="241"/>
      <c r="S2165" s="241"/>
      <c r="T2165" s="24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3" t="s">
        <v>153</v>
      </c>
      <c r="AU2165" s="243" t="s">
        <v>79</v>
      </c>
      <c r="AV2165" s="13" t="s">
        <v>77</v>
      </c>
      <c r="AW2165" s="13" t="s">
        <v>31</v>
      </c>
      <c r="AX2165" s="13" t="s">
        <v>69</v>
      </c>
      <c r="AY2165" s="243" t="s">
        <v>142</v>
      </c>
    </row>
    <row r="2166" s="14" customFormat="1">
      <c r="A2166" s="14"/>
      <c r="B2166" s="244"/>
      <c r="C2166" s="245"/>
      <c r="D2166" s="235" t="s">
        <v>153</v>
      </c>
      <c r="E2166" s="246" t="s">
        <v>19</v>
      </c>
      <c r="F2166" s="247" t="s">
        <v>2904</v>
      </c>
      <c r="G2166" s="245"/>
      <c r="H2166" s="248">
        <v>21.600000000000001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153</v>
      </c>
      <c r="AU2166" s="254" t="s">
        <v>79</v>
      </c>
      <c r="AV2166" s="14" t="s">
        <v>79</v>
      </c>
      <c r="AW2166" s="14" t="s">
        <v>31</v>
      </c>
      <c r="AX2166" s="14" t="s">
        <v>69</v>
      </c>
      <c r="AY2166" s="254" t="s">
        <v>142</v>
      </c>
    </row>
    <row r="2167" s="13" customFormat="1">
      <c r="A2167" s="13"/>
      <c r="B2167" s="233"/>
      <c r="C2167" s="234"/>
      <c r="D2167" s="235" t="s">
        <v>153</v>
      </c>
      <c r="E2167" s="236" t="s">
        <v>19</v>
      </c>
      <c r="F2167" s="237" t="s">
        <v>2617</v>
      </c>
      <c r="G2167" s="234"/>
      <c r="H2167" s="236" t="s">
        <v>19</v>
      </c>
      <c r="I2167" s="238"/>
      <c r="J2167" s="234"/>
      <c r="K2167" s="234"/>
      <c r="L2167" s="239"/>
      <c r="M2167" s="240"/>
      <c r="N2167" s="241"/>
      <c r="O2167" s="241"/>
      <c r="P2167" s="241"/>
      <c r="Q2167" s="241"/>
      <c r="R2167" s="241"/>
      <c r="S2167" s="241"/>
      <c r="T2167" s="242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3" t="s">
        <v>153</v>
      </c>
      <c r="AU2167" s="243" t="s">
        <v>79</v>
      </c>
      <c r="AV2167" s="13" t="s">
        <v>77</v>
      </c>
      <c r="AW2167" s="13" t="s">
        <v>31</v>
      </c>
      <c r="AX2167" s="13" t="s">
        <v>69</v>
      </c>
      <c r="AY2167" s="243" t="s">
        <v>142</v>
      </c>
    </row>
    <row r="2168" s="14" customFormat="1">
      <c r="A2168" s="14"/>
      <c r="B2168" s="244"/>
      <c r="C2168" s="245"/>
      <c r="D2168" s="235" t="s">
        <v>153</v>
      </c>
      <c r="E2168" s="246" t="s">
        <v>19</v>
      </c>
      <c r="F2168" s="247" t="s">
        <v>2905</v>
      </c>
      <c r="G2168" s="245"/>
      <c r="H2168" s="248">
        <v>1.6579999999999999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153</v>
      </c>
      <c r="AU2168" s="254" t="s">
        <v>79</v>
      </c>
      <c r="AV2168" s="14" t="s">
        <v>79</v>
      </c>
      <c r="AW2168" s="14" t="s">
        <v>31</v>
      </c>
      <c r="AX2168" s="14" t="s">
        <v>69</v>
      </c>
      <c r="AY2168" s="254" t="s">
        <v>142</v>
      </c>
    </row>
    <row r="2169" s="13" customFormat="1">
      <c r="A2169" s="13"/>
      <c r="B2169" s="233"/>
      <c r="C2169" s="234"/>
      <c r="D2169" s="235" t="s">
        <v>153</v>
      </c>
      <c r="E2169" s="236" t="s">
        <v>19</v>
      </c>
      <c r="F2169" s="237" t="s">
        <v>2562</v>
      </c>
      <c r="G2169" s="234"/>
      <c r="H2169" s="236" t="s">
        <v>19</v>
      </c>
      <c r="I2169" s="238"/>
      <c r="J2169" s="234"/>
      <c r="K2169" s="234"/>
      <c r="L2169" s="239"/>
      <c r="M2169" s="240"/>
      <c r="N2169" s="241"/>
      <c r="O2169" s="241"/>
      <c r="P2169" s="241"/>
      <c r="Q2169" s="241"/>
      <c r="R2169" s="241"/>
      <c r="S2169" s="241"/>
      <c r="T2169" s="24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3" t="s">
        <v>153</v>
      </c>
      <c r="AU2169" s="243" t="s">
        <v>79</v>
      </c>
      <c r="AV2169" s="13" t="s">
        <v>77</v>
      </c>
      <c r="AW2169" s="13" t="s">
        <v>31</v>
      </c>
      <c r="AX2169" s="13" t="s">
        <v>69</v>
      </c>
      <c r="AY2169" s="243" t="s">
        <v>142</v>
      </c>
    </row>
    <row r="2170" s="14" customFormat="1">
      <c r="A2170" s="14"/>
      <c r="B2170" s="244"/>
      <c r="C2170" s="245"/>
      <c r="D2170" s="235" t="s">
        <v>153</v>
      </c>
      <c r="E2170" s="246" t="s">
        <v>19</v>
      </c>
      <c r="F2170" s="247" t="s">
        <v>2906</v>
      </c>
      <c r="G2170" s="245"/>
      <c r="H2170" s="248">
        <v>2.7000000000000002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153</v>
      </c>
      <c r="AU2170" s="254" t="s">
        <v>79</v>
      </c>
      <c r="AV2170" s="14" t="s">
        <v>79</v>
      </c>
      <c r="AW2170" s="14" t="s">
        <v>31</v>
      </c>
      <c r="AX2170" s="14" t="s">
        <v>69</v>
      </c>
      <c r="AY2170" s="254" t="s">
        <v>142</v>
      </c>
    </row>
    <row r="2171" s="13" customFormat="1">
      <c r="A2171" s="13"/>
      <c r="B2171" s="233"/>
      <c r="C2171" s="234"/>
      <c r="D2171" s="235" t="s">
        <v>153</v>
      </c>
      <c r="E2171" s="236" t="s">
        <v>19</v>
      </c>
      <c r="F2171" s="237" t="s">
        <v>2564</v>
      </c>
      <c r="G2171" s="234"/>
      <c r="H2171" s="236" t="s">
        <v>19</v>
      </c>
      <c r="I2171" s="238"/>
      <c r="J2171" s="234"/>
      <c r="K2171" s="234"/>
      <c r="L2171" s="239"/>
      <c r="M2171" s="240"/>
      <c r="N2171" s="241"/>
      <c r="O2171" s="241"/>
      <c r="P2171" s="241"/>
      <c r="Q2171" s="241"/>
      <c r="R2171" s="241"/>
      <c r="S2171" s="241"/>
      <c r="T2171" s="24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3" t="s">
        <v>153</v>
      </c>
      <c r="AU2171" s="243" t="s">
        <v>79</v>
      </c>
      <c r="AV2171" s="13" t="s">
        <v>77</v>
      </c>
      <c r="AW2171" s="13" t="s">
        <v>31</v>
      </c>
      <c r="AX2171" s="13" t="s">
        <v>69</v>
      </c>
      <c r="AY2171" s="243" t="s">
        <v>142</v>
      </c>
    </row>
    <row r="2172" s="14" customFormat="1">
      <c r="A2172" s="14"/>
      <c r="B2172" s="244"/>
      <c r="C2172" s="245"/>
      <c r="D2172" s="235" t="s">
        <v>153</v>
      </c>
      <c r="E2172" s="246" t="s">
        <v>19</v>
      </c>
      <c r="F2172" s="247" t="s">
        <v>2907</v>
      </c>
      <c r="G2172" s="245"/>
      <c r="H2172" s="248">
        <v>0.68400000000000005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153</v>
      </c>
      <c r="AU2172" s="254" t="s">
        <v>79</v>
      </c>
      <c r="AV2172" s="14" t="s">
        <v>79</v>
      </c>
      <c r="AW2172" s="14" t="s">
        <v>31</v>
      </c>
      <c r="AX2172" s="14" t="s">
        <v>69</v>
      </c>
      <c r="AY2172" s="254" t="s">
        <v>142</v>
      </c>
    </row>
    <row r="2173" s="13" customFormat="1">
      <c r="A2173" s="13"/>
      <c r="B2173" s="233"/>
      <c r="C2173" s="234"/>
      <c r="D2173" s="235" t="s">
        <v>153</v>
      </c>
      <c r="E2173" s="236" t="s">
        <v>19</v>
      </c>
      <c r="F2173" s="237" t="s">
        <v>2566</v>
      </c>
      <c r="G2173" s="234"/>
      <c r="H2173" s="236" t="s">
        <v>19</v>
      </c>
      <c r="I2173" s="238"/>
      <c r="J2173" s="234"/>
      <c r="K2173" s="234"/>
      <c r="L2173" s="239"/>
      <c r="M2173" s="240"/>
      <c r="N2173" s="241"/>
      <c r="O2173" s="241"/>
      <c r="P2173" s="241"/>
      <c r="Q2173" s="241"/>
      <c r="R2173" s="241"/>
      <c r="S2173" s="241"/>
      <c r="T2173" s="242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3" t="s">
        <v>153</v>
      </c>
      <c r="AU2173" s="243" t="s">
        <v>79</v>
      </c>
      <c r="AV2173" s="13" t="s">
        <v>77</v>
      </c>
      <c r="AW2173" s="13" t="s">
        <v>31</v>
      </c>
      <c r="AX2173" s="13" t="s">
        <v>69</v>
      </c>
      <c r="AY2173" s="243" t="s">
        <v>142</v>
      </c>
    </row>
    <row r="2174" s="14" customFormat="1">
      <c r="A2174" s="14"/>
      <c r="B2174" s="244"/>
      <c r="C2174" s="245"/>
      <c r="D2174" s="235" t="s">
        <v>153</v>
      </c>
      <c r="E2174" s="246" t="s">
        <v>19</v>
      </c>
      <c r="F2174" s="247" t="s">
        <v>2908</v>
      </c>
      <c r="G2174" s="245"/>
      <c r="H2174" s="248">
        <v>1.0800000000000001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153</v>
      </c>
      <c r="AU2174" s="254" t="s">
        <v>79</v>
      </c>
      <c r="AV2174" s="14" t="s">
        <v>79</v>
      </c>
      <c r="AW2174" s="14" t="s">
        <v>31</v>
      </c>
      <c r="AX2174" s="14" t="s">
        <v>69</v>
      </c>
      <c r="AY2174" s="254" t="s">
        <v>142</v>
      </c>
    </row>
    <row r="2175" s="13" customFormat="1">
      <c r="A2175" s="13"/>
      <c r="B2175" s="233"/>
      <c r="C2175" s="234"/>
      <c r="D2175" s="235" t="s">
        <v>153</v>
      </c>
      <c r="E2175" s="236" t="s">
        <v>19</v>
      </c>
      <c r="F2175" s="237" t="s">
        <v>2622</v>
      </c>
      <c r="G2175" s="234"/>
      <c r="H2175" s="236" t="s">
        <v>19</v>
      </c>
      <c r="I2175" s="238"/>
      <c r="J2175" s="234"/>
      <c r="K2175" s="234"/>
      <c r="L2175" s="239"/>
      <c r="M2175" s="240"/>
      <c r="N2175" s="241"/>
      <c r="O2175" s="241"/>
      <c r="P2175" s="241"/>
      <c r="Q2175" s="241"/>
      <c r="R2175" s="241"/>
      <c r="S2175" s="241"/>
      <c r="T2175" s="242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3" t="s">
        <v>153</v>
      </c>
      <c r="AU2175" s="243" t="s">
        <v>79</v>
      </c>
      <c r="AV2175" s="13" t="s">
        <v>77</v>
      </c>
      <c r="AW2175" s="13" t="s">
        <v>31</v>
      </c>
      <c r="AX2175" s="13" t="s">
        <v>69</v>
      </c>
      <c r="AY2175" s="243" t="s">
        <v>142</v>
      </c>
    </row>
    <row r="2176" s="14" customFormat="1">
      <c r="A2176" s="14"/>
      <c r="B2176" s="244"/>
      <c r="C2176" s="245"/>
      <c r="D2176" s="235" t="s">
        <v>153</v>
      </c>
      <c r="E2176" s="246" t="s">
        <v>19</v>
      </c>
      <c r="F2176" s="247" t="s">
        <v>2909</v>
      </c>
      <c r="G2176" s="245"/>
      <c r="H2176" s="248">
        <v>1.44</v>
      </c>
      <c r="I2176" s="249"/>
      <c r="J2176" s="245"/>
      <c r="K2176" s="245"/>
      <c r="L2176" s="250"/>
      <c r="M2176" s="251"/>
      <c r="N2176" s="252"/>
      <c r="O2176" s="252"/>
      <c r="P2176" s="252"/>
      <c r="Q2176" s="252"/>
      <c r="R2176" s="252"/>
      <c r="S2176" s="252"/>
      <c r="T2176" s="253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4" t="s">
        <v>153</v>
      </c>
      <c r="AU2176" s="254" t="s">
        <v>79</v>
      </c>
      <c r="AV2176" s="14" t="s">
        <v>79</v>
      </c>
      <c r="AW2176" s="14" t="s">
        <v>31</v>
      </c>
      <c r="AX2176" s="14" t="s">
        <v>69</v>
      </c>
      <c r="AY2176" s="254" t="s">
        <v>142</v>
      </c>
    </row>
    <row r="2177" s="13" customFormat="1">
      <c r="A2177" s="13"/>
      <c r="B2177" s="233"/>
      <c r="C2177" s="234"/>
      <c r="D2177" s="235" t="s">
        <v>153</v>
      </c>
      <c r="E2177" s="236" t="s">
        <v>19</v>
      </c>
      <c r="F2177" s="237" t="s">
        <v>2624</v>
      </c>
      <c r="G2177" s="234"/>
      <c r="H2177" s="236" t="s">
        <v>19</v>
      </c>
      <c r="I2177" s="238"/>
      <c r="J2177" s="234"/>
      <c r="K2177" s="234"/>
      <c r="L2177" s="239"/>
      <c r="M2177" s="240"/>
      <c r="N2177" s="241"/>
      <c r="O2177" s="241"/>
      <c r="P2177" s="241"/>
      <c r="Q2177" s="241"/>
      <c r="R2177" s="241"/>
      <c r="S2177" s="241"/>
      <c r="T2177" s="24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3" t="s">
        <v>153</v>
      </c>
      <c r="AU2177" s="243" t="s">
        <v>79</v>
      </c>
      <c r="AV2177" s="13" t="s">
        <v>77</v>
      </c>
      <c r="AW2177" s="13" t="s">
        <v>31</v>
      </c>
      <c r="AX2177" s="13" t="s">
        <v>69</v>
      </c>
      <c r="AY2177" s="243" t="s">
        <v>142</v>
      </c>
    </row>
    <row r="2178" s="14" customFormat="1">
      <c r="A2178" s="14"/>
      <c r="B2178" s="244"/>
      <c r="C2178" s="245"/>
      <c r="D2178" s="235" t="s">
        <v>153</v>
      </c>
      <c r="E2178" s="246" t="s">
        <v>19</v>
      </c>
      <c r="F2178" s="247" t="s">
        <v>2910</v>
      </c>
      <c r="G2178" s="245"/>
      <c r="H2178" s="248">
        <v>0.78000000000000003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153</v>
      </c>
      <c r="AU2178" s="254" t="s">
        <v>79</v>
      </c>
      <c r="AV2178" s="14" t="s">
        <v>79</v>
      </c>
      <c r="AW2178" s="14" t="s">
        <v>31</v>
      </c>
      <c r="AX2178" s="14" t="s">
        <v>69</v>
      </c>
      <c r="AY2178" s="254" t="s">
        <v>142</v>
      </c>
    </row>
    <row r="2179" s="13" customFormat="1">
      <c r="A2179" s="13"/>
      <c r="B2179" s="233"/>
      <c r="C2179" s="234"/>
      <c r="D2179" s="235" t="s">
        <v>153</v>
      </c>
      <c r="E2179" s="236" t="s">
        <v>19</v>
      </c>
      <c r="F2179" s="237" t="s">
        <v>2568</v>
      </c>
      <c r="G2179" s="234"/>
      <c r="H2179" s="236" t="s">
        <v>19</v>
      </c>
      <c r="I2179" s="238"/>
      <c r="J2179" s="234"/>
      <c r="K2179" s="234"/>
      <c r="L2179" s="239"/>
      <c r="M2179" s="240"/>
      <c r="N2179" s="241"/>
      <c r="O2179" s="241"/>
      <c r="P2179" s="241"/>
      <c r="Q2179" s="241"/>
      <c r="R2179" s="241"/>
      <c r="S2179" s="241"/>
      <c r="T2179" s="24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3" t="s">
        <v>153</v>
      </c>
      <c r="AU2179" s="243" t="s">
        <v>79</v>
      </c>
      <c r="AV2179" s="13" t="s">
        <v>77</v>
      </c>
      <c r="AW2179" s="13" t="s">
        <v>31</v>
      </c>
      <c r="AX2179" s="13" t="s">
        <v>69</v>
      </c>
      <c r="AY2179" s="243" t="s">
        <v>142</v>
      </c>
    </row>
    <row r="2180" s="14" customFormat="1">
      <c r="A2180" s="14"/>
      <c r="B2180" s="244"/>
      <c r="C2180" s="245"/>
      <c r="D2180" s="235" t="s">
        <v>153</v>
      </c>
      <c r="E2180" s="246" t="s">
        <v>19</v>
      </c>
      <c r="F2180" s="247" t="s">
        <v>2911</v>
      </c>
      <c r="G2180" s="245"/>
      <c r="H2180" s="248">
        <v>0.67500000000000004</v>
      </c>
      <c r="I2180" s="249"/>
      <c r="J2180" s="245"/>
      <c r="K2180" s="245"/>
      <c r="L2180" s="250"/>
      <c r="M2180" s="251"/>
      <c r="N2180" s="252"/>
      <c r="O2180" s="252"/>
      <c r="P2180" s="252"/>
      <c r="Q2180" s="252"/>
      <c r="R2180" s="252"/>
      <c r="S2180" s="252"/>
      <c r="T2180" s="25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4" t="s">
        <v>153</v>
      </c>
      <c r="AU2180" s="254" t="s">
        <v>79</v>
      </c>
      <c r="AV2180" s="14" t="s">
        <v>79</v>
      </c>
      <c r="AW2180" s="14" t="s">
        <v>31</v>
      </c>
      <c r="AX2180" s="14" t="s">
        <v>69</v>
      </c>
      <c r="AY2180" s="254" t="s">
        <v>142</v>
      </c>
    </row>
    <row r="2181" s="13" customFormat="1">
      <c r="A2181" s="13"/>
      <c r="B2181" s="233"/>
      <c r="C2181" s="234"/>
      <c r="D2181" s="235" t="s">
        <v>153</v>
      </c>
      <c r="E2181" s="236" t="s">
        <v>19</v>
      </c>
      <c r="F2181" s="237" t="s">
        <v>2570</v>
      </c>
      <c r="G2181" s="234"/>
      <c r="H2181" s="236" t="s">
        <v>19</v>
      </c>
      <c r="I2181" s="238"/>
      <c r="J2181" s="234"/>
      <c r="K2181" s="234"/>
      <c r="L2181" s="239"/>
      <c r="M2181" s="240"/>
      <c r="N2181" s="241"/>
      <c r="O2181" s="241"/>
      <c r="P2181" s="241"/>
      <c r="Q2181" s="241"/>
      <c r="R2181" s="241"/>
      <c r="S2181" s="241"/>
      <c r="T2181" s="24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3" t="s">
        <v>153</v>
      </c>
      <c r="AU2181" s="243" t="s">
        <v>79</v>
      </c>
      <c r="AV2181" s="13" t="s">
        <v>77</v>
      </c>
      <c r="AW2181" s="13" t="s">
        <v>31</v>
      </c>
      <c r="AX2181" s="13" t="s">
        <v>69</v>
      </c>
      <c r="AY2181" s="243" t="s">
        <v>142</v>
      </c>
    </row>
    <row r="2182" s="14" customFormat="1">
      <c r="A2182" s="14"/>
      <c r="B2182" s="244"/>
      <c r="C2182" s="245"/>
      <c r="D2182" s="235" t="s">
        <v>153</v>
      </c>
      <c r="E2182" s="246" t="s">
        <v>19</v>
      </c>
      <c r="F2182" s="247" t="s">
        <v>2912</v>
      </c>
      <c r="G2182" s="245"/>
      <c r="H2182" s="248">
        <v>3.8919999999999999</v>
      </c>
      <c r="I2182" s="249"/>
      <c r="J2182" s="245"/>
      <c r="K2182" s="245"/>
      <c r="L2182" s="250"/>
      <c r="M2182" s="251"/>
      <c r="N2182" s="252"/>
      <c r="O2182" s="252"/>
      <c r="P2182" s="252"/>
      <c r="Q2182" s="252"/>
      <c r="R2182" s="252"/>
      <c r="S2182" s="252"/>
      <c r="T2182" s="25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4" t="s">
        <v>153</v>
      </c>
      <c r="AU2182" s="254" t="s">
        <v>79</v>
      </c>
      <c r="AV2182" s="14" t="s">
        <v>79</v>
      </c>
      <c r="AW2182" s="14" t="s">
        <v>31</v>
      </c>
      <c r="AX2182" s="14" t="s">
        <v>69</v>
      </c>
      <c r="AY2182" s="254" t="s">
        <v>142</v>
      </c>
    </row>
    <row r="2183" s="13" customFormat="1">
      <c r="A2183" s="13"/>
      <c r="B2183" s="233"/>
      <c r="C2183" s="234"/>
      <c r="D2183" s="235" t="s">
        <v>153</v>
      </c>
      <c r="E2183" s="236" t="s">
        <v>19</v>
      </c>
      <c r="F2183" s="237" t="s">
        <v>2572</v>
      </c>
      <c r="G2183" s="234"/>
      <c r="H2183" s="236" t="s">
        <v>19</v>
      </c>
      <c r="I2183" s="238"/>
      <c r="J2183" s="234"/>
      <c r="K2183" s="234"/>
      <c r="L2183" s="239"/>
      <c r="M2183" s="240"/>
      <c r="N2183" s="241"/>
      <c r="O2183" s="241"/>
      <c r="P2183" s="241"/>
      <c r="Q2183" s="241"/>
      <c r="R2183" s="241"/>
      <c r="S2183" s="241"/>
      <c r="T2183" s="242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3" t="s">
        <v>153</v>
      </c>
      <c r="AU2183" s="243" t="s">
        <v>79</v>
      </c>
      <c r="AV2183" s="13" t="s">
        <v>77</v>
      </c>
      <c r="AW2183" s="13" t="s">
        <v>31</v>
      </c>
      <c r="AX2183" s="13" t="s">
        <v>69</v>
      </c>
      <c r="AY2183" s="243" t="s">
        <v>142</v>
      </c>
    </row>
    <row r="2184" s="14" customFormat="1">
      <c r="A2184" s="14"/>
      <c r="B2184" s="244"/>
      <c r="C2184" s="245"/>
      <c r="D2184" s="235" t="s">
        <v>153</v>
      </c>
      <c r="E2184" s="246" t="s">
        <v>19</v>
      </c>
      <c r="F2184" s="247" t="s">
        <v>2913</v>
      </c>
      <c r="G2184" s="245"/>
      <c r="H2184" s="248">
        <v>0.23999999999999999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153</v>
      </c>
      <c r="AU2184" s="254" t="s">
        <v>79</v>
      </c>
      <c r="AV2184" s="14" t="s">
        <v>79</v>
      </c>
      <c r="AW2184" s="14" t="s">
        <v>31</v>
      </c>
      <c r="AX2184" s="14" t="s">
        <v>69</v>
      </c>
      <c r="AY2184" s="254" t="s">
        <v>142</v>
      </c>
    </row>
    <row r="2185" s="13" customFormat="1">
      <c r="A2185" s="13"/>
      <c r="B2185" s="233"/>
      <c r="C2185" s="234"/>
      <c r="D2185" s="235" t="s">
        <v>153</v>
      </c>
      <c r="E2185" s="236" t="s">
        <v>19</v>
      </c>
      <c r="F2185" s="237" t="s">
        <v>2574</v>
      </c>
      <c r="G2185" s="234"/>
      <c r="H2185" s="236" t="s">
        <v>19</v>
      </c>
      <c r="I2185" s="238"/>
      <c r="J2185" s="234"/>
      <c r="K2185" s="234"/>
      <c r="L2185" s="239"/>
      <c r="M2185" s="240"/>
      <c r="N2185" s="241"/>
      <c r="O2185" s="241"/>
      <c r="P2185" s="241"/>
      <c r="Q2185" s="241"/>
      <c r="R2185" s="241"/>
      <c r="S2185" s="241"/>
      <c r="T2185" s="242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3" t="s">
        <v>153</v>
      </c>
      <c r="AU2185" s="243" t="s">
        <v>79</v>
      </c>
      <c r="AV2185" s="13" t="s">
        <v>77</v>
      </c>
      <c r="AW2185" s="13" t="s">
        <v>31</v>
      </c>
      <c r="AX2185" s="13" t="s">
        <v>69</v>
      </c>
      <c r="AY2185" s="243" t="s">
        <v>142</v>
      </c>
    </row>
    <row r="2186" s="14" customFormat="1">
      <c r="A2186" s="14"/>
      <c r="B2186" s="244"/>
      <c r="C2186" s="245"/>
      <c r="D2186" s="235" t="s">
        <v>153</v>
      </c>
      <c r="E2186" s="246" t="s">
        <v>19</v>
      </c>
      <c r="F2186" s="247" t="s">
        <v>2914</v>
      </c>
      <c r="G2186" s="245"/>
      <c r="H2186" s="248">
        <v>27.719999999999999</v>
      </c>
      <c r="I2186" s="249"/>
      <c r="J2186" s="245"/>
      <c r="K2186" s="245"/>
      <c r="L2186" s="250"/>
      <c r="M2186" s="251"/>
      <c r="N2186" s="252"/>
      <c r="O2186" s="252"/>
      <c r="P2186" s="252"/>
      <c r="Q2186" s="252"/>
      <c r="R2186" s="252"/>
      <c r="S2186" s="252"/>
      <c r="T2186" s="253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4" t="s">
        <v>153</v>
      </c>
      <c r="AU2186" s="254" t="s">
        <v>79</v>
      </c>
      <c r="AV2186" s="14" t="s">
        <v>79</v>
      </c>
      <c r="AW2186" s="14" t="s">
        <v>31</v>
      </c>
      <c r="AX2186" s="14" t="s">
        <v>69</v>
      </c>
      <c r="AY2186" s="254" t="s">
        <v>142</v>
      </c>
    </row>
    <row r="2187" s="13" customFormat="1">
      <c r="A2187" s="13"/>
      <c r="B2187" s="233"/>
      <c r="C2187" s="234"/>
      <c r="D2187" s="235" t="s">
        <v>153</v>
      </c>
      <c r="E2187" s="236" t="s">
        <v>19</v>
      </c>
      <c r="F2187" s="237" t="s">
        <v>2576</v>
      </c>
      <c r="G2187" s="234"/>
      <c r="H2187" s="236" t="s">
        <v>19</v>
      </c>
      <c r="I2187" s="238"/>
      <c r="J2187" s="234"/>
      <c r="K2187" s="234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3" t="s">
        <v>153</v>
      </c>
      <c r="AU2187" s="243" t="s">
        <v>79</v>
      </c>
      <c r="AV2187" s="13" t="s">
        <v>77</v>
      </c>
      <c r="AW2187" s="13" t="s">
        <v>31</v>
      </c>
      <c r="AX2187" s="13" t="s">
        <v>69</v>
      </c>
      <c r="AY2187" s="243" t="s">
        <v>142</v>
      </c>
    </row>
    <row r="2188" s="14" customFormat="1">
      <c r="A2188" s="14"/>
      <c r="B2188" s="244"/>
      <c r="C2188" s="245"/>
      <c r="D2188" s="235" t="s">
        <v>153</v>
      </c>
      <c r="E2188" s="246" t="s">
        <v>19</v>
      </c>
      <c r="F2188" s="247" t="s">
        <v>2915</v>
      </c>
      <c r="G2188" s="245"/>
      <c r="H2188" s="248">
        <v>0.81899999999999995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153</v>
      </c>
      <c r="AU2188" s="254" t="s">
        <v>79</v>
      </c>
      <c r="AV2188" s="14" t="s">
        <v>79</v>
      </c>
      <c r="AW2188" s="14" t="s">
        <v>31</v>
      </c>
      <c r="AX2188" s="14" t="s">
        <v>69</v>
      </c>
      <c r="AY2188" s="254" t="s">
        <v>142</v>
      </c>
    </row>
    <row r="2189" s="13" customFormat="1">
      <c r="A2189" s="13"/>
      <c r="B2189" s="233"/>
      <c r="C2189" s="234"/>
      <c r="D2189" s="235" t="s">
        <v>153</v>
      </c>
      <c r="E2189" s="236" t="s">
        <v>19</v>
      </c>
      <c r="F2189" s="237" t="s">
        <v>2578</v>
      </c>
      <c r="G2189" s="234"/>
      <c r="H2189" s="236" t="s">
        <v>19</v>
      </c>
      <c r="I2189" s="238"/>
      <c r="J2189" s="234"/>
      <c r="K2189" s="234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3" t="s">
        <v>153</v>
      </c>
      <c r="AU2189" s="243" t="s">
        <v>79</v>
      </c>
      <c r="AV2189" s="13" t="s">
        <v>77</v>
      </c>
      <c r="AW2189" s="13" t="s">
        <v>31</v>
      </c>
      <c r="AX2189" s="13" t="s">
        <v>69</v>
      </c>
      <c r="AY2189" s="243" t="s">
        <v>142</v>
      </c>
    </row>
    <row r="2190" s="14" customFormat="1">
      <c r="A2190" s="14"/>
      <c r="B2190" s="244"/>
      <c r="C2190" s="245"/>
      <c r="D2190" s="235" t="s">
        <v>153</v>
      </c>
      <c r="E2190" s="246" t="s">
        <v>19</v>
      </c>
      <c r="F2190" s="247" t="s">
        <v>2916</v>
      </c>
      <c r="G2190" s="245"/>
      <c r="H2190" s="248">
        <v>1.5900000000000001</v>
      </c>
      <c r="I2190" s="249"/>
      <c r="J2190" s="245"/>
      <c r="K2190" s="245"/>
      <c r="L2190" s="250"/>
      <c r="M2190" s="251"/>
      <c r="N2190" s="252"/>
      <c r="O2190" s="252"/>
      <c r="P2190" s="252"/>
      <c r="Q2190" s="252"/>
      <c r="R2190" s="252"/>
      <c r="S2190" s="252"/>
      <c r="T2190" s="25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4" t="s">
        <v>153</v>
      </c>
      <c r="AU2190" s="254" t="s">
        <v>79</v>
      </c>
      <c r="AV2190" s="14" t="s">
        <v>79</v>
      </c>
      <c r="AW2190" s="14" t="s">
        <v>31</v>
      </c>
      <c r="AX2190" s="14" t="s">
        <v>69</v>
      </c>
      <c r="AY2190" s="254" t="s">
        <v>142</v>
      </c>
    </row>
    <row r="2191" s="13" customFormat="1">
      <c r="A2191" s="13"/>
      <c r="B2191" s="233"/>
      <c r="C2191" s="234"/>
      <c r="D2191" s="235" t="s">
        <v>153</v>
      </c>
      <c r="E2191" s="236" t="s">
        <v>19</v>
      </c>
      <c r="F2191" s="237" t="s">
        <v>2580</v>
      </c>
      <c r="G2191" s="234"/>
      <c r="H2191" s="236" t="s">
        <v>19</v>
      </c>
      <c r="I2191" s="238"/>
      <c r="J2191" s="234"/>
      <c r="K2191" s="234"/>
      <c r="L2191" s="239"/>
      <c r="M2191" s="240"/>
      <c r="N2191" s="241"/>
      <c r="O2191" s="241"/>
      <c r="P2191" s="241"/>
      <c r="Q2191" s="241"/>
      <c r="R2191" s="241"/>
      <c r="S2191" s="241"/>
      <c r="T2191" s="24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3" t="s">
        <v>153</v>
      </c>
      <c r="AU2191" s="243" t="s">
        <v>79</v>
      </c>
      <c r="AV2191" s="13" t="s">
        <v>77</v>
      </c>
      <c r="AW2191" s="13" t="s">
        <v>31</v>
      </c>
      <c r="AX2191" s="13" t="s">
        <v>69</v>
      </c>
      <c r="AY2191" s="243" t="s">
        <v>142</v>
      </c>
    </row>
    <row r="2192" s="14" customFormat="1">
      <c r="A2192" s="14"/>
      <c r="B2192" s="244"/>
      <c r="C2192" s="245"/>
      <c r="D2192" s="235" t="s">
        <v>153</v>
      </c>
      <c r="E2192" s="246" t="s">
        <v>19</v>
      </c>
      <c r="F2192" s="247" t="s">
        <v>2917</v>
      </c>
      <c r="G2192" s="245"/>
      <c r="H2192" s="248">
        <v>2.52</v>
      </c>
      <c r="I2192" s="249"/>
      <c r="J2192" s="245"/>
      <c r="K2192" s="245"/>
      <c r="L2192" s="250"/>
      <c r="M2192" s="251"/>
      <c r="N2192" s="252"/>
      <c r="O2192" s="252"/>
      <c r="P2192" s="252"/>
      <c r="Q2192" s="252"/>
      <c r="R2192" s="252"/>
      <c r="S2192" s="252"/>
      <c r="T2192" s="253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4" t="s">
        <v>153</v>
      </c>
      <c r="AU2192" s="254" t="s">
        <v>79</v>
      </c>
      <c r="AV2192" s="14" t="s">
        <v>79</v>
      </c>
      <c r="AW2192" s="14" t="s">
        <v>31</v>
      </c>
      <c r="AX2192" s="14" t="s">
        <v>69</v>
      </c>
      <c r="AY2192" s="254" t="s">
        <v>142</v>
      </c>
    </row>
    <row r="2193" s="13" customFormat="1">
      <c r="A2193" s="13"/>
      <c r="B2193" s="233"/>
      <c r="C2193" s="234"/>
      <c r="D2193" s="235" t="s">
        <v>153</v>
      </c>
      <c r="E2193" s="236" t="s">
        <v>19</v>
      </c>
      <c r="F2193" s="237" t="s">
        <v>2582</v>
      </c>
      <c r="G2193" s="234"/>
      <c r="H2193" s="236" t="s">
        <v>19</v>
      </c>
      <c r="I2193" s="238"/>
      <c r="J2193" s="234"/>
      <c r="K2193" s="234"/>
      <c r="L2193" s="239"/>
      <c r="M2193" s="240"/>
      <c r="N2193" s="241"/>
      <c r="O2193" s="241"/>
      <c r="P2193" s="241"/>
      <c r="Q2193" s="241"/>
      <c r="R2193" s="241"/>
      <c r="S2193" s="241"/>
      <c r="T2193" s="24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3" t="s">
        <v>153</v>
      </c>
      <c r="AU2193" s="243" t="s">
        <v>79</v>
      </c>
      <c r="AV2193" s="13" t="s">
        <v>77</v>
      </c>
      <c r="AW2193" s="13" t="s">
        <v>31</v>
      </c>
      <c r="AX2193" s="13" t="s">
        <v>69</v>
      </c>
      <c r="AY2193" s="243" t="s">
        <v>142</v>
      </c>
    </row>
    <row r="2194" s="14" customFormat="1">
      <c r="A2194" s="14"/>
      <c r="B2194" s="244"/>
      <c r="C2194" s="245"/>
      <c r="D2194" s="235" t="s">
        <v>153</v>
      </c>
      <c r="E2194" s="246" t="s">
        <v>19</v>
      </c>
      <c r="F2194" s="247" t="s">
        <v>2918</v>
      </c>
      <c r="G2194" s="245"/>
      <c r="H2194" s="248">
        <v>2.2400000000000002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153</v>
      </c>
      <c r="AU2194" s="254" t="s">
        <v>79</v>
      </c>
      <c r="AV2194" s="14" t="s">
        <v>79</v>
      </c>
      <c r="AW2194" s="14" t="s">
        <v>31</v>
      </c>
      <c r="AX2194" s="14" t="s">
        <v>69</v>
      </c>
      <c r="AY2194" s="254" t="s">
        <v>142</v>
      </c>
    </row>
    <row r="2195" s="13" customFormat="1">
      <c r="A2195" s="13"/>
      <c r="B2195" s="233"/>
      <c r="C2195" s="234"/>
      <c r="D2195" s="235" t="s">
        <v>153</v>
      </c>
      <c r="E2195" s="236" t="s">
        <v>19</v>
      </c>
      <c r="F2195" s="237" t="s">
        <v>2584</v>
      </c>
      <c r="G2195" s="234"/>
      <c r="H2195" s="236" t="s">
        <v>19</v>
      </c>
      <c r="I2195" s="238"/>
      <c r="J2195" s="234"/>
      <c r="K2195" s="234"/>
      <c r="L2195" s="239"/>
      <c r="M2195" s="240"/>
      <c r="N2195" s="241"/>
      <c r="O2195" s="241"/>
      <c r="P2195" s="241"/>
      <c r="Q2195" s="241"/>
      <c r="R2195" s="241"/>
      <c r="S2195" s="241"/>
      <c r="T2195" s="242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3" t="s">
        <v>153</v>
      </c>
      <c r="AU2195" s="243" t="s">
        <v>79</v>
      </c>
      <c r="AV2195" s="13" t="s">
        <v>77</v>
      </c>
      <c r="AW2195" s="13" t="s">
        <v>31</v>
      </c>
      <c r="AX2195" s="13" t="s">
        <v>69</v>
      </c>
      <c r="AY2195" s="243" t="s">
        <v>142</v>
      </c>
    </row>
    <row r="2196" s="14" customFormat="1">
      <c r="A2196" s="14"/>
      <c r="B2196" s="244"/>
      <c r="C2196" s="245"/>
      <c r="D2196" s="235" t="s">
        <v>153</v>
      </c>
      <c r="E2196" s="246" t="s">
        <v>19</v>
      </c>
      <c r="F2196" s="247" t="s">
        <v>2919</v>
      </c>
      <c r="G2196" s="245"/>
      <c r="H2196" s="248">
        <v>1</v>
      </c>
      <c r="I2196" s="249"/>
      <c r="J2196" s="245"/>
      <c r="K2196" s="245"/>
      <c r="L2196" s="250"/>
      <c r="M2196" s="251"/>
      <c r="N2196" s="252"/>
      <c r="O2196" s="252"/>
      <c r="P2196" s="252"/>
      <c r="Q2196" s="252"/>
      <c r="R2196" s="252"/>
      <c r="S2196" s="252"/>
      <c r="T2196" s="253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4" t="s">
        <v>153</v>
      </c>
      <c r="AU2196" s="254" t="s">
        <v>79</v>
      </c>
      <c r="AV2196" s="14" t="s">
        <v>79</v>
      </c>
      <c r="AW2196" s="14" t="s">
        <v>31</v>
      </c>
      <c r="AX2196" s="14" t="s">
        <v>69</v>
      </c>
      <c r="AY2196" s="254" t="s">
        <v>142</v>
      </c>
    </row>
    <row r="2197" s="13" customFormat="1">
      <c r="A2197" s="13"/>
      <c r="B2197" s="233"/>
      <c r="C2197" s="234"/>
      <c r="D2197" s="235" t="s">
        <v>153</v>
      </c>
      <c r="E2197" s="236" t="s">
        <v>19</v>
      </c>
      <c r="F2197" s="237" t="s">
        <v>2635</v>
      </c>
      <c r="G2197" s="234"/>
      <c r="H2197" s="236" t="s">
        <v>19</v>
      </c>
      <c r="I2197" s="238"/>
      <c r="J2197" s="234"/>
      <c r="K2197" s="234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153</v>
      </c>
      <c r="AU2197" s="243" t="s">
        <v>79</v>
      </c>
      <c r="AV2197" s="13" t="s">
        <v>77</v>
      </c>
      <c r="AW2197" s="13" t="s">
        <v>31</v>
      </c>
      <c r="AX2197" s="13" t="s">
        <v>69</v>
      </c>
      <c r="AY2197" s="243" t="s">
        <v>142</v>
      </c>
    </row>
    <row r="2198" s="14" customFormat="1">
      <c r="A2198" s="14"/>
      <c r="B2198" s="244"/>
      <c r="C2198" s="245"/>
      <c r="D2198" s="235" t="s">
        <v>153</v>
      </c>
      <c r="E2198" s="246" t="s">
        <v>19</v>
      </c>
      <c r="F2198" s="247" t="s">
        <v>2920</v>
      </c>
      <c r="G2198" s="245"/>
      <c r="H2198" s="248">
        <v>1.3</v>
      </c>
      <c r="I2198" s="249"/>
      <c r="J2198" s="245"/>
      <c r="K2198" s="245"/>
      <c r="L2198" s="250"/>
      <c r="M2198" s="251"/>
      <c r="N2198" s="252"/>
      <c r="O2198" s="252"/>
      <c r="P2198" s="252"/>
      <c r="Q2198" s="252"/>
      <c r="R2198" s="252"/>
      <c r="S2198" s="252"/>
      <c r="T2198" s="25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4" t="s">
        <v>153</v>
      </c>
      <c r="AU2198" s="254" t="s">
        <v>79</v>
      </c>
      <c r="AV2198" s="14" t="s">
        <v>79</v>
      </c>
      <c r="AW2198" s="14" t="s">
        <v>31</v>
      </c>
      <c r="AX2198" s="14" t="s">
        <v>69</v>
      </c>
      <c r="AY2198" s="254" t="s">
        <v>142</v>
      </c>
    </row>
    <row r="2199" s="13" customFormat="1">
      <c r="A2199" s="13"/>
      <c r="B2199" s="233"/>
      <c r="C2199" s="234"/>
      <c r="D2199" s="235" t="s">
        <v>153</v>
      </c>
      <c r="E2199" s="236" t="s">
        <v>19</v>
      </c>
      <c r="F2199" s="237" t="s">
        <v>2586</v>
      </c>
      <c r="G2199" s="234"/>
      <c r="H2199" s="236" t="s">
        <v>19</v>
      </c>
      <c r="I2199" s="238"/>
      <c r="J2199" s="234"/>
      <c r="K2199" s="234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153</v>
      </c>
      <c r="AU2199" s="243" t="s">
        <v>79</v>
      </c>
      <c r="AV2199" s="13" t="s">
        <v>77</v>
      </c>
      <c r="AW2199" s="13" t="s">
        <v>31</v>
      </c>
      <c r="AX2199" s="13" t="s">
        <v>69</v>
      </c>
      <c r="AY2199" s="243" t="s">
        <v>142</v>
      </c>
    </row>
    <row r="2200" s="14" customFormat="1">
      <c r="A2200" s="14"/>
      <c r="B2200" s="244"/>
      <c r="C2200" s="245"/>
      <c r="D2200" s="235" t="s">
        <v>153</v>
      </c>
      <c r="E2200" s="246" t="s">
        <v>19</v>
      </c>
      <c r="F2200" s="247" t="s">
        <v>2921</v>
      </c>
      <c r="G2200" s="245"/>
      <c r="H2200" s="248">
        <v>6.5999999999999996</v>
      </c>
      <c r="I2200" s="249"/>
      <c r="J2200" s="245"/>
      <c r="K2200" s="245"/>
      <c r="L2200" s="250"/>
      <c r="M2200" s="251"/>
      <c r="N2200" s="252"/>
      <c r="O2200" s="252"/>
      <c r="P2200" s="252"/>
      <c r="Q2200" s="252"/>
      <c r="R2200" s="252"/>
      <c r="S2200" s="252"/>
      <c r="T2200" s="253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4" t="s">
        <v>153</v>
      </c>
      <c r="AU2200" s="254" t="s">
        <v>79</v>
      </c>
      <c r="AV2200" s="14" t="s">
        <v>79</v>
      </c>
      <c r="AW2200" s="14" t="s">
        <v>31</v>
      </c>
      <c r="AX2200" s="14" t="s">
        <v>69</v>
      </c>
      <c r="AY2200" s="254" t="s">
        <v>142</v>
      </c>
    </row>
    <row r="2201" s="14" customFormat="1">
      <c r="A2201" s="14"/>
      <c r="B2201" s="244"/>
      <c r="C2201" s="245"/>
      <c r="D2201" s="235" t="s">
        <v>153</v>
      </c>
      <c r="E2201" s="246" t="s">
        <v>19</v>
      </c>
      <c r="F2201" s="247" t="s">
        <v>2922</v>
      </c>
      <c r="G2201" s="245"/>
      <c r="H2201" s="248">
        <v>5.7999999999999998</v>
      </c>
      <c r="I2201" s="249"/>
      <c r="J2201" s="245"/>
      <c r="K2201" s="245"/>
      <c r="L2201" s="250"/>
      <c r="M2201" s="251"/>
      <c r="N2201" s="252"/>
      <c r="O2201" s="252"/>
      <c r="P2201" s="252"/>
      <c r="Q2201" s="252"/>
      <c r="R2201" s="252"/>
      <c r="S2201" s="252"/>
      <c r="T2201" s="253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4" t="s">
        <v>153</v>
      </c>
      <c r="AU2201" s="254" t="s">
        <v>79</v>
      </c>
      <c r="AV2201" s="14" t="s">
        <v>79</v>
      </c>
      <c r="AW2201" s="14" t="s">
        <v>31</v>
      </c>
      <c r="AX2201" s="14" t="s">
        <v>69</v>
      </c>
      <c r="AY2201" s="254" t="s">
        <v>142</v>
      </c>
    </row>
    <row r="2202" s="14" customFormat="1">
      <c r="A2202" s="14"/>
      <c r="B2202" s="244"/>
      <c r="C2202" s="245"/>
      <c r="D2202" s="235" t="s">
        <v>153</v>
      </c>
      <c r="E2202" s="246" t="s">
        <v>19</v>
      </c>
      <c r="F2202" s="247" t="s">
        <v>2922</v>
      </c>
      <c r="G2202" s="245"/>
      <c r="H2202" s="248">
        <v>5.7999999999999998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153</v>
      </c>
      <c r="AU2202" s="254" t="s">
        <v>79</v>
      </c>
      <c r="AV2202" s="14" t="s">
        <v>79</v>
      </c>
      <c r="AW2202" s="14" t="s">
        <v>31</v>
      </c>
      <c r="AX2202" s="14" t="s">
        <v>69</v>
      </c>
      <c r="AY2202" s="254" t="s">
        <v>142</v>
      </c>
    </row>
    <row r="2203" s="14" customFormat="1">
      <c r="A2203" s="14"/>
      <c r="B2203" s="244"/>
      <c r="C2203" s="245"/>
      <c r="D2203" s="235" t="s">
        <v>153</v>
      </c>
      <c r="E2203" s="246" t="s">
        <v>19</v>
      </c>
      <c r="F2203" s="247" t="s">
        <v>2923</v>
      </c>
      <c r="G2203" s="245"/>
      <c r="H2203" s="248">
        <v>2.04</v>
      </c>
      <c r="I2203" s="249"/>
      <c r="J2203" s="245"/>
      <c r="K2203" s="245"/>
      <c r="L2203" s="250"/>
      <c r="M2203" s="251"/>
      <c r="N2203" s="252"/>
      <c r="O2203" s="252"/>
      <c r="P2203" s="252"/>
      <c r="Q2203" s="252"/>
      <c r="R2203" s="252"/>
      <c r="S2203" s="252"/>
      <c r="T2203" s="253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4" t="s">
        <v>153</v>
      </c>
      <c r="AU2203" s="254" t="s">
        <v>79</v>
      </c>
      <c r="AV2203" s="14" t="s">
        <v>79</v>
      </c>
      <c r="AW2203" s="14" t="s">
        <v>31</v>
      </c>
      <c r="AX2203" s="14" t="s">
        <v>69</v>
      </c>
      <c r="AY2203" s="254" t="s">
        <v>142</v>
      </c>
    </row>
    <row r="2204" s="15" customFormat="1">
      <c r="A2204" s="15"/>
      <c r="B2204" s="255"/>
      <c r="C2204" s="256"/>
      <c r="D2204" s="235" t="s">
        <v>153</v>
      </c>
      <c r="E2204" s="257" t="s">
        <v>19</v>
      </c>
      <c r="F2204" s="258" t="s">
        <v>158</v>
      </c>
      <c r="G2204" s="256"/>
      <c r="H2204" s="259">
        <v>158.72200000000001</v>
      </c>
      <c r="I2204" s="260"/>
      <c r="J2204" s="256"/>
      <c r="K2204" s="256"/>
      <c r="L2204" s="261"/>
      <c r="M2204" s="262"/>
      <c r="N2204" s="263"/>
      <c r="O2204" s="263"/>
      <c r="P2204" s="263"/>
      <c r="Q2204" s="263"/>
      <c r="R2204" s="263"/>
      <c r="S2204" s="263"/>
      <c r="T2204" s="264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65" t="s">
        <v>153</v>
      </c>
      <c r="AU2204" s="265" t="s">
        <v>79</v>
      </c>
      <c r="AV2204" s="15" t="s">
        <v>149</v>
      </c>
      <c r="AW2204" s="15" t="s">
        <v>31</v>
      </c>
      <c r="AX2204" s="15" t="s">
        <v>77</v>
      </c>
      <c r="AY2204" s="265" t="s">
        <v>142</v>
      </c>
    </row>
    <row r="2205" s="2" customFormat="1" ht="16.5" customHeight="1">
      <c r="A2205" s="41"/>
      <c r="B2205" s="42"/>
      <c r="C2205" s="215" t="s">
        <v>2924</v>
      </c>
      <c r="D2205" s="215" t="s">
        <v>144</v>
      </c>
      <c r="E2205" s="216" t="s">
        <v>2925</v>
      </c>
      <c r="F2205" s="217" t="s">
        <v>2926</v>
      </c>
      <c r="G2205" s="218" t="s">
        <v>147</v>
      </c>
      <c r="H2205" s="219">
        <v>1209.1980000000001</v>
      </c>
      <c r="I2205" s="220"/>
      <c r="J2205" s="221">
        <f>ROUND(I2205*H2205,2)</f>
        <v>0</v>
      </c>
      <c r="K2205" s="217" t="s">
        <v>148</v>
      </c>
      <c r="L2205" s="47"/>
      <c r="M2205" s="222" t="s">
        <v>19</v>
      </c>
      <c r="N2205" s="223" t="s">
        <v>40</v>
      </c>
      <c r="O2205" s="87"/>
      <c r="P2205" s="224">
        <f>O2205*H2205</f>
        <v>0</v>
      </c>
      <c r="Q2205" s="224">
        <v>0</v>
      </c>
      <c r="R2205" s="224">
        <f>Q2205*H2205</f>
        <v>0</v>
      </c>
      <c r="S2205" s="224">
        <v>0</v>
      </c>
      <c r="T2205" s="225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6" t="s">
        <v>149</v>
      </c>
      <c r="AT2205" s="226" t="s">
        <v>144</v>
      </c>
      <c r="AU2205" s="226" t="s">
        <v>79</v>
      </c>
      <c r="AY2205" s="20" t="s">
        <v>142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20" t="s">
        <v>77</v>
      </c>
      <c r="BK2205" s="227">
        <f>ROUND(I2205*H2205,2)</f>
        <v>0</v>
      </c>
      <c r="BL2205" s="20" t="s">
        <v>149</v>
      </c>
      <c r="BM2205" s="226" t="s">
        <v>2927</v>
      </c>
    </row>
    <row r="2206" s="2" customFormat="1">
      <c r="A2206" s="41"/>
      <c r="B2206" s="42"/>
      <c r="C2206" s="43"/>
      <c r="D2206" s="228" t="s">
        <v>151</v>
      </c>
      <c r="E2206" s="43"/>
      <c r="F2206" s="229" t="s">
        <v>2928</v>
      </c>
      <c r="G2206" s="43"/>
      <c r="H2206" s="43"/>
      <c r="I2206" s="230"/>
      <c r="J2206" s="43"/>
      <c r="K2206" s="43"/>
      <c r="L2206" s="47"/>
      <c r="M2206" s="231"/>
      <c r="N2206" s="232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151</v>
      </c>
      <c r="AU2206" s="20" t="s">
        <v>79</v>
      </c>
    </row>
    <row r="2207" s="14" customFormat="1">
      <c r="A2207" s="14"/>
      <c r="B2207" s="244"/>
      <c r="C2207" s="245"/>
      <c r="D2207" s="235" t="s">
        <v>153</v>
      </c>
      <c r="E2207" s="246" t="s">
        <v>19</v>
      </c>
      <c r="F2207" s="247" t="s">
        <v>2888</v>
      </c>
      <c r="G2207" s="245"/>
      <c r="H2207" s="248">
        <v>74.951999999999998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153</v>
      </c>
      <c r="AU2207" s="254" t="s">
        <v>79</v>
      </c>
      <c r="AV2207" s="14" t="s">
        <v>79</v>
      </c>
      <c r="AW2207" s="14" t="s">
        <v>31</v>
      </c>
      <c r="AX2207" s="14" t="s">
        <v>69</v>
      </c>
      <c r="AY2207" s="254" t="s">
        <v>142</v>
      </c>
    </row>
    <row r="2208" s="14" customFormat="1">
      <c r="A2208" s="14"/>
      <c r="B2208" s="244"/>
      <c r="C2208" s="245"/>
      <c r="D2208" s="235" t="s">
        <v>153</v>
      </c>
      <c r="E2208" s="246" t="s">
        <v>19</v>
      </c>
      <c r="F2208" s="247" t="s">
        <v>2884</v>
      </c>
      <c r="G2208" s="245"/>
      <c r="H2208" s="248">
        <v>985.76199999999994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153</v>
      </c>
      <c r="AU2208" s="254" t="s">
        <v>79</v>
      </c>
      <c r="AV2208" s="14" t="s">
        <v>79</v>
      </c>
      <c r="AW2208" s="14" t="s">
        <v>31</v>
      </c>
      <c r="AX2208" s="14" t="s">
        <v>69</v>
      </c>
      <c r="AY2208" s="254" t="s">
        <v>142</v>
      </c>
    </row>
    <row r="2209" s="14" customFormat="1">
      <c r="A2209" s="14"/>
      <c r="B2209" s="244"/>
      <c r="C2209" s="245"/>
      <c r="D2209" s="235" t="s">
        <v>153</v>
      </c>
      <c r="E2209" s="246" t="s">
        <v>19</v>
      </c>
      <c r="F2209" s="247" t="s">
        <v>2885</v>
      </c>
      <c r="G2209" s="245"/>
      <c r="H2209" s="248">
        <v>76.319999999999993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153</v>
      </c>
      <c r="AU2209" s="254" t="s">
        <v>79</v>
      </c>
      <c r="AV2209" s="14" t="s">
        <v>79</v>
      </c>
      <c r="AW2209" s="14" t="s">
        <v>31</v>
      </c>
      <c r="AX2209" s="14" t="s">
        <v>69</v>
      </c>
      <c r="AY2209" s="254" t="s">
        <v>142</v>
      </c>
    </row>
    <row r="2210" s="14" customFormat="1">
      <c r="A2210" s="14"/>
      <c r="B2210" s="244"/>
      <c r="C2210" s="245"/>
      <c r="D2210" s="235" t="s">
        <v>153</v>
      </c>
      <c r="E2210" s="246" t="s">
        <v>19</v>
      </c>
      <c r="F2210" s="247" t="s">
        <v>2886</v>
      </c>
      <c r="G2210" s="245"/>
      <c r="H2210" s="248">
        <v>94.402000000000001</v>
      </c>
      <c r="I2210" s="249"/>
      <c r="J2210" s="245"/>
      <c r="K2210" s="245"/>
      <c r="L2210" s="250"/>
      <c r="M2210" s="251"/>
      <c r="N2210" s="252"/>
      <c r="O2210" s="252"/>
      <c r="P2210" s="252"/>
      <c r="Q2210" s="252"/>
      <c r="R2210" s="252"/>
      <c r="S2210" s="252"/>
      <c r="T2210" s="25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4" t="s">
        <v>153</v>
      </c>
      <c r="AU2210" s="254" t="s">
        <v>79</v>
      </c>
      <c r="AV2210" s="14" t="s">
        <v>79</v>
      </c>
      <c r="AW2210" s="14" t="s">
        <v>31</v>
      </c>
      <c r="AX2210" s="14" t="s">
        <v>69</v>
      </c>
      <c r="AY2210" s="254" t="s">
        <v>142</v>
      </c>
    </row>
    <row r="2211" s="14" customFormat="1">
      <c r="A2211" s="14"/>
      <c r="B2211" s="244"/>
      <c r="C2211" s="245"/>
      <c r="D2211" s="235" t="s">
        <v>153</v>
      </c>
      <c r="E2211" s="246" t="s">
        <v>19</v>
      </c>
      <c r="F2211" s="247" t="s">
        <v>2887</v>
      </c>
      <c r="G2211" s="245"/>
      <c r="H2211" s="248">
        <v>-22.238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153</v>
      </c>
      <c r="AU2211" s="254" t="s">
        <v>79</v>
      </c>
      <c r="AV2211" s="14" t="s">
        <v>79</v>
      </c>
      <c r="AW2211" s="14" t="s">
        <v>31</v>
      </c>
      <c r="AX2211" s="14" t="s">
        <v>69</v>
      </c>
      <c r="AY2211" s="254" t="s">
        <v>142</v>
      </c>
    </row>
    <row r="2212" s="15" customFormat="1">
      <c r="A2212" s="15"/>
      <c r="B2212" s="255"/>
      <c r="C2212" s="256"/>
      <c r="D2212" s="235" t="s">
        <v>153</v>
      </c>
      <c r="E2212" s="257" t="s">
        <v>19</v>
      </c>
      <c r="F2212" s="258" t="s">
        <v>158</v>
      </c>
      <c r="G2212" s="256"/>
      <c r="H2212" s="259">
        <v>1209.1979999999999</v>
      </c>
      <c r="I2212" s="260"/>
      <c r="J2212" s="256"/>
      <c r="K2212" s="256"/>
      <c r="L2212" s="261"/>
      <c r="M2212" s="262"/>
      <c r="N2212" s="263"/>
      <c r="O2212" s="263"/>
      <c r="P2212" s="263"/>
      <c r="Q2212" s="263"/>
      <c r="R2212" s="263"/>
      <c r="S2212" s="263"/>
      <c r="T2212" s="264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5" t="s">
        <v>153</v>
      </c>
      <c r="AU2212" s="265" t="s">
        <v>79</v>
      </c>
      <c r="AV2212" s="15" t="s">
        <v>149</v>
      </c>
      <c r="AW2212" s="15" t="s">
        <v>31</v>
      </c>
      <c r="AX2212" s="15" t="s">
        <v>77</v>
      </c>
      <c r="AY2212" s="265" t="s">
        <v>142</v>
      </c>
    </row>
    <row r="2213" s="2" customFormat="1" ht="24.15" customHeight="1">
      <c r="A2213" s="41"/>
      <c r="B2213" s="42"/>
      <c r="C2213" s="215" t="s">
        <v>2929</v>
      </c>
      <c r="D2213" s="215" t="s">
        <v>144</v>
      </c>
      <c r="E2213" s="216" t="s">
        <v>2930</v>
      </c>
      <c r="F2213" s="217" t="s">
        <v>2931</v>
      </c>
      <c r="G2213" s="218" t="s">
        <v>147</v>
      </c>
      <c r="H2213" s="219">
        <v>1134.2460000000001</v>
      </c>
      <c r="I2213" s="220"/>
      <c r="J2213" s="221">
        <f>ROUND(I2213*H2213,2)</f>
        <v>0</v>
      </c>
      <c r="K2213" s="217" t="s">
        <v>148</v>
      </c>
      <c r="L2213" s="47"/>
      <c r="M2213" s="222" t="s">
        <v>19</v>
      </c>
      <c r="N2213" s="223" t="s">
        <v>40</v>
      </c>
      <c r="O2213" s="87"/>
      <c r="P2213" s="224">
        <f>O2213*H2213</f>
        <v>0</v>
      </c>
      <c r="Q2213" s="224">
        <v>0</v>
      </c>
      <c r="R2213" s="224">
        <f>Q2213*H2213</f>
        <v>0</v>
      </c>
      <c r="S2213" s="224">
        <v>0</v>
      </c>
      <c r="T2213" s="225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6" t="s">
        <v>149</v>
      </c>
      <c r="AT2213" s="226" t="s">
        <v>144</v>
      </c>
      <c r="AU2213" s="226" t="s">
        <v>79</v>
      </c>
      <c r="AY2213" s="20" t="s">
        <v>142</v>
      </c>
      <c r="BE2213" s="227">
        <f>IF(N2213="základní",J2213,0)</f>
        <v>0</v>
      </c>
      <c r="BF2213" s="227">
        <f>IF(N2213="snížená",J2213,0)</f>
        <v>0</v>
      </c>
      <c r="BG2213" s="227">
        <f>IF(N2213="zákl. přenesená",J2213,0)</f>
        <v>0</v>
      </c>
      <c r="BH2213" s="227">
        <f>IF(N2213="sníž. přenesená",J2213,0)</f>
        <v>0</v>
      </c>
      <c r="BI2213" s="227">
        <f>IF(N2213="nulová",J2213,0)</f>
        <v>0</v>
      </c>
      <c r="BJ2213" s="20" t="s">
        <v>77</v>
      </c>
      <c r="BK2213" s="227">
        <f>ROUND(I2213*H2213,2)</f>
        <v>0</v>
      </c>
      <c r="BL2213" s="20" t="s">
        <v>149</v>
      </c>
      <c r="BM2213" s="226" t="s">
        <v>2932</v>
      </c>
    </row>
    <row r="2214" s="2" customFormat="1">
      <c r="A2214" s="41"/>
      <c r="B2214" s="42"/>
      <c r="C2214" s="43"/>
      <c r="D2214" s="228" t="s">
        <v>151</v>
      </c>
      <c r="E2214" s="43"/>
      <c r="F2214" s="229" t="s">
        <v>2933</v>
      </c>
      <c r="G2214" s="43"/>
      <c r="H2214" s="43"/>
      <c r="I2214" s="230"/>
      <c r="J2214" s="43"/>
      <c r="K2214" s="43"/>
      <c r="L2214" s="47"/>
      <c r="M2214" s="231"/>
      <c r="N2214" s="232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151</v>
      </c>
      <c r="AU2214" s="20" t="s">
        <v>79</v>
      </c>
    </row>
    <row r="2215" s="2" customFormat="1" ht="21.75" customHeight="1">
      <c r="A2215" s="41"/>
      <c r="B2215" s="42"/>
      <c r="C2215" s="215" t="s">
        <v>2934</v>
      </c>
      <c r="D2215" s="215" t="s">
        <v>144</v>
      </c>
      <c r="E2215" s="216" t="s">
        <v>2935</v>
      </c>
      <c r="F2215" s="217" t="s">
        <v>2936</v>
      </c>
      <c r="G2215" s="218" t="s">
        <v>201</v>
      </c>
      <c r="H2215" s="219">
        <v>21.132999999999999</v>
      </c>
      <c r="I2215" s="220"/>
      <c r="J2215" s="221">
        <f>ROUND(I2215*H2215,2)</f>
        <v>0</v>
      </c>
      <c r="K2215" s="217" t="s">
        <v>148</v>
      </c>
      <c r="L2215" s="47"/>
      <c r="M2215" s="222" t="s">
        <v>19</v>
      </c>
      <c r="N2215" s="223" t="s">
        <v>40</v>
      </c>
      <c r="O2215" s="87"/>
      <c r="P2215" s="224">
        <f>O2215*H2215</f>
        <v>0</v>
      </c>
      <c r="Q2215" s="224">
        <v>2.5018699999999998</v>
      </c>
      <c r="R2215" s="224">
        <f>Q2215*H2215</f>
        <v>52.872018709999992</v>
      </c>
      <c r="S2215" s="224">
        <v>0</v>
      </c>
      <c r="T2215" s="225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26" t="s">
        <v>149</v>
      </c>
      <c r="AT2215" s="226" t="s">
        <v>144</v>
      </c>
      <c r="AU2215" s="226" t="s">
        <v>79</v>
      </c>
      <c r="AY2215" s="20" t="s">
        <v>142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20" t="s">
        <v>77</v>
      </c>
      <c r="BK2215" s="227">
        <f>ROUND(I2215*H2215,2)</f>
        <v>0</v>
      </c>
      <c r="BL2215" s="20" t="s">
        <v>149</v>
      </c>
      <c r="BM2215" s="226" t="s">
        <v>2937</v>
      </c>
    </row>
    <row r="2216" s="2" customFormat="1">
      <c r="A2216" s="41"/>
      <c r="B2216" s="42"/>
      <c r="C2216" s="43"/>
      <c r="D2216" s="228" t="s">
        <v>151</v>
      </c>
      <c r="E2216" s="43"/>
      <c r="F2216" s="229" t="s">
        <v>2938</v>
      </c>
      <c r="G2216" s="43"/>
      <c r="H2216" s="43"/>
      <c r="I2216" s="230"/>
      <c r="J2216" s="43"/>
      <c r="K2216" s="43"/>
      <c r="L2216" s="47"/>
      <c r="M2216" s="231"/>
      <c r="N2216" s="232"/>
      <c r="O2216" s="87"/>
      <c r="P2216" s="87"/>
      <c r="Q2216" s="87"/>
      <c r="R2216" s="87"/>
      <c r="S2216" s="87"/>
      <c r="T2216" s="88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T2216" s="20" t="s">
        <v>151</v>
      </c>
      <c r="AU2216" s="20" t="s">
        <v>79</v>
      </c>
    </row>
    <row r="2217" s="14" customFormat="1">
      <c r="A2217" s="14"/>
      <c r="B2217" s="244"/>
      <c r="C2217" s="245"/>
      <c r="D2217" s="235" t="s">
        <v>153</v>
      </c>
      <c r="E2217" s="246" t="s">
        <v>19</v>
      </c>
      <c r="F2217" s="247" t="s">
        <v>2939</v>
      </c>
      <c r="G2217" s="245"/>
      <c r="H2217" s="248">
        <v>21.132999999999999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153</v>
      </c>
      <c r="AU2217" s="254" t="s">
        <v>79</v>
      </c>
      <c r="AV2217" s="14" t="s">
        <v>79</v>
      </c>
      <c r="AW2217" s="14" t="s">
        <v>31</v>
      </c>
      <c r="AX2217" s="14" t="s">
        <v>77</v>
      </c>
      <c r="AY2217" s="254" t="s">
        <v>142</v>
      </c>
    </row>
    <row r="2218" s="2" customFormat="1" ht="21.75" customHeight="1">
      <c r="A2218" s="41"/>
      <c r="B2218" s="42"/>
      <c r="C2218" s="215" t="s">
        <v>2940</v>
      </c>
      <c r="D2218" s="215" t="s">
        <v>144</v>
      </c>
      <c r="E2218" s="216" t="s">
        <v>2941</v>
      </c>
      <c r="F2218" s="217" t="s">
        <v>2942</v>
      </c>
      <c r="G2218" s="218" t="s">
        <v>201</v>
      </c>
      <c r="H2218" s="219">
        <v>9.1579999999999995</v>
      </c>
      <c r="I2218" s="220"/>
      <c r="J2218" s="221">
        <f>ROUND(I2218*H2218,2)</f>
        <v>0</v>
      </c>
      <c r="K2218" s="217" t="s">
        <v>148</v>
      </c>
      <c r="L2218" s="47"/>
      <c r="M2218" s="222" t="s">
        <v>19</v>
      </c>
      <c r="N2218" s="223" t="s">
        <v>40</v>
      </c>
      <c r="O2218" s="87"/>
      <c r="P2218" s="224">
        <f>O2218*H2218</f>
        <v>0</v>
      </c>
      <c r="Q2218" s="224">
        <v>0</v>
      </c>
      <c r="R2218" s="224">
        <f>Q2218*H2218</f>
        <v>0</v>
      </c>
      <c r="S2218" s="224">
        <v>0</v>
      </c>
      <c r="T2218" s="225">
        <f>S2218*H2218</f>
        <v>0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26" t="s">
        <v>149</v>
      </c>
      <c r="AT2218" s="226" t="s">
        <v>144</v>
      </c>
      <c r="AU2218" s="226" t="s">
        <v>79</v>
      </c>
      <c r="AY2218" s="20" t="s">
        <v>142</v>
      </c>
      <c r="BE2218" s="227">
        <f>IF(N2218="základní",J2218,0)</f>
        <v>0</v>
      </c>
      <c r="BF2218" s="227">
        <f>IF(N2218="snížená",J2218,0)</f>
        <v>0</v>
      </c>
      <c r="BG2218" s="227">
        <f>IF(N2218="zákl. přenesená",J2218,0)</f>
        <v>0</v>
      </c>
      <c r="BH2218" s="227">
        <f>IF(N2218="sníž. přenesená",J2218,0)</f>
        <v>0</v>
      </c>
      <c r="BI2218" s="227">
        <f>IF(N2218="nulová",J2218,0)</f>
        <v>0</v>
      </c>
      <c r="BJ2218" s="20" t="s">
        <v>77</v>
      </c>
      <c r="BK2218" s="227">
        <f>ROUND(I2218*H2218,2)</f>
        <v>0</v>
      </c>
      <c r="BL2218" s="20" t="s">
        <v>149</v>
      </c>
      <c r="BM2218" s="226" t="s">
        <v>2943</v>
      </c>
    </row>
    <row r="2219" s="2" customFormat="1">
      <c r="A2219" s="41"/>
      <c r="B2219" s="42"/>
      <c r="C2219" s="43"/>
      <c r="D2219" s="228" t="s">
        <v>151</v>
      </c>
      <c r="E2219" s="43"/>
      <c r="F2219" s="229" t="s">
        <v>2944</v>
      </c>
      <c r="G2219" s="43"/>
      <c r="H2219" s="43"/>
      <c r="I2219" s="230"/>
      <c r="J2219" s="43"/>
      <c r="K2219" s="43"/>
      <c r="L2219" s="47"/>
      <c r="M2219" s="231"/>
      <c r="N2219" s="232"/>
      <c r="O2219" s="87"/>
      <c r="P2219" s="87"/>
      <c r="Q2219" s="87"/>
      <c r="R2219" s="87"/>
      <c r="S2219" s="87"/>
      <c r="T2219" s="88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T2219" s="20" t="s">
        <v>151</v>
      </c>
      <c r="AU2219" s="20" t="s">
        <v>79</v>
      </c>
    </row>
    <row r="2220" s="14" customFormat="1">
      <c r="A2220" s="14"/>
      <c r="B2220" s="244"/>
      <c r="C2220" s="245"/>
      <c r="D2220" s="235" t="s">
        <v>153</v>
      </c>
      <c r="E2220" s="246" t="s">
        <v>19</v>
      </c>
      <c r="F2220" s="247" t="s">
        <v>2945</v>
      </c>
      <c r="G2220" s="245"/>
      <c r="H2220" s="248">
        <v>9.1579999999999995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153</v>
      </c>
      <c r="AU2220" s="254" t="s">
        <v>79</v>
      </c>
      <c r="AV2220" s="14" t="s">
        <v>79</v>
      </c>
      <c r="AW2220" s="14" t="s">
        <v>31</v>
      </c>
      <c r="AX2220" s="14" t="s">
        <v>77</v>
      </c>
      <c r="AY2220" s="254" t="s">
        <v>142</v>
      </c>
    </row>
    <row r="2221" s="2" customFormat="1" ht="24.15" customHeight="1">
      <c r="A2221" s="41"/>
      <c r="B2221" s="42"/>
      <c r="C2221" s="215" t="s">
        <v>2946</v>
      </c>
      <c r="D2221" s="215" t="s">
        <v>144</v>
      </c>
      <c r="E2221" s="216" t="s">
        <v>2947</v>
      </c>
      <c r="F2221" s="217" t="s">
        <v>2948</v>
      </c>
      <c r="G2221" s="218" t="s">
        <v>201</v>
      </c>
      <c r="H2221" s="219">
        <v>11.433999999999999</v>
      </c>
      <c r="I2221" s="220"/>
      <c r="J2221" s="221">
        <f>ROUND(I2221*H2221,2)</f>
        <v>0</v>
      </c>
      <c r="K2221" s="217" t="s">
        <v>148</v>
      </c>
      <c r="L2221" s="47"/>
      <c r="M2221" s="222" t="s">
        <v>19</v>
      </c>
      <c r="N2221" s="223" t="s">
        <v>40</v>
      </c>
      <c r="O2221" s="87"/>
      <c r="P2221" s="224">
        <f>O2221*H2221</f>
        <v>0</v>
      </c>
      <c r="Q2221" s="224">
        <v>0.040000000000000001</v>
      </c>
      <c r="R2221" s="224">
        <f>Q2221*H2221</f>
        <v>0.45735999999999999</v>
      </c>
      <c r="S2221" s="224">
        <v>0</v>
      </c>
      <c r="T2221" s="225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26" t="s">
        <v>149</v>
      </c>
      <c r="AT2221" s="226" t="s">
        <v>144</v>
      </c>
      <c r="AU2221" s="226" t="s">
        <v>79</v>
      </c>
      <c r="AY2221" s="20" t="s">
        <v>142</v>
      </c>
      <c r="BE2221" s="227">
        <f>IF(N2221="základní",J2221,0)</f>
        <v>0</v>
      </c>
      <c r="BF2221" s="227">
        <f>IF(N2221="snížená",J2221,0)</f>
        <v>0</v>
      </c>
      <c r="BG2221" s="227">
        <f>IF(N2221="zákl. přenesená",J2221,0)</f>
        <v>0</v>
      </c>
      <c r="BH2221" s="227">
        <f>IF(N2221="sníž. přenesená",J2221,0)</f>
        <v>0</v>
      </c>
      <c r="BI2221" s="227">
        <f>IF(N2221="nulová",J2221,0)</f>
        <v>0</v>
      </c>
      <c r="BJ2221" s="20" t="s">
        <v>77</v>
      </c>
      <c r="BK2221" s="227">
        <f>ROUND(I2221*H2221,2)</f>
        <v>0</v>
      </c>
      <c r="BL2221" s="20" t="s">
        <v>149</v>
      </c>
      <c r="BM2221" s="226" t="s">
        <v>2949</v>
      </c>
    </row>
    <row r="2222" s="2" customFormat="1">
      <c r="A2222" s="41"/>
      <c r="B2222" s="42"/>
      <c r="C2222" s="43"/>
      <c r="D2222" s="228" t="s">
        <v>151</v>
      </c>
      <c r="E2222" s="43"/>
      <c r="F2222" s="229" t="s">
        <v>2950</v>
      </c>
      <c r="G2222" s="43"/>
      <c r="H2222" s="43"/>
      <c r="I2222" s="230"/>
      <c r="J2222" s="43"/>
      <c r="K2222" s="43"/>
      <c r="L2222" s="47"/>
      <c r="M2222" s="231"/>
      <c r="N2222" s="232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151</v>
      </c>
      <c r="AU2222" s="20" t="s">
        <v>79</v>
      </c>
    </row>
    <row r="2223" s="14" customFormat="1">
      <c r="A2223" s="14"/>
      <c r="B2223" s="244"/>
      <c r="C2223" s="245"/>
      <c r="D2223" s="235" t="s">
        <v>153</v>
      </c>
      <c r="E2223" s="246" t="s">
        <v>19</v>
      </c>
      <c r="F2223" s="247" t="s">
        <v>2951</v>
      </c>
      <c r="G2223" s="245"/>
      <c r="H2223" s="248">
        <v>11.433999999999999</v>
      </c>
      <c r="I2223" s="249"/>
      <c r="J2223" s="245"/>
      <c r="K2223" s="245"/>
      <c r="L2223" s="250"/>
      <c r="M2223" s="251"/>
      <c r="N2223" s="252"/>
      <c r="O2223" s="252"/>
      <c r="P2223" s="252"/>
      <c r="Q2223" s="252"/>
      <c r="R2223" s="252"/>
      <c r="S2223" s="252"/>
      <c r="T2223" s="253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4" t="s">
        <v>153</v>
      </c>
      <c r="AU2223" s="254" t="s">
        <v>79</v>
      </c>
      <c r="AV2223" s="14" t="s">
        <v>79</v>
      </c>
      <c r="AW2223" s="14" t="s">
        <v>31</v>
      </c>
      <c r="AX2223" s="14" t="s">
        <v>69</v>
      </c>
      <c r="AY2223" s="254" t="s">
        <v>142</v>
      </c>
    </row>
    <row r="2224" s="15" customFormat="1">
      <c r="A2224" s="15"/>
      <c r="B2224" s="255"/>
      <c r="C2224" s="256"/>
      <c r="D2224" s="235" t="s">
        <v>153</v>
      </c>
      <c r="E2224" s="257" t="s">
        <v>19</v>
      </c>
      <c r="F2224" s="258" t="s">
        <v>158</v>
      </c>
      <c r="G2224" s="256"/>
      <c r="H2224" s="259">
        <v>11.433999999999999</v>
      </c>
      <c r="I2224" s="260"/>
      <c r="J2224" s="256"/>
      <c r="K2224" s="256"/>
      <c r="L2224" s="261"/>
      <c r="M2224" s="262"/>
      <c r="N2224" s="263"/>
      <c r="O2224" s="263"/>
      <c r="P2224" s="263"/>
      <c r="Q2224" s="263"/>
      <c r="R2224" s="263"/>
      <c r="S2224" s="263"/>
      <c r="T2224" s="264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65" t="s">
        <v>153</v>
      </c>
      <c r="AU2224" s="265" t="s">
        <v>79</v>
      </c>
      <c r="AV2224" s="15" t="s">
        <v>149</v>
      </c>
      <c r="AW2224" s="15" t="s">
        <v>31</v>
      </c>
      <c r="AX2224" s="15" t="s">
        <v>77</v>
      </c>
      <c r="AY2224" s="265" t="s">
        <v>142</v>
      </c>
    </row>
    <row r="2225" s="2" customFormat="1" ht="16.5" customHeight="1">
      <c r="A2225" s="41"/>
      <c r="B2225" s="42"/>
      <c r="C2225" s="215" t="s">
        <v>2952</v>
      </c>
      <c r="D2225" s="215" t="s">
        <v>144</v>
      </c>
      <c r="E2225" s="216" t="s">
        <v>2953</v>
      </c>
      <c r="F2225" s="217" t="s">
        <v>2954</v>
      </c>
      <c r="G2225" s="218" t="s">
        <v>256</v>
      </c>
      <c r="H2225" s="219">
        <v>1.4750000000000001</v>
      </c>
      <c r="I2225" s="220"/>
      <c r="J2225" s="221">
        <f>ROUND(I2225*H2225,2)</f>
        <v>0</v>
      </c>
      <c r="K2225" s="217" t="s">
        <v>148</v>
      </c>
      <c r="L2225" s="47"/>
      <c r="M2225" s="222" t="s">
        <v>19</v>
      </c>
      <c r="N2225" s="223" t="s">
        <v>40</v>
      </c>
      <c r="O2225" s="87"/>
      <c r="P2225" s="224">
        <f>O2225*H2225</f>
        <v>0</v>
      </c>
      <c r="Q2225" s="224">
        <v>1.06277</v>
      </c>
      <c r="R2225" s="224">
        <f>Q2225*H2225</f>
        <v>1.5675857500000001</v>
      </c>
      <c r="S2225" s="224">
        <v>0</v>
      </c>
      <c r="T2225" s="225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26" t="s">
        <v>149</v>
      </c>
      <c r="AT2225" s="226" t="s">
        <v>144</v>
      </c>
      <c r="AU2225" s="226" t="s">
        <v>79</v>
      </c>
      <c r="AY2225" s="20" t="s">
        <v>142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20" t="s">
        <v>77</v>
      </c>
      <c r="BK2225" s="227">
        <f>ROUND(I2225*H2225,2)</f>
        <v>0</v>
      </c>
      <c r="BL2225" s="20" t="s">
        <v>149</v>
      </c>
      <c r="BM2225" s="226" t="s">
        <v>2955</v>
      </c>
    </row>
    <row r="2226" s="2" customFormat="1">
      <c r="A2226" s="41"/>
      <c r="B2226" s="42"/>
      <c r="C2226" s="43"/>
      <c r="D2226" s="228" t="s">
        <v>151</v>
      </c>
      <c r="E2226" s="43"/>
      <c r="F2226" s="229" t="s">
        <v>2956</v>
      </c>
      <c r="G2226" s="43"/>
      <c r="H2226" s="43"/>
      <c r="I2226" s="230"/>
      <c r="J2226" s="43"/>
      <c r="K2226" s="43"/>
      <c r="L2226" s="47"/>
      <c r="M2226" s="231"/>
      <c r="N2226" s="232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151</v>
      </c>
      <c r="AU2226" s="20" t="s">
        <v>79</v>
      </c>
    </row>
    <row r="2227" s="13" customFormat="1">
      <c r="A2227" s="13"/>
      <c r="B2227" s="233"/>
      <c r="C2227" s="234"/>
      <c r="D2227" s="235" t="s">
        <v>153</v>
      </c>
      <c r="E2227" s="236" t="s">
        <v>19</v>
      </c>
      <c r="F2227" s="237" t="s">
        <v>1838</v>
      </c>
      <c r="G2227" s="234"/>
      <c r="H2227" s="236" t="s">
        <v>19</v>
      </c>
      <c r="I2227" s="238"/>
      <c r="J2227" s="234"/>
      <c r="K2227" s="234"/>
      <c r="L2227" s="239"/>
      <c r="M2227" s="240"/>
      <c r="N2227" s="241"/>
      <c r="O2227" s="241"/>
      <c r="P2227" s="241"/>
      <c r="Q2227" s="241"/>
      <c r="R2227" s="241"/>
      <c r="S2227" s="241"/>
      <c r="T2227" s="24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3" t="s">
        <v>153</v>
      </c>
      <c r="AU2227" s="243" t="s">
        <v>79</v>
      </c>
      <c r="AV2227" s="13" t="s">
        <v>77</v>
      </c>
      <c r="AW2227" s="13" t="s">
        <v>31</v>
      </c>
      <c r="AX2227" s="13" t="s">
        <v>69</v>
      </c>
      <c r="AY2227" s="243" t="s">
        <v>142</v>
      </c>
    </row>
    <row r="2228" s="14" customFormat="1">
      <c r="A2228" s="14"/>
      <c r="B2228" s="244"/>
      <c r="C2228" s="245"/>
      <c r="D2228" s="235" t="s">
        <v>153</v>
      </c>
      <c r="E2228" s="246" t="s">
        <v>19</v>
      </c>
      <c r="F2228" s="247" t="s">
        <v>1869</v>
      </c>
      <c r="G2228" s="245"/>
      <c r="H2228" s="248">
        <v>0.81699999999999995</v>
      </c>
      <c r="I2228" s="249"/>
      <c r="J2228" s="245"/>
      <c r="K2228" s="245"/>
      <c r="L2228" s="250"/>
      <c r="M2228" s="251"/>
      <c r="N2228" s="252"/>
      <c r="O2228" s="252"/>
      <c r="P2228" s="252"/>
      <c r="Q2228" s="252"/>
      <c r="R2228" s="252"/>
      <c r="S2228" s="252"/>
      <c r="T2228" s="253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4" t="s">
        <v>153</v>
      </c>
      <c r="AU2228" s="254" t="s">
        <v>79</v>
      </c>
      <c r="AV2228" s="14" t="s">
        <v>79</v>
      </c>
      <c r="AW2228" s="14" t="s">
        <v>31</v>
      </c>
      <c r="AX2228" s="14" t="s">
        <v>69</v>
      </c>
      <c r="AY2228" s="254" t="s">
        <v>142</v>
      </c>
    </row>
    <row r="2229" s="13" customFormat="1">
      <c r="A2229" s="13"/>
      <c r="B2229" s="233"/>
      <c r="C2229" s="234"/>
      <c r="D2229" s="235" t="s">
        <v>153</v>
      </c>
      <c r="E2229" s="236" t="s">
        <v>19</v>
      </c>
      <c r="F2229" s="237" t="s">
        <v>1841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153</v>
      </c>
      <c r="AU2229" s="243" t="s">
        <v>79</v>
      </c>
      <c r="AV2229" s="13" t="s">
        <v>77</v>
      </c>
      <c r="AW2229" s="13" t="s">
        <v>31</v>
      </c>
      <c r="AX2229" s="13" t="s">
        <v>69</v>
      </c>
      <c r="AY2229" s="243" t="s">
        <v>142</v>
      </c>
    </row>
    <row r="2230" s="14" customFormat="1">
      <c r="A2230" s="14"/>
      <c r="B2230" s="244"/>
      <c r="C2230" s="245"/>
      <c r="D2230" s="235" t="s">
        <v>153</v>
      </c>
      <c r="E2230" s="246" t="s">
        <v>19</v>
      </c>
      <c r="F2230" s="247" t="s">
        <v>1870</v>
      </c>
      <c r="G2230" s="245"/>
      <c r="H2230" s="248">
        <v>0.63100000000000001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153</v>
      </c>
      <c r="AU2230" s="254" t="s">
        <v>79</v>
      </c>
      <c r="AV2230" s="14" t="s">
        <v>79</v>
      </c>
      <c r="AW2230" s="14" t="s">
        <v>31</v>
      </c>
      <c r="AX2230" s="14" t="s">
        <v>69</v>
      </c>
      <c r="AY2230" s="254" t="s">
        <v>142</v>
      </c>
    </row>
    <row r="2231" s="13" customFormat="1">
      <c r="A2231" s="13"/>
      <c r="B2231" s="233"/>
      <c r="C2231" s="234"/>
      <c r="D2231" s="235" t="s">
        <v>153</v>
      </c>
      <c r="E2231" s="236" t="s">
        <v>19</v>
      </c>
      <c r="F2231" s="237" t="s">
        <v>1844</v>
      </c>
      <c r="G2231" s="234"/>
      <c r="H2231" s="236" t="s">
        <v>19</v>
      </c>
      <c r="I2231" s="238"/>
      <c r="J2231" s="234"/>
      <c r="K2231" s="234"/>
      <c r="L2231" s="239"/>
      <c r="M2231" s="240"/>
      <c r="N2231" s="241"/>
      <c r="O2231" s="241"/>
      <c r="P2231" s="241"/>
      <c r="Q2231" s="241"/>
      <c r="R2231" s="241"/>
      <c r="S2231" s="241"/>
      <c r="T2231" s="24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3" t="s">
        <v>153</v>
      </c>
      <c r="AU2231" s="243" t="s">
        <v>79</v>
      </c>
      <c r="AV2231" s="13" t="s">
        <v>77</v>
      </c>
      <c r="AW2231" s="13" t="s">
        <v>31</v>
      </c>
      <c r="AX2231" s="13" t="s">
        <v>69</v>
      </c>
      <c r="AY2231" s="243" t="s">
        <v>142</v>
      </c>
    </row>
    <row r="2232" s="14" customFormat="1">
      <c r="A2232" s="14"/>
      <c r="B2232" s="244"/>
      <c r="C2232" s="245"/>
      <c r="D2232" s="235" t="s">
        <v>153</v>
      </c>
      <c r="E2232" s="246" t="s">
        <v>19</v>
      </c>
      <c r="F2232" s="247" t="s">
        <v>1871</v>
      </c>
      <c r="G2232" s="245"/>
      <c r="H2232" s="248">
        <v>0.027</v>
      </c>
      <c r="I2232" s="249"/>
      <c r="J2232" s="245"/>
      <c r="K2232" s="245"/>
      <c r="L2232" s="250"/>
      <c r="M2232" s="251"/>
      <c r="N2232" s="252"/>
      <c r="O2232" s="252"/>
      <c r="P2232" s="252"/>
      <c r="Q2232" s="252"/>
      <c r="R2232" s="252"/>
      <c r="S2232" s="252"/>
      <c r="T2232" s="25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4" t="s">
        <v>153</v>
      </c>
      <c r="AU2232" s="254" t="s">
        <v>79</v>
      </c>
      <c r="AV2232" s="14" t="s">
        <v>79</v>
      </c>
      <c r="AW2232" s="14" t="s">
        <v>31</v>
      </c>
      <c r="AX2232" s="14" t="s">
        <v>69</v>
      </c>
      <c r="AY2232" s="254" t="s">
        <v>142</v>
      </c>
    </row>
    <row r="2233" s="15" customFormat="1">
      <c r="A2233" s="15"/>
      <c r="B2233" s="255"/>
      <c r="C2233" s="256"/>
      <c r="D2233" s="235" t="s">
        <v>153</v>
      </c>
      <c r="E2233" s="257" t="s">
        <v>19</v>
      </c>
      <c r="F2233" s="258" t="s">
        <v>158</v>
      </c>
      <c r="G2233" s="256"/>
      <c r="H2233" s="259">
        <v>1.4749999999999999</v>
      </c>
      <c r="I2233" s="260"/>
      <c r="J2233" s="256"/>
      <c r="K2233" s="256"/>
      <c r="L2233" s="261"/>
      <c r="M2233" s="262"/>
      <c r="N2233" s="263"/>
      <c r="O2233" s="263"/>
      <c r="P2233" s="263"/>
      <c r="Q2233" s="263"/>
      <c r="R2233" s="263"/>
      <c r="S2233" s="263"/>
      <c r="T2233" s="264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5" t="s">
        <v>153</v>
      </c>
      <c r="AU2233" s="265" t="s">
        <v>79</v>
      </c>
      <c r="AV2233" s="15" t="s">
        <v>149</v>
      </c>
      <c r="AW2233" s="15" t="s">
        <v>31</v>
      </c>
      <c r="AX2233" s="15" t="s">
        <v>77</v>
      </c>
      <c r="AY2233" s="265" t="s">
        <v>142</v>
      </c>
    </row>
    <row r="2234" s="2" customFormat="1" ht="16.5" customHeight="1">
      <c r="A2234" s="41"/>
      <c r="B2234" s="42"/>
      <c r="C2234" s="215" t="s">
        <v>2957</v>
      </c>
      <c r="D2234" s="215" t="s">
        <v>144</v>
      </c>
      <c r="E2234" s="216" t="s">
        <v>2958</v>
      </c>
      <c r="F2234" s="217" t="s">
        <v>2959</v>
      </c>
      <c r="G2234" s="218" t="s">
        <v>147</v>
      </c>
      <c r="H2234" s="219">
        <v>603.79999999999995</v>
      </c>
      <c r="I2234" s="220"/>
      <c r="J2234" s="221">
        <f>ROUND(I2234*H2234,2)</f>
        <v>0</v>
      </c>
      <c r="K2234" s="217" t="s">
        <v>148</v>
      </c>
      <c r="L2234" s="47"/>
      <c r="M2234" s="222" t="s">
        <v>19</v>
      </c>
      <c r="N2234" s="223" t="s">
        <v>40</v>
      </c>
      <c r="O2234" s="87"/>
      <c r="P2234" s="224">
        <f>O2234*H2234</f>
        <v>0</v>
      </c>
      <c r="Q2234" s="224">
        <v>0.00033</v>
      </c>
      <c r="R2234" s="224">
        <f>Q2234*H2234</f>
        <v>0.19925399999999999</v>
      </c>
      <c r="S2234" s="224">
        <v>0</v>
      </c>
      <c r="T2234" s="225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6" t="s">
        <v>149</v>
      </c>
      <c r="AT2234" s="226" t="s">
        <v>144</v>
      </c>
      <c r="AU2234" s="226" t="s">
        <v>79</v>
      </c>
      <c r="AY2234" s="20" t="s">
        <v>142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20" t="s">
        <v>77</v>
      </c>
      <c r="BK2234" s="227">
        <f>ROUND(I2234*H2234,2)</f>
        <v>0</v>
      </c>
      <c r="BL2234" s="20" t="s">
        <v>149</v>
      </c>
      <c r="BM2234" s="226" t="s">
        <v>2960</v>
      </c>
    </row>
    <row r="2235" s="2" customFormat="1">
      <c r="A2235" s="41"/>
      <c r="B2235" s="42"/>
      <c r="C2235" s="43"/>
      <c r="D2235" s="228" t="s">
        <v>151</v>
      </c>
      <c r="E2235" s="43"/>
      <c r="F2235" s="229" t="s">
        <v>2961</v>
      </c>
      <c r="G2235" s="43"/>
      <c r="H2235" s="43"/>
      <c r="I2235" s="230"/>
      <c r="J2235" s="43"/>
      <c r="K2235" s="43"/>
      <c r="L2235" s="47"/>
      <c r="M2235" s="231"/>
      <c r="N2235" s="232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151</v>
      </c>
      <c r="AU2235" s="20" t="s">
        <v>79</v>
      </c>
    </row>
    <row r="2236" s="13" customFormat="1">
      <c r="A2236" s="13"/>
      <c r="B2236" s="233"/>
      <c r="C2236" s="234"/>
      <c r="D2236" s="235" t="s">
        <v>153</v>
      </c>
      <c r="E2236" s="236" t="s">
        <v>19</v>
      </c>
      <c r="F2236" s="237" t="s">
        <v>1838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153</v>
      </c>
      <c r="AU2236" s="243" t="s">
        <v>79</v>
      </c>
      <c r="AV2236" s="13" t="s">
        <v>77</v>
      </c>
      <c r="AW2236" s="13" t="s">
        <v>31</v>
      </c>
      <c r="AX2236" s="13" t="s">
        <v>69</v>
      </c>
      <c r="AY2236" s="243" t="s">
        <v>142</v>
      </c>
    </row>
    <row r="2237" s="14" customFormat="1">
      <c r="A2237" s="14"/>
      <c r="B2237" s="244"/>
      <c r="C2237" s="245"/>
      <c r="D2237" s="235" t="s">
        <v>153</v>
      </c>
      <c r="E2237" s="246" t="s">
        <v>19</v>
      </c>
      <c r="F2237" s="247" t="s">
        <v>2962</v>
      </c>
      <c r="G2237" s="245"/>
      <c r="H2237" s="248">
        <v>334.39999999999998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153</v>
      </c>
      <c r="AU2237" s="254" t="s">
        <v>79</v>
      </c>
      <c r="AV2237" s="14" t="s">
        <v>79</v>
      </c>
      <c r="AW2237" s="14" t="s">
        <v>31</v>
      </c>
      <c r="AX2237" s="14" t="s">
        <v>69</v>
      </c>
      <c r="AY2237" s="254" t="s">
        <v>142</v>
      </c>
    </row>
    <row r="2238" s="13" customFormat="1">
      <c r="A2238" s="13"/>
      <c r="B2238" s="233"/>
      <c r="C2238" s="234"/>
      <c r="D2238" s="235" t="s">
        <v>153</v>
      </c>
      <c r="E2238" s="236" t="s">
        <v>19</v>
      </c>
      <c r="F2238" s="237" t="s">
        <v>1841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153</v>
      </c>
      <c r="AU2238" s="243" t="s">
        <v>79</v>
      </c>
      <c r="AV2238" s="13" t="s">
        <v>77</v>
      </c>
      <c r="AW2238" s="13" t="s">
        <v>31</v>
      </c>
      <c r="AX2238" s="13" t="s">
        <v>69</v>
      </c>
      <c r="AY2238" s="243" t="s">
        <v>142</v>
      </c>
    </row>
    <row r="2239" s="14" customFormat="1">
      <c r="A2239" s="14"/>
      <c r="B2239" s="244"/>
      <c r="C2239" s="245"/>
      <c r="D2239" s="235" t="s">
        <v>153</v>
      </c>
      <c r="E2239" s="246" t="s">
        <v>19</v>
      </c>
      <c r="F2239" s="247" t="s">
        <v>2963</v>
      </c>
      <c r="G2239" s="245"/>
      <c r="H2239" s="248">
        <v>258.39999999999998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153</v>
      </c>
      <c r="AU2239" s="254" t="s">
        <v>79</v>
      </c>
      <c r="AV2239" s="14" t="s">
        <v>79</v>
      </c>
      <c r="AW2239" s="14" t="s">
        <v>31</v>
      </c>
      <c r="AX2239" s="14" t="s">
        <v>69</v>
      </c>
      <c r="AY2239" s="254" t="s">
        <v>142</v>
      </c>
    </row>
    <row r="2240" s="13" customFormat="1">
      <c r="A2240" s="13"/>
      <c r="B2240" s="233"/>
      <c r="C2240" s="234"/>
      <c r="D2240" s="235" t="s">
        <v>153</v>
      </c>
      <c r="E2240" s="236" t="s">
        <v>19</v>
      </c>
      <c r="F2240" s="237" t="s">
        <v>1844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153</v>
      </c>
      <c r="AU2240" s="243" t="s">
        <v>79</v>
      </c>
      <c r="AV2240" s="13" t="s">
        <v>77</v>
      </c>
      <c r="AW2240" s="13" t="s">
        <v>31</v>
      </c>
      <c r="AX2240" s="13" t="s">
        <v>69</v>
      </c>
      <c r="AY2240" s="243" t="s">
        <v>142</v>
      </c>
    </row>
    <row r="2241" s="14" customFormat="1">
      <c r="A2241" s="14"/>
      <c r="B2241" s="244"/>
      <c r="C2241" s="245"/>
      <c r="D2241" s="235" t="s">
        <v>153</v>
      </c>
      <c r="E2241" s="246" t="s">
        <v>19</v>
      </c>
      <c r="F2241" s="247" t="s">
        <v>2964</v>
      </c>
      <c r="G2241" s="245"/>
      <c r="H2241" s="248">
        <v>11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153</v>
      </c>
      <c r="AU2241" s="254" t="s">
        <v>79</v>
      </c>
      <c r="AV2241" s="14" t="s">
        <v>79</v>
      </c>
      <c r="AW2241" s="14" t="s">
        <v>31</v>
      </c>
      <c r="AX2241" s="14" t="s">
        <v>69</v>
      </c>
      <c r="AY2241" s="254" t="s">
        <v>142</v>
      </c>
    </row>
    <row r="2242" s="15" customFormat="1">
      <c r="A2242" s="15"/>
      <c r="B2242" s="255"/>
      <c r="C2242" s="256"/>
      <c r="D2242" s="235" t="s">
        <v>153</v>
      </c>
      <c r="E2242" s="257" t="s">
        <v>19</v>
      </c>
      <c r="F2242" s="258" t="s">
        <v>158</v>
      </c>
      <c r="G2242" s="256"/>
      <c r="H2242" s="259">
        <v>603.79999999999995</v>
      </c>
      <c r="I2242" s="260"/>
      <c r="J2242" s="256"/>
      <c r="K2242" s="256"/>
      <c r="L2242" s="261"/>
      <c r="M2242" s="262"/>
      <c r="N2242" s="263"/>
      <c r="O2242" s="263"/>
      <c r="P2242" s="263"/>
      <c r="Q2242" s="263"/>
      <c r="R2242" s="263"/>
      <c r="S2242" s="263"/>
      <c r="T2242" s="264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65" t="s">
        <v>153</v>
      </c>
      <c r="AU2242" s="265" t="s">
        <v>79</v>
      </c>
      <c r="AV2242" s="15" t="s">
        <v>149</v>
      </c>
      <c r="AW2242" s="15" t="s">
        <v>31</v>
      </c>
      <c r="AX2242" s="15" t="s">
        <v>77</v>
      </c>
      <c r="AY2242" s="265" t="s">
        <v>142</v>
      </c>
    </row>
    <row r="2243" s="12" customFormat="1" ht="22.8" customHeight="1">
      <c r="A2243" s="12"/>
      <c r="B2243" s="199"/>
      <c r="C2243" s="200"/>
      <c r="D2243" s="201" t="s">
        <v>68</v>
      </c>
      <c r="E2243" s="213" t="s">
        <v>198</v>
      </c>
      <c r="F2243" s="213" t="s">
        <v>385</v>
      </c>
      <c r="G2243" s="200"/>
      <c r="H2243" s="200"/>
      <c r="I2243" s="203"/>
      <c r="J2243" s="214">
        <f>BK2243</f>
        <v>0</v>
      </c>
      <c r="K2243" s="200"/>
      <c r="L2243" s="205"/>
      <c r="M2243" s="206"/>
      <c r="N2243" s="207"/>
      <c r="O2243" s="207"/>
      <c r="P2243" s="208">
        <f>SUM(P2244:P2315)</f>
        <v>0</v>
      </c>
      <c r="Q2243" s="207"/>
      <c r="R2243" s="208">
        <f>SUM(R2244:R2315)</f>
        <v>17.115316860000004</v>
      </c>
      <c r="S2243" s="207"/>
      <c r="T2243" s="209">
        <f>SUM(T2244:T2315)</f>
        <v>10.800940000000001</v>
      </c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R2243" s="210" t="s">
        <v>77</v>
      </c>
      <c r="AT2243" s="211" t="s">
        <v>68</v>
      </c>
      <c r="AU2243" s="211" t="s">
        <v>77</v>
      </c>
      <c r="AY2243" s="210" t="s">
        <v>142</v>
      </c>
      <c r="BK2243" s="212">
        <f>SUM(BK2244:BK2315)</f>
        <v>0</v>
      </c>
    </row>
    <row r="2244" s="2" customFormat="1" ht="16.5" customHeight="1">
      <c r="A2244" s="41"/>
      <c r="B2244" s="42"/>
      <c r="C2244" s="215" t="s">
        <v>2965</v>
      </c>
      <c r="D2244" s="215" t="s">
        <v>144</v>
      </c>
      <c r="E2244" s="216" t="s">
        <v>2966</v>
      </c>
      <c r="F2244" s="217" t="s">
        <v>2967</v>
      </c>
      <c r="G2244" s="218" t="s">
        <v>147</v>
      </c>
      <c r="H2244" s="219">
        <v>632.72799999999995</v>
      </c>
      <c r="I2244" s="220"/>
      <c r="J2244" s="221">
        <f>ROUND(I2244*H2244,2)</f>
        <v>0</v>
      </c>
      <c r="K2244" s="217" t="s">
        <v>148</v>
      </c>
      <c r="L2244" s="47"/>
      <c r="M2244" s="222" t="s">
        <v>19</v>
      </c>
      <c r="N2244" s="223" t="s">
        <v>40</v>
      </c>
      <c r="O2244" s="87"/>
      <c r="P2244" s="224">
        <f>O2244*H2244</f>
        <v>0</v>
      </c>
      <c r="Q2244" s="224">
        <v>0.00046999999999999999</v>
      </c>
      <c r="R2244" s="224">
        <f>Q2244*H2244</f>
        <v>0.29738215999999995</v>
      </c>
      <c r="S2244" s="224">
        <v>0</v>
      </c>
      <c r="T2244" s="225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6" t="s">
        <v>149</v>
      </c>
      <c r="AT2244" s="226" t="s">
        <v>144</v>
      </c>
      <c r="AU2244" s="226" t="s">
        <v>79</v>
      </c>
      <c r="AY2244" s="20" t="s">
        <v>142</v>
      </c>
      <c r="BE2244" s="227">
        <f>IF(N2244="základní",J2244,0)</f>
        <v>0</v>
      </c>
      <c r="BF2244" s="227">
        <f>IF(N2244="snížená",J2244,0)</f>
        <v>0</v>
      </c>
      <c r="BG2244" s="227">
        <f>IF(N2244="zákl. přenesená",J2244,0)</f>
        <v>0</v>
      </c>
      <c r="BH2244" s="227">
        <f>IF(N2244="sníž. přenesená",J2244,0)</f>
        <v>0</v>
      </c>
      <c r="BI2244" s="227">
        <f>IF(N2244="nulová",J2244,0)</f>
        <v>0</v>
      </c>
      <c r="BJ2244" s="20" t="s">
        <v>77</v>
      </c>
      <c r="BK2244" s="227">
        <f>ROUND(I2244*H2244,2)</f>
        <v>0</v>
      </c>
      <c r="BL2244" s="20" t="s">
        <v>149</v>
      </c>
      <c r="BM2244" s="226" t="s">
        <v>2968</v>
      </c>
    </row>
    <row r="2245" s="2" customFormat="1">
      <c r="A2245" s="41"/>
      <c r="B2245" s="42"/>
      <c r="C2245" s="43"/>
      <c r="D2245" s="228" t="s">
        <v>151</v>
      </c>
      <c r="E2245" s="43"/>
      <c r="F2245" s="229" t="s">
        <v>2969</v>
      </c>
      <c r="G2245" s="43"/>
      <c r="H2245" s="43"/>
      <c r="I2245" s="230"/>
      <c r="J2245" s="43"/>
      <c r="K2245" s="43"/>
      <c r="L2245" s="47"/>
      <c r="M2245" s="231"/>
      <c r="N2245" s="232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151</v>
      </c>
      <c r="AU2245" s="20" t="s">
        <v>79</v>
      </c>
    </row>
    <row r="2246" s="13" customFormat="1">
      <c r="A2246" s="13"/>
      <c r="B2246" s="233"/>
      <c r="C2246" s="234"/>
      <c r="D2246" s="235" t="s">
        <v>153</v>
      </c>
      <c r="E2246" s="236" t="s">
        <v>19</v>
      </c>
      <c r="F2246" s="237" t="s">
        <v>2970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153</v>
      </c>
      <c r="AU2246" s="243" t="s">
        <v>79</v>
      </c>
      <c r="AV2246" s="13" t="s">
        <v>77</v>
      </c>
      <c r="AW2246" s="13" t="s">
        <v>31</v>
      </c>
      <c r="AX2246" s="13" t="s">
        <v>69</v>
      </c>
      <c r="AY2246" s="243" t="s">
        <v>142</v>
      </c>
    </row>
    <row r="2247" s="14" customFormat="1">
      <c r="A2247" s="14"/>
      <c r="B2247" s="244"/>
      <c r="C2247" s="245"/>
      <c r="D2247" s="235" t="s">
        <v>153</v>
      </c>
      <c r="E2247" s="246" t="s">
        <v>19</v>
      </c>
      <c r="F2247" s="247" t="s">
        <v>2971</v>
      </c>
      <c r="G2247" s="245"/>
      <c r="H2247" s="248">
        <v>8.5440000000000005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153</v>
      </c>
      <c r="AU2247" s="254" t="s">
        <v>79</v>
      </c>
      <c r="AV2247" s="14" t="s">
        <v>79</v>
      </c>
      <c r="AW2247" s="14" t="s">
        <v>31</v>
      </c>
      <c r="AX2247" s="14" t="s">
        <v>69</v>
      </c>
      <c r="AY2247" s="254" t="s">
        <v>142</v>
      </c>
    </row>
    <row r="2248" s="13" customFormat="1">
      <c r="A2248" s="13"/>
      <c r="B2248" s="233"/>
      <c r="C2248" s="234"/>
      <c r="D2248" s="235" t="s">
        <v>153</v>
      </c>
      <c r="E2248" s="236" t="s">
        <v>19</v>
      </c>
      <c r="F2248" s="237" t="s">
        <v>2972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153</v>
      </c>
      <c r="AU2248" s="243" t="s">
        <v>79</v>
      </c>
      <c r="AV2248" s="13" t="s">
        <v>77</v>
      </c>
      <c r="AW2248" s="13" t="s">
        <v>31</v>
      </c>
      <c r="AX2248" s="13" t="s">
        <v>69</v>
      </c>
      <c r="AY2248" s="243" t="s">
        <v>142</v>
      </c>
    </row>
    <row r="2249" s="14" customFormat="1">
      <c r="A2249" s="14"/>
      <c r="B2249" s="244"/>
      <c r="C2249" s="245"/>
      <c r="D2249" s="235" t="s">
        <v>153</v>
      </c>
      <c r="E2249" s="246" t="s">
        <v>19</v>
      </c>
      <c r="F2249" s="247" t="s">
        <v>2973</v>
      </c>
      <c r="G2249" s="245"/>
      <c r="H2249" s="248">
        <v>46.75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153</v>
      </c>
      <c r="AU2249" s="254" t="s">
        <v>79</v>
      </c>
      <c r="AV2249" s="14" t="s">
        <v>79</v>
      </c>
      <c r="AW2249" s="14" t="s">
        <v>31</v>
      </c>
      <c r="AX2249" s="14" t="s">
        <v>69</v>
      </c>
      <c r="AY2249" s="254" t="s">
        <v>142</v>
      </c>
    </row>
    <row r="2250" s="13" customFormat="1">
      <c r="A2250" s="13"/>
      <c r="B2250" s="233"/>
      <c r="C2250" s="234"/>
      <c r="D2250" s="235" t="s">
        <v>153</v>
      </c>
      <c r="E2250" s="236" t="s">
        <v>19</v>
      </c>
      <c r="F2250" s="237" t="s">
        <v>2974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153</v>
      </c>
      <c r="AU2250" s="243" t="s">
        <v>79</v>
      </c>
      <c r="AV2250" s="13" t="s">
        <v>77</v>
      </c>
      <c r="AW2250" s="13" t="s">
        <v>31</v>
      </c>
      <c r="AX2250" s="13" t="s">
        <v>69</v>
      </c>
      <c r="AY2250" s="243" t="s">
        <v>142</v>
      </c>
    </row>
    <row r="2251" s="14" customFormat="1">
      <c r="A2251" s="14"/>
      <c r="B2251" s="244"/>
      <c r="C2251" s="245"/>
      <c r="D2251" s="235" t="s">
        <v>153</v>
      </c>
      <c r="E2251" s="246" t="s">
        <v>19</v>
      </c>
      <c r="F2251" s="247" t="s">
        <v>2975</v>
      </c>
      <c r="G2251" s="245"/>
      <c r="H2251" s="248">
        <v>439.63799999999998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153</v>
      </c>
      <c r="AU2251" s="254" t="s">
        <v>79</v>
      </c>
      <c r="AV2251" s="14" t="s">
        <v>79</v>
      </c>
      <c r="AW2251" s="14" t="s">
        <v>31</v>
      </c>
      <c r="AX2251" s="14" t="s">
        <v>69</v>
      </c>
      <c r="AY2251" s="254" t="s">
        <v>142</v>
      </c>
    </row>
    <row r="2252" s="13" customFormat="1">
      <c r="A2252" s="13"/>
      <c r="B2252" s="233"/>
      <c r="C2252" s="234"/>
      <c r="D2252" s="235" t="s">
        <v>153</v>
      </c>
      <c r="E2252" s="236" t="s">
        <v>19</v>
      </c>
      <c r="F2252" s="237" t="s">
        <v>2976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153</v>
      </c>
      <c r="AU2252" s="243" t="s">
        <v>79</v>
      </c>
      <c r="AV2252" s="13" t="s">
        <v>77</v>
      </c>
      <c r="AW2252" s="13" t="s">
        <v>31</v>
      </c>
      <c r="AX2252" s="13" t="s">
        <v>69</v>
      </c>
      <c r="AY2252" s="243" t="s">
        <v>142</v>
      </c>
    </row>
    <row r="2253" s="14" customFormat="1">
      <c r="A2253" s="14"/>
      <c r="B2253" s="244"/>
      <c r="C2253" s="245"/>
      <c r="D2253" s="235" t="s">
        <v>153</v>
      </c>
      <c r="E2253" s="246" t="s">
        <v>19</v>
      </c>
      <c r="F2253" s="247" t="s">
        <v>2977</v>
      </c>
      <c r="G2253" s="245"/>
      <c r="H2253" s="248">
        <v>18.396000000000001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153</v>
      </c>
      <c r="AU2253" s="254" t="s">
        <v>79</v>
      </c>
      <c r="AV2253" s="14" t="s">
        <v>79</v>
      </c>
      <c r="AW2253" s="14" t="s">
        <v>31</v>
      </c>
      <c r="AX2253" s="14" t="s">
        <v>69</v>
      </c>
      <c r="AY2253" s="254" t="s">
        <v>142</v>
      </c>
    </row>
    <row r="2254" s="13" customFormat="1">
      <c r="A2254" s="13"/>
      <c r="B2254" s="233"/>
      <c r="C2254" s="234"/>
      <c r="D2254" s="235" t="s">
        <v>153</v>
      </c>
      <c r="E2254" s="236" t="s">
        <v>19</v>
      </c>
      <c r="F2254" s="237" t="s">
        <v>2978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153</v>
      </c>
      <c r="AU2254" s="243" t="s">
        <v>79</v>
      </c>
      <c r="AV2254" s="13" t="s">
        <v>77</v>
      </c>
      <c r="AW2254" s="13" t="s">
        <v>31</v>
      </c>
      <c r="AX2254" s="13" t="s">
        <v>69</v>
      </c>
      <c r="AY2254" s="243" t="s">
        <v>142</v>
      </c>
    </row>
    <row r="2255" s="14" customFormat="1">
      <c r="A2255" s="14"/>
      <c r="B2255" s="244"/>
      <c r="C2255" s="245"/>
      <c r="D2255" s="235" t="s">
        <v>153</v>
      </c>
      <c r="E2255" s="246" t="s">
        <v>19</v>
      </c>
      <c r="F2255" s="247" t="s">
        <v>2979</v>
      </c>
      <c r="G2255" s="245"/>
      <c r="H2255" s="248">
        <v>119.40000000000001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153</v>
      </c>
      <c r="AU2255" s="254" t="s">
        <v>79</v>
      </c>
      <c r="AV2255" s="14" t="s">
        <v>79</v>
      </c>
      <c r="AW2255" s="14" t="s">
        <v>31</v>
      </c>
      <c r="AX2255" s="14" t="s">
        <v>69</v>
      </c>
      <c r="AY2255" s="254" t="s">
        <v>142</v>
      </c>
    </row>
    <row r="2256" s="15" customFormat="1">
      <c r="A2256" s="15"/>
      <c r="B2256" s="255"/>
      <c r="C2256" s="256"/>
      <c r="D2256" s="235" t="s">
        <v>153</v>
      </c>
      <c r="E2256" s="257" t="s">
        <v>19</v>
      </c>
      <c r="F2256" s="258" t="s">
        <v>158</v>
      </c>
      <c r="G2256" s="256"/>
      <c r="H2256" s="259">
        <v>632.72799999999995</v>
      </c>
      <c r="I2256" s="260"/>
      <c r="J2256" s="256"/>
      <c r="K2256" s="256"/>
      <c r="L2256" s="261"/>
      <c r="M2256" s="262"/>
      <c r="N2256" s="263"/>
      <c r="O2256" s="263"/>
      <c r="P2256" s="263"/>
      <c r="Q2256" s="263"/>
      <c r="R2256" s="263"/>
      <c r="S2256" s="263"/>
      <c r="T2256" s="264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5" t="s">
        <v>153</v>
      </c>
      <c r="AU2256" s="265" t="s">
        <v>79</v>
      </c>
      <c r="AV2256" s="15" t="s">
        <v>149</v>
      </c>
      <c r="AW2256" s="15" t="s">
        <v>31</v>
      </c>
      <c r="AX2256" s="15" t="s">
        <v>77</v>
      </c>
      <c r="AY2256" s="265" t="s">
        <v>142</v>
      </c>
    </row>
    <row r="2257" s="2" customFormat="1" ht="24.15" customHeight="1">
      <c r="A2257" s="41"/>
      <c r="B2257" s="42"/>
      <c r="C2257" s="215" t="s">
        <v>2980</v>
      </c>
      <c r="D2257" s="215" t="s">
        <v>144</v>
      </c>
      <c r="E2257" s="216" t="s">
        <v>2981</v>
      </c>
      <c r="F2257" s="217" t="s">
        <v>2982</v>
      </c>
      <c r="G2257" s="218" t="s">
        <v>147</v>
      </c>
      <c r="H2257" s="219">
        <v>1278.6389999999999</v>
      </c>
      <c r="I2257" s="220"/>
      <c r="J2257" s="221">
        <f>ROUND(I2257*H2257,2)</f>
        <v>0</v>
      </c>
      <c r="K2257" s="217" t="s">
        <v>148</v>
      </c>
      <c r="L2257" s="47"/>
      <c r="M2257" s="222" t="s">
        <v>19</v>
      </c>
      <c r="N2257" s="223" t="s">
        <v>40</v>
      </c>
      <c r="O2257" s="87"/>
      <c r="P2257" s="224">
        <f>O2257*H2257</f>
        <v>0</v>
      </c>
      <c r="Q2257" s="224">
        <v>0</v>
      </c>
      <c r="R2257" s="224">
        <f>Q2257*H2257</f>
        <v>0</v>
      </c>
      <c r="S2257" s="224">
        <v>0</v>
      </c>
      <c r="T2257" s="225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26" t="s">
        <v>149</v>
      </c>
      <c r="AT2257" s="226" t="s">
        <v>144</v>
      </c>
      <c r="AU2257" s="226" t="s">
        <v>79</v>
      </c>
      <c r="AY2257" s="20" t="s">
        <v>142</v>
      </c>
      <c r="BE2257" s="227">
        <f>IF(N2257="základní",J2257,0)</f>
        <v>0</v>
      </c>
      <c r="BF2257" s="227">
        <f>IF(N2257="snížená",J2257,0)</f>
        <v>0</v>
      </c>
      <c r="BG2257" s="227">
        <f>IF(N2257="zákl. přenesená",J2257,0)</f>
        <v>0</v>
      </c>
      <c r="BH2257" s="227">
        <f>IF(N2257="sníž. přenesená",J2257,0)</f>
        <v>0</v>
      </c>
      <c r="BI2257" s="227">
        <f>IF(N2257="nulová",J2257,0)</f>
        <v>0</v>
      </c>
      <c r="BJ2257" s="20" t="s">
        <v>77</v>
      </c>
      <c r="BK2257" s="227">
        <f>ROUND(I2257*H2257,2)</f>
        <v>0</v>
      </c>
      <c r="BL2257" s="20" t="s">
        <v>149</v>
      </c>
      <c r="BM2257" s="226" t="s">
        <v>2983</v>
      </c>
    </row>
    <row r="2258" s="2" customFormat="1">
      <c r="A2258" s="41"/>
      <c r="B2258" s="42"/>
      <c r="C2258" s="43"/>
      <c r="D2258" s="228" t="s">
        <v>151</v>
      </c>
      <c r="E2258" s="43"/>
      <c r="F2258" s="229" t="s">
        <v>2984</v>
      </c>
      <c r="G2258" s="43"/>
      <c r="H2258" s="43"/>
      <c r="I2258" s="230"/>
      <c r="J2258" s="43"/>
      <c r="K2258" s="43"/>
      <c r="L2258" s="47"/>
      <c r="M2258" s="231"/>
      <c r="N2258" s="232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151</v>
      </c>
      <c r="AU2258" s="20" t="s">
        <v>79</v>
      </c>
    </row>
    <row r="2259" s="13" customFormat="1">
      <c r="A2259" s="13"/>
      <c r="B2259" s="233"/>
      <c r="C2259" s="234"/>
      <c r="D2259" s="235" t="s">
        <v>153</v>
      </c>
      <c r="E2259" s="236" t="s">
        <v>19</v>
      </c>
      <c r="F2259" s="237" t="s">
        <v>2594</v>
      </c>
      <c r="G2259" s="234"/>
      <c r="H2259" s="236" t="s">
        <v>19</v>
      </c>
      <c r="I2259" s="238"/>
      <c r="J2259" s="234"/>
      <c r="K2259" s="234"/>
      <c r="L2259" s="239"/>
      <c r="M2259" s="240"/>
      <c r="N2259" s="241"/>
      <c r="O2259" s="241"/>
      <c r="P2259" s="241"/>
      <c r="Q2259" s="241"/>
      <c r="R2259" s="241"/>
      <c r="S2259" s="241"/>
      <c r="T2259" s="24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3" t="s">
        <v>153</v>
      </c>
      <c r="AU2259" s="243" t="s">
        <v>79</v>
      </c>
      <c r="AV2259" s="13" t="s">
        <v>77</v>
      </c>
      <c r="AW2259" s="13" t="s">
        <v>31</v>
      </c>
      <c r="AX2259" s="13" t="s">
        <v>69</v>
      </c>
      <c r="AY2259" s="243" t="s">
        <v>142</v>
      </c>
    </row>
    <row r="2260" s="14" customFormat="1">
      <c r="A2260" s="14"/>
      <c r="B2260" s="244"/>
      <c r="C2260" s="245"/>
      <c r="D2260" s="235" t="s">
        <v>153</v>
      </c>
      <c r="E2260" s="246" t="s">
        <v>19</v>
      </c>
      <c r="F2260" s="247" t="s">
        <v>2595</v>
      </c>
      <c r="G2260" s="245"/>
      <c r="H2260" s="248">
        <v>432.35199999999998</v>
      </c>
      <c r="I2260" s="249"/>
      <c r="J2260" s="245"/>
      <c r="K2260" s="245"/>
      <c r="L2260" s="250"/>
      <c r="M2260" s="251"/>
      <c r="N2260" s="252"/>
      <c r="O2260" s="252"/>
      <c r="P2260" s="252"/>
      <c r="Q2260" s="252"/>
      <c r="R2260" s="252"/>
      <c r="S2260" s="252"/>
      <c r="T2260" s="253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4" t="s">
        <v>153</v>
      </c>
      <c r="AU2260" s="254" t="s">
        <v>79</v>
      </c>
      <c r="AV2260" s="14" t="s">
        <v>79</v>
      </c>
      <c r="AW2260" s="14" t="s">
        <v>31</v>
      </c>
      <c r="AX2260" s="14" t="s">
        <v>69</v>
      </c>
      <c r="AY2260" s="254" t="s">
        <v>142</v>
      </c>
    </row>
    <row r="2261" s="13" customFormat="1">
      <c r="A2261" s="13"/>
      <c r="B2261" s="233"/>
      <c r="C2261" s="234"/>
      <c r="D2261" s="235" t="s">
        <v>153</v>
      </c>
      <c r="E2261" s="236" t="s">
        <v>19</v>
      </c>
      <c r="F2261" s="237" t="s">
        <v>2596</v>
      </c>
      <c r="G2261" s="234"/>
      <c r="H2261" s="236" t="s">
        <v>19</v>
      </c>
      <c r="I2261" s="238"/>
      <c r="J2261" s="234"/>
      <c r="K2261" s="234"/>
      <c r="L2261" s="239"/>
      <c r="M2261" s="240"/>
      <c r="N2261" s="241"/>
      <c r="O2261" s="241"/>
      <c r="P2261" s="241"/>
      <c r="Q2261" s="241"/>
      <c r="R2261" s="241"/>
      <c r="S2261" s="241"/>
      <c r="T2261" s="24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3" t="s">
        <v>153</v>
      </c>
      <c r="AU2261" s="243" t="s">
        <v>79</v>
      </c>
      <c r="AV2261" s="13" t="s">
        <v>77</v>
      </c>
      <c r="AW2261" s="13" t="s">
        <v>31</v>
      </c>
      <c r="AX2261" s="13" t="s">
        <v>69</v>
      </c>
      <c r="AY2261" s="243" t="s">
        <v>142</v>
      </c>
    </row>
    <row r="2262" s="14" customFormat="1">
      <c r="A2262" s="14"/>
      <c r="B2262" s="244"/>
      <c r="C2262" s="245"/>
      <c r="D2262" s="235" t="s">
        <v>153</v>
      </c>
      <c r="E2262" s="246" t="s">
        <v>19</v>
      </c>
      <c r="F2262" s="247" t="s">
        <v>2597</v>
      </c>
      <c r="G2262" s="245"/>
      <c r="H2262" s="248">
        <v>187.09999999999999</v>
      </c>
      <c r="I2262" s="249"/>
      <c r="J2262" s="245"/>
      <c r="K2262" s="245"/>
      <c r="L2262" s="250"/>
      <c r="M2262" s="251"/>
      <c r="N2262" s="252"/>
      <c r="O2262" s="252"/>
      <c r="P2262" s="252"/>
      <c r="Q2262" s="252"/>
      <c r="R2262" s="252"/>
      <c r="S2262" s="252"/>
      <c r="T2262" s="253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4" t="s">
        <v>153</v>
      </c>
      <c r="AU2262" s="254" t="s">
        <v>79</v>
      </c>
      <c r="AV2262" s="14" t="s">
        <v>79</v>
      </c>
      <c r="AW2262" s="14" t="s">
        <v>31</v>
      </c>
      <c r="AX2262" s="14" t="s">
        <v>69</v>
      </c>
      <c r="AY2262" s="254" t="s">
        <v>142</v>
      </c>
    </row>
    <row r="2263" s="13" customFormat="1">
      <c r="A2263" s="13"/>
      <c r="B2263" s="233"/>
      <c r="C2263" s="234"/>
      <c r="D2263" s="235" t="s">
        <v>153</v>
      </c>
      <c r="E2263" s="236" t="s">
        <v>19</v>
      </c>
      <c r="F2263" s="237" t="s">
        <v>2598</v>
      </c>
      <c r="G2263" s="234"/>
      <c r="H2263" s="236" t="s">
        <v>19</v>
      </c>
      <c r="I2263" s="238"/>
      <c r="J2263" s="234"/>
      <c r="K2263" s="234"/>
      <c r="L2263" s="239"/>
      <c r="M2263" s="240"/>
      <c r="N2263" s="241"/>
      <c r="O2263" s="241"/>
      <c r="P2263" s="241"/>
      <c r="Q2263" s="241"/>
      <c r="R2263" s="241"/>
      <c r="S2263" s="241"/>
      <c r="T2263" s="24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3" t="s">
        <v>153</v>
      </c>
      <c r="AU2263" s="243" t="s">
        <v>79</v>
      </c>
      <c r="AV2263" s="13" t="s">
        <v>77</v>
      </c>
      <c r="AW2263" s="13" t="s">
        <v>31</v>
      </c>
      <c r="AX2263" s="13" t="s">
        <v>69</v>
      </c>
      <c r="AY2263" s="243" t="s">
        <v>142</v>
      </c>
    </row>
    <row r="2264" s="14" customFormat="1">
      <c r="A2264" s="14"/>
      <c r="B2264" s="244"/>
      <c r="C2264" s="245"/>
      <c r="D2264" s="235" t="s">
        <v>153</v>
      </c>
      <c r="E2264" s="246" t="s">
        <v>19</v>
      </c>
      <c r="F2264" s="247" t="s">
        <v>2599</v>
      </c>
      <c r="G2264" s="245"/>
      <c r="H2264" s="248">
        <v>64.887</v>
      </c>
      <c r="I2264" s="249"/>
      <c r="J2264" s="245"/>
      <c r="K2264" s="245"/>
      <c r="L2264" s="250"/>
      <c r="M2264" s="251"/>
      <c r="N2264" s="252"/>
      <c r="O2264" s="252"/>
      <c r="P2264" s="252"/>
      <c r="Q2264" s="252"/>
      <c r="R2264" s="252"/>
      <c r="S2264" s="252"/>
      <c r="T2264" s="25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4" t="s">
        <v>153</v>
      </c>
      <c r="AU2264" s="254" t="s">
        <v>79</v>
      </c>
      <c r="AV2264" s="14" t="s">
        <v>79</v>
      </c>
      <c r="AW2264" s="14" t="s">
        <v>31</v>
      </c>
      <c r="AX2264" s="14" t="s">
        <v>69</v>
      </c>
      <c r="AY2264" s="254" t="s">
        <v>142</v>
      </c>
    </row>
    <row r="2265" s="14" customFormat="1">
      <c r="A2265" s="14"/>
      <c r="B2265" s="244"/>
      <c r="C2265" s="245"/>
      <c r="D2265" s="235" t="s">
        <v>153</v>
      </c>
      <c r="E2265" s="246" t="s">
        <v>19</v>
      </c>
      <c r="F2265" s="247" t="s">
        <v>2600</v>
      </c>
      <c r="G2265" s="245"/>
      <c r="H2265" s="248">
        <v>151.5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153</v>
      </c>
      <c r="AU2265" s="254" t="s">
        <v>79</v>
      </c>
      <c r="AV2265" s="14" t="s">
        <v>79</v>
      </c>
      <c r="AW2265" s="14" t="s">
        <v>31</v>
      </c>
      <c r="AX2265" s="14" t="s">
        <v>69</v>
      </c>
      <c r="AY2265" s="254" t="s">
        <v>142</v>
      </c>
    </row>
    <row r="2266" s="13" customFormat="1">
      <c r="A2266" s="13"/>
      <c r="B2266" s="233"/>
      <c r="C2266" s="234"/>
      <c r="D2266" s="235" t="s">
        <v>153</v>
      </c>
      <c r="E2266" s="236" t="s">
        <v>19</v>
      </c>
      <c r="F2266" s="237" t="s">
        <v>2594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153</v>
      </c>
      <c r="AU2266" s="243" t="s">
        <v>79</v>
      </c>
      <c r="AV2266" s="13" t="s">
        <v>77</v>
      </c>
      <c r="AW2266" s="13" t="s">
        <v>31</v>
      </c>
      <c r="AX2266" s="13" t="s">
        <v>69</v>
      </c>
      <c r="AY2266" s="243" t="s">
        <v>142</v>
      </c>
    </row>
    <row r="2267" s="14" customFormat="1">
      <c r="A2267" s="14"/>
      <c r="B2267" s="244"/>
      <c r="C2267" s="245"/>
      <c r="D2267" s="235" t="s">
        <v>153</v>
      </c>
      <c r="E2267" s="246" t="s">
        <v>19</v>
      </c>
      <c r="F2267" s="247" t="s">
        <v>2601</v>
      </c>
      <c r="G2267" s="245"/>
      <c r="H2267" s="248">
        <v>371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153</v>
      </c>
      <c r="AU2267" s="254" t="s">
        <v>79</v>
      </c>
      <c r="AV2267" s="14" t="s">
        <v>79</v>
      </c>
      <c r="AW2267" s="14" t="s">
        <v>31</v>
      </c>
      <c r="AX2267" s="14" t="s">
        <v>69</v>
      </c>
      <c r="AY2267" s="254" t="s">
        <v>142</v>
      </c>
    </row>
    <row r="2268" s="14" customFormat="1">
      <c r="A2268" s="14"/>
      <c r="B2268" s="244"/>
      <c r="C2268" s="245"/>
      <c r="D2268" s="235" t="s">
        <v>153</v>
      </c>
      <c r="E2268" s="246" t="s">
        <v>19</v>
      </c>
      <c r="F2268" s="247" t="s">
        <v>2602</v>
      </c>
      <c r="G2268" s="245"/>
      <c r="H2268" s="248">
        <v>26.800000000000001</v>
      </c>
      <c r="I2268" s="249"/>
      <c r="J2268" s="245"/>
      <c r="K2268" s="245"/>
      <c r="L2268" s="250"/>
      <c r="M2268" s="251"/>
      <c r="N2268" s="252"/>
      <c r="O2268" s="252"/>
      <c r="P2268" s="252"/>
      <c r="Q2268" s="252"/>
      <c r="R2268" s="252"/>
      <c r="S2268" s="252"/>
      <c r="T2268" s="253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4" t="s">
        <v>153</v>
      </c>
      <c r="AU2268" s="254" t="s">
        <v>79</v>
      </c>
      <c r="AV2268" s="14" t="s">
        <v>79</v>
      </c>
      <c r="AW2268" s="14" t="s">
        <v>31</v>
      </c>
      <c r="AX2268" s="14" t="s">
        <v>69</v>
      </c>
      <c r="AY2268" s="254" t="s">
        <v>142</v>
      </c>
    </row>
    <row r="2269" s="14" customFormat="1">
      <c r="A2269" s="14"/>
      <c r="B2269" s="244"/>
      <c r="C2269" s="245"/>
      <c r="D2269" s="235" t="s">
        <v>153</v>
      </c>
      <c r="E2269" s="246" t="s">
        <v>19</v>
      </c>
      <c r="F2269" s="247" t="s">
        <v>431</v>
      </c>
      <c r="G2269" s="245"/>
      <c r="H2269" s="248">
        <v>45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153</v>
      </c>
      <c r="AU2269" s="254" t="s">
        <v>79</v>
      </c>
      <c r="AV2269" s="14" t="s">
        <v>79</v>
      </c>
      <c r="AW2269" s="14" t="s">
        <v>31</v>
      </c>
      <c r="AX2269" s="14" t="s">
        <v>69</v>
      </c>
      <c r="AY2269" s="254" t="s">
        <v>142</v>
      </c>
    </row>
    <row r="2270" s="15" customFormat="1">
      <c r="A2270" s="15"/>
      <c r="B2270" s="255"/>
      <c r="C2270" s="256"/>
      <c r="D2270" s="235" t="s">
        <v>153</v>
      </c>
      <c r="E2270" s="257" t="s">
        <v>19</v>
      </c>
      <c r="F2270" s="258" t="s">
        <v>158</v>
      </c>
      <c r="G2270" s="256"/>
      <c r="H2270" s="259">
        <v>1278.6389999999999</v>
      </c>
      <c r="I2270" s="260"/>
      <c r="J2270" s="256"/>
      <c r="K2270" s="256"/>
      <c r="L2270" s="261"/>
      <c r="M2270" s="262"/>
      <c r="N2270" s="263"/>
      <c r="O2270" s="263"/>
      <c r="P2270" s="263"/>
      <c r="Q2270" s="263"/>
      <c r="R2270" s="263"/>
      <c r="S2270" s="263"/>
      <c r="T2270" s="264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65" t="s">
        <v>153</v>
      </c>
      <c r="AU2270" s="265" t="s">
        <v>79</v>
      </c>
      <c r="AV2270" s="15" t="s">
        <v>149</v>
      </c>
      <c r="AW2270" s="15" t="s">
        <v>31</v>
      </c>
      <c r="AX2270" s="15" t="s">
        <v>77</v>
      </c>
      <c r="AY2270" s="265" t="s">
        <v>142</v>
      </c>
    </row>
    <row r="2271" s="2" customFormat="1" ht="24.15" customHeight="1">
      <c r="A2271" s="41"/>
      <c r="B2271" s="42"/>
      <c r="C2271" s="215" t="s">
        <v>2985</v>
      </c>
      <c r="D2271" s="215" t="s">
        <v>144</v>
      </c>
      <c r="E2271" s="216" t="s">
        <v>2986</v>
      </c>
      <c r="F2271" s="217" t="s">
        <v>2987</v>
      </c>
      <c r="G2271" s="218" t="s">
        <v>147</v>
      </c>
      <c r="H2271" s="219">
        <v>70325.145000000004</v>
      </c>
      <c r="I2271" s="220"/>
      <c r="J2271" s="221">
        <f>ROUND(I2271*H2271,2)</f>
        <v>0</v>
      </c>
      <c r="K2271" s="217" t="s">
        <v>148</v>
      </c>
      <c r="L2271" s="47"/>
      <c r="M2271" s="222" t="s">
        <v>19</v>
      </c>
      <c r="N2271" s="223" t="s">
        <v>40</v>
      </c>
      <c r="O2271" s="87"/>
      <c r="P2271" s="224">
        <f>O2271*H2271</f>
        <v>0</v>
      </c>
      <c r="Q2271" s="224">
        <v>0</v>
      </c>
      <c r="R2271" s="224">
        <f>Q2271*H2271</f>
        <v>0</v>
      </c>
      <c r="S2271" s="224">
        <v>0</v>
      </c>
      <c r="T2271" s="225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6" t="s">
        <v>149</v>
      </c>
      <c r="AT2271" s="226" t="s">
        <v>144</v>
      </c>
      <c r="AU2271" s="226" t="s">
        <v>79</v>
      </c>
      <c r="AY2271" s="20" t="s">
        <v>142</v>
      </c>
      <c r="BE2271" s="227">
        <f>IF(N2271="základní",J2271,0)</f>
        <v>0</v>
      </c>
      <c r="BF2271" s="227">
        <f>IF(N2271="snížená",J2271,0)</f>
        <v>0</v>
      </c>
      <c r="BG2271" s="227">
        <f>IF(N2271="zákl. přenesená",J2271,0)</f>
        <v>0</v>
      </c>
      <c r="BH2271" s="227">
        <f>IF(N2271="sníž. přenesená",J2271,0)</f>
        <v>0</v>
      </c>
      <c r="BI2271" s="227">
        <f>IF(N2271="nulová",J2271,0)</f>
        <v>0</v>
      </c>
      <c r="BJ2271" s="20" t="s">
        <v>77</v>
      </c>
      <c r="BK2271" s="227">
        <f>ROUND(I2271*H2271,2)</f>
        <v>0</v>
      </c>
      <c r="BL2271" s="20" t="s">
        <v>149</v>
      </c>
      <c r="BM2271" s="226" t="s">
        <v>2988</v>
      </c>
    </row>
    <row r="2272" s="2" customFormat="1">
      <c r="A2272" s="41"/>
      <c r="B2272" s="42"/>
      <c r="C2272" s="43"/>
      <c r="D2272" s="228" t="s">
        <v>151</v>
      </c>
      <c r="E2272" s="43"/>
      <c r="F2272" s="229" t="s">
        <v>2989</v>
      </c>
      <c r="G2272" s="43"/>
      <c r="H2272" s="43"/>
      <c r="I2272" s="230"/>
      <c r="J2272" s="43"/>
      <c r="K2272" s="43"/>
      <c r="L2272" s="47"/>
      <c r="M2272" s="231"/>
      <c r="N2272" s="232"/>
      <c r="O2272" s="87"/>
      <c r="P2272" s="87"/>
      <c r="Q2272" s="87"/>
      <c r="R2272" s="87"/>
      <c r="S2272" s="87"/>
      <c r="T2272" s="88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T2272" s="20" t="s">
        <v>151</v>
      </c>
      <c r="AU2272" s="20" t="s">
        <v>79</v>
      </c>
    </row>
    <row r="2273" s="14" customFormat="1">
      <c r="A2273" s="14"/>
      <c r="B2273" s="244"/>
      <c r="C2273" s="245"/>
      <c r="D2273" s="235" t="s">
        <v>153</v>
      </c>
      <c r="E2273" s="246" t="s">
        <v>19</v>
      </c>
      <c r="F2273" s="247" t="s">
        <v>2990</v>
      </c>
      <c r="G2273" s="245"/>
      <c r="H2273" s="248">
        <v>70325.145000000004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153</v>
      </c>
      <c r="AU2273" s="254" t="s">
        <v>79</v>
      </c>
      <c r="AV2273" s="14" t="s">
        <v>79</v>
      </c>
      <c r="AW2273" s="14" t="s">
        <v>31</v>
      </c>
      <c r="AX2273" s="14" t="s">
        <v>77</v>
      </c>
      <c r="AY2273" s="254" t="s">
        <v>142</v>
      </c>
    </row>
    <row r="2274" s="2" customFormat="1" ht="24.15" customHeight="1">
      <c r="A2274" s="41"/>
      <c r="B2274" s="42"/>
      <c r="C2274" s="215" t="s">
        <v>2991</v>
      </c>
      <c r="D2274" s="215" t="s">
        <v>144</v>
      </c>
      <c r="E2274" s="216" t="s">
        <v>2992</v>
      </c>
      <c r="F2274" s="217" t="s">
        <v>2993</v>
      </c>
      <c r="G2274" s="218" t="s">
        <v>147</v>
      </c>
      <c r="H2274" s="219">
        <v>1278.6389999999999</v>
      </c>
      <c r="I2274" s="220"/>
      <c r="J2274" s="221">
        <f>ROUND(I2274*H2274,2)</f>
        <v>0</v>
      </c>
      <c r="K2274" s="217" t="s">
        <v>148</v>
      </c>
      <c r="L2274" s="47"/>
      <c r="M2274" s="222" t="s">
        <v>19</v>
      </c>
      <c r="N2274" s="223" t="s">
        <v>40</v>
      </c>
      <c r="O2274" s="87"/>
      <c r="P2274" s="224">
        <f>O2274*H2274</f>
        <v>0</v>
      </c>
      <c r="Q2274" s="224">
        <v>0</v>
      </c>
      <c r="R2274" s="224">
        <f>Q2274*H2274</f>
        <v>0</v>
      </c>
      <c r="S2274" s="224">
        <v>0</v>
      </c>
      <c r="T2274" s="225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26" t="s">
        <v>149</v>
      </c>
      <c r="AT2274" s="226" t="s">
        <v>144</v>
      </c>
      <c r="AU2274" s="226" t="s">
        <v>79</v>
      </c>
      <c r="AY2274" s="20" t="s">
        <v>142</v>
      </c>
      <c r="BE2274" s="227">
        <f>IF(N2274="základní",J2274,0)</f>
        <v>0</v>
      </c>
      <c r="BF2274" s="227">
        <f>IF(N2274="snížená",J2274,0)</f>
        <v>0</v>
      </c>
      <c r="BG2274" s="227">
        <f>IF(N2274="zákl. přenesená",J2274,0)</f>
        <v>0</v>
      </c>
      <c r="BH2274" s="227">
        <f>IF(N2274="sníž. přenesená",J2274,0)</f>
        <v>0</v>
      </c>
      <c r="BI2274" s="227">
        <f>IF(N2274="nulová",J2274,0)</f>
        <v>0</v>
      </c>
      <c r="BJ2274" s="20" t="s">
        <v>77</v>
      </c>
      <c r="BK2274" s="227">
        <f>ROUND(I2274*H2274,2)</f>
        <v>0</v>
      </c>
      <c r="BL2274" s="20" t="s">
        <v>149</v>
      </c>
      <c r="BM2274" s="226" t="s">
        <v>2994</v>
      </c>
    </row>
    <row r="2275" s="2" customFormat="1">
      <c r="A2275" s="41"/>
      <c r="B2275" s="42"/>
      <c r="C2275" s="43"/>
      <c r="D2275" s="228" t="s">
        <v>151</v>
      </c>
      <c r="E2275" s="43"/>
      <c r="F2275" s="229" t="s">
        <v>2995</v>
      </c>
      <c r="G2275" s="43"/>
      <c r="H2275" s="43"/>
      <c r="I2275" s="230"/>
      <c r="J2275" s="43"/>
      <c r="K2275" s="43"/>
      <c r="L2275" s="47"/>
      <c r="M2275" s="231"/>
      <c r="N2275" s="232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151</v>
      </c>
      <c r="AU2275" s="20" t="s">
        <v>79</v>
      </c>
    </row>
    <row r="2276" s="2" customFormat="1" ht="16.5" customHeight="1">
      <c r="A2276" s="41"/>
      <c r="B2276" s="42"/>
      <c r="C2276" s="215" t="s">
        <v>2996</v>
      </c>
      <c r="D2276" s="215" t="s">
        <v>144</v>
      </c>
      <c r="E2276" s="216" t="s">
        <v>2997</v>
      </c>
      <c r="F2276" s="217" t="s">
        <v>2998</v>
      </c>
      <c r="G2276" s="218" t="s">
        <v>147</v>
      </c>
      <c r="H2276" s="219">
        <v>1278.6389999999999</v>
      </c>
      <c r="I2276" s="220"/>
      <c r="J2276" s="221">
        <f>ROUND(I2276*H2276,2)</f>
        <v>0</v>
      </c>
      <c r="K2276" s="217" t="s">
        <v>148</v>
      </c>
      <c r="L2276" s="47"/>
      <c r="M2276" s="222" t="s">
        <v>19</v>
      </c>
      <c r="N2276" s="223" t="s">
        <v>40</v>
      </c>
      <c r="O2276" s="87"/>
      <c r="P2276" s="224">
        <f>O2276*H2276</f>
        <v>0</v>
      </c>
      <c r="Q2276" s="224">
        <v>0</v>
      </c>
      <c r="R2276" s="224">
        <f>Q2276*H2276</f>
        <v>0</v>
      </c>
      <c r="S2276" s="224">
        <v>0</v>
      </c>
      <c r="T2276" s="225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6" t="s">
        <v>149</v>
      </c>
      <c r="AT2276" s="226" t="s">
        <v>144</v>
      </c>
      <c r="AU2276" s="226" t="s">
        <v>79</v>
      </c>
      <c r="AY2276" s="20" t="s">
        <v>142</v>
      </c>
      <c r="BE2276" s="227">
        <f>IF(N2276="základní",J2276,0)</f>
        <v>0</v>
      </c>
      <c r="BF2276" s="227">
        <f>IF(N2276="snížená",J2276,0)</f>
        <v>0</v>
      </c>
      <c r="BG2276" s="227">
        <f>IF(N2276="zákl. přenesená",J2276,0)</f>
        <v>0</v>
      </c>
      <c r="BH2276" s="227">
        <f>IF(N2276="sníž. přenesená",J2276,0)</f>
        <v>0</v>
      </c>
      <c r="BI2276" s="227">
        <f>IF(N2276="nulová",J2276,0)</f>
        <v>0</v>
      </c>
      <c r="BJ2276" s="20" t="s">
        <v>77</v>
      </c>
      <c r="BK2276" s="227">
        <f>ROUND(I2276*H2276,2)</f>
        <v>0</v>
      </c>
      <c r="BL2276" s="20" t="s">
        <v>149</v>
      </c>
      <c r="BM2276" s="226" t="s">
        <v>2999</v>
      </c>
    </row>
    <row r="2277" s="2" customFormat="1">
      <c r="A2277" s="41"/>
      <c r="B2277" s="42"/>
      <c r="C2277" s="43"/>
      <c r="D2277" s="228" t="s">
        <v>151</v>
      </c>
      <c r="E2277" s="43"/>
      <c r="F2277" s="229" t="s">
        <v>3000</v>
      </c>
      <c r="G2277" s="43"/>
      <c r="H2277" s="43"/>
      <c r="I2277" s="230"/>
      <c r="J2277" s="43"/>
      <c r="K2277" s="43"/>
      <c r="L2277" s="47"/>
      <c r="M2277" s="231"/>
      <c r="N2277" s="232"/>
      <c r="O2277" s="87"/>
      <c r="P2277" s="87"/>
      <c r="Q2277" s="87"/>
      <c r="R2277" s="87"/>
      <c r="S2277" s="87"/>
      <c r="T2277" s="88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T2277" s="20" t="s">
        <v>151</v>
      </c>
      <c r="AU2277" s="20" t="s">
        <v>79</v>
      </c>
    </row>
    <row r="2278" s="2" customFormat="1" ht="21.75" customHeight="1">
      <c r="A2278" s="41"/>
      <c r="B2278" s="42"/>
      <c r="C2278" s="215" t="s">
        <v>3001</v>
      </c>
      <c r="D2278" s="215" t="s">
        <v>144</v>
      </c>
      <c r="E2278" s="216" t="s">
        <v>3002</v>
      </c>
      <c r="F2278" s="217" t="s">
        <v>3003</v>
      </c>
      <c r="G2278" s="218" t="s">
        <v>147</v>
      </c>
      <c r="H2278" s="219">
        <v>70325.145000000004</v>
      </c>
      <c r="I2278" s="220"/>
      <c r="J2278" s="221">
        <f>ROUND(I2278*H2278,2)</f>
        <v>0</v>
      </c>
      <c r="K2278" s="217" t="s">
        <v>148</v>
      </c>
      <c r="L2278" s="47"/>
      <c r="M2278" s="222" t="s">
        <v>19</v>
      </c>
      <c r="N2278" s="223" t="s">
        <v>40</v>
      </c>
      <c r="O2278" s="87"/>
      <c r="P2278" s="224">
        <f>O2278*H2278</f>
        <v>0</v>
      </c>
      <c r="Q2278" s="224">
        <v>0</v>
      </c>
      <c r="R2278" s="224">
        <f>Q2278*H2278</f>
        <v>0</v>
      </c>
      <c r="S2278" s="224">
        <v>0</v>
      </c>
      <c r="T2278" s="225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6" t="s">
        <v>149</v>
      </c>
      <c r="AT2278" s="226" t="s">
        <v>144</v>
      </c>
      <c r="AU2278" s="226" t="s">
        <v>79</v>
      </c>
      <c r="AY2278" s="20" t="s">
        <v>142</v>
      </c>
      <c r="BE2278" s="227">
        <f>IF(N2278="základní",J2278,0)</f>
        <v>0</v>
      </c>
      <c r="BF2278" s="227">
        <f>IF(N2278="snížená",J2278,0)</f>
        <v>0</v>
      </c>
      <c r="BG2278" s="227">
        <f>IF(N2278="zákl. přenesená",J2278,0)</f>
        <v>0</v>
      </c>
      <c r="BH2278" s="227">
        <f>IF(N2278="sníž. přenesená",J2278,0)</f>
        <v>0</v>
      </c>
      <c r="BI2278" s="227">
        <f>IF(N2278="nulová",J2278,0)</f>
        <v>0</v>
      </c>
      <c r="BJ2278" s="20" t="s">
        <v>77</v>
      </c>
      <c r="BK2278" s="227">
        <f>ROUND(I2278*H2278,2)</f>
        <v>0</v>
      </c>
      <c r="BL2278" s="20" t="s">
        <v>149</v>
      </c>
      <c r="BM2278" s="226" t="s">
        <v>3004</v>
      </c>
    </row>
    <row r="2279" s="2" customFormat="1">
      <c r="A2279" s="41"/>
      <c r="B2279" s="42"/>
      <c r="C2279" s="43"/>
      <c r="D2279" s="228" t="s">
        <v>151</v>
      </c>
      <c r="E2279" s="43"/>
      <c r="F2279" s="229" t="s">
        <v>3005</v>
      </c>
      <c r="G2279" s="43"/>
      <c r="H2279" s="43"/>
      <c r="I2279" s="230"/>
      <c r="J2279" s="43"/>
      <c r="K2279" s="43"/>
      <c r="L2279" s="47"/>
      <c r="M2279" s="231"/>
      <c r="N2279" s="232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151</v>
      </c>
      <c r="AU2279" s="20" t="s">
        <v>79</v>
      </c>
    </row>
    <row r="2280" s="2" customFormat="1" ht="16.5" customHeight="1">
      <c r="A2280" s="41"/>
      <c r="B2280" s="42"/>
      <c r="C2280" s="215" t="s">
        <v>3006</v>
      </c>
      <c r="D2280" s="215" t="s">
        <v>144</v>
      </c>
      <c r="E2280" s="216" t="s">
        <v>3007</v>
      </c>
      <c r="F2280" s="217" t="s">
        <v>3008</v>
      </c>
      <c r="G2280" s="218" t="s">
        <v>147</v>
      </c>
      <c r="H2280" s="219">
        <v>1278.6389999999999</v>
      </c>
      <c r="I2280" s="220"/>
      <c r="J2280" s="221">
        <f>ROUND(I2280*H2280,2)</f>
        <v>0</v>
      </c>
      <c r="K2280" s="217" t="s">
        <v>148</v>
      </c>
      <c r="L2280" s="47"/>
      <c r="M2280" s="222" t="s">
        <v>19</v>
      </c>
      <c r="N2280" s="223" t="s">
        <v>40</v>
      </c>
      <c r="O2280" s="87"/>
      <c r="P2280" s="224">
        <f>O2280*H2280</f>
        <v>0</v>
      </c>
      <c r="Q2280" s="224">
        <v>0</v>
      </c>
      <c r="R2280" s="224">
        <f>Q2280*H2280</f>
        <v>0</v>
      </c>
      <c r="S2280" s="224">
        <v>0</v>
      </c>
      <c r="T2280" s="225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6" t="s">
        <v>149</v>
      </c>
      <c r="AT2280" s="226" t="s">
        <v>144</v>
      </c>
      <c r="AU2280" s="226" t="s">
        <v>79</v>
      </c>
      <c r="AY2280" s="20" t="s">
        <v>142</v>
      </c>
      <c r="BE2280" s="227">
        <f>IF(N2280="základní",J2280,0)</f>
        <v>0</v>
      </c>
      <c r="BF2280" s="227">
        <f>IF(N2280="snížená",J2280,0)</f>
        <v>0</v>
      </c>
      <c r="BG2280" s="227">
        <f>IF(N2280="zákl. přenesená",J2280,0)</f>
        <v>0</v>
      </c>
      <c r="BH2280" s="227">
        <f>IF(N2280="sníž. přenesená",J2280,0)</f>
        <v>0</v>
      </c>
      <c r="BI2280" s="227">
        <f>IF(N2280="nulová",J2280,0)</f>
        <v>0</v>
      </c>
      <c r="BJ2280" s="20" t="s">
        <v>77</v>
      </c>
      <c r="BK2280" s="227">
        <f>ROUND(I2280*H2280,2)</f>
        <v>0</v>
      </c>
      <c r="BL2280" s="20" t="s">
        <v>149</v>
      </c>
      <c r="BM2280" s="226" t="s">
        <v>3009</v>
      </c>
    </row>
    <row r="2281" s="2" customFormat="1">
      <c r="A2281" s="41"/>
      <c r="B2281" s="42"/>
      <c r="C2281" s="43"/>
      <c r="D2281" s="228" t="s">
        <v>151</v>
      </c>
      <c r="E2281" s="43"/>
      <c r="F2281" s="229" t="s">
        <v>3010</v>
      </c>
      <c r="G2281" s="43"/>
      <c r="H2281" s="43"/>
      <c r="I2281" s="230"/>
      <c r="J2281" s="43"/>
      <c r="K2281" s="43"/>
      <c r="L2281" s="47"/>
      <c r="M2281" s="231"/>
      <c r="N2281" s="232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151</v>
      </c>
      <c r="AU2281" s="20" t="s">
        <v>79</v>
      </c>
    </row>
    <row r="2282" s="2" customFormat="1" ht="24.15" customHeight="1">
      <c r="A2282" s="41"/>
      <c r="B2282" s="42"/>
      <c r="C2282" s="215" t="s">
        <v>3011</v>
      </c>
      <c r="D2282" s="215" t="s">
        <v>144</v>
      </c>
      <c r="E2282" s="216" t="s">
        <v>3012</v>
      </c>
      <c r="F2282" s="217" t="s">
        <v>3013</v>
      </c>
      <c r="G2282" s="218" t="s">
        <v>147</v>
      </c>
      <c r="H2282" s="219">
        <v>1218</v>
      </c>
      <c r="I2282" s="220"/>
      <c r="J2282" s="221">
        <f>ROUND(I2282*H2282,2)</f>
        <v>0</v>
      </c>
      <c r="K2282" s="217" t="s">
        <v>148</v>
      </c>
      <c r="L2282" s="47"/>
      <c r="M2282" s="222" t="s">
        <v>19</v>
      </c>
      <c r="N2282" s="223" t="s">
        <v>40</v>
      </c>
      <c r="O2282" s="87"/>
      <c r="P2282" s="224">
        <f>O2282*H2282</f>
        <v>0</v>
      </c>
      <c r="Q2282" s="224">
        <v>0.00012999999999999999</v>
      </c>
      <c r="R2282" s="224">
        <f>Q2282*H2282</f>
        <v>0.15833999999999998</v>
      </c>
      <c r="S2282" s="224">
        <v>0</v>
      </c>
      <c r="T2282" s="225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26" t="s">
        <v>149</v>
      </c>
      <c r="AT2282" s="226" t="s">
        <v>144</v>
      </c>
      <c r="AU2282" s="226" t="s">
        <v>79</v>
      </c>
      <c r="AY2282" s="20" t="s">
        <v>142</v>
      </c>
      <c r="BE2282" s="227">
        <f>IF(N2282="základní",J2282,0)</f>
        <v>0</v>
      </c>
      <c r="BF2282" s="227">
        <f>IF(N2282="snížená",J2282,0)</f>
        <v>0</v>
      </c>
      <c r="BG2282" s="227">
        <f>IF(N2282="zákl. přenesená",J2282,0)</f>
        <v>0</v>
      </c>
      <c r="BH2282" s="227">
        <f>IF(N2282="sníž. přenesená",J2282,0)</f>
        <v>0</v>
      </c>
      <c r="BI2282" s="227">
        <f>IF(N2282="nulová",J2282,0)</f>
        <v>0</v>
      </c>
      <c r="BJ2282" s="20" t="s">
        <v>77</v>
      </c>
      <c r="BK2282" s="227">
        <f>ROUND(I2282*H2282,2)</f>
        <v>0</v>
      </c>
      <c r="BL2282" s="20" t="s">
        <v>149</v>
      </c>
      <c r="BM2282" s="226" t="s">
        <v>3014</v>
      </c>
    </row>
    <row r="2283" s="2" customFormat="1">
      <c r="A2283" s="41"/>
      <c r="B2283" s="42"/>
      <c r="C2283" s="43"/>
      <c r="D2283" s="228" t="s">
        <v>151</v>
      </c>
      <c r="E2283" s="43"/>
      <c r="F2283" s="229" t="s">
        <v>3015</v>
      </c>
      <c r="G2283" s="43"/>
      <c r="H2283" s="43"/>
      <c r="I2283" s="230"/>
      <c r="J2283" s="43"/>
      <c r="K2283" s="43"/>
      <c r="L2283" s="47"/>
      <c r="M2283" s="231"/>
      <c r="N2283" s="232"/>
      <c r="O2283" s="87"/>
      <c r="P2283" s="87"/>
      <c r="Q2283" s="87"/>
      <c r="R2283" s="87"/>
      <c r="S2283" s="87"/>
      <c r="T2283" s="88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T2283" s="20" t="s">
        <v>151</v>
      </c>
      <c r="AU2283" s="20" t="s">
        <v>79</v>
      </c>
    </row>
    <row r="2284" s="2" customFormat="1" ht="16.5" customHeight="1">
      <c r="A2284" s="41"/>
      <c r="B2284" s="42"/>
      <c r="C2284" s="215" t="s">
        <v>3016</v>
      </c>
      <c r="D2284" s="215" t="s">
        <v>144</v>
      </c>
      <c r="E2284" s="216" t="s">
        <v>3017</v>
      </c>
      <c r="F2284" s="217" t="s">
        <v>3018</v>
      </c>
      <c r="G2284" s="218" t="s">
        <v>147</v>
      </c>
      <c r="H2284" s="219">
        <v>2400</v>
      </c>
      <c r="I2284" s="220"/>
      <c r="J2284" s="221">
        <f>ROUND(I2284*H2284,2)</f>
        <v>0</v>
      </c>
      <c r="K2284" s="217" t="s">
        <v>148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149</v>
      </c>
      <c r="AT2284" s="226" t="s">
        <v>144</v>
      </c>
      <c r="AU2284" s="226" t="s">
        <v>79</v>
      </c>
      <c r="AY2284" s="20" t="s">
        <v>142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77</v>
      </c>
      <c r="BK2284" s="227">
        <f>ROUND(I2284*H2284,2)</f>
        <v>0</v>
      </c>
      <c r="BL2284" s="20" t="s">
        <v>149</v>
      </c>
      <c r="BM2284" s="226" t="s">
        <v>3019</v>
      </c>
    </row>
    <row r="2285" s="2" customFormat="1">
      <c r="A2285" s="41"/>
      <c r="B2285" s="42"/>
      <c r="C2285" s="43"/>
      <c r="D2285" s="228" t="s">
        <v>151</v>
      </c>
      <c r="E2285" s="43"/>
      <c r="F2285" s="229" t="s">
        <v>3020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151</v>
      </c>
      <c r="AU2285" s="20" t="s">
        <v>79</v>
      </c>
    </row>
    <row r="2286" s="2" customFormat="1" ht="16.5" customHeight="1">
      <c r="A2286" s="41"/>
      <c r="B2286" s="42"/>
      <c r="C2286" s="215" t="s">
        <v>3021</v>
      </c>
      <c r="D2286" s="215" t="s">
        <v>144</v>
      </c>
      <c r="E2286" s="216" t="s">
        <v>3022</v>
      </c>
      <c r="F2286" s="217" t="s">
        <v>3023</v>
      </c>
      <c r="G2286" s="218" t="s">
        <v>147</v>
      </c>
      <c r="H2286" s="219">
        <v>1200</v>
      </c>
      <c r="I2286" s="220"/>
      <c r="J2286" s="221">
        <f>ROUND(I2286*H2286,2)</f>
        <v>0</v>
      </c>
      <c r="K2286" s="217" t="s">
        <v>148</v>
      </c>
      <c r="L2286" s="47"/>
      <c r="M2286" s="222" t="s">
        <v>19</v>
      </c>
      <c r="N2286" s="223" t="s">
        <v>40</v>
      </c>
      <c r="O2286" s="87"/>
      <c r="P2286" s="224">
        <f>O2286*H2286</f>
        <v>0</v>
      </c>
      <c r="Q2286" s="224">
        <v>0</v>
      </c>
      <c r="R2286" s="224">
        <f>Q2286*H2286</f>
        <v>0</v>
      </c>
      <c r="S2286" s="224">
        <v>0</v>
      </c>
      <c r="T2286" s="225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6" t="s">
        <v>149</v>
      </c>
      <c r="AT2286" s="226" t="s">
        <v>144</v>
      </c>
      <c r="AU2286" s="226" t="s">
        <v>79</v>
      </c>
      <c r="AY2286" s="20" t="s">
        <v>142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20" t="s">
        <v>77</v>
      </c>
      <c r="BK2286" s="227">
        <f>ROUND(I2286*H2286,2)</f>
        <v>0</v>
      </c>
      <c r="BL2286" s="20" t="s">
        <v>149</v>
      </c>
      <c r="BM2286" s="226" t="s">
        <v>3024</v>
      </c>
    </row>
    <row r="2287" s="2" customFormat="1">
      <c r="A2287" s="41"/>
      <c r="B2287" s="42"/>
      <c r="C2287" s="43"/>
      <c r="D2287" s="228" t="s">
        <v>151</v>
      </c>
      <c r="E2287" s="43"/>
      <c r="F2287" s="229" t="s">
        <v>3025</v>
      </c>
      <c r="G2287" s="43"/>
      <c r="H2287" s="43"/>
      <c r="I2287" s="230"/>
      <c r="J2287" s="43"/>
      <c r="K2287" s="43"/>
      <c r="L2287" s="47"/>
      <c r="M2287" s="231"/>
      <c r="N2287" s="232"/>
      <c r="O2287" s="87"/>
      <c r="P2287" s="87"/>
      <c r="Q2287" s="87"/>
      <c r="R2287" s="87"/>
      <c r="S2287" s="87"/>
      <c r="T2287" s="88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T2287" s="20" t="s">
        <v>151</v>
      </c>
      <c r="AU2287" s="20" t="s">
        <v>79</v>
      </c>
    </row>
    <row r="2288" s="2" customFormat="1" ht="24.15" customHeight="1">
      <c r="A2288" s="41"/>
      <c r="B2288" s="42"/>
      <c r="C2288" s="215" t="s">
        <v>3026</v>
      </c>
      <c r="D2288" s="215" t="s">
        <v>144</v>
      </c>
      <c r="E2288" s="216" t="s">
        <v>3027</v>
      </c>
      <c r="F2288" s="217" t="s">
        <v>3028</v>
      </c>
      <c r="G2288" s="218" t="s">
        <v>655</v>
      </c>
      <c r="H2288" s="219">
        <v>2</v>
      </c>
      <c r="I2288" s="220"/>
      <c r="J2288" s="221">
        <f>ROUND(I2288*H2288,2)</f>
        <v>0</v>
      </c>
      <c r="K2288" s="217" t="s">
        <v>148</v>
      </c>
      <c r="L2288" s="47"/>
      <c r="M2288" s="222" t="s">
        <v>19</v>
      </c>
      <c r="N2288" s="223" t="s">
        <v>40</v>
      </c>
      <c r="O2288" s="87"/>
      <c r="P2288" s="224">
        <f>O2288*H2288</f>
        <v>0</v>
      </c>
      <c r="Q2288" s="224">
        <v>0.22721</v>
      </c>
      <c r="R2288" s="224">
        <f>Q2288*H2288</f>
        <v>0.45441999999999999</v>
      </c>
      <c r="S2288" s="224">
        <v>0.17299999999999999</v>
      </c>
      <c r="T2288" s="225">
        <f>S2288*H2288</f>
        <v>0.34599999999999997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6" t="s">
        <v>149</v>
      </c>
      <c r="AT2288" s="226" t="s">
        <v>144</v>
      </c>
      <c r="AU2288" s="226" t="s">
        <v>79</v>
      </c>
      <c r="AY2288" s="20" t="s">
        <v>142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20" t="s">
        <v>77</v>
      </c>
      <c r="BK2288" s="227">
        <f>ROUND(I2288*H2288,2)</f>
        <v>0</v>
      </c>
      <c r="BL2288" s="20" t="s">
        <v>149</v>
      </c>
      <c r="BM2288" s="226" t="s">
        <v>3029</v>
      </c>
    </row>
    <row r="2289" s="2" customFormat="1">
      <c r="A2289" s="41"/>
      <c r="B2289" s="42"/>
      <c r="C2289" s="43"/>
      <c r="D2289" s="228" t="s">
        <v>151</v>
      </c>
      <c r="E2289" s="43"/>
      <c r="F2289" s="229" t="s">
        <v>3030</v>
      </c>
      <c r="G2289" s="43"/>
      <c r="H2289" s="43"/>
      <c r="I2289" s="230"/>
      <c r="J2289" s="43"/>
      <c r="K2289" s="43"/>
      <c r="L2289" s="47"/>
      <c r="M2289" s="231"/>
      <c r="N2289" s="232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151</v>
      </c>
      <c r="AU2289" s="20" t="s">
        <v>79</v>
      </c>
    </row>
    <row r="2290" s="2" customFormat="1" ht="37.8" customHeight="1">
      <c r="A2290" s="41"/>
      <c r="B2290" s="42"/>
      <c r="C2290" s="215" t="s">
        <v>3031</v>
      </c>
      <c r="D2290" s="215" t="s">
        <v>144</v>
      </c>
      <c r="E2290" s="216" t="s">
        <v>3032</v>
      </c>
      <c r="F2290" s="217" t="s">
        <v>3033</v>
      </c>
      <c r="G2290" s="218" t="s">
        <v>176</v>
      </c>
      <c r="H2290" s="219">
        <v>33</v>
      </c>
      <c r="I2290" s="220"/>
      <c r="J2290" s="221">
        <f>ROUND(I2290*H2290,2)</f>
        <v>0</v>
      </c>
      <c r="K2290" s="217" t="s">
        <v>148</v>
      </c>
      <c r="L2290" s="47"/>
      <c r="M2290" s="222" t="s">
        <v>19</v>
      </c>
      <c r="N2290" s="223" t="s">
        <v>40</v>
      </c>
      <c r="O2290" s="87"/>
      <c r="P2290" s="224">
        <f>O2290*H2290</f>
        <v>0</v>
      </c>
      <c r="Q2290" s="224">
        <v>0.00347</v>
      </c>
      <c r="R2290" s="224">
        <f>Q2290*H2290</f>
        <v>0.11451</v>
      </c>
      <c r="S2290" s="224">
        <v>0</v>
      </c>
      <c r="T2290" s="225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6" t="s">
        <v>149</v>
      </c>
      <c r="AT2290" s="226" t="s">
        <v>144</v>
      </c>
      <c r="AU2290" s="226" t="s">
        <v>79</v>
      </c>
      <c r="AY2290" s="20" t="s">
        <v>142</v>
      </c>
      <c r="BE2290" s="227">
        <f>IF(N2290="základní",J2290,0)</f>
        <v>0</v>
      </c>
      <c r="BF2290" s="227">
        <f>IF(N2290="snížená",J2290,0)</f>
        <v>0</v>
      </c>
      <c r="BG2290" s="227">
        <f>IF(N2290="zákl. přenesená",J2290,0)</f>
        <v>0</v>
      </c>
      <c r="BH2290" s="227">
        <f>IF(N2290="sníž. přenesená",J2290,0)</f>
        <v>0</v>
      </c>
      <c r="BI2290" s="227">
        <f>IF(N2290="nulová",J2290,0)</f>
        <v>0</v>
      </c>
      <c r="BJ2290" s="20" t="s">
        <v>77</v>
      </c>
      <c r="BK2290" s="227">
        <f>ROUND(I2290*H2290,2)</f>
        <v>0</v>
      </c>
      <c r="BL2290" s="20" t="s">
        <v>149</v>
      </c>
      <c r="BM2290" s="226" t="s">
        <v>3034</v>
      </c>
    </row>
    <row r="2291" s="2" customFormat="1">
      <c r="A2291" s="41"/>
      <c r="B2291" s="42"/>
      <c r="C2291" s="43"/>
      <c r="D2291" s="228" t="s">
        <v>151</v>
      </c>
      <c r="E2291" s="43"/>
      <c r="F2291" s="229" t="s">
        <v>3035</v>
      </c>
      <c r="G2291" s="43"/>
      <c r="H2291" s="43"/>
      <c r="I2291" s="230"/>
      <c r="J2291" s="43"/>
      <c r="K2291" s="43"/>
      <c r="L2291" s="47"/>
      <c r="M2291" s="231"/>
      <c r="N2291" s="232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151</v>
      </c>
      <c r="AU2291" s="20" t="s">
        <v>79</v>
      </c>
    </row>
    <row r="2292" s="14" customFormat="1">
      <c r="A2292" s="14"/>
      <c r="B2292" s="244"/>
      <c r="C2292" s="245"/>
      <c r="D2292" s="235" t="s">
        <v>153</v>
      </c>
      <c r="E2292" s="246" t="s">
        <v>19</v>
      </c>
      <c r="F2292" s="247" t="s">
        <v>3036</v>
      </c>
      <c r="G2292" s="245"/>
      <c r="H2292" s="248">
        <v>39</v>
      </c>
      <c r="I2292" s="249"/>
      <c r="J2292" s="245"/>
      <c r="K2292" s="245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4" t="s">
        <v>153</v>
      </c>
      <c r="AU2292" s="254" t="s">
        <v>79</v>
      </c>
      <c r="AV2292" s="14" t="s">
        <v>79</v>
      </c>
      <c r="AW2292" s="14" t="s">
        <v>31</v>
      </c>
      <c r="AX2292" s="14" t="s">
        <v>69</v>
      </c>
      <c r="AY2292" s="254" t="s">
        <v>142</v>
      </c>
    </row>
    <row r="2293" s="14" customFormat="1">
      <c r="A2293" s="14"/>
      <c r="B2293" s="244"/>
      <c r="C2293" s="245"/>
      <c r="D2293" s="235" t="s">
        <v>153</v>
      </c>
      <c r="E2293" s="246" t="s">
        <v>19</v>
      </c>
      <c r="F2293" s="247" t="s">
        <v>3037</v>
      </c>
      <c r="G2293" s="245"/>
      <c r="H2293" s="248">
        <v>-6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153</v>
      </c>
      <c r="AU2293" s="254" t="s">
        <v>79</v>
      </c>
      <c r="AV2293" s="14" t="s">
        <v>79</v>
      </c>
      <c r="AW2293" s="14" t="s">
        <v>31</v>
      </c>
      <c r="AX2293" s="14" t="s">
        <v>69</v>
      </c>
      <c r="AY2293" s="254" t="s">
        <v>142</v>
      </c>
    </row>
    <row r="2294" s="15" customFormat="1">
      <c r="A2294" s="15"/>
      <c r="B2294" s="255"/>
      <c r="C2294" s="256"/>
      <c r="D2294" s="235" t="s">
        <v>153</v>
      </c>
      <c r="E2294" s="257" t="s">
        <v>19</v>
      </c>
      <c r="F2294" s="258" t="s">
        <v>158</v>
      </c>
      <c r="G2294" s="256"/>
      <c r="H2294" s="259">
        <v>33</v>
      </c>
      <c r="I2294" s="260"/>
      <c r="J2294" s="256"/>
      <c r="K2294" s="256"/>
      <c r="L2294" s="261"/>
      <c r="M2294" s="262"/>
      <c r="N2294" s="263"/>
      <c r="O2294" s="263"/>
      <c r="P2294" s="263"/>
      <c r="Q2294" s="263"/>
      <c r="R2294" s="263"/>
      <c r="S2294" s="263"/>
      <c r="T2294" s="264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5" t="s">
        <v>153</v>
      </c>
      <c r="AU2294" s="265" t="s">
        <v>79</v>
      </c>
      <c r="AV2294" s="15" t="s">
        <v>149</v>
      </c>
      <c r="AW2294" s="15" t="s">
        <v>31</v>
      </c>
      <c r="AX2294" s="15" t="s">
        <v>77</v>
      </c>
      <c r="AY2294" s="265" t="s">
        <v>142</v>
      </c>
    </row>
    <row r="2295" s="2" customFormat="1" ht="16.5" customHeight="1">
      <c r="A2295" s="41"/>
      <c r="B2295" s="42"/>
      <c r="C2295" s="215" t="s">
        <v>3038</v>
      </c>
      <c r="D2295" s="215" t="s">
        <v>144</v>
      </c>
      <c r="E2295" s="216" t="s">
        <v>3039</v>
      </c>
      <c r="F2295" s="217" t="s">
        <v>3040</v>
      </c>
      <c r="G2295" s="218" t="s">
        <v>147</v>
      </c>
      <c r="H2295" s="219">
        <v>191.30000000000001</v>
      </c>
      <c r="I2295" s="220"/>
      <c r="J2295" s="221">
        <f>ROUND(I2295*H2295,2)</f>
        <v>0</v>
      </c>
      <c r="K2295" s="217" t="s">
        <v>148</v>
      </c>
      <c r="L2295" s="47"/>
      <c r="M2295" s="222" t="s">
        <v>19</v>
      </c>
      <c r="N2295" s="223" t="s">
        <v>40</v>
      </c>
      <c r="O2295" s="87"/>
      <c r="P2295" s="224">
        <f>O2295*H2295</f>
        <v>0</v>
      </c>
      <c r="Q2295" s="224">
        <v>0</v>
      </c>
      <c r="R2295" s="224">
        <f>Q2295*H2295</f>
        <v>0</v>
      </c>
      <c r="S2295" s="224">
        <v>0</v>
      </c>
      <c r="T2295" s="225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26" t="s">
        <v>149</v>
      </c>
      <c r="AT2295" s="226" t="s">
        <v>144</v>
      </c>
      <c r="AU2295" s="226" t="s">
        <v>79</v>
      </c>
      <c r="AY2295" s="20" t="s">
        <v>142</v>
      </c>
      <c r="BE2295" s="227">
        <f>IF(N2295="základní",J2295,0)</f>
        <v>0</v>
      </c>
      <c r="BF2295" s="227">
        <f>IF(N2295="snížená",J2295,0)</f>
        <v>0</v>
      </c>
      <c r="BG2295" s="227">
        <f>IF(N2295="zákl. přenesená",J2295,0)</f>
        <v>0</v>
      </c>
      <c r="BH2295" s="227">
        <f>IF(N2295="sníž. přenesená",J2295,0)</f>
        <v>0</v>
      </c>
      <c r="BI2295" s="227">
        <f>IF(N2295="nulová",J2295,0)</f>
        <v>0</v>
      </c>
      <c r="BJ2295" s="20" t="s">
        <v>77</v>
      </c>
      <c r="BK2295" s="227">
        <f>ROUND(I2295*H2295,2)</f>
        <v>0</v>
      </c>
      <c r="BL2295" s="20" t="s">
        <v>149</v>
      </c>
      <c r="BM2295" s="226" t="s">
        <v>3041</v>
      </c>
    </row>
    <row r="2296" s="2" customFormat="1">
      <c r="A2296" s="41"/>
      <c r="B2296" s="42"/>
      <c r="C2296" s="43"/>
      <c r="D2296" s="228" t="s">
        <v>151</v>
      </c>
      <c r="E2296" s="43"/>
      <c r="F2296" s="229" t="s">
        <v>3042</v>
      </c>
      <c r="G2296" s="43"/>
      <c r="H2296" s="43"/>
      <c r="I2296" s="230"/>
      <c r="J2296" s="43"/>
      <c r="K2296" s="43"/>
      <c r="L2296" s="47"/>
      <c r="M2296" s="231"/>
      <c r="N2296" s="232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151</v>
      </c>
      <c r="AU2296" s="20" t="s">
        <v>79</v>
      </c>
    </row>
    <row r="2297" s="13" customFormat="1">
      <c r="A2297" s="13"/>
      <c r="B2297" s="233"/>
      <c r="C2297" s="234"/>
      <c r="D2297" s="235" t="s">
        <v>153</v>
      </c>
      <c r="E2297" s="236" t="s">
        <v>19</v>
      </c>
      <c r="F2297" s="237" t="s">
        <v>3043</v>
      </c>
      <c r="G2297" s="234"/>
      <c r="H2297" s="236" t="s">
        <v>19</v>
      </c>
      <c r="I2297" s="238"/>
      <c r="J2297" s="234"/>
      <c r="K2297" s="234"/>
      <c r="L2297" s="239"/>
      <c r="M2297" s="240"/>
      <c r="N2297" s="241"/>
      <c r="O2297" s="241"/>
      <c r="P2297" s="241"/>
      <c r="Q2297" s="241"/>
      <c r="R2297" s="241"/>
      <c r="S2297" s="241"/>
      <c r="T2297" s="24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3" t="s">
        <v>153</v>
      </c>
      <c r="AU2297" s="243" t="s">
        <v>79</v>
      </c>
      <c r="AV2297" s="13" t="s">
        <v>77</v>
      </c>
      <c r="AW2297" s="13" t="s">
        <v>31</v>
      </c>
      <c r="AX2297" s="13" t="s">
        <v>69</v>
      </c>
      <c r="AY2297" s="243" t="s">
        <v>142</v>
      </c>
    </row>
    <row r="2298" s="14" customFormat="1">
      <c r="A2298" s="14"/>
      <c r="B2298" s="244"/>
      <c r="C2298" s="245"/>
      <c r="D2298" s="235" t="s">
        <v>153</v>
      </c>
      <c r="E2298" s="246" t="s">
        <v>19</v>
      </c>
      <c r="F2298" s="247" t="s">
        <v>3044</v>
      </c>
      <c r="G2298" s="245"/>
      <c r="H2298" s="248">
        <v>191.30000000000001</v>
      </c>
      <c r="I2298" s="249"/>
      <c r="J2298" s="245"/>
      <c r="K2298" s="245"/>
      <c r="L2298" s="250"/>
      <c r="M2298" s="251"/>
      <c r="N2298" s="252"/>
      <c r="O2298" s="252"/>
      <c r="P2298" s="252"/>
      <c r="Q2298" s="252"/>
      <c r="R2298" s="252"/>
      <c r="S2298" s="252"/>
      <c r="T2298" s="253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4" t="s">
        <v>153</v>
      </c>
      <c r="AU2298" s="254" t="s">
        <v>79</v>
      </c>
      <c r="AV2298" s="14" t="s">
        <v>79</v>
      </c>
      <c r="AW2298" s="14" t="s">
        <v>31</v>
      </c>
      <c r="AX2298" s="14" t="s">
        <v>69</v>
      </c>
      <c r="AY2298" s="254" t="s">
        <v>142</v>
      </c>
    </row>
    <row r="2299" s="15" customFormat="1">
      <c r="A2299" s="15"/>
      <c r="B2299" s="255"/>
      <c r="C2299" s="256"/>
      <c r="D2299" s="235" t="s">
        <v>153</v>
      </c>
      <c r="E2299" s="257" t="s">
        <v>19</v>
      </c>
      <c r="F2299" s="258" t="s">
        <v>158</v>
      </c>
      <c r="G2299" s="256"/>
      <c r="H2299" s="259">
        <v>191.30000000000001</v>
      </c>
      <c r="I2299" s="260"/>
      <c r="J2299" s="256"/>
      <c r="K2299" s="256"/>
      <c r="L2299" s="261"/>
      <c r="M2299" s="262"/>
      <c r="N2299" s="263"/>
      <c r="O2299" s="263"/>
      <c r="P2299" s="263"/>
      <c r="Q2299" s="263"/>
      <c r="R2299" s="263"/>
      <c r="S2299" s="263"/>
      <c r="T2299" s="264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65" t="s">
        <v>153</v>
      </c>
      <c r="AU2299" s="265" t="s">
        <v>79</v>
      </c>
      <c r="AV2299" s="15" t="s">
        <v>149</v>
      </c>
      <c r="AW2299" s="15" t="s">
        <v>31</v>
      </c>
      <c r="AX2299" s="15" t="s">
        <v>77</v>
      </c>
      <c r="AY2299" s="265" t="s">
        <v>142</v>
      </c>
    </row>
    <row r="2300" s="2" customFormat="1" ht="24.15" customHeight="1">
      <c r="A2300" s="41"/>
      <c r="B2300" s="42"/>
      <c r="C2300" s="215" t="s">
        <v>3045</v>
      </c>
      <c r="D2300" s="215" t="s">
        <v>144</v>
      </c>
      <c r="E2300" s="216" t="s">
        <v>814</v>
      </c>
      <c r="F2300" s="217" t="s">
        <v>815</v>
      </c>
      <c r="G2300" s="218" t="s">
        <v>166</v>
      </c>
      <c r="H2300" s="219">
        <v>168</v>
      </c>
      <c r="I2300" s="220"/>
      <c r="J2300" s="221">
        <f>ROUND(I2300*H2300,2)</f>
        <v>0</v>
      </c>
      <c r="K2300" s="217" t="s">
        <v>148</v>
      </c>
      <c r="L2300" s="47"/>
      <c r="M2300" s="222" t="s">
        <v>19</v>
      </c>
      <c r="N2300" s="223" t="s">
        <v>40</v>
      </c>
      <c r="O2300" s="87"/>
      <c r="P2300" s="224">
        <f>O2300*H2300</f>
        <v>0</v>
      </c>
      <c r="Q2300" s="224">
        <v>0</v>
      </c>
      <c r="R2300" s="224">
        <f>Q2300*H2300</f>
        <v>0</v>
      </c>
      <c r="S2300" s="224">
        <v>0.062</v>
      </c>
      <c r="T2300" s="225">
        <f>S2300*H2300</f>
        <v>10.416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6" t="s">
        <v>149</v>
      </c>
      <c r="AT2300" s="226" t="s">
        <v>144</v>
      </c>
      <c r="AU2300" s="226" t="s">
        <v>79</v>
      </c>
      <c r="AY2300" s="20" t="s">
        <v>142</v>
      </c>
      <c r="BE2300" s="227">
        <f>IF(N2300="základní",J2300,0)</f>
        <v>0</v>
      </c>
      <c r="BF2300" s="227">
        <f>IF(N2300="snížená",J2300,0)</f>
        <v>0</v>
      </c>
      <c r="BG2300" s="227">
        <f>IF(N2300="zákl. přenesená",J2300,0)</f>
        <v>0</v>
      </c>
      <c r="BH2300" s="227">
        <f>IF(N2300="sníž. přenesená",J2300,0)</f>
        <v>0</v>
      </c>
      <c r="BI2300" s="227">
        <f>IF(N2300="nulová",J2300,0)</f>
        <v>0</v>
      </c>
      <c r="BJ2300" s="20" t="s">
        <v>77</v>
      </c>
      <c r="BK2300" s="227">
        <f>ROUND(I2300*H2300,2)</f>
        <v>0</v>
      </c>
      <c r="BL2300" s="20" t="s">
        <v>149</v>
      </c>
      <c r="BM2300" s="226" t="s">
        <v>3046</v>
      </c>
    </row>
    <row r="2301" s="2" customFormat="1">
      <c r="A2301" s="41"/>
      <c r="B2301" s="42"/>
      <c r="C2301" s="43"/>
      <c r="D2301" s="228" t="s">
        <v>151</v>
      </c>
      <c r="E2301" s="43"/>
      <c r="F2301" s="229" t="s">
        <v>817</v>
      </c>
      <c r="G2301" s="43"/>
      <c r="H2301" s="43"/>
      <c r="I2301" s="230"/>
      <c r="J2301" s="43"/>
      <c r="K2301" s="43"/>
      <c r="L2301" s="47"/>
      <c r="M2301" s="231"/>
      <c r="N2301" s="232"/>
      <c r="O2301" s="87"/>
      <c r="P2301" s="87"/>
      <c r="Q2301" s="87"/>
      <c r="R2301" s="87"/>
      <c r="S2301" s="87"/>
      <c r="T2301" s="88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T2301" s="20" t="s">
        <v>151</v>
      </c>
      <c r="AU2301" s="20" t="s">
        <v>79</v>
      </c>
    </row>
    <row r="2302" s="14" customFormat="1">
      <c r="A2302" s="14"/>
      <c r="B2302" s="244"/>
      <c r="C2302" s="245"/>
      <c r="D2302" s="235" t="s">
        <v>153</v>
      </c>
      <c r="E2302" s="246" t="s">
        <v>19</v>
      </c>
      <c r="F2302" s="247" t="s">
        <v>274</v>
      </c>
      <c r="G2302" s="245"/>
      <c r="H2302" s="248">
        <v>20</v>
      </c>
      <c r="I2302" s="249"/>
      <c r="J2302" s="245"/>
      <c r="K2302" s="245"/>
      <c r="L2302" s="250"/>
      <c r="M2302" s="251"/>
      <c r="N2302" s="252"/>
      <c r="O2302" s="252"/>
      <c r="P2302" s="252"/>
      <c r="Q2302" s="252"/>
      <c r="R2302" s="252"/>
      <c r="S2302" s="252"/>
      <c r="T2302" s="253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4" t="s">
        <v>153</v>
      </c>
      <c r="AU2302" s="254" t="s">
        <v>79</v>
      </c>
      <c r="AV2302" s="14" t="s">
        <v>79</v>
      </c>
      <c r="AW2302" s="14" t="s">
        <v>31</v>
      </c>
      <c r="AX2302" s="14" t="s">
        <v>69</v>
      </c>
      <c r="AY2302" s="254" t="s">
        <v>142</v>
      </c>
    </row>
    <row r="2303" s="14" customFormat="1">
      <c r="A2303" s="14"/>
      <c r="B2303" s="244"/>
      <c r="C2303" s="245"/>
      <c r="D2303" s="235" t="s">
        <v>153</v>
      </c>
      <c r="E2303" s="246" t="s">
        <v>19</v>
      </c>
      <c r="F2303" s="247" t="s">
        <v>1002</v>
      </c>
      <c r="G2303" s="245"/>
      <c r="H2303" s="248">
        <v>39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153</v>
      </c>
      <c r="AU2303" s="254" t="s">
        <v>79</v>
      </c>
      <c r="AV2303" s="14" t="s">
        <v>79</v>
      </c>
      <c r="AW2303" s="14" t="s">
        <v>31</v>
      </c>
      <c r="AX2303" s="14" t="s">
        <v>69</v>
      </c>
      <c r="AY2303" s="254" t="s">
        <v>142</v>
      </c>
    </row>
    <row r="2304" s="14" customFormat="1">
      <c r="A2304" s="14"/>
      <c r="B2304" s="244"/>
      <c r="C2304" s="245"/>
      <c r="D2304" s="235" t="s">
        <v>153</v>
      </c>
      <c r="E2304" s="246" t="s">
        <v>19</v>
      </c>
      <c r="F2304" s="247" t="s">
        <v>1074</v>
      </c>
      <c r="G2304" s="245"/>
      <c r="H2304" s="248">
        <v>52</v>
      </c>
      <c r="I2304" s="249"/>
      <c r="J2304" s="245"/>
      <c r="K2304" s="245"/>
      <c r="L2304" s="250"/>
      <c r="M2304" s="251"/>
      <c r="N2304" s="252"/>
      <c r="O2304" s="252"/>
      <c r="P2304" s="252"/>
      <c r="Q2304" s="252"/>
      <c r="R2304" s="252"/>
      <c r="S2304" s="252"/>
      <c r="T2304" s="253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4" t="s">
        <v>153</v>
      </c>
      <c r="AU2304" s="254" t="s">
        <v>79</v>
      </c>
      <c r="AV2304" s="14" t="s">
        <v>79</v>
      </c>
      <c r="AW2304" s="14" t="s">
        <v>31</v>
      </c>
      <c r="AX2304" s="14" t="s">
        <v>69</v>
      </c>
      <c r="AY2304" s="254" t="s">
        <v>142</v>
      </c>
    </row>
    <row r="2305" s="14" customFormat="1">
      <c r="A2305" s="14"/>
      <c r="B2305" s="244"/>
      <c r="C2305" s="245"/>
      <c r="D2305" s="235" t="s">
        <v>153</v>
      </c>
      <c r="E2305" s="246" t="s">
        <v>19</v>
      </c>
      <c r="F2305" s="247" t="s">
        <v>360</v>
      </c>
      <c r="G2305" s="245"/>
      <c r="H2305" s="248">
        <v>34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153</v>
      </c>
      <c r="AU2305" s="254" t="s">
        <v>79</v>
      </c>
      <c r="AV2305" s="14" t="s">
        <v>79</v>
      </c>
      <c r="AW2305" s="14" t="s">
        <v>31</v>
      </c>
      <c r="AX2305" s="14" t="s">
        <v>69</v>
      </c>
      <c r="AY2305" s="254" t="s">
        <v>142</v>
      </c>
    </row>
    <row r="2306" s="14" customFormat="1">
      <c r="A2306" s="14"/>
      <c r="B2306" s="244"/>
      <c r="C2306" s="245"/>
      <c r="D2306" s="235" t="s">
        <v>153</v>
      </c>
      <c r="E2306" s="246" t="s">
        <v>19</v>
      </c>
      <c r="F2306" s="247" t="s">
        <v>293</v>
      </c>
      <c r="G2306" s="245"/>
      <c r="H2306" s="248">
        <v>23</v>
      </c>
      <c r="I2306" s="249"/>
      <c r="J2306" s="245"/>
      <c r="K2306" s="245"/>
      <c r="L2306" s="250"/>
      <c r="M2306" s="251"/>
      <c r="N2306" s="252"/>
      <c r="O2306" s="252"/>
      <c r="P2306" s="252"/>
      <c r="Q2306" s="252"/>
      <c r="R2306" s="252"/>
      <c r="S2306" s="252"/>
      <c r="T2306" s="253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4" t="s">
        <v>153</v>
      </c>
      <c r="AU2306" s="254" t="s">
        <v>79</v>
      </c>
      <c r="AV2306" s="14" t="s">
        <v>79</v>
      </c>
      <c r="AW2306" s="14" t="s">
        <v>31</v>
      </c>
      <c r="AX2306" s="14" t="s">
        <v>69</v>
      </c>
      <c r="AY2306" s="254" t="s">
        <v>142</v>
      </c>
    </row>
    <row r="2307" s="15" customFormat="1">
      <c r="A2307" s="15"/>
      <c r="B2307" s="255"/>
      <c r="C2307" s="256"/>
      <c r="D2307" s="235" t="s">
        <v>153</v>
      </c>
      <c r="E2307" s="257" t="s">
        <v>19</v>
      </c>
      <c r="F2307" s="258" t="s">
        <v>158</v>
      </c>
      <c r="G2307" s="256"/>
      <c r="H2307" s="259">
        <v>168</v>
      </c>
      <c r="I2307" s="260"/>
      <c r="J2307" s="256"/>
      <c r="K2307" s="256"/>
      <c r="L2307" s="261"/>
      <c r="M2307" s="262"/>
      <c r="N2307" s="263"/>
      <c r="O2307" s="263"/>
      <c r="P2307" s="263"/>
      <c r="Q2307" s="263"/>
      <c r="R2307" s="263"/>
      <c r="S2307" s="263"/>
      <c r="T2307" s="264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65" t="s">
        <v>153</v>
      </c>
      <c r="AU2307" s="265" t="s">
        <v>79</v>
      </c>
      <c r="AV2307" s="15" t="s">
        <v>149</v>
      </c>
      <c r="AW2307" s="15" t="s">
        <v>31</v>
      </c>
      <c r="AX2307" s="15" t="s">
        <v>77</v>
      </c>
      <c r="AY2307" s="265" t="s">
        <v>142</v>
      </c>
    </row>
    <row r="2308" s="2" customFormat="1" ht="24.15" customHeight="1">
      <c r="A2308" s="41"/>
      <c r="B2308" s="42"/>
      <c r="C2308" s="215" t="s">
        <v>3047</v>
      </c>
      <c r="D2308" s="215" t="s">
        <v>144</v>
      </c>
      <c r="E2308" s="216" t="s">
        <v>3048</v>
      </c>
      <c r="F2308" s="217" t="s">
        <v>3049</v>
      </c>
      <c r="G2308" s="218" t="s">
        <v>176</v>
      </c>
      <c r="H2308" s="219">
        <v>38.939999999999998</v>
      </c>
      <c r="I2308" s="220"/>
      <c r="J2308" s="221">
        <f>ROUND(I2308*H2308,2)</f>
        <v>0</v>
      </c>
      <c r="K2308" s="217" t="s">
        <v>148</v>
      </c>
      <c r="L2308" s="47"/>
      <c r="M2308" s="222" t="s">
        <v>19</v>
      </c>
      <c r="N2308" s="223" t="s">
        <v>40</v>
      </c>
      <c r="O2308" s="87"/>
      <c r="P2308" s="224">
        <f>O2308*H2308</f>
        <v>0</v>
      </c>
      <c r="Q2308" s="224">
        <v>0</v>
      </c>
      <c r="R2308" s="224">
        <f>Q2308*H2308</f>
        <v>0</v>
      </c>
      <c r="S2308" s="224">
        <v>0.001</v>
      </c>
      <c r="T2308" s="225">
        <f>S2308*H2308</f>
        <v>0.038939999999999995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6" t="s">
        <v>149</v>
      </c>
      <c r="AT2308" s="226" t="s">
        <v>144</v>
      </c>
      <c r="AU2308" s="226" t="s">
        <v>79</v>
      </c>
      <c r="AY2308" s="20" t="s">
        <v>142</v>
      </c>
      <c r="BE2308" s="227">
        <f>IF(N2308="základní",J2308,0)</f>
        <v>0</v>
      </c>
      <c r="BF2308" s="227">
        <f>IF(N2308="snížená",J2308,0)</f>
        <v>0</v>
      </c>
      <c r="BG2308" s="227">
        <f>IF(N2308="zákl. přenesená",J2308,0)</f>
        <v>0</v>
      </c>
      <c r="BH2308" s="227">
        <f>IF(N2308="sníž. přenesená",J2308,0)</f>
        <v>0</v>
      </c>
      <c r="BI2308" s="227">
        <f>IF(N2308="nulová",J2308,0)</f>
        <v>0</v>
      </c>
      <c r="BJ2308" s="20" t="s">
        <v>77</v>
      </c>
      <c r="BK2308" s="227">
        <f>ROUND(I2308*H2308,2)</f>
        <v>0</v>
      </c>
      <c r="BL2308" s="20" t="s">
        <v>149</v>
      </c>
      <c r="BM2308" s="226" t="s">
        <v>3050</v>
      </c>
    </row>
    <row r="2309" s="2" customFormat="1">
      <c r="A2309" s="41"/>
      <c r="B2309" s="42"/>
      <c r="C2309" s="43"/>
      <c r="D2309" s="228" t="s">
        <v>151</v>
      </c>
      <c r="E2309" s="43"/>
      <c r="F2309" s="229" t="s">
        <v>3051</v>
      </c>
      <c r="G2309" s="43"/>
      <c r="H2309" s="43"/>
      <c r="I2309" s="230"/>
      <c r="J2309" s="43"/>
      <c r="K2309" s="43"/>
      <c r="L2309" s="47"/>
      <c r="M2309" s="231"/>
      <c r="N2309" s="232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20" t="s">
        <v>151</v>
      </c>
      <c r="AU2309" s="20" t="s">
        <v>79</v>
      </c>
    </row>
    <row r="2310" s="14" customFormat="1">
      <c r="A2310" s="14"/>
      <c r="B2310" s="244"/>
      <c r="C2310" s="245"/>
      <c r="D2310" s="235" t="s">
        <v>153</v>
      </c>
      <c r="E2310" s="246" t="s">
        <v>19</v>
      </c>
      <c r="F2310" s="247" t="s">
        <v>3052</v>
      </c>
      <c r="G2310" s="245"/>
      <c r="H2310" s="248">
        <v>38.939999999999998</v>
      </c>
      <c r="I2310" s="249"/>
      <c r="J2310" s="245"/>
      <c r="K2310" s="245"/>
      <c r="L2310" s="250"/>
      <c r="M2310" s="251"/>
      <c r="N2310" s="252"/>
      <c r="O2310" s="252"/>
      <c r="P2310" s="252"/>
      <c r="Q2310" s="252"/>
      <c r="R2310" s="252"/>
      <c r="S2310" s="252"/>
      <c r="T2310" s="25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4" t="s">
        <v>153</v>
      </c>
      <c r="AU2310" s="254" t="s">
        <v>79</v>
      </c>
      <c r="AV2310" s="14" t="s">
        <v>79</v>
      </c>
      <c r="AW2310" s="14" t="s">
        <v>31</v>
      </c>
      <c r="AX2310" s="14" t="s">
        <v>77</v>
      </c>
      <c r="AY2310" s="254" t="s">
        <v>142</v>
      </c>
    </row>
    <row r="2311" s="2" customFormat="1" ht="33" customHeight="1">
      <c r="A2311" s="41"/>
      <c r="B2311" s="42"/>
      <c r="C2311" s="215" t="s">
        <v>3053</v>
      </c>
      <c r="D2311" s="215" t="s">
        <v>144</v>
      </c>
      <c r="E2311" s="216" t="s">
        <v>3054</v>
      </c>
      <c r="F2311" s="217" t="s">
        <v>3055</v>
      </c>
      <c r="G2311" s="218" t="s">
        <v>176</v>
      </c>
      <c r="H2311" s="219">
        <v>886.53800000000001</v>
      </c>
      <c r="I2311" s="220"/>
      <c r="J2311" s="221">
        <f>ROUND(I2311*H2311,2)</f>
        <v>0</v>
      </c>
      <c r="K2311" s="217" t="s">
        <v>148</v>
      </c>
      <c r="L2311" s="47"/>
      <c r="M2311" s="222" t="s">
        <v>19</v>
      </c>
      <c r="N2311" s="223" t="s">
        <v>40</v>
      </c>
      <c r="O2311" s="87"/>
      <c r="P2311" s="224">
        <f>O2311*H2311</f>
        <v>0</v>
      </c>
      <c r="Q2311" s="224">
        <v>0.018149999999999999</v>
      </c>
      <c r="R2311" s="224">
        <f>Q2311*H2311</f>
        <v>16.090664700000001</v>
      </c>
      <c r="S2311" s="224">
        <v>0</v>
      </c>
      <c r="T2311" s="225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6" t="s">
        <v>149</v>
      </c>
      <c r="AT2311" s="226" t="s">
        <v>144</v>
      </c>
      <c r="AU2311" s="226" t="s">
        <v>79</v>
      </c>
      <c r="AY2311" s="20" t="s">
        <v>142</v>
      </c>
      <c r="BE2311" s="227">
        <f>IF(N2311="základní",J2311,0)</f>
        <v>0</v>
      </c>
      <c r="BF2311" s="227">
        <f>IF(N2311="snížená",J2311,0)</f>
        <v>0</v>
      </c>
      <c r="BG2311" s="227">
        <f>IF(N2311="zákl. přenesená",J2311,0)</f>
        <v>0</v>
      </c>
      <c r="BH2311" s="227">
        <f>IF(N2311="sníž. přenesená",J2311,0)</f>
        <v>0</v>
      </c>
      <c r="BI2311" s="227">
        <f>IF(N2311="nulová",J2311,0)</f>
        <v>0</v>
      </c>
      <c r="BJ2311" s="20" t="s">
        <v>77</v>
      </c>
      <c r="BK2311" s="227">
        <f>ROUND(I2311*H2311,2)</f>
        <v>0</v>
      </c>
      <c r="BL2311" s="20" t="s">
        <v>149</v>
      </c>
      <c r="BM2311" s="226" t="s">
        <v>3056</v>
      </c>
    </row>
    <row r="2312" s="2" customFormat="1">
      <c r="A2312" s="41"/>
      <c r="B2312" s="42"/>
      <c r="C2312" s="43"/>
      <c r="D2312" s="228" t="s">
        <v>151</v>
      </c>
      <c r="E2312" s="43"/>
      <c r="F2312" s="229" t="s">
        <v>3057</v>
      </c>
      <c r="G2312" s="43"/>
      <c r="H2312" s="43"/>
      <c r="I2312" s="230"/>
      <c r="J2312" s="43"/>
      <c r="K2312" s="43"/>
      <c r="L2312" s="47"/>
      <c r="M2312" s="231"/>
      <c r="N2312" s="232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151</v>
      </c>
      <c r="AU2312" s="20" t="s">
        <v>79</v>
      </c>
    </row>
    <row r="2313" s="14" customFormat="1">
      <c r="A2313" s="14"/>
      <c r="B2313" s="244"/>
      <c r="C2313" s="245"/>
      <c r="D2313" s="235" t="s">
        <v>153</v>
      </c>
      <c r="E2313" s="246" t="s">
        <v>19</v>
      </c>
      <c r="F2313" s="247" t="s">
        <v>3058</v>
      </c>
      <c r="G2313" s="245"/>
      <c r="H2313" s="248">
        <v>403.80000000000001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153</v>
      </c>
      <c r="AU2313" s="254" t="s">
        <v>79</v>
      </c>
      <c r="AV2313" s="14" t="s">
        <v>79</v>
      </c>
      <c r="AW2313" s="14" t="s">
        <v>31</v>
      </c>
      <c r="AX2313" s="14" t="s">
        <v>69</v>
      </c>
      <c r="AY2313" s="254" t="s">
        <v>142</v>
      </c>
    </row>
    <row r="2314" s="14" customFormat="1">
      <c r="A2314" s="14"/>
      <c r="B2314" s="244"/>
      <c r="C2314" s="245"/>
      <c r="D2314" s="235" t="s">
        <v>153</v>
      </c>
      <c r="E2314" s="246" t="s">
        <v>19</v>
      </c>
      <c r="F2314" s="247" t="s">
        <v>3059</v>
      </c>
      <c r="G2314" s="245"/>
      <c r="H2314" s="248">
        <v>482.738</v>
      </c>
      <c r="I2314" s="249"/>
      <c r="J2314" s="245"/>
      <c r="K2314" s="245"/>
      <c r="L2314" s="250"/>
      <c r="M2314" s="251"/>
      <c r="N2314" s="252"/>
      <c r="O2314" s="252"/>
      <c r="P2314" s="252"/>
      <c r="Q2314" s="252"/>
      <c r="R2314" s="252"/>
      <c r="S2314" s="252"/>
      <c r="T2314" s="253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4" t="s">
        <v>153</v>
      </c>
      <c r="AU2314" s="254" t="s">
        <v>79</v>
      </c>
      <c r="AV2314" s="14" t="s">
        <v>79</v>
      </c>
      <c r="AW2314" s="14" t="s">
        <v>31</v>
      </c>
      <c r="AX2314" s="14" t="s">
        <v>69</v>
      </c>
      <c r="AY2314" s="254" t="s">
        <v>142</v>
      </c>
    </row>
    <row r="2315" s="15" customFormat="1">
      <c r="A2315" s="15"/>
      <c r="B2315" s="255"/>
      <c r="C2315" s="256"/>
      <c r="D2315" s="235" t="s">
        <v>153</v>
      </c>
      <c r="E2315" s="257" t="s">
        <v>19</v>
      </c>
      <c r="F2315" s="258" t="s">
        <v>158</v>
      </c>
      <c r="G2315" s="256"/>
      <c r="H2315" s="259">
        <v>886.53800000000001</v>
      </c>
      <c r="I2315" s="260"/>
      <c r="J2315" s="256"/>
      <c r="K2315" s="256"/>
      <c r="L2315" s="261"/>
      <c r="M2315" s="262"/>
      <c r="N2315" s="263"/>
      <c r="O2315" s="263"/>
      <c r="P2315" s="263"/>
      <c r="Q2315" s="263"/>
      <c r="R2315" s="263"/>
      <c r="S2315" s="263"/>
      <c r="T2315" s="264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5" t="s">
        <v>153</v>
      </c>
      <c r="AU2315" s="265" t="s">
        <v>79</v>
      </c>
      <c r="AV2315" s="15" t="s">
        <v>149</v>
      </c>
      <c r="AW2315" s="15" t="s">
        <v>31</v>
      </c>
      <c r="AX2315" s="15" t="s">
        <v>77</v>
      </c>
      <c r="AY2315" s="265" t="s">
        <v>142</v>
      </c>
    </row>
    <row r="2316" s="12" customFormat="1" ht="22.8" customHeight="1">
      <c r="A2316" s="12"/>
      <c r="B2316" s="199"/>
      <c r="C2316" s="200"/>
      <c r="D2316" s="201" t="s">
        <v>68</v>
      </c>
      <c r="E2316" s="213" t="s">
        <v>419</v>
      </c>
      <c r="F2316" s="213" t="s">
        <v>420</v>
      </c>
      <c r="G2316" s="200"/>
      <c r="H2316" s="200"/>
      <c r="I2316" s="203"/>
      <c r="J2316" s="214">
        <f>BK2316</f>
        <v>0</v>
      </c>
      <c r="K2316" s="200"/>
      <c r="L2316" s="205"/>
      <c r="M2316" s="206"/>
      <c r="N2316" s="207"/>
      <c r="O2316" s="207"/>
      <c r="P2316" s="208">
        <f>SUM(P2317:P2329)</f>
        <v>0</v>
      </c>
      <c r="Q2316" s="207"/>
      <c r="R2316" s="208">
        <f>SUM(R2317:R2329)</f>
        <v>0</v>
      </c>
      <c r="S2316" s="207"/>
      <c r="T2316" s="209">
        <f>SUM(T2317:T2329)</f>
        <v>0</v>
      </c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R2316" s="210" t="s">
        <v>77</v>
      </c>
      <c r="AT2316" s="211" t="s">
        <v>68</v>
      </c>
      <c r="AU2316" s="211" t="s">
        <v>77</v>
      </c>
      <c r="AY2316" s="210" t="s">
        <v>142</v>
      </c>
      <c r="BK2316" s="212">
        <f>SUM(BK2317:BK2329)</f>
        <v>0</v>
      </c>
    </row>
    <row r="2317" s="2" customFormat="1" ht="16.5" customHeight="1">
      <c r="A2317" s="41"/>
      <c r="B2317" s="42"/>
      <c r="C2317" s="215" t="s">
        <v>3060</v>
      </c>
      <c r="D2317" s="215" t="s">
        <v>144</v>
      </c>
      <c r="E2317" s="216" t="s">
        <v>940</v>
      </c>
      <c r="F2317" s="217" t="s">
        <v>941</v>
      </c>
      <c r="G2317" s="218" t="s">
        <v>256</v>
      </c>
      <c r="H2317" s="219">
        <v>22.658000000000001</v>
      </c>
      <c r="I2317" s="220"/>
      <c r="J2317" s="221">
        <f>ROUND(I2317*H2317,2)</f>
        <v>0</v>
      </c>
      <c r="K2317" s="217" t="s">
        <v>148</v>
      </c>
      <c r="L2317" s="47"/>
      <c r="M2317" s="222" t="s">
        <v>19</v>
      </c>
      <c r="N2317" s="223" t="s">
        <v>40</v>
      </c>
      <c r="O2317" s="87"/>
      <c r="P2317" s="224">
        <f>O2317*H2317</f>
        <v>0</v>
      </c>
      <c r="Q2317" s="224">
        <v>0</v>
      </c>
      <c r="R2317" s="224">
        <f>Q2317*H2317</f>
        <v>0</v>
      </c>
      <c r="S2317" s="224">
        <v>0</v>
      </c>
      <c r="T2317" s="225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6" t="s">
        <v>149</v>
      </c>
      <c r="AT2317" s="226" t="s">
        <v>144</v>
      </c>
      <c r="AU2317" s="226" t="s">
        <v>79</v>
      </c>
      <c r="AY2317" s="20" t="s">
        <v>142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20" t="s">
        <v>77</v>
      </c>
      <c r="BK2317" s="227">
        <f>ROUND(I2317*H2317,2)</f>
        <v>0</v>
      </c>
      <c r="BL2317" s="20" t="s">
        <v>149</v>
      </c>
      <c r="BM2317" s="226" t="s">
        <v>3061</v>
      </c>
    </row>
    <row r="2318" s="2" customFormat="1">
      <c r="A2318" s="41"/>
      <c r="B2318" s="42"/>
      <c r="C2318" s="43"/>
      <c r="D2318" s="228" t="s">
        <v>151</v>
      </c>
      <c r="E2318" s="43"/>
      <c r="F2318" s="229" t="s">
        <v>943</v>
      </c>
      <c r="G2318" s="43"/>
      <c r="H2318" s="43"/>
      <c r="I2318" s="230"/>
      <c r="J2318" s="43"/>
      <c r="K2318" s="43"/>
      <c r="L2318" s="47"/>
      <c r="M2318" s="231"/>
      <c r="N2318" s="232"/>
      <c r="O2318" s="87"/>
      <c r="P2318" s="87"/>
      <c r="Q2318" s="87"/>
      <c r="R2318" s="87"/>
      <c r="S2318" s="87"/>
      <c r="T2318" s="88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T2318" s="20" t="s">
        <v>151</v>
      </c>
      <c r="AU2318" s="20" t="s">
        <v>79</v>
      </c>
    </row>
    <row r="2319" s="2" customFormat="1" ht="24.15" customHeight="1">
      <c r="A2319" s="41"/>
      <c r="B2319" s="42"/>
      <c r="C2319" s="215" t="s">
        <v>3062</v>
      </c>
      <c r="D2319" s="215" t="s">
        <v>144</v>
      </c>
      <c r="E2319" s="216" t="s">
        <v>944</v>
      </c>
      <c r="F2319" s="217" t="s">
        <v>945</v>
      </c>
      <c r="G2319" s="218" t="s">
        <v>256</v>
      </c>
      <c r="H2319" s="219">
        <v>22.658000000000001</v>
      </c>
      <c r="I2319" s="220"/>
      <c r="J2319" s="221">
        <f>ROUND(I2319*H2319,2)</f>
        <v>0</v>
      </c>
      <c r="K2319" s="217" t="s">
        <v>148</v>
      </c>
      <c r="L2319" s="47"/>
      <c r="M2319" s="222" t="s">
        <v>19</v>
      </c>
      <c r="N2319" s="223" t="s">
        <v>40</v>
      </c>
      <c r="O2319" s="87"/>
      <c r="P2319" s="224">
        <f>O2319*H2319</f>
        <v>0</v>
      </c>
      <c r="Q2319" s="224">
        <v>0</v>
      </c>
      <c r="R2319" s="224">
        <f>Q2319*H2319</f>
        <v>0</v>
      </c>
      <c r="S2319" s="224">
        <v>0</v>
      </c>
      <c r="T2319" s="225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6" t="s">
        <v>149</v>
      </c>
      <c r="AT2319" s="226" t="s">
        <v>144</v>
      </c>
      <c r="AU2319" s="226" t="s">
        <v>79</v>
      </c>
      <c r="AY2319" s="20" t="s">
        <v>142</v>
      </c>
      <c r="BE2319" s="227">
        <f>IF(N2319="základní",J2319,0)</f>
        <v>0</v>
      </c>
      <c r="BF2319" s="227">
        <f>IF(N2319="snížená",J2319,0)</f>
        <v>0</v>
      </c>
      <c r="BG2319" s="227">
        <f>IF(N2319="zákl. přenesená",J2319,0)</f>
        <v>0</v>
      </c>
      <c r="BH2319" s="227">
        <f>IF(N2319="sníž. přenesená",J2319,0)</f>
        <v>0</v>
      </c>
      <c r="BI2319" s="227">
        <f>IF(N2319="nulová",J2319,0)</f>
        <v>0</v>
      </c>
      <c r="BJ2319" s="20" t="s">
        <v>77</v>
      </c>
      <c r="BK2319" s="227">
        <f>ROUND(I2319*H2319,2)</f>
        <v>0</v>
      </c>
      <c r="BL2319" s="20" t="s">
        <v>149</v>
      </c>
      <c r="BM2319" s="226" t="s">
        <v>3063</v>
      </c>
    </row>
    <row r="2320" s="2" customFormat="1">
      <c r="A2320" s="41"/>
      <c r="B2320" s="42"/>
      <c r="C2320" s="43"/>
      <c r="D2320" s="228" t="s">
        <v>151</v>
      </c>
      <c r="E2320" s="43"/>
      <c r="F2320" s="229" t="s">
        <v>947</v>
      </c>
      <c r="G2320" s="43"/>
      <c r="H2320" s="43"/>
      <c r="I2320" s="230"/>
      <c r="J2320" s="43"/>
      <c r="K2320" s="43"/>
      <c r="L2320" s="47"/>
      <c r="M2320" s="231"/>
      <c r="N2320" s="232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151</v>
      </c>
      <c r="AU2320" s="20" t="s">
        <v>79</v>
      </c>
    </row>
    <row r="2321" s="2" customFormat="1" ht="21.75" customHeight="1">
      <c r="A2321" s="41"/>
      <c r="B2321" s="42"/>
      <c r="C2321" s="215" t="s">
        <v>3064</v>
      </c>
      <c r="D2321" s="215" t="s">
        <v>144</v>
      </c>
      <c r="E2321" s="216" t="s">
        <v>948</v>
      </c>
      <c r="F2321" s="217" t="s">
        <v>949</v>
      </c>
      <c r="G2321" s="218" t="s">
        <v>256</v>
      </c>
      <c r="H2321" s="219">
        <v>22.658000000000001</v>
      </c>
      <c r="I2321" s="220"/>
      <c r="J2321" s="221">
        <f>ROUND(I2321*H2321,2)</f>
        <v>0</v>
      </c>
      <c r="K2321" s="217" t="s">
        <v>148</v>
      </c>
      <c r="L2321" s="47"/>
      <c r="M2321" s="222" t="s">
        <v>19</v>
      </c>
      <c r="N2321" s="223" t="s">
        <v>40</v>
      </c>
      <c r="O2321" s="87"/>
      <c r="P2321" s="224">
        <f>O2321*H2321</f>
        <v>0</v>
      </c>
      <c r="Q2321" s="224">
        <v>0</v>
      </c>
      <c r="R2321" s="224">
        <f>Q2321*H2321</f>
        <v>0</v>
      </c>
      <c r="S2321" s="224">
        <v>0</v>
      </c>
      <c r="T2321" s="225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6" t="s">
        <v>149</v>
      </c>
      <c r="AT2321" s="226" t="s">
        <v>144</v>
      </c>
      <c r="AU2321" s="226" t="s">
        <v>79</v>
      </c>
      <c r="AY2321" s="20" t="s">
        <v>142</v>
      </c>
      <c r="BE2321" s="227">
        <f>IF(N2321="základní",J2321,0)</f>
        <v>0</v>
      </c>
      <c r="BF2321" s="227">
        <f>IF(N2321="snížená",J2321,0)</f>
        <v>0</v>
      </c>
      <c r="BG2321" s="227">
        <f>IF(N2321="zákl. přenesená",J2321,0)</f>
        <v>0</v>
      </c>
      <c r="BH2321" s="227">
        <f>IF(N2321="sníž. přenesená",J2321,0)</f>
        <v>0</v>
      </c>
      <c r="BI2321" s="227">
        <f>IF(N2321="nulová",J2321,0)</f>
        <v>0</v>
      </c>
      <c r="BJ2321" s="20" t="s">
        <v>77</v>
      </c>
      <c r="BK2321" s="227">
        <f>ROUND(I2321*H2321,2)</f>
        <v>0</v>
      </c>
      <c r="BL2321" s="20" t="s">
        <v>149</v>
      </c>
      <c r="BM2321" s="226" t="s">
        <v>3065</v>
      </c>
    </row>
    <row r="2322" s="2" customFormat="1">
      <c r="A2322" s="41"/>
      <c r="B2322" s="42"/>
      <c r="C2322" s="43"/>
      <c r="D2322" s="228" t="s">
        <v>151</v>
      </c>
      <c r="E2322" s="43"/>
      <c r="F2322" s="229" t="s">
        <v>951</v>
      </c>
      <c r="G2322" s="43"/>
      <c r="H2322" s="43"/>
      <c r="I2322" s="230"/>
      <c r="J2322" s="43"/>
      <c r="K2322" s="43"/>
      <c r="L2322" s="47"/>
      <c r="M2322" s="231"/>
      <c r="N2322" s="232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20" t="s">
        <v>151</v>
      </c>
      <c r="AU2322" s="20" t="s">
        <v>79</v>
      </c>
    </row>
    <row r="2323" s="2" customFormat="1" ht="24.15" customHeight="1">
      <c r="A2323" s="41"/>
      <c r="B2323" s="42"/>
      <c r="C2323" s="215" t="s">
        <v>3066</v>
      </c>
      <c r="D2323" s="215" t="s">
        <v>144</v>
      </c>
      <c r="E2323" s="216" t="s">
        <v>952</v>
      </c>
      <c r="F2323" s="217" t="s">
        <v>953</v>
      </c>
      <c r="G2323" s="218" t="s">
        <v>256</v>
      </c>
      <c r="H2323" s="219">
        <v>339.87</v>
      </c>
      <c r="I2323" s="220"/>
      <c r="J2323" s="221">
        <f>ROUND(I2323*H2323,2)</f>
        <v>0</v>
      </c>
      <c r="K2323" s="217" t="s">
        <v>148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0</v>
      </c>
      <c r="R2323" s="224">
        <f>Q2323*H2323</f>
        <v>0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149</v>
      </c>
      <c r="AT2323" s="226" t="s">
        <v>144</v>
      </c>
      <c r="AU2323" s="226" t="s">
        <v>79</v>
      </c>
      <c r="AY2323" s="20" t="s">
        <v>142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77</v>
      </c>
      <c r="BK2323" s="227">
        <f>ROUND(I2323*H2323,2)</f>
        <v>0</v>
      </c>
      <c r="BL2323" s="20" t="s">
        <v>149</v>
      </c>
      <c r="BM2323" s="226" t="s">
        <v>3067</v>
      </c>
    </row>
    <row r="2324" s="2" customFormat="1">
      <c r="A2324" s="41"/>
      <c r="B2324" s="42"/>
      <c r="C2324" s="43"/>
      <c r="D2324" s="228" t="s">
        <v>151</v>
      </c>
      <c r="E2324" s="43"/>
      <c r="F2324" s="229" t="s">
        <v>955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151</v>
      </c>
      <c r="AU2324" s="20" t="s">
        <v>79</v>
      </c>
    </row>
    <row r="2325" s="14" customFormat="1">
      <c r="A2325" s="14"/>
      <c r="B2325" s="244"/>
      <c r="C2325" s="245"/>
      <c r="D2325" s="235" t="s">
        <v>153</v>
      </c>
      <c r="E2325" s="246" t="s">
        <v>19</v>
      </c>
      <c r="F2325" s="247" t="s">
        <v>3068</v>
      </c>
      <c r="G2325" s="245"/>
      <c r="H2325" s="248">
        <v>339.87</v>
      </c>
      <c r="I2325" s="249"/>
      <c r="J2325" s="245"/>
      <c r="K2325" s="245"/>
      <c r="L2325" s="250"/>
      <c r="M2325" s="251"/>
      <c r="N2325" s="252"/>
      <c r="O2325" s="252"/>
      <c r="P2325" s="252"/>
      <c r="Q2325" s="252"/>
      <c r="R2325" s="252"/>
      <c r="S2325" s="252"/>
      <c r="T2325" s="253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4" t="s">
        <v>153</v>
      </c>
      <c r="AU2325" s="254" t="s">
        <v>79</v>
      </c>
      <c r="AV2325" s="14" t="s">
        <v>79</v>
      </c>
      <c r="AW2325" s="14" t="s">
        <v>31</v>
      </c>
      <c r="AX2325" s="14" t="s">
        <v>77</v>
      </c>
      <c r="AY2325" s="254" t="s">
        <v>142</v>
      </c>
    </row>
    <row r="2326" s="2" customFormat="1" ht="24.15" customHeight="1">
      <c r="A2326" s="41"/>
      <c r="B2326" s="42"/>
      <c r="C2326" s="215" t="s">
        <v>3069</v>
      </c>
      <c r="D2326" s="215" t="s">
        <v>144</v>
      </c>
      <c r="E2326" s="216" t="s">
        <v>957</v>
      </c>
      <c r="F2326" s="217" t="s">
        <v>958</v>
      </c>
      <c r="G2326" s="218" t="s">
        <v>256</v>
      </c>
      <c r="H2326" s="219">
        <v>22.658000000000001</v>
      </c>
      <c r="I2326" s="220"/>
      <c r="J2326" s="221">
        <f>ROUND(I2326*H2326,2)</f>
        <v>0</v>
      </c>
      <c r="K2326" s="217" t="s">
        <v>148</v>
      </c>
      <c r="L2326" s="47"/>
      <c r="M2326" s="222" t="s">
        <v>19</v>
      </c>
      <c r="N2326" s="223" t="s">
        <v>40</v>
      </c>
      <c r="O2326" s="87"/>
      <c r="P2326" s="224">
        <f>O2326*H2326</f>
        <v>0</v>
      </c>
      <c r="Q2326" s="224">
        <v>0</v>
      </c>
      <c r="R2326" s="224">
        <f>Q2326*H2326</f>
        <v>0</v>
      </c>
      <c r="S2326" s="224">
        <v>0</v>
      </c>
      <c r="T2326" s="225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6" t="s">
        <v>149</v>
      </c>
      <c r="AT2326" s="226" t="s">
        <v>144</v>
      </c>
      <c r="AU2326" s="226" t="s">
        <v>79</v>
      </c>
      <c r="AY2326" s="20" t="s">
        <v>142</v>
      </c>
      <c r="BE2326" s="227">
        <f>IF(N2326="základní",J2326,0)</f>
        <v>0</v>
      </c>
      <c r="BF2326" s="227">
        <f>IF(N2326="snížená",J2326,0)</f>
        <v>0</v>
      </c>
      <c r="BG2326" s="227">
        <f>IF(N2326="zákl. přenesená",J2326,0)</f>
        <v>0</v>
      </c>
      <c r="BH2326" s="227">
        <f>IF(N2326="sníž. přenesená",J2326,0)</f>
        <v>0</v>
      </c>
      <c r="BI2326" s="227">
        <f>IF(N2326="nulová",J2326,0)</f>
        <v>0</v>
      </c>
      <c r="BJ2326" s="20" t="s">
        <v>77</v>
      </c>
      <c r="BK2326" s="227">
        <f>ROUND(I2326*H2326,2)</f>
        <v>0</v>
      </c>
      <c r="BL2326" s="20" t="s">
        <v>149</v>
      </c>
      <c r="BM2326" s="226" t="s">
        <v>3070</v>
      </c>
    </row>
    <row r="2327" s="2" customFormat="1">
      <c r="A2327" s="41"/>
      <c r="B2327" s="42"/>
      <c r="C2327" s="43"/>
      <c r="D2327" s="228" t="s">
        <v>151</v>
      </c>
      <c r="E2327" s="43"/>
      <c r="F2327" s="229" t="s">
        <v>960</v>
      </c>
      <c r="G2327" s="43"/>
      <c r="H2327" s="43"/>
      <c r="I2327" s="230"/>
      <c r="J2327" s="43"/>
      <c r="K2327" s="43"/>
      <c r="L2327" s="47"/>
      <c r="M2327" s="231"/>
      <c r="N2327" s="232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151</v>
      </c>
      <c r="AU2327" s="20" t="s">
        <v>79</v>
      </c>
    </row>
    <row r="2328" s="14" customFormat="1">
      <c r="A2328" s="14"/>
      <c r="B2328" s="244"/>
      <c r="C2328" s="245"/>
      <c r="D2328" s="235" t="s">
        <v>153</v>
      </c>
      <c r="E2328" s="246" t="s">
        <v>19</v>
      </c>
      <c r="F2328" s="247" t="s">
        <v>3071</v>
      </c>
      <c r="G2328" s="245"/>
      <c r="H2328" s="248">
        <v>22.658000000000001</v>
      </c>
      <c r="I2328" s="249"/>
      <c r="J2328" s="245"/>
      <c r="K2328" s="245"/>
      <c r="L2328" s="250"/>
      <c r="M2328" s="251"/>
      <c r="N2328" s="252"/>
      <c r="O2328" s="252"/>
      <c r="P2328" s="252"/>
      <c r="Q2328" s="252"/>
      <c r="R2328" s="252"/>
      <c r="S2328" s="252"/>
      <c r="T2328" s="253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4" t="s">
        <v>153</v>
      </c>
      <c r="AU2328" s="254" t="s">
        <v>79</v>
      </c>
      <c r="AV2328" s="14" t="s">
        <v>79</v>
      </c>
      <c r="AW2328" s="14" t="s">
        <v>31</v>
      </c>
      <c r="AX2328" s="14" t="s">
        <v>69</v>
      </c>
      <c r="AY2328" s="254" t="s">
        <v>142</v>
      </c>
    </row>
    <row r="2329" s="15" customFormat="1">
      <c r="A2329" s="15"/>
      <c r="B2329" s="255"/>
      <c r="C2329" s="256"/>
      <c r="D2329" s="235" t="s">
        <v>153</v>
      </c>
      <c r="E2329" s="257" t="s">
        <v>19</v>
      </c>
      <c r="F2329" s="258" t="s">
        <v>158</v>
      </c>
      <c r="G2329" s="256"/>
      <c r="H2329" s="259">
        <v>22.658000000000001</v>
      </c>
      <c r="I2329" s="260"/>
      <c r="J2329" s="256"/>
      <c r="K2329" s="256"/>
      <c r="L2329" s="261"/>
      <c r="M2329" s="262"/>
      <c r="N2329" s="263"/>
      <c r="O2329" s="263"/>
      <c r="P2329" s="263"/>
      <c r="Q2329" s="263"/>
      <c r="R2329" s="263"/>
      <c r="S2329" s="263"/>
      <c r="T2329" s="264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65" t="s">
        <v>153</v>
      </c>
      <c r="AU2329" s="265" t="s">
        <v>79</v>
      </c>
      <c r="AV2329" s="15" t="s">
        <v>149</v>
      </c>
      <c r="AW2329" s="15" t="s">
        <v>31</v>
      </c>
      <c r="AX2329" s="15" t="s">
        <v>77</v>
      </c>
      <c r="AY2329" s="265" t="s">
        <v>142</v>
      </c>
    </row>
    <row r="2330" s="12" customFormat="1" ht="22.8" customHeight="1">
      <c r="A2330" s="12"/>
      <c r="B2330" s="199"/>
      <c r="C2330" s="200"/>
      <c r="D2330" s="201" t="s">
        <v>68</v>
      </c>
      <c r="E2330" s="213" t="s">
        <v>447</v>
      </c>
      <c r="F2330" s="213" t="s">
        <v>448</v>
      </c>
      <c r="G2330" s="200"/>
      <c r="H2330" s="200"/>
      <c r="I2330" s="203"/>
      <c r="J2330" s="214">
        <f>BK2330</f>
        <v>0</v>
      </c>
      <c r="K2330" s="200"/>
      <c r="L2330" s="205"/>
      <c r="M2330" s="206"/>
      <c r="N2330" s="207"/>
      <c r="O2330" s="207"/>
      <c r="P2330" s="208">
        <f>SUM(P2331:P2332)</f>
        <v>0</v>
      </c>
      <c r="Q2330" s="207"/>
      <c r="R2330" s="208">
        <f>SUM(R2331:R2332)</f>
        <v>0</v>
      </c>
      <c r="S2330" s="207"/>
      <c r="T2330" s="209">
        <f>SUM(T2331:T2332)</f>
        <v>0</v>
      </c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R2330" s="210" t="s">
        <v>77</v>
      </c>
      <c r="AT2330" s="211" t="s">
        <v>68</v>
      </c>
      <c r="AU2330" s="211" t="s">
        <v>77</v>
      </c>
      <c r="AY2330" s="210" t="s">
        <v>142</v>
      </c>
      <c r="BK2330" s="212">
        <f>SUM(BK2331:BK2332)</f>
        <v>0</v>
      </c>
    </row>
    <row r="2331" s="2" customFormat="1" ht="33" customHeight="1">
      <c r="A2331" s="41"/>
      <c r="B2331" s="42"/>
      <c r="C2331" s="215" t="s">
        <v>3072</v>
      </c>
      <c r="D2331" s="215" t="s">
        <v>144</v>
      </c>
      <c r="E2331" s="216" t="s">
        <v>3073</v>
      </c>
      <c r="F2331" s="217" t="s">
        <v>3074</v>
      </c>
      <c r="G2331" s="218" t="s">
        <v>256</v>
      </c>
      <c r="H2331" s="219">
        <v>1444.8309999999999</v>
      </c>
      <c r="I2331" s="220"/>
      <c r="J2331" s="221">
        <f>ROUND(I2331*H2331,2)</f>
        <v>0</v>
      </c>
      <c r="K2331" s="217" t="s">
        <v>148</v>
      </c>
      <c r="L2331" s="47"/>
      <c r="M2331" s="222" t="s">
        <v>19</v>
      </c>
      <c r="N2331" s="223" t="s">
        <v>40</v>
      </c>
      <c r="O2331" s="87"/>
      <c r="P2331" s="224">
        <f>O2331*H2331</f>
        <v>0</v>
      </c>
      <c r="Q2331" s="224">
        <v>0</v>
      </c>
      <c r="R2331" s="224">
        <f>Q2331*H2331</f>
        <v>0</v>
      </c>
      <c r="S2331" s="224">
        <v>0</v>
      </c>
      <c r="T2331" s="225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6" t="s">
        <v>149</v>
      </c>
      <c r="AT2331" s="226" t="s">
        <v>144</v>
      </c>
      <c r="AU2331" s="226" t="s">
        <v>79</v>
      </c>
      <c r="AY2331" s="20" t="s">
        <v>142</v>
      </c>
      <c r="BE2331" s="227">
        <f>IF(N2331="základní",J2331,0)</f>
        <v>0</v>
      </c>
      <c r="BF2331" s="227">
        <f>IF(N2331="snížená",J2331,0)</f>
        <v>0</v>
      </c>
      <c r="BG2331" s="227">
        <f>IF(N2331="zákl. přenesená",J2331,0)</f>
        <v>0</v>
      </c>
      <c r="BH2331" s="227">
        <f>IF(N2331="sníž. přenesená",J2331,0)</f>
        <v>0</v>
      </c>
      <c r="BI2331" s="227">
        <f>IF(N2331="nulová",J2331,0)</f>
        <v>0</v>
      </c>
      <c r="BJ2331" s="20" t="s">
        <v>77</v>
      </c>
      <c r="BK2331" s="227">
        <f>ROUND(I2331*H2331,2)</f>
        <v>0</v>
      </c>
      <c r="BL2331" s="20" t="s">
        <v>149</v>
      </c>
      <c r="BM2331" s="226" t="s">
        <v>3075</v>
      </c>
    </row>
    <row r="2332" s="2" customFormat="1">
      <c r="A2332" s="41"/>
      <c r="B2332" s="42"/>
      <c r="C2332" s="43"/>
      <c r="D2332" s="228" t="s">
        <v>151</v>
      </c>
      <c r="E2332" s="43"/>
      <c r="F2332" s="229" t="s">
        <v>3076</v>
      </c>
      <c r="G2332" s="43"/>
      <c r="H2332" s="43"/>
      <c r="I2332" s="230"/>
      <c r="J2332" s="43"/>
      <c r="K2332" s="43"/>
      <c r="L2332" s="47"/>
      <c r="M2332" s="231"/>
      <c r="N2332" s="232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T2332" s="20" t="s">
        <v>151</v>
      </c>
      <c r="AU2332" s="20" t="s">
        <v>79</v>
      </c>
    </row>
    <row r="2333" s="12" customFormat="1" ht="25.92" customHeight="1">
      <c r="A2333" s="12"/>
      <c r="B2333" s="199"/>
      <c r="C2333" s="200"/>
      <c r="D2333" s="201" t="s">
        <v>68</v>
      </c>
      <c r="E2333" s="202" t="s">
        <v>1051</v>
      </c>
      <c r="F2333" s="202" t="s">
        <v>1052</v>
      </c>
      <c r="G2333" s="200"/>
      <c r="H2333" s="200"/>
      <c r="I2333" s="203"/>
      <c r="J2333" s="204">
        <f>BK2333</f>
        <v>0</v>
      </c>
      <c r="K2333" s="200"/>
      <c r="L2333" s="205"/>
      <c r="M2333" s="206"/>
      <c r="N2333" s="207"/>
      <c r="O2333" s="207"/>
      <c r="P2333" s="208">
        <f>SUM(P2334:P2354)</f>
        <v>0</v>
      </c>
      <c r="Q2333" s="207"/>
      <c r="R2333" s="208">
        <f>SUM(R2334:R2354)</f>
        <v>0</v>
      </c>
      <c r="S2333" s="207"/>
      <c r="T2333" s="209">
        <f>SUM(T2334:T2354)</f>
        <v>0</v>
      </c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R2333" s="210" t="s">
        <v>79</v>
      </c>
      <c r="AT2333" s="211" t="s">
        <v>68</v>
      </c>
      <c r="AU2333" s="211" t="s">
        <v>69</v>
      </c>
      <c r="AY2333" s="210" t="s">
        <v>142</v>
      </c>
      <c r="BK2333" s="212">
        <f>SUM(BK2334:BK2354)</f>
        <v>0</v>
      </c>
    </row>
    <row r="2334" s="2" customFormat="1" ht="16.5" customHeight="1">
      <c r="A2334" s="41"/>
      <c r="B2334" s="42"/>
      <c r="C2334" s="215" t="s">
        <v>3077</v>
      </c>
      <c r="D2334" s="215" t="s">
        <v>144</v>
      </c>
      <c r="E2334" s="216" t="s">
        <v>79</v>
      </c>
      <c r="F2334" s="217" t="s">
        <v>3078</v>
      </c>
      <c r="G2334" s="218" t="s">
        <v>166</v>
      </c>
      <c r="H2334" s="219">
        <v>0.59999999999999998</v>
      </c>
      <c r="I2334" s="220"/>
      <c r="J2334" s="221">
        <f>ROUND(I2334*H2334,2)</f>
        <v>0</v>
      </c>
      <c r="K2334" s="217" t="s">
        <v>19</v>
      </c>
      <c r="L2334" s="47"/>
      <c r="M2334" s="222" t="s">
        <v>19</v>
      </c>
      <c r="N2334" s="223" t="s">
        <v>40</v>
      </c>
      <c r="O2334" s="87"/>
      <c r="P2334" s="224">
        <f>O2334*H2334</f>
        <v>0</v>
      </c>
      <c r="Q2334" s="224">
        <v>0</v>
      </c>
      <c r="R2334" s="224">
        <f>Q2334*H2334</f>
        <v>0</v>
      </c>
      <c r="S2334" s="224">
        <v>0</v>
      </c>
      <c r="T2334" s="225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6" t="s">
        <v>248</v>
      </c>
      <c r="AT2334" s="226" t="s">
        <v>144</v>
      </c>
      <c r="AU2334" s="226" t="s">
        <v>77</v>
      </c>
      <c r="AY2334" s="20" t="s">
        <v>142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20" t="s">
        <v>77</v>
      </c>
      <c r="BK2334" s="227">
        <f>ROUND(I2334*H2334,2)</f>
        <v>0</v>
      </c>
      <c r="BL2334" s="20" t="s">
        <v>248</v>
      </c>
      <c r="BM2334" s="226" t="s">
        <v>3079</v>
      </c>
    </row>
    <row r="2335" s="2" customFormat="1" ht="16.5" customHeight="1">
      <c r="A2335" s="41"/>
      <c r="B2335" s="42"/>
      <c r="C2335" s="215" t="s">
        <v>3080</v>
      </c>
      <c r="D2335" s="215" t="s">
        <v>144</v>
      </c>
      <c r="E2335" s="216" t="s">
        <v>163</v>
      </c>
      <c r="F2335" s="217" t="s">
        <v>3081</v>
      </c>
      <c r="G2335" s="218" t="s">
        <v>166</v>
      </c>
      <c r="H2335" s="219">
        <v>0.59999999999999998</v>
      </c>
      <c r="I2335" s="220"/>
      <c r="J2335" s="221">
        <f>ROUND(I2335*H2335,2)</f>
        <v>0</v>
      </c>
      <c r="K2335" s="217" t="s">
        <v>19</v>
      </c>
      <c r="L2335" s="47"/>
      <c r="M2335" s="222" t="s">
        <v>19</v>
      </c>
      <c r="N2335" s="223" t="s">
        <v>40</v>
      </c>
      <c r="O2335" s="87"/>
      <c r="P2335" s="224">
        <f>O2335*H2335</f>
        <v>0</v>
      </c>
      <c r="Q2335" s="224">
        <v>0</v>
      </c>
      <c r="R2335" s="224">
        <f>Q2335*H2335</f>
        <v>0</v>
      </c>
      <c r="S2335" s="224">
        <v>0</v>
      </c>
      <c r="T2335" s="225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6" t="s">
        <v>248</v>
      </c>
      <c r="AT2335" s="226" t="s">
        <v>144</v>
      </c>
      <c r="AU2335" s="226" t="s">
        <v>77</v>
      </c>
      <c r="AY2335" s="20" t="s">
        <v>142</v>
      </c>
      <c r="BE2335" s="227">
        <f>IF(N2335="základní",J2335,0)</f>
        <v>0</v>
      </c>
      <c r="BF2335" s="227">
        <f>IF(N2335="snížená",J2335,0)</f>
        <v>0</v>
      </c>
      <c r="BG2335" s="227">
        <f>IF(N2335="zákl. přenesená",J2335,0)</f>
        <v>0</v>
      </c>
      <c r="BH2335" s="227">
        <f>IF(N2335="sníž. přenesená",J2335,0)</f>
        <v>0</v>
      </c>
      <c r="BI2335" s="227">
        <f>IF(N2335="nulová",J2335,0)</f>
        <v>0</v>
      </c>
      <c r="BJ2335" s="20" t="s">
        <v>77</v>
      </c>
      <c r="BK2335" s="227">
        <f>ROUND(I2335*H2335,2)</f>
        <v>0</v>
      </c>
      <c r="BL2335" s="20" t="s">
        <v>248</v>
      </c>
      <c r="BM2335" s="226" t="s">
        <v>3082</v>
      </c>
    </row>
    <row r="2336" s="2" customFormat="1" ht="16.5" customHeight="1">
      <c r="A2336" s="41"/>
      <c r="B2336" s="42"/>
      <c r="C2336" s="215" t="s">
        <v>3083</v>
      </c>
      <c r="D2336" s="215" t="s">
        <v>144</v>
      </c>
      <c r="E2336" s="216" t="s">
        <v>3084</v>
      </c>
      <c r="F2336" s="217" t="s">
        <v>3085</v>
      </c>
      <c r="G2336" s="218" t="s">
        <v>166</v>
      </c>
      <c r="H2336" s="219">
        <v>1.2</v>
      </c>
      <c r="I2336" s="220"/>
      <c r="J2336" s="221">
        <f>ROUND(I2336*H2336,2)</f>
        <v>0</v>
      </c>
      <c r="K2336" s="217" t="s">
        <v>19</v>
      </c>
      <c r="L2336" s="47"/>
      <c r="M2336" s="222" t="s">
        <v>19</v>
      </c>
      <c r="N2336" s="223" t="s">
        <v>40</v>
      </c>
      <c r="O2336" s="87"/>
      <c r="P2336" s="224">
        <f>O2336*H2336</f>
        <v>0</v>
      </c>
      <c r="Q2336" s="224">
        <v>0</v>
      </c>
      <c r="R2336" s="224">
        <f>Q2336*H2336</f>
        <v>0</v>
      </c>
      <c r="S2336" s="224">
        <v>0</v>
      </c>
      <c r="T2336" s="225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6" t="s">
        <v>248</v>
      </c>
      <c r="AT2336" s="226" t="s">
        <v>144</v>
      </c>
      <c r="AU2336" s="226" t="s">
        <v>77</v>
      </c>
      <c r="AY2336" s="20" t="s">
        <v>142</v>
      </c>
      <c r="BE2336" s="227">
        <f>IF(N2336="základní",J2336,0)</f>
        <v>0</v>
      </c>
      <c r="BF2336" s="227">
        <f>IF(N2336="snížená",J2336,0)</f>
        <v>0</v>
      </c>
      <c r="BG2336" s="227">
        <f>IF(N2336="zákl. přenesená",J2336,0)</f>
        <v>0</v>
      </c>
      <c r="BH2336" s="227">
        <f>IF(N2336="sníž. přenesená",J2336,0)</f>
        <v>0</v>
      </c>
      <c r="BI2336" s="227">
        <f>IF(N2336="nulová",J2336,0)</f>
        <v>0</v>
      </c>
      <c r="BJ2336" s="20" t="s">
        <v>77</v>
      </c>
      <c r="BK2336" s="227">
        <f>ROUND(I2336*H2336,2)</f>
        <v>0</v>
      </c>
      <c r="BL2336" s="20" t="s">
        <v>248</v>
      </c>
      <c r="BM2336" s="226" t="s">
        <v>3086</v>
      </c>
    </row>
    <row r="2337" s="2" customFormat="1" ht="21.75" customHeight="1">
      <c r="A2337" s="41"/>
      <c r="B2337" s="42"/>
      <c r="C2337" s="215" t="s">
        <v>3087</v>
      </c>
      <c r="D2337" s="215" t="s">
        <v>144</v>
      </c>
      <c r="E2337" s="216" t="s">
        <v>3088</v>
      </c>
      <c r="F2337" s="217" t="s">
        <v>3089</v>
      </c>
      <c r="G2337" s="218" t="s">
        <v>166</v>
      </c>
      <c r="H2337" s="219">
        <v>0.59999999999999998</v>
      </c>
      <c r="I2337" s="220"/>
      <c r="J2337" s="221">
        <f>ROUND(I2337*H2337,2)</f>
        <v>0</v>
      </c>
      <c r="K2337" s="217" t="s">
        <v>19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</v>
      </c>
      <c r="R2337" s="224">
        <f>Q2337*H2337</f>
        <v>0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248</v>
      </c>
      <c r="AT2337" s="226" t="s">
        <v>144</v>
      </c>
      <c r="AU2337" s="226" t="s">
        <v>77</v>
      </c>
      <c r="AY2337" s="20" t="s">
        <v>142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77</v>
      </c>
      <c r="BK2337" s="227">
        <f>ROUND(I2337*H2337,2)</f>
        <v>0</v>
      </c>
      <c r="BL2337" s="20" t="s">
        <v>248</v>
      </c>
      <c r="BM2337" s="226" t="s">
        <v>3090</v>
      </c>
    </row>
    <row r="2338" s="2" customFormat="1" ht="16.5" customHeight="1">
      <c r="A2338" s="41"/>
      <c r="B2338" s="42"/>
      <c r="C2338" s="215" t="s">
        <v>3091</v>
      </c>
      <c r="D2338" s="215" t="s">
        <v>144</v>
      </c>
      <c r="E2338" s="216" t="s">
        <v>3092</v>
      </c>
      <c r="F2338" s="217" t="s">
        <v>3093</v>
      </c>
      <c r="G2338" s="218" t="s">
        <v>166</v>
      </c>
      <c r="H2338" s="219">
        <v>1.2</v>
      </c>
      <c r="I2338" s="220"/>
      <c r="J2338" s="221">
        <f>ROUND(I2338*H2338,2)</f>
        <v>0</v>
      </c>
      <c r="K2338" s="217" t="s">
        <v>19</v>
      </c>
      <c r="L2338" s="47"/>
      <c r="M2338" s="222" t="s">
        <v>19</v>
      </c>
      <c r="N2338" s="223" t="s">
        <v>40</v>
      </c>
      <c r="O2338" s="87"/>
      <c r="P2338" s="224">
        <f>O2338*H2338</f>
        <v>0</v>
      </c>
      <c r="Q2338" s="224">
        <v>0</v>
      </c>
      <c r="R2338" s="224">
        <f>Q2338*H2338</f>
        <v>0</v>
      </c>
      <c r="S2338" s="224">
        <v>0</v>
      </c>
      <c r="T2338" s="225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6" t="s">
        <v>248</v>
      </c>
      <c r="AT2338" s="226" t="s">
        <v>144</v>
      </c>
      <c r="AU2338" s="226" t="s">
        <v>77</v>
      </c>
      <c r="AY2338" s="20" t="s">
        <v>142</v>
      </c>
      <c r="BE2338" s="227">
        <f>IF(N2338="základní",J2338,0)</f>
        <v>0</v>
      </c>
      <c r="BF2338" s="227">
        <f>IF(N2338="snížená",J2338,0)</f>
        <v>0</v>
      </c>
      <c r="BG2338" s="227">
        <f>IF(N2338="zákl. přenesená",J2338,0)</f>
        <v>0</v>
      </c>
      <c r="BH2338" s="227">
        <f>IF(N2338="sníž. přenesená",J2338,0)</f>
        <v>0</v>
      </c>
      <c r="BI2338" s="227">
        <f>IF(N2338="nulová",J2338,0)</f>
        <v>0</v>
      </c>
      <c r="BJ2338" s="20" t="s">
        <v>77</v>
      </c>
      <c r="BK2338" s="227">
        <f>ROUND(I2338*H2338,2)</f>
        <v>0</v>
      </c>
      <c r="BL2338" s="20" t="s">
        <v>248</v>
      </c>
      <c r="BM2338" s="226" t="s">
        <v>3094</v>
      </c>
    </row>
    <row r="2339" s="2" customFormat="1" ht="16.5" customHeight="1">
      <c r="A2339" s="41"/>
      <c r="B2339" s="42"/>
      <c r="C2339" s="215" t="s">
        <v>3095</v>
      </c>
      <c r="D2339" s="215" t="s">
        <v>144</v>
      </c>
      <c r="E2339" s="216" t="s">
        <v>3096</v>
      </c>
      <c r="F2339" s="217" t="s">
        <v>3097</v>
      </c>
      <c r="G2339" s="218" t="s">
        <v>166</v>
      </c>
      <c r="H2339" s="219">
        <v>0.59999999999999998</v>
      </c>
      <c r="I2339" s="220"/>
      <c r="J2339" s="221">
        <f>ROUND(I2339*H2339,2)</f>
        <v>0</v>
      </c>
      <c r="K2339" s="217" t="s">
        <v>19</v>
      </c>
      <c r="L2339" s="47"/>
      <c r="M2339" s="222" t="s">
        <v>19</v>
      </c>
      <c r="N2339" s="223" t="s">
        <v>40</v>
      </c>
      <c r="O2339" s="87"/>
      <c r="P2339" s="224">
        <f>O2339*H2339</f>
        <v>0</v>
      </c>
      <c r="Q2339" s="224">
        <v>0</v>
      </c>
      <c r="R2339" s="224">
        <f>Q2339*H2339</f>
        <v>0</v>
      </c>
      <c r="S2339" s="224">
        <v>0</v>
      </c>
      <c r="T2339" s="225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6" t="s">
        <v>248</v>
      </c>
      <c r="AT2339" s="226" t="s">
        <v>144</v>
      </c>
      <c r="AU2339" s="226" t="s">
        <v>77</v>
      </c>
      <c r="AY2339" s="20" t="s">
        <v>142</v>
      </c>
      <c r="BE2339" s="227">
        <f>IF(N2339="základní",J2339,0)</f>
        <v>0</v>
      </c>
      <c r="BF2339" s="227">
        <f>IF(N2339="snížená",J2339,0)</f>
        <v>0</v>
      </c>
      <c r="BG2339" s="227">
        <f>IF(N2339="zákl. přenesená",J2339,0)</f>
        <v>0</v>
      </c>
      <c r="BH2339" s="227">
        <f>IF(N2339="sníž. přenesená",J2339,0)</f>
        <v>0</v>
      </c>
      <c r="BI2339" s="227">
        <f>IF(N2339="nulová",J2339,0)</f>
        <v>0</v>
      </c>
      <c r="BJ2339" s="20" t="s">
        <v>77</v>
      </c>
      <c r="BK2339" s="227">
        <f>ROUND(I2339*H2339,2)</f>
        <v>0</v>
      </c>
      <c r="BL2339" s="20" t="s">
        <v>248</v>
      </c>
      <c r="BM2339" s="226" t="s">
        <v>3098</v>
      </c>
    </row>
    <row r="2340" s="2" customFormat="1" ht="16.5" customHeight="1">
      <c r="A2340" s="41"/>
      <c r="B2340" s="42"/>
      <c r="C2340" s="215" t="s">
        <v>1172</v>
      </c>
      <c r="D2340" s="215" t="s">
        <v>144</v>
      </c>
      <c r="E2340" s="216" t="s">
        <v>3099</v>
      </c>
      <c r="F2340" s="217" t="s">
        <v>3100</v>
      </c>
      <c r="G2340" s="218" t="s">
        <v>166</v>
      </c>
      <c r="H2340" s="219">
        <v>0.59999999999999998</v>
      </c>
      <c r="I2340" s="220"/>
      <c r="J2340" s="221">
        <f>ROUND(I2340*H2340,2)</f>
        <v>0</v>
      </c>
      <c r="K2340" s="217" t="s">
        <v>19</v>
      </c>
      <c r="L2340" s="47"/>
      <c r="M2340" s="222" t="s">
        <v>19</v>
      </c>
      <c r="N2340" s="223" t="s">
        <v>40</v>
      </c>
      <c r="O2340" s="87"/>
      <c r="P2340" s="224">
        <f>O2340*H2340</f>
        <v>0</v>
      </c>
      <c r="Q2340" s="224">
        <v>0</v>
      </c>
      <c r="R2340" s="224">
        <f>Q2340*H2340</f>
        <v>0</v>
      </c>
      <c r="S2340" s="224">
        <v>0</v>
      </c>
      <c r="T2340" s="225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6" t="s">
        <v>248</v>
      </c>
      <c r="AT2340" s="226" t="s">
        <v>144</v>
      </c>
      <c r="AU2340" s="226" t="s">
        <v>77</v>
      </c>
      <c r="AY2340" s="20" t="s">
        <v>142</v>
      </c>
      <c r="BE2340" s="227">
        <f>IF(N2340="základní",J2340,0)</f>
        <v>0</v>
      </c>
      <c r="BF2340" s="227">
        <f>IF(N2340="snížená",J2340,0)</f>
        <v>0</v>
      </c>
      <c r="BG2340" s="227">
        <f>IF(N2340="zákl. přenesená",J2340,0)</f>
        <v>0</v>
      </c>
      <c r="BH2340" s="227">
        <f>IF(N2340="sníž. přenesená",J2340,0)</f>
        <v>0</v>
      </c>
      <c r="BI2340" s="227">
        <f>IF(N2340="nulová",J2340,0)</f>
        <v>0</v>
      </c>
      <c r="BJ2340" s="20" t="s">
        <v>77</v>
      </c>
      <c r="BK2340" s="227">
        <f>ROUND(I2340*H2340,2)</f>
        <v>0</v>
      </c>
      <c r="BL2340" s="20" t="s">
        <v>248</v>
      </c>
      <c r="BM2340" s="226" t="s">
        <v>3101</v>
      </c>
    </row>
    <row r="2341" s="2" customFormat="1" ht="16.5" customHeight="1">
      <c r="A2341" s="41"/>
      <c r="B2341" s="42"/>
      <c r="C2341" s="215" t="s">
        <v>3102</v>
      </c>
      <c r="D2341" s="215" t="s">
        <v>144</v>
      </c>
      <c r="E2341" s="216" t="s">
        <v>3103</v>
      </c>
      <c r="F2341" s="217" t="s">
        <v>3104</v>
      </c>
      <c r="G2341" s="218" t="s">
        <v>166</v>
      </c>
      <c r="H2341" s="219">
        <v>0.59999999999999998</v>
      </c>
      <c r="I2341" s="220"/>
      <c r="J2341" s="221">
        <f>ROUND(I2341*H2341,2)</f>
        <v>0</v>
      </c>
      <c r="K2341" s="217" t="s">
        <v>19</v>
      </c>
      <c r="L2341" s="47"/>
      <c r="M2341" s="222" t="s">
        <v>19</v>
      </c>
      <c r="N2341" s="223" t="s">
        <v>40</v>
      </c>
      <c r="O2341" s="87"/>
      <c r="P2341" s="224">
        <f>O2341*H2341</f>
        <v>0</v>
      </c>
      <c r="Q2341" s="224">
        <v>0</v>
      </c>
      <c r="R2341" s="224">
        <f>Q2341*H2341</f>
        <v>0</v>
      </c>
      <c r="S2341" s="224">
        <v>0</v>
      </c>
      <c r="T2341" s="225">
        <f>S2341*H2341</f>
        <v>0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6" t="s">
        <v>248</v>
      </c>
      <c r="AT2341" s="226" t="s">
        <v>144</v>
      </c>
      <c r="AU2341" s="226" t="s">
        <v>77</v>
      </c>
      <c r="AY2341" s="20" t="s">
        <v>142</v>
      </c>
      <c r="BE2341" s="227">
        <f>IF(N2341="základní",J2341,0)</f>
        <v>0</v>
      </c>
      <c r="BF2341" s="227">
        <f>IF(N2341="snížená",J2341,0)</f>
        <v>0</v>
      </c>
      <c r="BG2341" s="227">
        <f>IF(N2341="zákl. přenesená",J2341,0)</f>
        <v>0</v>
      </c>
      <c r="BH2341" s="227">
        <f>IF(N2341="sníž. přenesená",J2341,0)</f>
        <v>0</v>
      </c>
      <c r="BI2341" s="227">
        <f>IF(N2341="nulová",J2341,0)</f>
        <v>0</v>
      </c>
      <c r="BJ2341" s="20" t="s">
        <v>77</v>
      </c>
      <c r="BK2341" s="227">
        <f>ROUND(I2341*H2341,2)</f>
        <v>0</v>
      </c>
      <c r="BL2341" s="20" t="s">
        <v>248</v>
      </c>
      <c r="BM2341" s="226" t="s">
        <v>3105</v>
      </c>
    </row>
    <row r="2342" s="2" customFormat="1" ht="16.5" customHeight="1">
      <c r="A2342" s="41"/>
      <c r="B2342" s="42"/>
      <c r="C2342" s="215" t="s">
        <v>3106</v>
      </c>
      <c r="D2342" s="215" t="s">
        <v>144</v>
      </c>
      <c r="E2342" s="216" t="s">
        <v>3107</v>
      </c>
      <c r="F2342" s="217" t="s">
        <v>3108</v>
      </c>
      <c r="G2342" s="218" t="s">
        <v>166</v>
      </c>
      <c r="H2342" s="219">
        <v>0.59999999999999998</v>
      </c>
      <c r="I2342" s="220"/>
      <c r="J2342" s="221">
        <f>ROUND(I2342*H2342,2)</f>
        <v>0</v>
      </c>
      <c r="K2342" s="217" t="s">
        <v>19</v>
      </c>
      <c r="L2342" s="47"/>
      <c r="M2342" s="222" t="s">
        <v>19</v>
      </c>
      <c r="N2342" s="223" t="s">
        <v>40</v>
      </c>
      <c r="O2342" s="87"/>
      <c r="P2342" s="224">
        <f>O2342*H2342</f>
        <v>0</v>
      </c>
      <c r="Q2342" s="224">
        <v>0</v>
      </c>
      <c r="R2342" s="224">
        <f>Q2342*H2342</f>
        <v>0</v>
      </c>
      <c r="S2342" s="224">
        <v>0</v>
      </c>
      <c r="T2342" s="225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6" t="s">
        <v>248</v>
      </c>
      <c r="AT2342" s="226" t="s">
        <v>144</v>
      </c>
      <c r="AU2342" s="226" t="s">
        <v>77</v>
      </c>
      <c r="AY2342" s="20" t="s">
        <v>142</v>
      </c>
      <c r="BE2342" s="227">
        <f>IF(N2342="základní",J2342,0)</f>
        <v>0</v>
      </c>
      <c r="BF2342" s="227">
        <f>IF(N2342="snížená",J2342,0)</f>
        <v>0</v>
      </c>
      <c r="BG2342" s="227">
        <f>IF(N2342="zákl. přenesená",J2342,0)</f>
        <v>0</v>
      </c>
      <c r="BH2342" s="227">
        <f>IF(N2342="sníž. přenesená",J2342,0)</f>
        <v>0</v>
      </c>
      <c r="BI2342" s="227">
        <f>IF(N2342="nulová",J2342,0)</f>
        <v>0</v>
      </c>
      <c r="BJ2342" s="20" t="s">
        <v>77</v>
      </c>
      <c r="BK2342" s="227">
        <f>ROUND(I2342*H2342,2)</f>
        <v>0</v>
      </c>
      <c r="BL2342" s="20" t="s">
        <v>248</v>
      </c>
      <c r="BM2342" s="226" t="s">
        <v>3109</v>
      </c>
    </row>
    <row r="2343" s="2" customFormat="1" ht="16.5" customHeight="1">
      <c r="A2343" s="41"/>
      <c r="B2343" s="42"/>
      <c r="C2343" s="215" t="s">
        <v>3110</v>
      </c>
      <c r="D2343" s="215" t="s">
        <v>144</v>
      </c>
      <c r="E2343" s="216" t="s">
        <v>3111</v>
      </c>
      <c r="F2343" s="217" t="s">
        <v>3112</v>
      </c>
      <c r="G2343" s="218" t="s">
        <v>166</v>
      </c>
      <c r="H2343" s="219">
        <v>1.8</v>
      </c>
      <c r="I2343" s="220"/>
      <c r="J2343" s="221">
        <f>ROUND(I2343*H2343,2)</f>
        <v>0</v>
      </c>
      <c r="K2343" s="217" t="s">
        <v>19</v>
      </c>
      <c r="L2343" s="47"/>
      <c r="M2343" s="222" t="s">
        <v>19</v>
      </c>
      <c r="N2343" s="223" t="s">
        <v>40</v>
      </c>
      <c r="O2343" s="87"/>
      <c r="P2343" s="224">
        <f>O2343*H2343</f>
        <v>0</v>
      </c>
      <c r="Q2343" s="224">
        <v>0</v>
      </c>
      <c r="R2343" s="224">
        <f>Q2343*H2343</f>
        <v>0</v>
      </c>
      <c r="S2343" s="224">
        <v>0</v>
      </c>
      <c r="T2343" s="225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6" t="s">
        <v>248</v>
      </c>
      <c r="AT2343" s="226" t="s">
        <v>144</v>
      </c>
      <c r="AU2343" s="226" t="s">
        <v>77</v>
      </c>
      <c r="AY2343" s="20" t="s">
        <v>142</v>
      </c>
      <c r="BE2343" s="227">
        <f>IF(N2343="základní",J2343,0)</f>
        <v>0</v>
      </c>
      <c r="BF2343" s="227">
        <f>IF(N2343="snížená",J2343,0)</f>
        <v>0</v>
      </c>
      <c r="BG2343" s="227">
        <f>IF(N2343="zákl. přenesená",J2343,0)</f>
        <v>0</v>
      </c>
      <c r="BH2343" s="227">
        <f>IF(N2343="sníž. přenesená",J2343,0)</f>
        <v>0</v>
      </c>
      <c r="BI2343" s="227">
        <f>IF(N2343="nulová",J2343,0)</f>
        <v>0</v>
      </c>
      <c r="BJ2343" s="20" t="s">
        <v>77</v>
      </c>
      <c r="BK2343" s="227">
        <f>ROUND(I2343*H2343,2)</f>
        <v>0</v>
      </c>
      <c r="BL2343" s="20" t="s">
        <v>248</v>
      </c>
      <c r="BM2343" s="226" t="s">
        <v>3113</v>
      </c>
    </row>
    <row r="2344" s="2" customFormat="1" ht="16.5" customHeight="1">
      <c r="A2344" s="41"/>
      <c r="B2344" s="42"/>
      <c r="C2344" s="215" t="s">
        <v>3114</v>
      </c>
      <c r="D2344" s="215" t="s">
        <v>144</v>
      </c>
      <c r="E2344" s="216" t="s">
        <v>3115</v>
      </c>
      <c r="F2344" s="217" t="s">
        <v>3116</v>
      </c>
      <c r="G2344" s="218" t="s">
        <v>166</v>
      </c>
      <c r="H2344" s="219">
        <v>11.4</v>
      </c>
      <c r="I2344" s="220"/>
      <c r="J2344" s="221">
        <f>ROUND(I2344*H2344,2)</f>
        <v>0</v>
      </c>
      <c r="K2344" s="217" t="s">
        <v>19</v>
      </c>
      <c r="L2344" s="47"/>
      <c r="M2344" s="222" t="s">
        <v>19</v>
      </c>
      <c r="N2344" s="223" t="s">
        <v>40</v>
      </c>
      <c r="O2344" s="87"/>
      <c r="P2344" s="224">
        <f>O2344*H2344</f>
        <v>0</v>
      </c>
      <c r="Q2344" s="224">
        <v>0</v>
      </c>
      <c r="R2344" s="224">
        <f>Q2344*H2344</f>
        <v>0</v>
      </c>
      <c r="S2344" s="224">
        <v>0</v>
      </c>
      <c r="T2344" s="225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6" t="s">
        <v>248</v>
      </c>
      <c r="AT2344" s="226" t="s">
        <v>144</v>
      </c>
      <c r="AU2344" s="226" t="s">
        <v>77</v>
      </c>
      <c r="AY2344" s="20" t="s">
        <v>142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20" t="s">
        <v>77</v>
      </c>
      <c r="BK2344" s="227">
        <f>ROUND(I2344*H2344,2)</f>
        <v>0</v>
      </c>
      <c r="BL2344" s="20" t="s">
        <v>248</v>
      </c>
      <c r="BM2344" s="226" t="s">
        <v>3117</v>
      </c>
    </row>
    <row r="2345" s="2" customFormat="1" ht="16.5" customHeight="1">
      <c r="A2345" s="41"/>
      <c r="B2345" s="42"/>
      <c r="C2345" s="215" t="s">
        <v>3118</v>
      </c>
      <c r="D2345" s="215" t="s">
        <v>144</v>
      </c>
      <c r="E2345" s="216" t="s">
        <v>3119</v>
      </c>
      <c r="F2345" s="217" t="s">
        <v>3120</v>
      </c>
      <c r="G2345" s="218" t="s">
        <v>166</v>
      </c>
      <c r="H2345" s="219">
        <v>1.2</v>
      </c>
      <c r="I2345" s="220"/>
      <c r="J2345" s="221">
        <f>ROUND(I2345*H2345,2)</f>
        <v>0</v>
      </c>
      <c r="K2345" s="217" t="s">
        <v>19</v>
      </c>
      <c r="L2345" s="47"/>
      <c r="M2345" s="222" t="s">
        <v>19</v>
      </c>
      <c r="N2345" s="223" t="s">
        <v>40</v>
      </c>
      <c r="O2345" s="87"/>
      <c r="P2345" s="224">
        <f>O2345*H2345</f>
        <v>0</v>
      </c>
      <c r="Q2345" s="224">
        <v>0</v>
      </c>
      <c r="R2345" s="224">
        <f>Q2345*H2345</f>
        <v>0</v>
      </c>
      <c r="S2345" s="224">
        <v>0</v>
      </c>
      <c r="T2345" s="225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6" t="s">
        <v>248</v>
      </c>
      <c r="AT2345" s="226" t="s">
        <v>144</v>
      </c>
      <c r="AU2345" s="226" t="s">
        <v>77</v>
      </c>
      <c r="AY2345" s="20" t="s">
        <v>142</v>
      </c>
      <c r="BE2345" s="227">
        <f>IF(N2345="základní",J2345,0)</f>
        <v>0</v>
      </c>
      <c r="BF2345" s="227">
        <f>IF(N2345="snížená",J2345,0)</f>
        <v>0</v>
      </c>
      <c r="BG2345" s="227">
        <f>IF(N2345="zákl. přenesená",J2345,0)</f>
        <v>0</v>
      </c>
      <c r="BH2345" s="227">
        <f>IF(N2345="sníž. přenesená",J2345,0)</f>
        <v>0</v>
      </c>
      <c r="BI2345" s="227">
        <f>IF(N2345="nulová",J2345,0)</f>
        <v>0</v>
      </c>
      <c r="BJ2345" s="20" t="s">
        <v>77</v>
      </c>
      <c r="BK2345" s="227">
        <f>ROUND(I2345*H2345,2)</f>
        <v>0</v>
      </c>
      <c r="BL2345" s="20" t="s">
        <v>248</v>
      </c>
      <c r="BM2345" s="226" t="s">
        <v>3121</v>
      </c>
    </row>
    <row r="2346" s="2" customFormat="1" ht="16.5" customHeight="1">
      <c r="A2346" s="41"/>
      <c r="B2346" s="42"/>
      <c r="C2346" s="215" t="s">
        <v>3122</v>
      </c>
      <c r="D2346" s="215" t="s">
        <v>144</v>
      </c>
      <c r="E2346" s="216" t="s">
        <v>3123</v>
      </c>
      <c r="F2346" s="217" t="s">
        <v>3124</v>
      </c>
      <c r="G2346" s="218" t="s">
        <v>166</v>
      </c>
      <c r="H2346" s="219">
        <v>8.4000000000000004</v>
      </c>
      <c r="I2346" s="220"/>
      <c r="J2346" s="221">
        <f>ROUND(I2346*H2346,2)</f>
        <v>0</v>
      </c>
      <c r="K2346" s="217" t="s">
        <v>19</v>
      </c>
      <c r="L2346" s="47"/>
      <c r="M2346" s="222" t="s">
        <v>19</v>
      </c>
      <c r="N2346" s="223" t="s">
        <v>40</v>
      </c>
      <c r="O2346" s="87"/>
      <c r="P2346" s="224">
        <f>O2346*H2346</f>
        <v>0</v>
      </c>
      <c r="Q2346" s="224">
        <v>0</v>
      </c>
      <c r="R2346" s="224">
        <f>Q2346*H2346</f>
        <v>0</v>
      </c>
      <c r="S2346" s="224">
        <v>0</v>
      </c>
      <c r="T2346" s="225">
        <f>S2346*H2346</f>
        <v>0</v>
      </c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R2346" s="226" t="s">
        <v>248</v>
      </c>
      <c r="AT2346" s="226" t="s">
        <v>144</v>
      </c>
      <c r="AU2346" s="226" t="s">
        <v>77</v>
      </c>
      <c r="AY2346" s="20" t="s">
        <v>142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20" t="s">
        <v>77</v>
      </c>
      <c r="BK2346" s="227">
        <f>ROUND(I2346*H2346,2)</f>
        <v>0</v>
      </c>
      <c r="BL2346" s="20" t="s">
        <v>248</v>
      </c>
      <c r="BM2346" s="226" t="s">
        <v>3125</v>
      </c>
    </row>
    <row r="2347" s="2" customFormat="1" ht="16.5" customHeight="1">
      <c r="A2347" s="41"/>
      <c r="B2347" s="42"/>
      <c r="C2347" s="215" t="s">
        <v>3126</v>
      </c>
      <c r="D2347" s="215" t="s">
        <v>144</v>
      </c>
      <c r="E2347" s="216" t="s">
        <v>3127</v>
      </c>
      <c r="F2347" s="217" t="s">
        <v>3128</v>
      </c>
      <c r="G2347" s="218" t="s">
        <v>166</v>
      </c>
      <c r="H2347" s="219">
        <v>0.59999999999999998</v>
      </c>
      <c r="I2347" s="220"/>
      <c r="J2347" s="221">
        <f>ROUND(I2347*H2347,2)</f>
        <v>0</v>
      </c>
      <c r="K2347" s="217" t="s">
        <v>19</v>
      </c>
      <c r="L2347" s="47"/>
      <c r="M2347" s="222" t="s">
        <v>19</v>
      </c>
      <c r="N2347" s="223" t="s">
        <v>40</v>
      </c>
      <c r="O2347" s="87"/>
      <c r="P2347" s="224">
        <f>O2347*H2347</f>
        <v>0</v>
      </c>
      <c r="Q2347" s="224">
        <v>0</v>
      </c>
      <c r="R2347" s="224">
        <f>Q2347*H2347</f>
        <v>0</v>
      </c>
      <c r="S2347" s="224">
        <v>0</v>
      </c>
      <c r="T2347" s="225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6" t="s">
        <v>248</v>
      </c>
      <c r="AT2347" s="226" t="s">
        <v>144</v>
      </c>
      <c r="AU2347" s="226" t="s">
        <v>77</v>
      </c>
      <c r="AY2347" s="20" t="s">
        <v>142</v>
      </c>
      <c r="BE2347" s="227">
        <f>IF(N2347="základní",J2347,0)</f>
        <v>0</v>
      </c>
      <c r="BF2347" s="227">
        <f>IF(N2347="snížená",J2347,0)</f>
        <v>0</v>
      </c>
      <c r="BG2347" s="227">
        <f>IF(N2347="zákl. přenesená",J2347,0)</f>
        <v>0</v>
      </c>
      <c r="BH2347" s="227">
        <f>IF(N2347="sníž. přenesená",J2347,0)</f>
        <v>0</v>
      </c>
      <c r="BI2347" s="227">
        <f>IF(N2347="nulová",J2347,0)</f>
        <v>0</v>
      </c>
      <c r="BJ2347" s="20" t="s">
        <v>77</v>
      </c>
      <c r="BK2347" s="227">
        <f>ROUND(I2347*H2347,2)</f>
        <v>0</v>
      </c>
      <c r="BL2347" s="20" t="s">
        <v>248</v>
      </c>
      <c r="BM2347" s="226" t="s">
        <v>3129</v>
      </c>
    </row>
    <row r="2348" s="2" customFormat="1" ht="16.5" customHeight="1">
      <c r="A2348" s="41"/>
      <c r="B2348" s="42"/>
      <c r="C2348" s="215" t="s">
        <v>3130</v>
      </c>
      <c r="D2348" s="215" t="s">
        <v>144</v>
      </c>
      <c r="E2348" s="216" t="s">
        <v>3131</v>
      </c>
      <c r="F2348" s="217" t="s">
        <v>3132</v>
      </c>
      <c r="G2348" s="218" t="s">
        <v>166</v>
      </c>
      <c r="H2348" s="219">
        <v>0.59999999999999998</v>
      </c>
      <c r="I2348" s="220"/>
      <c r="J2348" s="221">
        <f>ROUND(I2348*H2348,2)</f>
        <v>0</v>
      </c>
      <c r="K2348" s="217" t="s">
        <v>19</v>
      </c>
      <c r="L2348" s="47"/>
      <c r="M2348" s="222" t="s">
        <v>19</v>
      </c>
      <c r="N2348" s="223" t="s">
        <v>40</v>
      </c>
      <c r="O2348" s="87"/>
      <c r="P2348" s="224">
        <f>O2348*H2348</f>
        <v>0</v>
      </c>
      <c r="Q2348" s="224">
        <v>0</v>
      </c>
      <c r="R2348" s="224">
        <f>Q2348*H2348</f>
        <v>0</v>
      </c>
      <c r="S2348" s="224">
        <v>0</v>
      </c>
      <c r="T2348" s="225">
        <f>S2348*H2348</f>
        <v>0</v>
      </c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R2348" s="226" t="s">
        <v>248</v>
      </c>
      <c r="AT2348" s="226" t="s">
        <v>144</v>
      </c>
      <c r="AU2348" s="226" t="s">
        <v>77</v>
      </c>
      <c r="AY2348" s="20" t="s">
        <v>142</v>
      </c>
      <c r="BE2348" s="227">
        <f>IF(N2348="základní",J2348,0)</f>
        <v>0</v>
      </c>
      <c r="BF2348" s="227">
        <f>IF(N2348="snížená",J2348,0)</f>
        <v>0</v>
      </c>
      <c r="BG2348" s="227">
        <f>IF(N2348="zákl. přenesená",J2348,0)</f>
        <v>0</v>
      </c>
      <c r="BH2348" s="227">
        <f>IF(N2348="sníž. přenesená",J2348,0)</f>
        <v>0</v>
      </c>
      <c r="BI2348" s="227">
        <f>IF(N2348="nulová",J2348,0)</f>
        <v>0</v>
      </c>
      <c r="BJ2348" s="20" t="s">
        <v>77</v>
      </c>
      <c r="BK2348" s="227">
        <f>ROUND(I2348*H2348,2)</f>
        <v>0</v>
      </c>
      <c r="BL2348" s="20" t="s">
        <v>248</v>
      </c>
      <c r="BM2348" s="226" t="s">
        <v>3133</v>
      </c>
    </row>
    <row r="2349" s="2" customFormat="1" ht="16.5" customHeight="1">
      <c r="A2349" s="41"/>
      <c r="B2349" s="42"/>
      <c r="C2349" s="215" t="s">
        <v>3134</v>
      </c>
      <c r="D2349" s="215" t="s">
        <v>144</v>
      </c>
      <c r="E2349" s="216" t="s">
        <v>3135</v>
      </c>
      <c r="F2349" s="217" t="s">
        <v>3136</v>
      </c>
      <c r="G2349" s="218" t="s">
        <v>166</v>
      </c>
      <c r="H2349" s="219">
        <v>12</v>
      </c>
      <c r="I2349" s="220"/>
      <c r="J2349" s="221">
        <f>ROUND(I2349*H2349,2)</f>
        <v>0</v>
      </c>
      <c r="K2349" s="217" t="s">
        <v>19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248</v>
      </c>
      <c r="AT2349" s="226" t="s">
        <v>144</v>
      </c>
      <c r="AU2349" s="226" t="s">
        <v>77</v>
      </c>
      <c r="AY2349" s="20" t="s">
        <v>142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77</v>
      </c>
      <c r="BK2349" s="227">
        <f>ROUND(I2349*H2349,2)</f>
        <v>0</v>
      </c>
      <c r="BL2349" s="20" t="s">
        <v>248</v>
      </c>
      <c r="BM2349" s="226" t="s">
        <v>3137</v>
      </c>
    </row>
    <row r="2350" s="2" customFormat="1" ht="16.5" customHeight="1">
      <c r="A2350" s="41"/>
      <c r="B2350" s="42"/>
      <c r="C2350" s="215" t="s">
        <v>3138</v>
      </c>
      <c r="D2350" s="215" t="s">
        <v>144</v>
      </c>
      <c r="E2350" s="216" t="s">
        <v>3139</v>
      </c>
      <c r="F2350" s="217" t="s">
        <v>3140</v>
      </c>
      <c r="G2350" s="218" t="s">
        <v>166</v>
      </c>
      <c r="H2350" s="219">
        <v>10.800000000000001</v>
      </c>
      <c r="I2350" s="220"/>
      <c r="J2350" s="221">
        <f>ROUND(I2350*H2350,2)</f>
        <v>0</v>
      </c>
      <c r="K2350" s="217" t="s">
        <v>19</v>
      </c>
      <c r="L2350" s="47"/>
      <c r="M2350" s="222" t="s">
        <v>19</v>
      </c>
      <c r="N2350" s="223" t="s">
        <v>40</v>
      </c>
      <c r="O2350" s="87"/>
      <c r="P2350" s="224">
        <f>O2350*H2350</f>
        <v>0</v>
      </c>
      <c r="Q2350" s="224">
        <v>0</v>
      </c>
      <c r="R2350" s="224">
        <f>Q2350*H2350</f>
        <v>0</v>
      </c>
      <c r="S2350" s="224">
        <v>0</v>
      </c>
      <c r="T2350" s="225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6" t="s">
        <v>248</v>
      </c>
      <c r="AT2350" s="226" t="s">
        <v>144</v>
      </c>
      <c r="AU2350" s="226" t="s">
        <v>77</v>
      </c>
      <c r="AY2350" s="20" t="s">
        <v>142</v>
      </c>
      <c r="BE2350" s="227">
        <f>IF(N2350="základní",J2350,0)</f>
        <v>0</v>
      </c>
      <c r="BF2350" s="227">
        <f>IF(N2350="snížená",J2350,0)</f>
        <v>0</v>
      </c>
      <c r="BG2350" s="227">
        <f>IF(N2350="zákl. přenesená",J2350,0)</f>
        <v>0</v>
      </c>
      <c r="BH2350" s="227">
        <f>IF(N2350="sníž. přenesená",J2350,0)</f>
        <v>0</v>
      </c>
      <c r="BI2350" s="227">
        <f>IF(N2350="nulová",J2350,0)</f>
        <v>0</v>
      </c>
      <c r="BJ2350" s="20" t="s">
        <v>77</v>
      </c>
      <c r="BK2350" s="227">
        <f>ROUND(I2350*H2350,2)</f>
        <v>0</v>
      </c>
      <c r="BL2350" s="20" t="s">
        <v>248</v>
      </c>
      <c r="BM2350" s="226" t="s">
        <v>3141</v>
      </c>
    </row>
    <row r="2351" s="2" customFormat="1" ht="16.5" customHeight="1">
      <c r="A2351" s="41"/>
      <c r="B2351" s="42"/>
      <c r="C2351" s="215" t="s">
        <v>3142</v>
      </c>
      <c r="D2351" s="215" t="s">
        <v>144</v>
      </c>
      <c r="E2351" s="216" t="s">
        <v>3143</v>
      </c>
      <c r="F2351" s="217" t="s">
        <v>3144</v>
      </c>
      <c r="G2351" s="218" t="s">
        <v>166</v>
      </c>
      <c r="H2351" s="219">
        <v>1.2</v>
      </c>
      <c r="I2351" s="220"/>
      <c r="J2351" s="221">
        <f>ROUND(I2351*H2351,2)</f>
        <v>0</v>
      </c>
      <c r="K2351" s="217" t="s">
        <v>19</v>
      </c>
      <c r="L2351" s="47"/>
      <c r="M2351" s="222" t="s">
        <v>19</v>
      </c>
      <c r="N2351" s="223" t="s">
        <v>40</v>
      </c>
      <c r="O2351" s="87"/>
      <c r="P2351" s="224">
        <f>O2351*H2351</f>
        <v>0</v>
      </c>
      <c r="Q2351" s="224">
        <v>0</v>
      </c>
      <c r="R2351" s="224">
        <f>Q2351*H2351</f>
        <v>0</v>
      </c>
      <c r="S2351" s="224">
        <v>0</v>
      </c>
      <c r="T2351" s="225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6" t="s">
        <v>248</v>
      </c>
      <c r="AT2351" s="226" t="s">
        <v>144</v>
      </c>
      <c r="AU2351" s="226" t="s">
        <v>77</v>
      </c>
      <c r="AY2351" s="20" t="s">
        <v>142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20" t="s">
        <v>77</v>
      </c>
      <c r="BK2351" s="227">
        <f>ROUND(I2351*H2351,2)</f>
        <v>0</v>
      </c>
      <c r="BL2351" s="20" t="s">
        <v>248</v>
      </c>
      <c r="BM2351" s="226" t="s">
        <v>3145</v>
      </c>
    </row>
    <row r="2352" s="2" customFormat="1" ht="16.5" customHeight="1">
      <c r="A2352" s="41"/>
      <c r="B2352" s="42"/>
      <c r="C2352" s="215" t="s">
        <v>3146</v>
      </c>
      <c r="D2352" s="215" t="s">
        <v>144</v>
      </c>
      <c r="E2352" s="216" t="s">
        <v>3147</v>
      </c>
      <c r="F2352" s="217" t="s">
        <v>3148</v>
      </c>
      <c r="G2352" s="218" t="s">
        <v>166</v>
      </c>
      <c r="H2352" s="219">
        <v>1.2</v>
      </c>
      <c r="I2352" s="220"/>
      <c r="J2352" s="221">
        <f>ROUND(I2352*H2352,2)</f>
        <v>0</v>
      </c>
      <c r="K2352" s="217" t="s">
        <v>19</v>
      </c>
      <c r="L2352" s="47"/>
      <c r="M2352" s="222" t="s">
        <v>19</v>
      </c>
      <c r="N2352" s="223" t="s">
        <v>40</v>
      </c>
      <c r="O2352" s="87"/>
      <c r="P2352" s="224">
        <f>O2352*H2352</f>
        <v>0</v>
      </c>
      <c r="Q2352" s="224">
        <v>0</v>
      </c>
      <c r="R2352" s="224">
        <f>Q2352*H2352</f>
        <v>0</v>
      </c>
      <c r="S2352" s="224">
        <v>0</v>
      </c>
      <c r="T2352" s="225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6" t="s">
        <v>248</v>
      </c>
      <c r="AT2352" s="226" t="s">
        <v>144</v>
      </c>
      <c r="AU2352" s="226" t="s">
        <v>77</v>
      </c>
      <c r="AY2352" s="20" t="s">
        <v>142</v>
      </c>
      <c r="BE2352" s="227">
        <f>IF(N2352="základní",J2352,0)</f>
        <v>0</v>
      </c>
      <c r="BF2352" s="227">
        <f>IF(N2352="snížená",J2352,0)</f>
        <v>0</v>
      </c>
      <c r="BG2352" s="227">
        <f>IF(N2352="zákl. přenesená",J2352,0)</f>
        <v>0</v>
      </c>
      <c r="BH2352" s="227">
        <f>IF(N2352="sníž. přenesená",J2352,0)</f>
        <v>0</v>
      </c>
      <c r="BI2352" s="227">
        <f>IF(N2352="nulová",J2352,0)</f>
        <v>0</v>
      </c>
      <c r="BJ2352" s="20" t="s">
        <v>77</v>
      </c>
      <c r="BK2352" s="227">
        <f>ROUND(I2352*H2352,2)</f>
        <v>0</v>
      </c>
      <c r="BL2352" s="20" t="s">
        <v>248</v>
      </c>
      <c r="BM2352" s="226" t="s">
        <v>3149</v>
      </c>
    </row>
    <row r="2353" s="2" customFormat="1" ht="16.5" customHeight="1">
      <c r="A2353" s="41"/>
      <c r="B2353" s="42"/>
      <c r="C2353" s="215" t="s">
        <v>3150</v>
      </c>
      <c r="D2353" s="215" t="s">
        <v>144</v>
      </c>
      <c r="E2353" s="216" t="s">
        <v>3151</v>
      </c>
      <c r="F2353" s="217" t="s">
        <v>3152</v>
      </c>
      <c r="G2353" s="218" t="s">
        <v>166</v>
      </c>
      <c r="H2353" s="219">
        <v>1.2</v>
      </c>
      <c r="I2353" s="220"/>
      <c r="J2353" s="221">
        <f>ROUND(I2353*H2353,2)</f>
        <v>0</v>
      </c>
      <c r="K2353" s="217" t="s">
        <v>19</v>
      </c>
      <c r="L2353" s="47"/>
      <c r="M2353" s="222" t="s">
        <v>19</v>
      </c>
      <c r="N2353" s="223" t="s">
        <v>40</v>
      </c>
      <c r="O2353" s="87"/>
      <c r="P2353" s="224">
        <f>O2353*H2353</f>
        <v>0</v>
      </c>
      <c r="Q2353" s="224">
        <v>0</v>
      </c>
      <c r="R2353" s="224">
        <f>Q2353*H2353</f>
        <v>0</v>
      </c>
      <c r="S2353" s="224">
        <v>0</v>
      </c>
      <c r="T2353" s="225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6" t="s">
        <v>248</v>
      </c>
      <c r="AT2353" s="226" t="s">
        <v>144</v>
      </c>
      <c r="AU2353" s="226" t="s">
        <v>77</v>
      </c>
      <c r="AY2353" s="20" t="s">
        <v>142</v>
      </c>
      <c r="BE2353" s="227">
        <f>IF(N2353="základní",J2353,0)</f>
        <v>0</v>
      </c>
      <c r="BF2353" s="227">
        <f>IF(N2353="snížená",J2353,0)</f>
        <v>0</v>
      </c>
      <c r="BG2353" s="227">
        <f>IF(N2353="zákl. přenesená",J2353,0)</f>
        <v>0</v>
      </c>
      <c r="BH2353" s="227">
        <f>IF(N2353="sníž. přenesená",J2353,0)</f>
        <v>0</v>
      </c>
      <c r="BI2353" s="227">
        <f>IF(N2353="nulová",J2353,0)</f>
        <v>0</v>
      </c>
      <c r="BJ2353" s="20" t="s">
        <v>77</v>
      </c>
      <c r="BK2353" s="227">
        <f>ROUND(I2353*H2353,2)</f>
        <v>0</v>
      </c>
      <c r="BL2353" s="20" t="s">
        <v>248</v>
      </c>
      <c r="BM2353" s="226" t="s">
        <v>3153</v>
      </c>
    </row>
    <row r="2354" s="2" customFormat="1" ht="16.5" customHeight="1">
      <c r="A2354" s="41"/>
      <c r="B2354" s="42"/>
      <c r="C2354" s="215" t="s">
        <v>3154</v>
      </c>
      <c r="D2354" s="215" t="s">
        <v>144</v>
      </c>
      <c r="E2354" s="216" t="s">
        <v>3155</v>
      </c>
      <c r="F2354" s="217" t="s">
        <v>3156</v>
      </c>
      <c r="G2354" s="218" t="s">
        <v>166</v>
      </c>
      <c r="H2354" s="219">
        <v>3.6000000000000001</v>
      </c>
      <c r="I2354" s="220"/>
      <c r="J2354" s="221">
        <f>ROUND(I2354*H2354,2)</f>
        <v>0</v>
      </c>
      <c r="K2354" s="217" t="s">
        <v>19</v>
      </c>
      <c r="L2354" s="47"/>
      <c r="M2354" s="222" t="s">
        <v>19</v>
      </c>
      <c r="N2354" s="223" t="s">
        <v>40</v>
      </c>
      <c r="O2354" s="87"/>
      <c r="P2354" s="224">
        <f>O2354*H2354</f>
        <v>0</v>
      </c>
      <c r="Q2354" s="224">
        <v>0</v>
      </c>
      <c r="R2354" s="224">
        <f>Q2354*H2354</f>
        <v>0</v>
      </c>
      <c r="S2354" s="224">
        <v>0</v>
      </c>
      <c r="T2354" s="225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6" t="s">
        <v>248</v>
      </c>
      <c r="AT2354" s="226" t="s">
        <v>144</v>
      </c>
      <c r="AU2354" s="226" t="s">
        <v>77</v>
      </c>
      <c r="AY2354" s="20" t="s">
        <v>142</v>
      </c>
      <c r="BE2354" s="227">
        <f>IF(N2354="základní",J2354,0)</f>
        <v>0</v>
      </c>
      <c r="BF2354" s="227">
        <f>IF(N2354="snížená",J2354,0)</f>
        <v>0</v>
      </c>
      <c r="BG2354" s="227">
        <f>IF(N2354="zákl. přenesená",J2354,0)</f>
        <v>0</v>
      </c>
      <c r="BH2354" s="227">
        <f>IF(N2354="sníž. přenesená",J2354,0)</f>
        <v>0</v>
      </c>
      <c r="BI2354" s="227">
        <f>IF(N2354="nulová",J2354,0)</f>
        <v>0</v>
      </c>
      <c r="BJ2354" s="20" t="s">
        <v>77</v>
      </c>
      <c r="BK2354" s="227">
        <f>ROUND(I2354*H2354,2)</f>
        <v>0</v>
      </c>
      <c r="BL2354" s="20" t="s">
        <v>248</v>
      </c>
      <c r="BM2354" s="226" t="s">
        <v>3157</v>
      </c>
    </row>
    <row r="2355" s="12" customFormat="1" ht="25.92" customHeight="1">
      <c r="A2355" s="12"/>
      <c r="B2355" s="199"/>
      <c r="C2355" s="200"/>
      <c r="D2355" s="201" t="s">
        <v>68</v>
      </c>
      <c r="E2355" s="202" t="s">
        <v>3158</v>
      </c>
      <c r="F2355" s="202" t="s">
        <v>3159</v>
      </c>
      <c r="G2355" s="200"/>
      <c r="H2355" s="200"/>
      <c r="I2355" s="203"/>
      <c r="J2355" s="204">
        <f>BK2355</f>
        <v>0</v>
      </c>
      <c r="K2355" s="200"/>
      <c r="L2355" s="205"/>
      <c r="M2355" s="206"/>
      <c r="N2355" s="207"/>
      <c r="O2355" s="207"/>
      <c r="P2355" s="208">
        <f>SUM(P2356:P2362)</f>
        <v>0</v>
      </c>
      <c r="Q2355" s="207"/>
      <c r="R2355" s="208">
        <f>SUM(R2356:R2362)</f>
        <v>0</v>
      </c>
      <c r="S2355" s="207"/>
      <c r="T2355" s="209">
        <f>SUM(T2356:T2362)</f>
        <v>0</v>
      </c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R2355" s="210" t="s">
        <v>79</v>
      </c>
      <c r="AT2355" s="211" t="s">
        <v>68</v>
      </c>
      <c r="AU2355" s="211" t="s">
        <v>69</v>
      </c>
      <c r="AY2355" s="210" t="s">
        <v>142</v>
      </c>
      <c r="BK2355" s="212">
        <f>SUM(BK2356:BK2362)</f>
        <v>0</v>
      </c>
    </row>
    <row r="2356" s="2" customFormat="1" ht="16.5" customHeight="1">
      <c r="A2356" s="41"/>
      <c r="B2356" s="42"/>
      <c r="C2356" s="215" t="s">
        <v>3160</v>
      </c>
      <c r="D2356" s="215" t="s">
        <v>144</v>
      </c>
      <c r="E2356" s="216" t="s">
        <v>3161</v>
      </c>
      <c r="F2356" s="217" t="s">
        <v>3162</v>
      </c>
      <c r="G2356" s="218" t="s">
        <v>1598</v>
      </c>
      <c r="H2356" s="219">
        <v>486</v>
      </c>
      <c r="I2356" s="220"/>
      <c r="J2356" s="221">
        <f>ROUND(I2356*H2356,2)</f>
        <v>0</v>
      </c>
      <c r="K2356" s="217" t="s">
        <v>19</v>
      </c>
      <c r="L2356" s="47"/>
      <c r="M2356" s="222" t="s">
        <v>19</v>
      </c>
      <c r="N2356" s="223" t="s">
        <v>40</v>
      </c>
      <c r="O2356" s="87"/>
      <c r="P2356" s="224">
        <f>O2356*H2356</f>
        <v>0</v>
      </c>
      <c r="Q2356" s="224">
        <v>0</v>
      </c>
      <c r="R2356" s="224">
        <f>Q2356*H2356</f>
        <v>0</v>
      </c>
      <c r="S2356" s="224">
        <v>0</v>
      </c>
      <c r="T2356" s="225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6" t="s">
        <v>248</v>
      </c>
      <c r="AT2356" s="226" t="s">
        <v>144</v>
      </c>
      <c r="AU2356" s="226" t="s">
        <v>77</v>
      </c>
      <c r="AY2356" s="20" t="s">
        <v>142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20" t="s">
        <v>77</v>
      </c>
      <c r="BK2356" s="227">
        <f>ROUND(I2356*H2356,2)</f>
        <v>0</v>
      </c>
      <c r="BL2356" s="20" t="s">
        <v>248</v>
      </c>
      <c r="BM2356" s="226" t="s">
        <v>3163</v>
      </c>
    </row>
    <row r="2357" s="2" customFormat="1" ht="16.5" customHeight="1">
      <c r="A2357" s="41"/>
      <c r="B2357" s="42"/>
      <c r="C2357" s="215" t="s">
        <v>3164</v>
      </c>
      <c r="D2357" s="215" t="s">
        <v>144</v>
      </c>
      <c r="E2357" s="216" t="s">
        <v>3165</v>
      </c>
      <c r="F2357" s="217" t="s">
        <v>3166</v>
      </c>
      <c r="G2357" s="218" t="s">
        <v>1598</v>
      </c>
      <c r="H2357" s="219">
        <v>117</v>
      </c>
      <c r="I2357" s="220"/>
      <c r="J2357" s="221">
        <f>ROUND(I2357*H2357,2)</f>
        <v>0</v>
      </c>
      <c r="K2357" s="217" t="s">
        <v>19</v>
      </c>
      <c r="L2357" s="47"/>
      <c r="M2357" s="222" t="s">
        <v>19</v>
      </c>
      <c r="N2357" s="223" t="s">
        <v>40</v>
      </c>
      <c r="O2357" s="87"/>
      <c r="P2357" s="224">
        <f>O2357*H2357</f>
        <v>0</v>
      </c>
      <c r="Q2357" s="224">
        <v>0</v>
      </c>
      <c r="R2357" s="224">
        <f>Q2357*H2357</f>
        <v>0</v>
      </c>
      <c r="S2357" s="224">
        <v>0</v>
      </c>
      <c r="T2357" s="225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6" t="s">
        <v>248</v>
      </c>
      <c r="AT2357" s="226" t="s">
        <v>144</v>
      </c>
      <c r="AU2357" s="226" t="s">
        <v>77</v>
      </c>
      <c r="AY2357" s="20" t="s">
        <v>142</v>
      </c>
      <c r="BE2357" s="227">
        <f>IF(N2357="základní",J2357,0)</f>
        <v>0</v>
      </c>
      <c r="BF2357" s="227">
        <f>IF(N2357="snížená",J2357,0)</f>
        <v>0</v>
      </c>
      <c r="BG2357" s="227">
        <f>IF(N2357="zákl. přenesená",J2357,0)</f>
        <v>0</v>
      </c>
      <c r="BH2357" s="227">
        <f>IF(N2357="sníž. přenesená",J2357,0)</f>
        <v>0</v>
      </c>
      <c r="BI2357" s="227">
        <f>IF(N2357="nulová",J2357,0)</f>
        <v>0</v>
      </c>
      <c r="BJ2357" s="20" t="s">
        <v>77</v>
      </c>
      <c r="BK2357" s="227">
        <f>ROUND(I2357*H2357,2)</f>
        <v>0</v>
      </c>
      <c r="BL2357" s="20" t="s">
        <v>248</v>
      </c>
      <c r="BM2357" s="226" t="s">
        <v>3167</v>
      </c>
    </row>
    <row r="2358" s="2" customFormat="1" ht="16.5" customHeight="1">
      <c r="A2358" s="41"/>
      <c r="B2358" s="42"/>
      <c r="C2358" s="215" t="s">
        <v>3168</v>
      </c>
      <c r="D2358" s="215" t="s">
        <v>144</v>
      </c>
      <c r="E2358" s="216" t="s">
        <v>3169</v>
      </c>
      <c r="F2358" s="217" t="s">
        <v>3170</v>
      </c>
      <c r="G2358" s="218" t="s">
        <v>1598</v>
      </c>
      <c r="H2358" s="219">
        <v>31.199999999999999</v>
      </c>
      <c r="I2358" s="220"/>
      <c r="J2358" s="221">
        <f>ROUND(I2358*H2358,2)</f>
        <v>0</v>
      </c>
      <c r="K2358" s="217" t="s">
        <v>19</v>
      </c>
      <c r="L2358" s="47"/>
      <c r="M2358" s="222" t="s">
        <v>19</v>
      </c>
      <c r="N2358" s="223" t="s">
        <v>40</v>
      </c>
      <c r="O2358" s="87"/>
      <c r="P2358" s="224">
        <f>O2358*H2358</f>
        <v>0</v>
      </c>
      <c r="Q2358" s="224">
        <v>0</v>
      </c>
      <c r="R2358" s="224">
        <f>Q2358*H2358</f>
        <v>0</v>
      </c>
      <c r="S2358" s="224">
        <v>0</v>
      </c>
      <c r="T2358" s="225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6" t="s">
        <v>248</v>
      </c>
      <c r="AT2358" s="226" t="s">
        <v>144</v>
      </c>
      <c r="AU2358" s="226" t="s">
        <v>77</v>
      </c>
      <c r="AY2358" s="20" t="s">
        <v>142</v>
      </c>
      <c r="BE2358" s="227">
        <f>IF(N2358="základní",J2358,0)</f>
        <v>0</v>
      </c>
      <c r="BF2358" s="227">
        <f>IF(N2358="snížená",J2358,0)</f>
        <v>0</v>
      </c>
      <c r="BG2358" s="227">
        <f>IF(N2358="zákl. přenesená",J2358,0)</f>
        <v>0</v>
      </c>
      <c r="BH2358" s="227">
        <f>IF(N2358="sníž. přenesená",J2358,0)</f>
        <v>0</v>
      </c>
      <c r="BI2358" s="227">
        <f>IF(N2358="nulová",J2358,0)</f>
        <v>0</v>
      </c>
      <c r="BJ2358" s="20" t="s">
        <v>77</v>
      </c>
      <c r="BK2358" s="227">
        <f>ROUND(I2358*H2358,2)</f>
        <v>0</v>
      </c>
      <c r="BL2358" s="20" t="s">
        <v>248</v>
      </c>
      <c r="BM2358" s="226" t="s">
        <v>3171</v>
      </c>
    </row>
    <row r="2359" s="2" customFormat="1" ht="16.5" customHeight="1">
      <c r="A2359" s="41"/>
      <c r="B2359" s="42"/>
      <c r="C2359" s="215" t="s">
        <v>3172</v>
      </c>
      <c r="D2359" s="215" t="s">
        <v>144</v>
      </c>
      <c r="E2359" s="216" t="s">
        <v>3173</v>
      </c>
      <c r="F2359" s="217" t="s">
        <v>3174</v>
      </c>
      <c r="G2359" s="218" t="s">
        <v>1598</v>
      </c>
      <c r="H2359" s="219">
        <v>34.200000000000003</v>
      </c>
      <c r="I2359" s="220"/>
      <c r="J2359" s="221">
        <f>ROUND(I2359*H2359,2)</f>
        <v>0</v>
      </c>
      <c r="K2359" s="217" t="s">
        <v>19</v>
      </c>
      <c r="L2359" s="47"/>
      <c r="M2359" s="222" t="s">
        <v>19</v>
      </c>
      <c r="N2359" s="223" t="s">
        <v>40</v>
      </c>
      <c r="O2359" s="87"/>
      <c r="P2359" s="224">
        <f>O2359*H2359</f>
        <v>0</v>
      </c>
      <c r="Q2359" s="224">
        <v>0</v>
      </c>
      <c r="R2359" s="224">
        <f>Q2359*H2359</f>
        <v>0</v>
      </c>
      <c r="S2359" s="224">
        <v>0</v>
      </c>
      <c r="T2359" s="225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6" t="s">
        <v>248</v>
      </c>
      <c r="AT2359" s="226" t="s">
        <v>144</v>
      </c>
      <c r="AU2359" s="226" t="s">
        <v>77</v>
      </c>
      <c r="AY2359" s="20" t="s">
        <v>142</v>
      </c>
      <c r="BE2359" s="227">
        <f>IF(N2359="základní",J2359,0)</f>
        <v>0</v>
      </c>
      <c r="BF2359" s="227">
        <f>IF(N2359="snížená",J2359,0)</f>
        <v>0</v>
      </c>
      <c r="BG2359" s="227">
        <f>IF(N2359="zákl. přenesená",J2359,0)</f>
        <v>0</v>
      </c>
      <c r="BH2359" s="227">
        <f>IF(N2359="sníž. přenesená",J2359,0)</f>
        <v>0</v>
      </c>
      <c r="BI2359" s="227">
        <f>IF(N2359="nulová",J2359,0)</f>
        <v>0</v>
      </c>
      <c r="BJ2359" s="20" t="s">
        <v>77</v>
      </c>
      <c r="BK2359" s="227">
        <f>ROUND(I2359*H2359,2)</f>
        <v>0</v>
      </c>
      <c r="BL2359" s="20" t="s">
        <v>248</v>
      </c>
      <c r="BM2359" s="226" t="s">
        <v>3175</v>
      </c>
    </row>
    <row r="2360" s="2" customFormat="1" ht="16.5" customHeight="1">
      <c r="A2360" s="41"/>
      <c r="B2360" s="42"/>
      <c r="C2360" s="215" t="s">
        <v>3176</v>
      </c>
      <c r="D2360" s="215" t="s">
        <v>144</v>
      </c>
      <c r="E2360" s="216" t="s">
        <v>3177</v>
      </c>
      <c r="F2360" s="217" t="s">
        <v>3178</v>
      </c>
      <c r="G2360" s="218" t="s">
        <v>1598</v>
      </c>
      <c r="H2360" s="219">
        <v>20.399999999999999</v>
      </c>
      <c r="I2360" s="220"/>
      <c r="J2360" s="221">
        <f>ROUND(I2360*H2360,2)</f>
        <v>0</v>
      </c>
      <c r="K2360" s="217" t="s">
        <v>19</v>
      </c>
      <c r="L2360" s="47"/>
      <c r="M2360" s="222" t="s">
        <v>19</v>
      </c>
      <c r="N2360" s="223" t="s">
        <v>40</v>
      </c>
      <c r="O2360" s="87"/>
      <c r="P2360" s="224">
        <f>O2360*H2360</f>
        <v>0</v>
      </c>
      <c r="Q2360" s="224">
        <v>0</v>
      </c>
      <c r="R2360" s="224">
        <f>Q2360*H2360</f>
        <v>0</v>
      </c>
      <c r="S2360" s="224">
        <v>0</v>
      </c>
      <c r="T2360" s="225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6" t="s">
        <v>248</v>
      </c>
      <c r="AT2360" s="226" t="s">
        <v>144</v>
      </c>
      <c r="AU2360" s="226" t="s">
        <v>77</v>
      </c>
      <c r="AY2360" s="20" t="s">
        <v>142</v>
      </c>
      <c r="BE2360" s="227">
        <f>IF(N2360="základní",J2360,0)</f>
        <v>0</v>
      </c>
      <c r="BF2360" s="227">
        <f>IF(N2360="snížená",J2360,0)</f>
        <v>0</v>
      </c>
      <c r="BG2360" s="227">
        <f>IF(N2360="zákl. přenesená",J2360,0)</f>
        <v>0</v>
      </c>
      <c r="BH2360" s="227">
        <f>IF(N2360="sníž. přenesená",J2360,0)</f>
        <v>0</v>
      </c>
      <c r="BI2360" s="227">
        <f>IF(N2360="nulová",J2360,0)</f>
        <v>0</v>
      </c>
      <c r="BJ2360" s="20" t="s">
        <v>77</v>
      </c>
      <c r="BK2360" s="227">
        <f>ROUND(I2360*H2360,2)</f>
        <v>0</v>
      </c>
      <c r="BL2360" s="20" t="s">
        <v>248</v>
      </c>
      <c r="BM2360" s="226" t="s">
        <v>3179</v>
      </c>
    </row>
    <row r="2361" s="2" customFormat="1" ht="16.5" customHeight="1">
      <c r="A2361" s="41"/>
      <c r="B2361" s="42"/>
      <c r="C2361" s="215" t="s">
        <v>3180</v>
      </c>
      <c r="D2361" s="215" t="s">
        <v>144</v>
      </c>
      <c r="E2361" s="216" t="s">
        <v>3181</v>
      </c>
      <c r="F2361" s="217" t="s">
        <v>3182</v>
      </c>
      <c r="G2361" s="218" t="s">
        <v>1598</v>
      </c>
      <c r="H2361" s="219">
        <v>31.199999999999999</v>
      </c>
      <c r="I2361" s="220"/>
      <c r="J2361" s="221">
        <f>ROUND(I2361*H2361,2)</f>
        <v>0</v>
      </c>
      <c r="K2361" s="217" t="s">
        <v>19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248</v>
      </c>
      <c r="AT2361" s="226" t="s">
        <v>144</v>
      </c>
      <c r="AU2361" s="226" t="s">
        <v>77</v>
      </c>
      <c r="AY2361" s="20" t="s">
        <v>142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77</v>
      </c>
      <c r="BK2361" s="227">
        <f>ROUND(I2361*H2361,2)</f>
        <v>0</v>
      </c>
      <c r="BL2361" s="20" t="s">
        <v>248</v>
      </c>
      <c r="BM2361" s="226" t="s">
        <v>3183</v>
      </c>
    </row>
    <row r="2362" s="2" customFormat="1" ht="16.5" customHeight="1">
      <c r="A2362" s="41"/>
      <c r="B2362" s="42"/>
      <c r="C2362" s="215" t="s">
        <v>3184</v>
      </c>
      <c r="D2362" s="215" t="s">
        <v>144</v>
      </c>
      <c r="E2362" s="216" t="s">
        <v>3185</v>
      </c>
      <c r="F2362" s="217" t="s">
        <v>3186</v>
      </c>
      <c r="G2362" s="218" t="s">
        <v>1598</v>
      </c>
      <c r="H2362" s="219">
        <v>25.800000000000001</v>
      </c>
      <c r="I2362" s="220"/>
      <c r="J2362" s="221">
        <f>ROUND(I2362*H2362,2)</f>
        <v>0</v>
      </c>
      <c r="K2362" s="217" t="s">
        <v>19</v>
      </c>
      <c r="L2362" s="47"/>
      <c r="M2362" s="222" t="s">
        <v>19</v>
      </c>
      <c r="N2362" s="223" t="s">
        <v>40</v>
      </c>
      <c r="O2362" s="87"/>
      <c r="P2362" s="224">
        <f>O2362*H2362</f>
        <v>0</v>
      </c>
      <c r="Q2362" s="224">
        <v>0</v>
      </c>
      <c r="R2362" s="224">
        <f>Q2362*H2362</f>
        <v>0</v>
      </c>
      <c r="S2362" s="224">
        <v>0</v>
      </c>
      <c r="T2362" s="225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6" t="s">
        <v>248</v>
      </c>
      <c r="AT2362" s="226" t="s">
        <v>144</v>
      </c>
      <c r="AU2362" s="226" t="s">
        <v>77</v>
      </c>
      <c r="AY2362" s="20" t="s">
        <v>142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20" t="s">
        <v>77</v>
      </c>
      <c r="BK2362" s="227">
        <f>ROUND(I2362*H2362,2)</f>
        <v>0</v>
      </c>
      <c r="BL2362" s="20" t="s">
        <v>248</v>
      </c>
      <c r="BM2362" s="226" t="s">
        <v>3187</v>
      </c>
    </row>
    <row r="2363" s="12" customFormat="1" ht="25.92" customHeight="1">
      <c r="A2363" s="12"/>
      <c r="B2363" s="199"/>
      <c r="C2363" s="200"/>
      <c r="D2363" s="201" t="s">
        <v>68</v>
      </c>
      <c r="E2363" s="202" t="s">
        <v>1061</v>
      </c>
      <c r="F2363" s="202" t="s">
        <v>1062</v>
      </c>
      <c r="G2363" s="200"/>
      <c r="H2363" s="200"/>
      <c r="I2363" s="203"/>
      <c r="J2363" s="204">
        <f>BK2363</f>
        <v>0</v>
      </c>
      <c r="K2363" s="200"/>
      <c r="L2363" s="205"/>
      <c r="M2363" s="206"/>
      <c r="N2363" s="207"/>
      <c r="O2363" s="207"/>
      <c r="P2363" s="208">
        <f>SUM(P2364:P2391)</f>
        <v>0</v>
      </c>
      <c r="Q2363" s="207"/>
      <c r="R2363" s="208">
        <f>SUM(R2364:R2391)</f>
        <v>0</v>
      </c>
      <c r="S2363" s="207"/>
      <c r="T2363" s="209">
        <f>SUM(T2364:T2391)</f>
        <v>0</v>
      </c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R2363" s="210" t="s">
        <v>79</v>
      </c>
      <c r="AT2363" s="211" t="s">
        <v>68</v>
      </c>
      <c r="AU2363" s="211" t="s">
        <v>69</v>
      </c>
      <c r="AY2363" s="210" t="s">
        <v>142</v>
      </c>
      <c r="BK2363" s="212">
        <f>SUM(BK2364:BK2391)</f>
        <v>0</v>
      </c>
    </row>
    <row r="2364" s="2" customFormat="1" ht="16.5" customHeight="1">
      <c r="A2364" s="41"/>
      <c r="B2364" s="42"/>
      <c r="C2364" s="215" t="s">
        <v>3188</v>
      </c>
      <c r="D2364" s="215" t="s">
        <v>144</v>
      </c>
      <c r="E2364" s="216" t="s">
        <v>3189</v>
      </c>
      <c r="F2364" s="217" t="s">
        <v>3190</v>
      </c>
      <c r="G2364" s="218" t="s">
        <v>166</v>
      </c>
      <c r="H2364" s="219">
        <v>2</v>
      </c>
      <c r="I2364" s="220"/>
      <c r="J2364" s="221">
        <f>ROUND(I2364*H2364,2)</f>
        <v>0</v>
      </c>
      <c r="K2364" s="217" t="s">
        <v>19</v>
      </c>
      <c r="L2364" s="47"/>
      <c r="M2364" s="222" t="s">
        <v>19</v>
      </c>
      <c r="N2364" s="223" t="s">
        <v>40</v>
      </c>
      <c r="O2364" s="87"/>
      <c r="P2364" s="224">
        <f>O2364*H2364</f>
        <v>0</v>
      </c>
      <c r="Q2364" s="224">
        <v>0</v>
      </c>
      <c r="R2364" s="224">
        <f>Q2364*H2364</f>
        <v>0</v>
      </c>
      <c r="S2364" s="224">
        <v>0</v>
      </c>
      <c r="T2364" s="225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6" t="s">
        <v>248</v>
      </c>
      <c r="AT2364" s="226" t="s">
        <v>144</v>
      </c>
      <c r="AU2364" s="226" t="s">
        <v>77</v>
      </c>
      <c r="AY2364" s="20" t="s">
        <v>142</v>
      </c>
      <c r="BE2364" s="227">
        <f>IF(N2364="základní",J2364,0)</f>
        <v>0</v>
      </c>
      <c r="BF2364" s="227">
        <f>IF(N2364="snížená",J2364,0)</f>
        <v>0</v>
      </c>
      <c r="BG2364" s="227">
        <f>IF(N2364="zákl. přenesená",J2364,0)</f>
        <v>0</v>
      </c>
      <c r="BH2364" s="227">
        <f>IF(N2364="sníž. přenesená",J2364,0)</f>
        <v>0</v>
      </c>
      <c r="BI2364" s="227">
        <f>IF(N2364="nulová",J2364,0)</f>
        <v>0</v>
      </c>
      <c r="BJ2364" s="20" t="s">
        <v>77</v>
      </c>
      <c r="BK2364" s="227">
        <f>ROUND(I2364*H2364,2)</f>
        <v>0</v>
      </c>
      <c r="BL2364" s="20" t="s">
        <v>248</v>
      </c>
      <c r="BM2364" s="226" t="s">
        <v>3191</v>
      </c>
    </row>
    <row r="2365" s="2" customFormat="1" ht="16.5" customHeight="1">
      <c r="A2365" s="41"/>
      <c r="B2365" s="42"/>
      <c r="C2365" s="215" t="s">
        <v>3192</v>
      </c>
      <c r="D2365" s="215" t="s">
        <v>144</v>
      </c>
      <c r="E2365" s="216" t="s">
        <v>3193</v>
      </c>
      <c r="F2365" s="217" t="s">
        <v>3194</v>
      </c>
      <c r="G2365" s="218" t="s">
        <v>166</v>
      </c>
      <c r="H2365" s="219">
        <v>1</v>
      </c>
      <c r="I2365" s="220"/>
      <c r="J2365" s="221">
        <f>ROUND(I2365*H2365,2)</f>
        <v>0</v>
      </c>
      <c r="K2365" s="217" t="s">
        <v>19</v>
      </c>
      <c r="L2365" s="47"/>
      <c r="M2365" s="222" t="s">
        <v>19</v>
      </c>
      <c r="N2365" s="223" t="s">
        <v>40</v>
      </c>
      <c r="O2365" s="87"/>
      <c r="P2365" s="224">
        <f>O2365*H2365</f>
        <v>0</v>
      </c>
      <c r="Q2365" s="224">
        <v>0</v>
      </c>
      <c r="R2365" s="224">
        <f>Q2365*H2365</f>
        <v>0</v>
      </c>
      <c r="S2365" s="224">
        <v>0</v>
      </c>
      <c r="T2365" s="225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6" t="s">
        <v>248</v>
      </c>
      <c r="AT2365" s="226" t="s">
        <v>144</v>
      </c>
      <c r="AU2365" s="226" t="s">
        <v>77</v>
      </c>
      <c r="AY2365" s="20" t="s">
        <v>142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20" t="s">
        <v>77</v>
      </c>
      <c r="BK2365" s="227">
        <f>ROUND(I2365*H2365,2)</f>
        <v>0</v>
      </c>
      <c r="BL2365" s="20" t="s">
        <v>248</v>
      </c>
      <c r="BM2365" s="226" t="s">
        <v>3195</v>
      </c>
    </row>
    <row r="2366" s="2" customFormat="1" ht="16.5" customHeight="1">
      <c r="A2366" s="41"/>
      <c r="B2366" s="42"/>
      <c r="C2366" s="215" t="s">
        <v>3196</v>
      </c>
      <c r="D2366" s="215" t="s">
        <v>144</v>
      </c>
      <c r="E2366" s="216" t="s">
        <v>3197</v>
      </c>
      <c r="F2366" s="217" t="s">
        <v>3198</v>
      </c>
      <c r="G2366" s="218" t="s">
        <v>166</v>
      </c>
      <c r="H2366" s="219">
        <v>1</v>
      </c>
      <c r="I2366" s="220"/>
      <c r="J2366" s="221">
        <f>ROUND(I2366*H2366,2)</f>
        <v>0</v>
      </c>
      <c r="K2366" s="217" t="s">
        <v>19</v>
      </c>
      <c r="L2366" s="47"/>
      <c r="M2366" s="222" t="s">
        <v>19</v>
      </c>
      <c r="N2366" s="223" t="s">
        <v>40</v>
      </c>
      <c r="O2366" s="87"/>
      <c r="P2366" s="224">
        <f>O2366*H2366</f>
        <v>0</v>
      </c>
      <c r="Q2366" s="224">
        <v>0</v>
      </c>
      <c r="R2366" s="224">
        <f>Q2366*H2366</f>
        <v>0</v>
      </c>
      <c r="S2366" s="224">
        <v>0</v>
      </c>
      <c r="T2366" s="225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6" t="s">
        <v>248</v>
      </c>
      <c r="AT2366" s="226" t="s">
        <v>144</v>
      </c>
      <c r="AU2366" s="226" t="s">
        <v>77</v>
      </c>
      <c r="AY2366" s="20" t="s">
        <v>142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20" t="s">
        <v>77</v>
      </c>
      <c r="BK2366" s="227">
        <f>ROUND(I2366*H2366,2)</f>
        <v>0</v>
      </c>
      <c r="BL2366" s="20" t="s">
        <v>248</v>
      </c>
      <c r="BM2366" s="226" t="s">
        <v>3199</v>
      </c>
    </row>
    <row r="2367" s="2" customFormat="1" ht="16.5" customHeight="1">
      <c r="A2367" s="41"/>
      <c r="B2367" s="42"/>
      <c r="C2367" s="215" t="s">
        <v>3200</v>
      </c>
      <c r="D2367" s="215" t="s">
        <v>144</v>
      </c>
      <c r="E2367" s="216" t="s">
        <v>3201</v>
      </c>
      <c r="F2367" s="217" t="s">
        <v>3202</v>
      </c>
      <c r="G2367" s="218" t="s">
        <v>166</v>
      </c>
      <c r="H2367" s="219">
        <v>3</v>
      </c>
      <c r="I2367" s="220"/>
      <c r="J2367" s="221">
        <f>ROUND(I2367*H2367,2)</f>
        <v>0</v>
      </c>
      <c r="K2367" s="217" t="s">
        <v>19</v>
      </c>
      <c r="L2367" s="47"/>
      <c r="M2367" s="222" t="s">
        <v>19</v>
      </c>
      <c r="N2367" s="223" t="s">
        <v>40</v>
      </c>
      <c r="O2367" s="87"/>
      <c r="P2367" s="224">
        <f>O2367*H2367</f>
        <v>0</v>
      </c>
      <c r="Q2367" s="224">
        <v>0</v>
      </c>
      <c r="R2367" s="224">
        <f>Q2367*H2367</f>
        <v>0</v>
      </c>
      <c r="S2367" s="224">
        <v>0</v>
      </c>
      <c r="T2367" s="225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6" t="s">
        <v>248</v>
      </c>
      <c r="AT2367" s="226" t="s">
        <v>144</v>
      </c>
      <c r="AU2367" s="226" t="s">
        <v>77</v>
      </c>
      <c r="AY2367" s="20" t="s">
        <v>142</v>
      </c>
      <c r="BE2367" s="227">
        <f>IF(N2367="základní",J2367,0)</f>
        <v>0</v>
      </c>
      <c r="BF2367" s="227">
        <f>IF(N2367="snížená",J2367,0)</f>
        <v>0</v>
      </c>
      <c r="BG2367" s="227">
        <f>IF(N2367="zákl. přenesená",J2367,0)</f>
        <v>0</v>
      </c>
      <c r="BH2367" s="227">
        <f>IF(N2367="sníž. přenesená",J2367,0)</f>
        <v>0</v>
      </c>
      <c r="BI2367" s="227">
        <f>IF(N2367="nulová",J2367,0)</f>
        <v>0</v>
      </c>
      <c r="BJ2367" s="20" t="s">
        <v>77</v>
      </c>
      <c r="BK2367" s="227">
        <f>ROUND(I2367*H2367,2)</f>
        <v>0</v>
      </c>
      <c r="BL2367" s="20" t="s">
        <v>248</v>
      </c>
      <c r="BM2367" s="226" t="s">
        <v>3203</v>
      </c>
    </row>
    <row r="2368" s="2" customFormat="1" ht="16.5" customHeight="1">
      <c r="A2368" s="41"/>
      <c r="B2368" s="42"/>
      <c r="C2368" s="215" t="s">
        <v>3204</v>
      </c>
      <c r="D2368" s="215" t="s">
        <v>144</v>
      </c>
      <c r="E2368" s="216" t="s">
        <v>3205</v>
      </c>
      <c r="F2368" s="217" t="s">
        <v>3206</v>
      </c>
      <c r="G2368" s="218" t="s">
        <v>166</v>
      </c>
      <c r="H2368" s="219">
        <v>1</v>
      </c>
      <c r="I2368" s="220"/>
      <c r="J2368" s="221">
        <f>ROUND(I2368*H2368,2)</f>
        <v>0</v>
      </c>
      <c r="K2368" s="217" t="s">
        <v>19</v>
      </c>
      <c r="L2368" s="47"/>
      <c r="M2368" s="222" t="s">
        <v>19</v>
      </c>
      <c r="N2368" s="223" t="s">
        <v>40</v>
      </c>
      <c r="O2368" s="87"/>
      <c r="P2368" s="224">
        <f>O2368*H2368</f>
        <v>0</v>
      </c>
      <c r="Q2368" s="224">
        <v>0</v>
      </c>
      <c r="R2368" s="224">
        <f>Q2368*H2368</f>
        <v>0</v>
      </c>
      <c r="S2368" s="224">
        <v>0</v>
      </c>
      <c r="T2368" s="225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6" t="s">
        <v>248</v>
      </c>
      <c r="AT2368" s="226" t="s">
        <v>144</v>
      </c>
      <c r="AU2368" s="226" t="s">
        <v>77</v>
      </c>
      <c r="AY2368" s="20" t="s">
        <v>142</v>
      </c>
      <c r="BE2368" s="227">
        <f>IF(N2368="základní",J2368,0)</f>
        <v>0</v>
      </c>
      <c r="BF2368" s="227">
        <f>IF(N2368="snížená",J2368,0)</f>
        <v>0</v>
      </c>
      <c r="BG2368" s="227">
        <f>IF(N2368="zákl. přenesená",J2368,0)</f>
        <v>0</v>
      </c>
      <c r="BH2368" s="227">
        <f>IF(N2368="sníž. přenesená",J2368,0)</f>
        <v>0</v>
      </c>
      <c r="BI2368" s="227">
        <f>IF(N2368="nulová",J2368,0)</f>
        <v>0</v>
      </c>
      <c r="BJ2368" s="20" t="s">
        <v>77</v>
      </c>
      <c r="BK2368" s="227">
        <f>ROUND(I2368*H2368,2)</f>
        <v>0</v>
      </c>
      <c r="BL2368" s="20" t="s">
        <v>248</v>
      </c>
      <c r="BM2368" s="226" t="s">
        <v>3207</v>
      </c>
    </row>
    <row r="2369" s="2" customFormat="1" ht="16.5" customHeight="1">
      <c r="A2369" s="41"/>
      <c r="B2369" s="42"/>
      <c r="C2369" s="215" t="s">
        <v>3208</v>
      </c>
      <c r="D2369" s="215" t="s">
        <v>144</v>
      </c>
      <c r="E2369" s="216" t="s">
        <v>3209</v>
      </c>
      <c r="F2369" s="217" t="s">
        <v>3210</v>
      </c>
      <c r="G2369" s="218" t="s">
        <v>166</v>
      </c>
      <c r="H2369" s="219">
        <v>4</v>
      </c>
      <c r="I2369" s="220"/>
      <c r="J2369" s="221">
        <f>ROUND(I2369*H2369,2)</f>
        <v>0</v>
      </c>
      <c r="K2369" s="217" t="s">
        <v>19</v>
      </c>
      <c r="L2369" s="47"/>
      <c r="M2369" s="222" t="s">
        <v>19</v>
      </c>
      <c r="N2369" s="223" t="s">
        <v>40</v>
      </c>
      <c r="O2369" s="87"/>
      <c r="P2369" s="224">
        <f>O2369*H2369</f>
        <v>0</v>
      </c>
      <c r="Q2369" s="224">
        <v>0</v>
      </c>
      <c r="R2369" s="224">
        <f>Q2369*H2369</f>
        <v>0</v>
      </c>
      <c r="S2369" s="224">
        <v>0</v>
      </c>
      <c r="T2369" s="225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6" t="s">
        <v>248</v>
      </c>
      <c r="AT2369" s="226" t="s">
        <v>144</v>
      </c>
      <c r="AU2369" s="226" t="s">
        <v>77</v>
      </c>
      <c r="AY2369" s="20" t="s">
        <v>142</v>
      </c>
      <c r="BE2369" s="227">
        <f>IF(N2369="základní",J2369,0)</f>
        <v>0</v>
      </c>
      <c r="BF2369" s="227">
        <f>IF(N2369="snížená",J2369,0)</f>
        <v>0</v>
      </c>
      <c r="BG2369" s="227">
        <f>IF(N2369="zákl. přenesená",J2369,0)</f>
        <v>0</v>
      </c>
      <c r="BH2369" s="227">
        <f>IF(N2369="sníž. přenesená",J2369,0)</f>
        <v>0</v>
      </c>
      <c r="BI2369" s="227">
        <f>IF(N2369="nulová",J2369,0)</f>
        <v>0</v>
      </c>
      <c r="BJ2369" s="20" t="s">
        <v>77</v>
      </c>
      <c r="BK2369" s="227">
        <f>ROUND(I2369*H2369,2)</f>
        <v>0</v>
      </c>
      <c r="BL2369" s="20" t="s">
        <v>248</v>
      </c>
      <c r="BM2369" s="226" t="s">
        <v>3211</v>
      </c>
    </row>
    <row r="2370" s="2" customFormat="1" ht="16.5" customHeight="1">
      <c r="A2370" s="41"/>
      <c r="B2370" s="42"/>
      <c r="C2370" s="215" t="s">
        <v>3212</v>
      </c>
      <c r="D2370" s="215" t="s">
        <v>144</v>
      </c>
      <c r="E2370" s="216" t="s">
        <v>3213</v>
      </c>
      <c r="F2370" s="217" t="s">
        <v>3214</v>
      </c>
      <c r="G2370" s="218" t="s">
        <v>166</v>
      </c>
      <c r="H2370" s="219">
        <v>3</v>
      </c>
      <c r="I2370" s="220"/>
      <c r="J2370" s="221">
        <f>ROUND(I2370*H2370,2)</f>
        <v>0</v>
      </c>
      <c r="K2370" s="217" t="s">
        <v>19</v>
      </c>
      <c r="L2370" s="47"/>
      <c r="M2370" s="222" t="s">
        <v>19</v>
      </c>
      <c r="N2370" s="223" t="s">
        <v>40</v>
      </c>
      <c r="O2370" s="87"/>
      <c r="P2370" s="224">
        <f>O2370*H2370</f>
        <v>0</v>
      </c>
      <c r="Q2370" s="224">
        <v>0</v>
      </c>
      <c r="R2370" s="224">
        <f>Q2370*H2370</f>
        <v>0</v>
      </c>
      <c r="S2370" s="224">
        <v>0</v>
      </c>
      <c r="T2370" s="225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6" t="s">
        <v>248</v>
      </c>
      <c r="AT2370" s="226" t="s">
        <v>144</v>
      </c>
      <c r="AU2370" s="226" t="s">
        <v>77</v>
      </c>
      <c r="AY2370" s="20" t="s">
        <v>142</v>
      </c>
      <c r="BE2370" s="227">
        <f>IF(N2370="základní",J2370,0)</f>
        <v>0</v>
      </c>
      <c r="BF2370" s="227">
        <f>IF(N2370="snížená",J2370,0)</f>
        <v>0</v>
      </c>
      <c r="BG2370" s="227">
        <f>IF(N2370="zákl. přenesená",J2370,0)</f>
        <v>0</v>
      </c>
      <c r="BH2370" s="227">
        <f>IF(N2370="sníž. přenesená",J2370,0)</f>
        <v>0</v>
      </c>
      <c r="BI2370" s="227">
        <f>IF(N2370="nulová",J2370,0)</f>
        <v>0</v>
      </c>
      <c r="BJ2370" s="20" t="s">
        <v>77</v>
      </c>
      <c r="BK2370" s="227">
        <f>ROUND(I2370*H2370,2)</f>
        <v>0</v>
      </c>
      <c r="BL2370" s="20" t="s">
        <v>248</v>
      </c>
      <c r="BM2370" s="226" t="s">
        <v>3215</v>
      </c>
    </row>
    <row r="2371" s="2" customFormat="1" ht="16.5" customHeight="1">
      <c r="A2371" s="41"/>
      <c r="B2371" s="42"/>
      <c r="C2371" s="215" t="s">
        <v>3216</v>
      </c>
      <c r="D2371" s="215" t="s">
        <v>144</v>
      </c>
      <c r="E2371" s="216" t="s">
        <v>3217</v>
      </c>
      <c r="F2371" s="217" t="s">
        <v>3218</v>
      </c>
      <c r="G2371" s="218" t="s">
        <v>166</v>
      </c>
      <c r="H2371" s="219">
        <v>3</v>
      </c>
      <c r="I2371" s="220"/>
      <c r="J2371" s="221">
        <f>ROUND(I2371*H2371,2)</f>
        <v>0</v>
      </c>
      <c r="K2371" s="217" t="s">
        <v>19</v>
      </c>
      <c r="L2371" s="47"/>
      <c r="M2371" s="222" t="s">
        <v>19</v>
      </c>
      <c r="N2371" s="223" t="s">
        <v>40</v>
      </c>
      <c r="O2371" s="87"/>
      <c r="P2371" s="224">
        <f>O2371*H2371</f>
        <v>0</v>
      </c>
      <c r="Q2371" s="224">
        <v>0</v>
      </c>
      <c r="R2371" s="224">
        <f>Q2371*H2371</f>
        <v>0</v>
      </c>
      <c r="S2371" s="224">
        <v>0</v>
      </c>
      <c r="T2371" s="225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6" t="s">
        <v>248</v>
      </c>
      <c r="AT2371" s="226" t="s">
        <v>144</v>
      </c>
      <c r="AU2371" s="226" t="s">
        <v>77</v>
      </c>
      <c r="AY2371" s="20" t="s">
        <v>142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20" t="s">
        <v>77</v>
      </c>
      <c r="BK2371" s="227">
        <f>ROUND(I2371*H2371,2)</f>
        <v>0</v>
      </c>
      <c r="BL2371" s="20" t="s">
        <v>248</v>
      </c>
      <c r="BM2371" s="226" t="s">
        <v>3219</v>
      </c>
    </row>
    <row r="2372" s="2" customFormat="1" ht="16.5" customHeight="1">
      <c r="A2372" s="41"/>
      <c r="B2372" s="42"/>
      <c r="C2372" s="215" t="s">
        <v>3220</v>
      </c>
      <c r="D2372" s="215" t="s">
        <v>144</v>
      </c>
      <c r="E2372" s="216" t="s">
        <v>3221</v>
      </c>
      <c r="F2372" s="217" t="s">
        <v>3222</v>
      </c>
      <c r="G2372" s="218" t="s">
        <v>166</v>
      </c>
      <c r="H2372" s="219">
        <v>2</v>
      </c>
      <c r="I2372" s="220"/>
      <c r="J2372" s="221">
        <f>ROUND(I2372*H2372,2)</f>
        <v>0</v>
      </c>
      <c r="K2372" s="217" t="s">
        <v>19</v>
      </c>
      <c r="L2372" s="47"/>
      <c r="M2372" s="222" t="s">
        <v>19</v>
      </c>
      <c r="N2372" s="223" t="s">
        <v>40</v>
      </c>
      <c r="O2372" s="87"/>
      <c r="P2372" s="224">
        <f>O2372*H2372</f>
        <v>0</v>
      </c>
      <c r="Q2372" s="224">
        <v>0</v>
      </c>
      <c r="R2372" s="224">
        <f>Q2372*H2372</f>
        <v>0</v>
      </c>
      <c r="S2372" s="224">
        <v>0</v>
      </c>
      <c r="T2372" s="225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6" t="s">
        <v>248</v>
      </c>
      <c r="AT2372" s="226" t="s">
        <v>144</v>
      </c>
      <c r="AU2372" s="226" t="s">
        <v>77</v>
      </c>
      <c r="AY2372" s="20" t="s">
        <v>142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20" t="s">
        <v>77</v>
      </c>
      <c r="BK2372" s="227">
        <f>ROUND(I2372*H2372,2)</f>
        <v>0</v>
      </c>
      <c r="BL2372" s="20" t="s">
        <v>248</v>
      </c>
      <c r="BM2372" s="226" t="s">
        <v>3223</v>
      </c>
    </row>
    <row r="2373" s="2" customFormat="1" ht="16.5" customHeight="1">
      <c r="A2373" s="41"/>
      <c r="B2373" s="42"/>
      <c r="C2373" s="215" t="s">
        <v>3224</v>
      </c>
      <c r="D2373" s="215" t="s">
        <v>144</v>
      </c>
      <c r="E2373" s="216" t="s">
        <v>3225</v>
      </c>
      <c r="F2373" s="217" t="s">
        <v>3226</v>
      </c>
      <c r="G2373" s="218" t="s">
        <v>166</v>
      </c>
      <c r="H2373" s="219">
        <v>2</v>
      </c>
      <c r="I2373" s="220"/>
      <c r="J2373" s="221">
        <f>ROUND(I2373*H2373,2)</f>
        <v>0</v>
      </c>
      <c r="K2373" s="217" t="s">
        <v>19</v>
      </c>
      <c r="L2373" s="47"/>
      <c r="M2373" s="222" t="s">
        <v>19</v>
      </c>
      <c r="N2373" s="223" t="s">
        <v>40</v>
      </c>
      <c r="O2373" s="87"/>
      <c r="P2373" s="224">
        <f>O2373*H2373</f>
        <v>0</v>
      </c>
      <c r="Q2373" s="224">
        <v>0</v>
      </c>
      <c r="R2373" s="224">
        <f>Q2373*H2373</f>
        <v>0</v>
      </c>
      <c r="S2373" s="224">
        <v>0</v>
      </c>
      <c r="T2373" s="225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6" t="s">
        <v>248</v>
      </c>
      <c r="AT2373" s="226" t="s">
        <v>144</v>
      </c>
      <c r="AU2373" s="226" t="s">
        <v>77</v>
      </c>
      <c r="AY2373" s="20" t="s">
        <v>142</v>
      </c>
      <c r="BE2373" s="227">
        <f>IF(N2373="základní",J2373,0)</f>
        <v>0</v>
      </c>
      <c r="BF2373" s="227">
        <f>IF(N2373="snížená",J2373,0)</f>
        <v>0</v>
      </c>
      <c r="BG2373" s="227">
        <f>IF(N2373="zákl. přenesená",J2373,0)</f>
        <v>0</v>
      </c>
      <c r="BH2373" s="227">
        <f>IF(N2373="sníž. přenesená",J2373,0)</f>
        <v>0</v>
      </c>
      <c r="BI2373" s="227">
        <f>IF(N2373="nulová",J2373,0)</f>
        <v>0</v>
      </c>
      <c r="BJ2373" s="20" t="s">
        <v>77</v>
      </c>
      <c r="BK2373" s="227">
        <f>ROUND(I2373*H2373,2)</f>
        <v>0</v>
      </c>
      <c r="BL2373" s="20" t="s">
        <v>248</v>
      </c>
      <c r="BM2373" s="226" t="s">
        <v>3227</v>
      </c>
    </row>
    <row r="2374" s="2" customFormat="1" ht="16.5" customHeight="1">
      <c r="A2374" s="41"/>
      <c r="B2374" s="42"/>
      <c r="C2374" s="215" t="s">
        <v>3228</v>
      </c>
      <c r="D2374" s="215" t="s">
        <v>144</v>
      </c>
      <c r="E2374" s="216" t="s">
        <v>3229</v>
      </c>
      <c r="F2374" s="217" t="s">
        <v>3230</v>
      </c>
      <c r="G2374" s="218" t="s">
        <v>166</v>
      </c>
      <c r="H2374" s="219">
        <v>2</v>
      </c>
      <c r="I2374" s="220"/>
      <c r="J2374" s="221">
        <f>ROUND(I2374*H2374,2)</f>
        <v>0</v>
      </c>
      <c r="K2374" s="217" t="s">
        <v>19</v>
      </c>
      <c r="L2374" s="47"/>
      <c r="M2374" s="222" t="s">
        <v>19</v>
      </c>
      <c r="N2374" s="223" t="s">
        <v>40</v>
      </c>
      <c r="O2374" s="87"/>
      <c r="P2374" s="224">
        <f>O2374*H2374</f>
        <v>0</v>
      </c>
      <c r="Q2374" s="224">
        <v>0</v>
      </c>
      <c r="R2374" s="224">
        <f>Q2374*H2374</f>
        <v>0</v>
      </c>
      <c r="S2374" s="224">
        <v>0</v>
      </c>
      <c r="T2374" s="225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6" t="s">
        <v>248</v>
      </c>
      <c r="AT2374" s="226" t="s">
        <v>144</v>
      </c>
      <c r="AU2374" s="226" t="s">
        <v>77</v>
      </c>
      <c r="AY2374" s="20" t="s">
        <v>142</v>
      </c>
      <c r="BE2374" s="227">
        <f>IF(N2374="základní",J2374,0)</f>
        <v>0</v>
      </c>
      <c r="BF2374" s="227">
        <f>IF(N2374="snížená",J2374,0)</f>
        <v>0</v>
      </c>
      <c r="BG2374" s="227">
        <f>IF(N2374="zákl. přenesená",J2374,0)</f>
        <v>0</v>
      </c>
      <c r="BH2374" s="227">
        <f>IF(N2374="sníž. přenesená",J2374,0)</f>
        <v>0</v>
      </c>
      <c r="BI2374" s="227">
        <f>IF(N2374="nulová",J2374,0)</f>
        <v>0</v>
      </c>
      <c r="BJ2374" s="20" t="s">
        <v>77</v>
      </c>
      <c r="BK2374" s="227">
        <f>ROUND(I2374*H2374,2)</f>
        <v>0</v>
      </c>
      <c r="BL2374" s="20" t="s">
        <v>248</v>
      </c>
      <c r="BM2374" s="226" t="s">
        <v>3231</v>
      </c>
    </row>
    <row r="2375" s="2" customFormat="1" ht="16.5" customHeight="1">
      <c r="A2375" s="41"/>
      <c r="B2375" s="42"/>
      <c r="C2375" s="215" t="s">
        <v>3232</v>
      </c>
      <c r="D2375" s="215" t="s">
        <v>144</v>
      </c>
      <c r="E2375" s="216" t="s">
        <v>3233</v>
      </c>
      <c r="F2375" s="217" t="s">
        <v>3234</v>
      </c>
      <c r="G2375" s="218" t="s">
        <v>166</v>
      </c>
      <c r="H2375" s="219">
        <v>2</v>
      </c>
      <c r="I2375" s="220"/>
      <c r="J2375" s="221">
        <f>ROUND(I2375*H2375,2)</f>
        <v>0</v>
      </c>
      <c r="K2375" s="217" t="s">
        <v>19</v>
      </c>
      <c r="L2375" s="47"/>
      <c r="M2375" s="222" t="s">
        <v>19</v>
      </c>
      <c r="N2375" s="223" t="s">
        <v>40</v>
      </c>
      <c r="O2375" s="87"/>
      <c r="P2375" s="224">
        <f>O2375*H2375</f>
        <v>0</v>
      </c>
      <c r="Q2375" s="224">
        <v>0</v>
      </c>
      <c r="R2375" s="224">
        <f>Q2375*H2375</f>
        <v>0</v>
      </c>
      <c r="S2375" s="224">
        <v>0</v>
      </c>
      <c r="T2375" s="225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26" t="s">
        <v>248</v>
      </c>
      <c r="AT2375" s="226" t="s">
        <v>144</v>
      </c>
      <c r="AU2375" s="226" t="s">
        <v>77</v>
      </c>
      <c r="AY2375" s="20" t="s">
        <v>142</v>
      </c>
      <c r="BE2375" s="227">
        <f>IF(N2375="základní",J2375,0)</f>
        <v>0</v>
      </c>
      <c r="BF2375" s="227">
        <f>IF(N2375="snížená",J2375,0)</f>
        <v>0</v>
      </c>
      <c r="BG2375" s="227">
        <f>IF(N2375="zákl. přenesená",J2375,0)</f>
        <v>0</v>
      </c>
      <c r="BH2375" s="227">
        <f>IF(N2375="sníž. přenesená",J2375,0)</f>
        <v>0</v>
      </c>
      <c r="BI2375" s="227">
        <f>IF(N2375="nulová",J2375,0)</f>
        <v>0</v>
      </c>
      <c r="BJ2375" s="20" t="s">
        <v>77</v>
      </c>
      <c r="BK2375" s="227">
        <f>ROUND(I2375*H2375,2)</f>
        <v>0</v>
      </c>
      <c r="BL2375" s="20" t="s">
        <v>248</v>
      </c>
      <c r="BM2375" s="226" t="s">
        <v>3235</v>
      </c>
    </row>
    <row r="2376" s="2" customFormat="1" ht="16.5" customHeight="1">
      <c r="A2376" s="41"/>
      <c r="B2376" s="42"/>
      <c r="C2376" s="215" t="s">
        <v>3236</v>
      </c>
      <c r="D2376" s="215" t="s">
        <v>144</v>
      </c>
      <c r="E2376" s="216" t="s">
        <v>3237</v>
      </c>
      <c r="F2376" s="217" t="s">
        <v>3238</v>
      </c>
      <c r="G2376" s="218" t="s">
        <v>166</v>
      </c>
      <c r="H2376" s="219">
        <v>1</v>
      </c>
      <c r="I2376" s="220"/>
      <c r="J2376" s="221">
        <f>ROUND(I2376*H2376,2)</f>
        <v>0</v>
      </c>
      <c r="K2376" s="217" t="s">
        <v>19</v>
      </c>
      <c r="L2376" s="47"/>
      <c r="M2376" s="222" t="s">
        <v>19</v>
      </c>
      <c r="N2376" s="223" t="s">
        <v>40</v>
      </c>
      <c r="O2376" s="87"/>
      <c r="P2376" s="224">
        <f>O2376*H2376</f>
        <v>0</v>
      </c>
      <c r="Q2376" s="224">
        <v>0</v>
      </c>
      <c r="R2376" s="224">
        <f>Q2376*H2376</f>
        <v>0</v>
      </c>
      <c r="S2376" s="224">
        <v>0</v>
      </c>
      <c r="T2376" s="225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6" t="s">
        <v>248</v>
      </c>
      <c r="AT2376" s="226" t="s">
        <v>144</v>
      </c>
      <c r="AU2376" s="226" t="s">
        <v>77</v>
      </c>
      <c r="AY2376" s="20" t="s">
        <v>142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20" t="s">
        <v>77</v>
      </c>
      <c r="BK2376" s="227">
        <f>ROUND(I2376*H2376,2)</f>
        <v>0</v>
      </c>
      <c r="BL2376" s="20" t="s">
        <v>248</v>
      </c>
      <c r="BM2376" s="226" t="s">
        <v>3239</v>
      </c>
    </row>
    <row r="2377" s="2" customFormat="1" ht="16.5" customHeight="1">
      <c r="A2377" s="41"/>
      <c r="B2377" s="42"/>
      <c r="C2377" s="215" t="s">
        <v>3240</v>
      </c>
      <c r="D2377" s="215" t="s">
        <v>144</v>
      </c>
      <c r="E2377" s="216" t="s">
        <v>3241</v>
      </c>
      <c r="F2377" s="217" t="s">
        <v>3242</v>
      </c>
      <c r="G2377" s="218" t="s">
        <v>166</v>
      </c>
      <c r="H2377" s="219">
        <v>1</v>
      </c>
      <c r="I2377" s="220"/>
      <c r="J2377" s="221">
        <f>ROUND(I2377*H2377,2)</f>
        <v>0</v>
      </c>
      <c r="K2377" s="217" t="s">
        <v>19</v>
      </c>
      <c r="L2377" s="47"/>
      <c r="M2377" s="222" t="s">
        <v>19</v>
      </c>
      <c r="N2377" s="223" t="s">
        <v>40</v>
      </c>
      <c r="O2377" s="87"/>
      <c r="P2377" s="224">
        <f>O2377*H2377</f>
        <v>0</v>
      </c>
      <c r="Q2377" s="224">
        <v>0</v>
      </c>
      <c r="R2377" s="224">
        <f>Q2377*H2377</f>
        <v>0</v>
      </c>
      <c r="S2377" s="224">
        <v>0</v>
      </c>
      <c r="T2377" s="225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6" t="s">
        <v>248</v>
      </c>
      <c r="AT2377" s="226" t="s">
        <v>144</v>
      </c>
      <c r="AU2377" s="226" t="s">
        <v>77</v>
      </c>
      <c r="AY2377" s="20" t="s">
        <v>142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20" t="s">
        <v>77</v>
      </c>
      <c r="BK2377" s="227">
        <f>ROUND(I2377*H2377,2)</f>
        <v>0</v>
      </c>
      <c r="BL2377" s="20" t="s">
        <v>248</v>
      </c>
      <c r="BM2377" s="226" t="s">
        <v>3243</v>
      </c>
    </row>
    <row r="2378" s="2" customFormat="1" ht="16.5" customHeight="1">
      <c r="A2378" s="41"/>
      <c r="B2378" s="42"/>
      <c r="C2378" s="215" t="s">
        <v>3244</v>
      </c>
      <c r="D2378" s="215" t="s">
        <v>144</v>
      </c>
      <c r="E2378" s="216" t="s">
        <v>3245</v>
      </c>
      <c r="F2378" s="217" t="s">
        <v>3246</v>
      </c>
      <c r="G2378" s="218" t="s">
        <v>166</v>
      </c>
      <c r="H2378" s="219">
        <v>3</v>
      </c>
      <c r="I2378" s="220"/>
      <c r="J2378" s="221">
        <f>ROUND(I2378*H2378,2)</f>
        <v>0</v>
      </c>
      <c r="K2378" s="217" t="s">
        <v>19</v>
      </c>
      <c r="L2378" s="47"/>
      <c r="M2378" s="222" t="s">
        <v>19</v>
      </c>
      <c r="N2378" s="223" t="s">
        <v>40</v>
      </c>
      <c r="O2378" s="87"/>
      <c r="P2378" s="224">
        <f>O2378*H2378</f>
        <v>0</v>
      </c>
      <c r="Q2378" s="224">
        <v>0</v>
      </c>
      <c r="R2378" s="224">
        <f>Q2378*H2378</f>
        <v>0</v>
      </c>
      <c r="S2378" s="224">
        <v>0</v>
      </c>
      <c r="T2378" s="225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6" t="s">
        <v>248</v>
      </c>
      <c r="AT2378" s="226" t="s">
        <v>144</v>
      </c>
      <c r="AU2378" s="226" t="s">
        <v>77</v>
      </c>
      <c r="AY2378" s="20" t="s">
        <v>142</v>
      </c>
      <c r="BE2378" s="227">
        <f>IF(N2378="základní",J2378,0)</f>
        <v>0</v>
      </c>
      <c r="BF2378" s="227">
        <f>IF(N2378="snížená",J2378,0)</f>
        <v>0</v>
      </c>
      <c r="BG2378" s="227">
        <f>IF(N2378="zákl. přenesená",J2378,0)</f>
        <v>0</v>
      </c>
      <c r="BH2378" s="227">
        <f>IF(N2378="sníž. přenesená",J2378,0)</f>
        <v>0</v>
      </c>
      <c r="BI2378" s="227">
        <f>IF(N2378="nulová",J2378,0)</f>
        <v>0</v>
      </c>
      <c r="BJ2378" s="20" t="s">
        <v>77</v>
      </c>
      <c r="BK2378" s="227">
        <f>ROUND(I2378*H2378,2)</f>
        <v>0</v>
      </c>
      <c r="BL2378" s="20" t="s">
        <v>248</v>
      </c>
      <c r="BM2378" s="226" t="s">
        <v>3247</v>
      </c>
    </row>
    <row r="2379" s="2" customFormat="1" ht="16.5" customHeight="1">
      <c r="A2379" s="41"/>
      <c r="B2379" s="42"/>
      <c r="C2379" s="215" t="s">
        <v>3248</v>
      </c>
      <c r="D2379" s="215" t="s">
        <v>144</v>
      </c>
      <c r="E2379" s="216" t="s">
        <v>3249</v>
      </c>
      <c r="F2379" s="217" t="s">
        <v>3250</v>
      </c>
      <c r="G2379" s="218" t="s">
        <v>166</v>
      </c>
      <c r="H2379" s="219">
        <v>2</v>
      </c>
      <c r="I2379" s="220"/>
      <c r="J2379" s="221">
        <f>ROUND(I2379*H2379,2)</f>
        <v>0</v>
      </c>
      <c r="K2379" s="217" t="s">
        <v>19</v>
      </c>
      <c r="L2379" s="47"/>
      <c r="M2379" s="222" t="s">
        <v>19</v>
      </c>
      <c r="N2379" s="223" t="s">
        <v>40</v>
      </c>
      <c r="O2379" s="87"/>
      <c r="P2379" s="224">
        <f>O2379*H2379</f>
        <v>0</v>
      </c>
      <c r="Q2379" s="224">
        <v>0</v>
      </c>
      <c r="R2379" s="224">
        <f>Q2379*H2379</f>
        <v>0</v>
      </c>
      <c r="S2379" s="224">
        <v>0</v>
      </c>
      <c r="T2379" s="225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6" t="s">
        <v>248</v>
      </c>
      <c r="AT2379" s="226" t="s">
        <v>144</v>
      </c>
      <c r="AU2379" s="226" t="s">
        <v>77</v>
      </c>
      <c r="AY2379" s="20" t="s">
        <v>142</v>
      </c>
      <c r="BE2379" s="227">
        <f>IF(N2379="základní",J2379,0)</f>
        <v>0</v>
      </c>
      <c r="BF2379" s="227">
        <f>IF(N2379="snížená",J2379,0)</f>
        <v>0</v>
      </c>
      <c r="BG2379" s="227">
        <f>IF(N2379="zákl. přenesená",J2379,0)</f>
        <v>0</v>
      </c>
      <c r="BH2379" s="227">
        <f>IF(N2379="sníž. přenesená",J2379,0)</f>
        <v>0</v>
      </c>
      <c r="BI2379" s="227">
        <f>IF(N2379="nulová",J2379,0)</f>
        <v>0</v>
      </c>
      <c r="BJ2379" s="20" t="s">
        <v>77</v>
      </c>
      <c r="BK2379" s="227">
        <f>ROUND(I2379*H2379,2)</f>
        <v>0</v>
      </c>
      <c r="BL2379" s="20" t="s">
        <v>248</v>
      </c>
      <c r="BM2379" s="226" t="s">
        <v>3251</v>
      </c>
    </row>
    <row r="2380" s="2" customFormat="1" ht="16.5" customHeight="1">
      <c r="A2380" s="41"/>
      <c r="B2380" s="42"/>
      <c r="C2380" s="215" t="s">
        <v>3252</v>
      </c>
      <c r="D2380" s="215" t="s">
        <v>144</v>
      </c>
      <c r="E2380" s="216" t="s">
        <v>3253</v>
      </c>
      <c r="F2380" s="217" t="s">
        <v>3254</v>
      </c>
      <c r="G2380" s="218" t="s">
        <v>166</v>
      </c>
      <c r="H2380" s="219">
        <v>2</v>
      </c>
      <c r="I2380" s="220"/>
      <c r="J2380" s="221">
        <f>ROUND(I2380*H2380,2)</f>
        <v>0</v>
      </c>
      <c r="K2380" s="217" t="s">
        <v>19</v>
      </c>
      <c r="L2380" s="47"/>
      <c r="M2380" s="222" t="s">
        <v>19</v>
      </c>
      <c r="N2380" s="223" t="s">
        <v>40</v>
      </c>
      <c r="O2380" s="87"/>
      <c r="P2380" s="224">
        <f>O2380*H2380</f>
        <v>0</v>
      </c>
      <c r="Q2380" s="224">
        <v>0</v>
      </c>
      <c r="R2380" s="224">
        <f>Q2380*H2380</f>
        <v>0</v>
      </c>
      <c r="S2380" s="224">
        <v>0</v>
      </c>
      <c r="T2380" s="225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26" t="s">
        <v>248</v>
      </c>
      <c r="AT2380" s="226" t="s">
        <v>144</v>
      </c>
      <c r="AU2380" s="226" t="s">
        <v>77</v>
      </c>
      <c r="AY2380" s="20" t="s">
        <v>142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20" t="s">
        <v>77</v>
      </c>
      <c r="BK2380" s="227">
        <f>ROUND(I2380*H2380,2)</f>
        <v>0</v>
      </c>
      <c r="BL2380" s="20" t="s">
        <v>248</v>
      </c>
      <c r="BM2380" s="226" t="s">
        <v>3255</v>
      </c>
    </row>
    <row r="2381" s="2" customFormat="1" ht="16.5" customHeight="1">
      <c r="A2381" s="41"/>
      <c r="B2381" s="42"/>
      <c r="C2381" s="215" t="s">
        <v>3256</v>
      </c>
      <c r="D2381" s="215" t="s">
        <v>144</v>
      </c>
      <c r="E2381" s="216" t="s">
        <v>3257</v>
      </c>
      <c r="F2381" s="217" t="s">
        <v>3258</v>
      </c>
      <c r="G2381" s="218" t="s">
        <v>166</v>
      </c>
      <c r="H2381" s="219">
        <v>1</v>
      </c>
      <c r="I2381" s="220"/>
      <c r="J2381" s="221">
        <f>ROUND(I2381*H2381,2)</f>
        <v>0</v>
      </c>
      <c r="K2381" s="217" t="s">
        <v>19</v>
      </c>
      <c r="L2381" s="47"/>
      <c r="M2381" s="222" t="s">
        <v>19</v>
      </c>
      <c r="N2381" s="223" t="s">
        <v>40</v>
      </c>
      <c r="O2381" s="87"/>
      <c r="P2381" s="224">
        <f>O2381*H2381</f>
        <v>0</v>
      </c>
      <c r="Q2381" s="224">
        <v>0</v>
      </c>
      <c r="R2381" s="224">
        <f>Q2381*H2381</f>
        <v>0</v>
      </c>
      <c r="S2381" s="224">
        <v>0</v>
      </c>
      <c r="T2381" s="225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6" t="s">
        <v>248</v>
      </c>
      <c r="AT2381" s="226" t="s">
        <v>144</v>
      </c>
      <c r="AU2381" s="226" t="s">
        <v>77</v>
      </c>
      <c r="AY2381" s="20" t="s">
        <v>142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20" t="s">
        <v>77</v>
      </c>
      <c r="BK2381" s="227">
        <f>ROUND(I2381*H2381,2)</f>
        <v>0</v>
      </c>
      <c r="BL2381" s="20" t="s">
        <v>248</v>
      </c>
      <c r="BM2381" s="226" t="s">
        <v>3259</v>
      </c>
    </row>
    <row r="2382" s="2" customFormat="1" ht="16.5" customHeight="1">
      <c r="A2382" s="41"/>
      <c r="B2382" s="42"/>
      <c r="C2382" s="215" t="s">
        <v>3260</v>
      </c>
      <c r="D2382" s="215" t="s">
        <v>144</v>
      </c>
      <c r="E2382" s="216" t="s">
        <v>3261</v>
      </c>
      <c r="F2382" s="217" t="s">
        <v>3262</v>
      </c>
      <c r="G2382" s="218" t="s">
        <v>166</v>
      </c>
      <c r="H2382" s="219">
        <v>2</v>
      </c>
      <c r="I2382" s="220"/>
      <c r="J2382" s="221">
        <f>ROUND(I2382*H2382,2)</f>
        <v>0</v>
      </c>
      <c r="K2382" s="217" t="s">
        <v>19</v>
      </c>
      <c r="L2382" s="47"/>
      <c r="M2382" s="222" t="s">
        <v>19</v>
      </c>
      <c r="N2382" s="223" t="s">
        <v>40</v>
      </c>
      <c r="O2382" s="87"/>
      <c r="P2382" s="224">
        <f>O2382*H2382</f>
        <v>0</v>
      </c>
      <c r="Q2382" s="224">
        <v>0</v>
      </c>
      <c r="R2382" s="224">
        <f>Q2382*H2382</f>
        <v>0</v>
      </c>
      <c r="S2382" s="224">
        <v>0</v>
      </c>
      <c r="T2382" s="225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26" t="s">
        <v>248</v>
      </c>
      <c r="AT2382" s="226" t="s">
        <v>144</v>
      </c>
      <c r="AU2382" s="226" t="s">
        <v>77</v>
      </c>
      <c r="AY2382" s="20" t="s">
        <v>142</v>
      </c>
      <c r="BE2382" s="227">
        <f>IF(N2382="základní",J2382,0)</f>
        <v>0</v>
      </c>
      <c r="BF2382" s="227">
        <f>IF(N2382="snížená",J2382,0)</f>
        <v>0</v>
      </c>
      <c r="BG2382" s="227">
        <f>IF(N2382="zákl. přenesená",J2382,0)</f>
        <v>0</v>
      </c>
      <c r="BH2382" s="227">
        <f>IF(N2382="sníž. přenesená",J2382,0)</f>
        <v>0</v>
      </c>
      <c r="BI2382" s="227">
        <f>IF(N2382="nulová",J2382,0)</f>
        <v>0</v>
      </c>
      <c r="BJ2382" s="20" t="s">
        <v>77</v>
      </c>
      <c r="BK2382" s="227">
        <f>ROUND(I2382*H2382,2)</f>
        <v>0</v>
      </c>
      <c r="BL2382" s="20" t="s">
        <v>248</v>
      </c>
      <c r="BM2382" s="226" t="s">
        <v>3263</v>
      </c>
    </row>
    <row r="2383" s="2" customFormat="1" ht="16.5" customHeight="1">
      <c r="A2383" s="41"/>
      <c r="B2383" s="42"/>
      <c r="C2383" s="215" t="s">
        <v>708</v>
      </c>
      <c r="D2383" s="215" t="s">
        <v>144</v>
      </c>
      <c r="E2383" s="216" t="s">
        <v>3264</v>
      </c>
      <c r="F2383" s="217" t="s">
        <v>3265</v>
      </c>
      <c r="G2383" s="218" t="s">
        <v>166</v>
      </c>
      <c r="H2383" s="219">
        <v>1</v>
      </c>
      <c r="I2383" s="220"/>
      <c r="J2383" s="221">
        <f>ROUND(I2383*H2383,2)</f>
        <v>0</v>
      </c>
      <c r="K2383" s="217" t="s">
        <v>19</v>
      </c>
      <c r="L2383" s="47"/>
      <c r="M2383" s="222" t="s">
        <v>19</v>
      </c>
      <c r="N2383" s="223" t="s">
        <v>40</v>
      </c>
      <c r="O2383" s="87"/>
      <c r="P2383" s="224">
        <f>O2383*H2383</f>
        <v>0</v>
      </c>
      <c r="Q2383" s="224">
        <v>0</v>
      </c>
      <c r="R2383" s="224">
        <f>Q2383*H2383</f>
        <v>0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248</v>
      </c>
      <c r="AT2383" s="226" t="s">
        <v>144</v>
      </c>
      <c r="AU2383" s="226" t="s">
        <v>77</v>
      </c>
      <c r="AY2383" s="20" t="s">
        <v>142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77</v>
      </c>
      <c r="BK2383" s="227">
        <f>ROUND(I2383*H2383,2)</f>
        <v>0</v>
      </c>
      <c r="BL2383" s="20" t="s">
        <v>248</v>
      </c>
      <c r="BM2383" s="226" t="s">
        <v>3266</v>
      </c>
    </row>
    <row r="2384" s="2" customFormat="1" ht="16.5" customHeight="1">
      <c r="A2384" s="41"/>
      <c r="B2384" s="42"/>
      <c r="C2384" s="215" t="s">
        <v>3267</v>
      </c>
      <c r="D2384" s="215" t="s">
        <v>144</v>
      </c>
      <c r="E2384" s="216" t="s">
        <v>3268</v>
      </c>
      <c r="F2384" s="217" t="s">
        <v>3269</v>
      </c>
      <c r="G2384" s="218" t="s">
        <v>166</v>
      </c>
      <c r="H2384" s="219">
        <v>1</v>
      </c>
      <c r="I2384" s="220"/>
      <c r="J2384" s="221">
        <f>ROUND(I2384*H2384,2)</f>
        <v>0</v>
      </c>
      <c r="K2384" s="217" t="s">
        <v>19</v>
      </c>
      <c r="L2384" s="47"/>
      <c r="M2384" s="222" t="s">
        <v>19</v>
      </c>
      <c r="N2384" s="223" t="s">
        <v>40</v>
      </c>
      <c r="O2384" s="87"/>
      <c r="P2384" s="224">
        <f>O2384*H2384</f>
        <v>0</v>
      </c>
      <c r="Q2384" s="224">
        <v>0</v>
      </c>
      <c r="R2384" s="224">
        <f>Q2384*H2384</f>
        <v>0</v>
      </c>
      <c r="S2384" s="224">
        <v>0</v>
      </c>
      <c r="T2384" s="225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6" t="s">
        <v>248</v>
      </c>
      <c r="AT2384" s="226" t="s">
        <v>144</v>
      </c>
      <c r="AU2384" s="226" t="s">
        <v>77</v>
      </c>
      <c r="AY2384" s="20" t="s">
        <v>142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20" t="s">
        <v>77</v>
      </c>
      <c r="BK2384" s="227">
        <f>ROUND(I2384*H2384,2)</f>
        <v>0</v>
      </c>
      <c r="BL2384" s="20" t="s">
        <v>248</v>
      </c>
      <c r="BM2384" s="226" t="s">
        <v>3270</v>
      </c>
    </row>
    <row r="2385" s="2" customFormat="1" ht="16.5" customHeight="1">
      <c r="A2385" s="41"/>
      <c r="B2385" s="42"/>
      <c r="C2385" s="215" t="s">
        <v>3271</v>
      </c>
      <c r="D2385" s="215" t="s">
        <v>144</v>
      </c>
      <c r="E2385" s="216" t="s">
        <v>3272</v>
      </c>
      <c r="F2385" s="217" t="s">
        <v>3273</v>
      </c>
      <c r="G2385" s="218" t="s">
        <v>166</v>
      </c>
      <c r="H2385" s="219">
        <v>1</v>
      </c>
      <c r="I2385" s="220"/>
      <c r="J2385" s="221">
        <f>ROUND(I2385*H2385,2)</f>
        <v>0</v>
      </c>
      <c r="K2385" s="217" t="s">
        <v>19</v>
      </c>
      <c r="L2385" s="47"/>
      <c r="M2385" s="222" t="s">
        <v>19</v>
      </c>
      <c r="N2385" s="223" t="s">
        <v>40</v>
      </c>
      <c r="O2385" s="87"/>
      <c r="P2385" s="224">
        <f>O2385*H2385</f>
        <v>0</v>
      </c>
      <c r="Q2385" s="224">
        <v>0</v>
      </c>
      <c r="R2385" s="224">
        <f>Q2385*H2385</f>
        <v>0</v>
      </c>
      <c r="S2385" s="224">
        <v>0</v>
      </c>
      <c r="T2385" s="225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6" t="s">
        <v>248</v>
      </c>
      <c r="AT2385" s="226" t="s">
        <v>144</v>
      </c>
      <c r="AU2385" s="226" t="s">
        <v>77</v>
      </c>
      <c r="AY2385" s="20" t="s">
        <v>142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20" t="s">
        <v>77</v>
      </c>
      <c r="BK2385" s="227">
        <f>ROUND(I2385*H2385,2)</f>
        <v>0</v>
      </c>
      <c r="BL2385" s="20" t="s">
        <v>248</v>
      </c>
      <c r="BM2385" s="226" t="s">
        <v>3274</v>
      </c>
    </row>
    <row r="2386" s="2" customFormat="1" ht="16.5" customHeight="1">
      <c r="A2386" s="41"/>
      <c r="B2386" s="42"/>
      <c r="C2386" s="215" t="s">
        <v>3275</v>
      </c>
      <c r="D2386" s="215" t="s">
        <v>144</v>
      </c>
      <c r="E2386" s="216" t="s">
        <v>3276</v>
      </c>
      <c r="F2386" s="217" t="s">
        <v>3277</v>
      </c>
      <c r="G2386" s="218" t="s">
        <v>166</v>
      </c>
      <c r="H2386" s="219">
        <v>1</v>
      </c>
      <c r="I2386" s="220"/>
      <c r="J2386" s="221">
        <f>ROUND(I2386*H2386,2)</f>
        <v>0</v>
      </c>
      <c r="K2386" s="217" t="s">
        <v>19</v>
      </c>
      <c r="L2386" s="47"/>
      <c r="M2386" s="222" t="s">
        <v>19</v>
      </c>
      <c r="N2386" s="223" t="s">
        <v>40</v>
      </c>
      <c r="O2386" s="87"/>
      <c r="P2386" s="224">
        <f>O2386*H2386</f>
        <v>0</v>
      </c>
      <c r="Q2386" s="224">
        <v>0</v>
      </c>
      <c r="R2386" s="224">
        <f>Q2386*H2386</f>
        <v>0</v>
      </c>
      <c r="S2386" s="224">
        <v>0</v>
      </c>
      <c r="T2386" s="225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6" t="s">
        <v>248</v>
      </c>
      <c r="AT2386" s="226" t="s">
        <v>144</v>
      </c>
      <c r="AU2386" s="226" t="s">
        <v>77</v>
      </c>
      <c r="AY2386" s="20" t="s">
        <v>142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20" t="s">
        <v>77</v>
      </c>
      <c r="BK2386" s="227">
        <f>ROUND(I2386*H2386,2)</f>
        <v>0</v>
      </c>
      <c r="BL2386" s="20" t="s">
        <v>248</v>
      </c>
      <c r="BM2386" s="226" t="s">
        <v>3278</v>
      </c>
    </row>
    <row r="2387" s="2" customFormat="1" ht="16.5" customHeight="1">
      <c r="A2387" s="41"/>
      <c r="B2387" s="42"/>
      <c r="C2387" s="215" t="s">
        <v>3279</v>
      </c>
      <c r="D2387" s="215" t="s">
        <v>144</v>
      </c>
      <c r="E2387" s="216" t="s">
        <v>3280</v>
      </c>
      <c r="F2387" s="217" t="s">
        <v>3281</v>
      </c>
      <c r="G2387" s="218" t="s">
        <v>166</v>
      </c>
      <c r="H2387" s="219">
        <v>3</v>
      </c>
      <c r="I2387" s="220"/>
      <c r="J2387" s="221">
        <f>ROUND(I2387*H2387,2)</f>
        <v>0</v>
      </c>
      <c r="K2387" s="217" t="s">
        <v>19</v>
      </c>
      <c r="L2387" s="47"/>
      <c r="M2387" s="222" t="s">
        <v>19</v>
      </c>
      <c r="N2387" s="223" t="s">
        <v>40</v>
      </c>
      <c r="O2387" s="87"/>
      <c r="P2387" s="224">
        <f>O2387*H2387</f>
        <v>0</v>
      </c>
      <c r="Q2387" s="224">
        <v>0</v>
      </c>
      <c r="R2387" s="224">
        <f>Q2387*H2387</f>
        <v>0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248</v>
      </c>
      <c r="AT2387" s="226" t="s">
        <v>144</v>
      </c>
      <c r="AU2387" s="226" t="s">
        <v>77</v>
      </c>
      <c r="AY2387" s="20" t="s">
        <v>142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77</v>
      </c>
      <c r="BK2387" s="227">
        <f>ROUND(I2387*H2387,2)</f>
        <v>0</v>
      </c>
      <c r="BL2387" s="20" t="s">
        <v>248</v>
      </c>
      <c r="BM2387" s="226" t="s">
        <v>3282</v>
      </c>
    </row>
    <row r="2388" s="2" customFormat="1" ht="16.5" customHeight="1">
      <c r="A2388" s="41"/>
      <c r="B2388" s="42"/>
      <c r="C2388" s="215" t="s">
        <v>3283</v>
      </c>
      <c r="D2388" s="215" t="s">
        <v>144</v>
      </c>
      <c r="E2388" s="216" t="s">
        <v>3284</v>
      </c>
      <c r="F2388" s="217" t="s">
        <v>3285</v>
      </c>
      <c r="G2388" s="218" t="s">
        <v>166</v>
      </c>
      <c r="H2388" s="219">
        <v>2</v>
      </c>
      <c r="I2388" s="220"/>
      <c r="J2388" s="221">
        <f>ROUND(I2388*H2388,2)</f>
        <v>0</v>
      </c>
      <c r="K2388" s="217" t="s">
        <v>19</v>
      </c>
      <c r="L2388" s="47"/>
      <c r="M2388" s="222" t="s">
        <v>19</v>
      </c>
      <c r="N2388" s="223" t="s">
        <v>40</v>
      </c>
      <c r="O2388" s="87"/>
      <c r="P2388" s="224">
        <f>O2388*H2388</f>
        <v>0</v>
      </c>
      <c r="Q2388" s="224">
        <v>0</v>
      </c>
      <c r="R2388" s="224">
        <f>Q2388*H2388</f>
        <v>0</v>
      </c>
      <c r="S2388" s="224">
        <v>0</v>
      </c>
      <c r="T2388" s="225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26" t="s">
        <v>248</v>
      </c>
      <c r="AT2388" s="226" t="s">
        <v>144</v>
      </c>
      <c r="AU2388" s="226" t="s">
        <v>77</v>
      </c>
      <c r="AY2388" s="20" t="s">
        <v>142</v>
      </c>
      <c r="BE2388" s="227">
        <f>IF(N2388="základní",J2388,0)</f>
        <v>0</v>
      </c>
      <c r="BF2388" s="227">
        <f>IF(N2388="snížená",J2388,0)</f>
        <v>0</v>
      </c>
      <c r="BG2388" s="227">
        <f>IF(N2388="zákl. přenesená",J2388,0)</f>
        <v>0</v>
      </c>
      <c r="BH2388" s="227">
        <f>IF(N2388="sníž. přenesená",J2388,0)</f>
        <v>0</v>
      </c>
      <c r="BI2388" s="227">
        <f>IF(N2388="nulová",J2388,0)</f>
        <v>0</v>
      </c>
      <c r="BJ2388" s="20" t="s">
        <v>77</v>
      </c>
      <c r="BK2388" s="227">
        <f>ROUND(I2388*H2388,2)</f>
        <v>0</v>
      </c>
      <c r="BL2388" s="20" t="s">
        <v>248</v>
      </c>
      <c r="BM2388" s="226" t="s">
        <v>3286</v>
      </c>
    </row>
    <row r="2389" s="2" customFormat="1" ht="21.75" customHeight="1">
      <c r="A2389" s="41"/>
      <c r="B2389" s="42"/>
      <c r="C2389" s="215" t="s">
        <v>3287</v>
      </c>
      <c r="D2389" s="215" t="s">
        <v>144</v>
      </c>
      <c r="E2389" s="216" t="s">
        <v>3288</v>
      </c>
      <c r="F2389" s="217" t="s">
        <v>3289</v>
      </c>
      <c r="G2389" s="218" t="s">
        <v>166</v>
      </c>
      <c r="H2389" s="219">
        <v>40</v>
      </c>
      <c r="I2389" s="220"/>
      <c r="J2389" s="221">
        <f>ROUND(I2389*H2389,2)</f>
        <v>0</v>
      </c>
      <c r="K2389" s="217" t="s">
        <v>19</v>
      </c>
      <c r="L2389" s="47"/>
      <c r="M2389" s="222" t="s">
        <v>19</v>
      </c>
      <c r="N2389" s="223" t="s">
        <v>40</v>
      </c>
      <c r="O2389" s="87"/>
      <c r="P2389" s="224">
        <f>O2389*H2389</f>
        <v>0</v>
      </c>
      <c r="Q2389" s="224">
        <v>0</v>
      </c>
      <c r="R2389" s="224">
        <f>Q2389*H2389</f>
        <v>0</v>
      </c>
      <c r="S2389" s="224">
        <v>0</v>
      </c>
      <c r="T2389" s="225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6" t="s">
        <v>248</v>
      </c>
      <c r="AT2389" s="226" t="s">
        <v>144</v>
      </c>
      <c r="AU2389" s="226" t="s">
        <v>77</v>
      </c>
      <c r="AY2389" s="20" t="s">
        <v>142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20" t="s">
        <v>77</v>
      </c>
      <c r="BK2389" s="227">
        <f>ROUND(I2389*H2389,2)</f>
        <v>0</v>
      </c>
      <c r="BL2389" s="20" t="s">
        <v>248</v>
      </c>
      <c r="BM2389" s="226" t="s">
        <v>3290</v>
      </c>
    </row>
    <row r="2390" s="2" customFormat="1" ht="16.5" customHeight="1">
      <c r="A2390" s="41"/>
      <c r="B2390" s="42"/>
      <c r="C2390" s="215" t="s">
        <v>3291</v>
      </c>
      <c r="D2390" s="215" t="s">
        <v>144</v>
      </c>
      <c r="E2390" s="216" t="s">
        <v>3292</v>
      </c>
      <c r="F2390" s="217" t="s">
        <v>3293</v>
      </c>
      <c r="G2390" s="218" t="s">
        <v>166</v>
      </c>
      <c r="H2390" s="219">
        <v>7</v>
      </c>
      <c r="I2390" s="220"/>
      <c r="J2390" s="221">
        <f>ROUND(I2390*H2390,2)</f>
        <v>0</v>
      </c>
      <c r="K2390" s="217" t="s">
        <v>19</v>
      </c>
      <c r="L2390" s="47"/>
      <c r="M2390" s="222" t="s">
        <v>19</v>
      </c>
      <c r="N2390" s="223" t="s">
        <v>40</v>
      </c>
      <c r="O2390" s="87"/>
      <c r="P2390" s="224">
        <f>O2390*H2390</f>
        <v>0</v>
      </c>
      <c r="Q2390" s="224">
        <v>0</v>
      </c>
      <c r="R2390" s="224">
        <f>Q2390*H2390</f>
        <v>0</v>
      </c>
      <c r="S2390" s="224">
        <v>0</v>
      </c>
      <c r="T2390" s="225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26" t="s">
        <v>248</v>
      </c>
      <c r="AT2390" s="226" t="s">
        <v>144</v>
      </c>
      <c r="AU2390" s="226" t="s">
        <v>77</v>
      </c>
      <c r="AY2390" s="20" t="s">
        <v>142</v>
      </c>
      <c r="BE2390" s="227">
        <f>IF(N2390="základní",J2390,0)</f>
        <v>0</v>
      </c>
      <c r="BF2390" s="227">
        <f>IF(N2390="snížená",J2390,0)</f>
        <v>0</v>
      </c>
      <c r="BG2390" s="227">
        <f>IF(N2390="zákl. přenesená",J2390,0)</f>
        <v>0</v>
      </c>
      <c r="BH2390" s="227">
        <f>IF(N2390="sníž. přenesená",J2390,0)</f>
        <v>0</v>
      </c>
      <c r="BI2390" s="227">
        <f>IF(N2390="nulová",J2390,0)</f>
        <v>0</v>
      </c>
      <c r="BJ2390" s="20" t="s">
        <v>77</v>
      </c>
      <c r="BK2390" s="227">
        <f>ROUND(I2390*H2390,2)</f>
        <v>0</v>
      </c>
      <c r="BL2390" s="20" t="s">
        <v>248</v>
      </c>
      <c r="BM2390" s="226" t="s">
        <v>3294</v>
      </c>
    </row>
    <row r="2391" s="2" customFormat="1" ht="16.5" customHeight="1">
      <c r="A2391" s="41"/>
      <c r="B2391" s="42"/>
      <c r="C2391" s="215" t="s">
        <v>3295</v>
      </c>
      <c r="D2391" s="215" t="s">
        <v>144</v>
      </c>
      <c r="E2391" s="216" t="s">
        <v>3296</v>
      </c>
      <c r="F2391" s="217" t="s">
        <v>3297</v>
      </c>
      <c r="G2391" s="218" t="s">
        <v>166</v>
      </c>
      <c r="H2391" s="219">
        <v>47</v>
      </c>
      <c r="I2391" s="220"/>
      <c r="J2391" s="221">
        <f>ROUND(I2391*H2391,2)</f>
        <v>0</v>
      </c>
      <c r="K2391" s="217" t="s">
        <v>19</v>
      </c>
      <c r="L2391" s="47"/>
      <c r="M2391" s="222" t="s">
        <v>19</v>
      </c>
      <c r="N2391" s="223" t="s">
        <v>40</v>
      </c>
      <c r="O2391" s="87"/>
      <c r="P2391" s="224">
        <f>O2391*H2391</f>
        <v>0</v>
      </c>
      <c r="Q2391" s="224">
        <v>0</v>
      </c>
      <c r="R2391" s="224">
        <f>Q2391*H2391</f>
        <v>0</v>
      </c>
      <c r="S2391" s="224">
        <v>0</v>
      </c>
      <c r="T2391" s="225">
        <f>S2391*H2391</f>
        <v>0</v>
      </c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R2391" s="226" t="s">
        <v>248</v>
      </c>
      <c r="AT2391" s="226" t="s">
        <v>144</v>
      </c>
      <c r="AU2391" s="226" t="s">
        <v>77</v>
      </c>
      <c r="AY2391" s="20" t="s">
        <v>142</v>
      </c>
      <c r="BE2391" s="227">
        <f>IF(N2391="základní",J2391,0)</f>
        <v>0</v>
      </c>
      <c r="BF2391" s="227">
        <f>IF(N2391="snížená",J2391,0)</f>
        <v>0</v>
      </c>
      <c r="BG2391" s="227">
        <f>IF(N2391="zákl. přenesená",J2391,0)</f>
        <v>0</v>
      </c>
      <c r="BH2391" s="227">
        <f>IF(N2391="sníž. přenesená",J2391,0)</f>
        <v>0</v>
      </c>
      <c r="BI2391" s="227">
        <f>IF(N2391="nulová",J2391,0)</f>
        <v>0</v>
      </c>
      <c r="BJ2391" s="20" t="s">
        <v>77</v>
      </c>
      <c r="BK2391" s="227">
        <f>ROUND(I2391*H2391,2)</f>
        <v>0</v>
      </c>
      <c r="BL2391" s="20" t="s">
        <v>248</v>
      </c>
      <c r="BM2391" s="226" t="s">
        <v>3298</v>
      </c>
    </row>
    <row r="2392" s="12" customFormat="1" ht="25.92" customHeight="1">
      <c r="A2392" s="12"/>
      <c r="B2392" s="199"/>
      <c r="C2392" s="200"/>
      <c r="D2392" s="201" t="s">
        <v>68</v>
      </c>
      <c r="E2392" s="202" t="s">
        <v>990</v>
      </c>
      <c r="F2392" s="202" t="s">
        <v>991</v>
      </c>
      <c r="G2392" s="200"/>
      <c r="H2392" s="200"/>
      <c r="I2392" s="203"/>
      <c r="J2392" s="204">
        <f>BK2392</f>
        <v>0</v>
      </c>
      <c r="K2392" s="200"/>
      <c r="L2392" s="205"/>
      <c r="M2392" s="206"/>
      <c r="N2392" s="207"/>
      <c r="O2392" s="207"/>
      <c r="P2392" s="208">
        <f>P2393+P2417+P2647+P2771+P2840+P2855+P2895+P2904+P2960+P3042+P3158+P3173+P3580+P3662+P3753+P3940+P4214+P4410+P4633</f>
        <v>0</v>
      </c>
      <c r="Q2392" s="207"/>
      <c r="R2392" s="208">
        <f>R2393+R2417+R2647+R2771+R2840+R2855+R2895+R2904+R2960+R3042+R3158+R3173+R3580+R3662+R3753+R3940+R4214+R4410+R4633</f>
        <v>99.56453153999999</v>
      </c>
      <c r="S2392" s="207"/>
      <c r="T2392" s="209">
        <f>T2393+T2417+T2647+T2771+T2840+T2855+T2895+T2904+T2960+T3042+T3158+T3173+T3580+T3662+T3753+T3940+T4214+T4410+T4633</f>
        <v>0</v>
      </c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R2392" s="210" t="s">
        <v>79</v>
      </c>
      <c r="AT2392" s="211" t="s">
        <v>68</v>
      </c>
      <c r="AU2392" s="211" t="s">
        <v>69</v>
      </c>
      <c r="AY2392" s="210" t="s">
        <v>142</v>
      </c>
      <c r="BK2392" s="212">
        <f>BK2393+BK2417+BK2647+BK2771+BK2840+BK2855+BK2895+BK2904+BK2960+BK3042+BK3158+BK3173+BK3580+BK3662+BK3753+BK3940+BK4214+BK4410+BK4633</f>
        <v>0</v>
      </c>
    </row>
    <row r="2393" s="12" customFormat="1" ht="22.8" customHeight="1">
      <c r="A2393" s="12"/>
      <c r="B2393" s="199"/>
      <c r="C2393" s="200"/>
      <c r="D2393" s="201" t="s">
        <v>68</v>
      </c>
      <c r="E2393" s="213" t="s">
        <v>1013</v>
      </c>
      <c r="F2393" s="213" t="s">
        <v>1014</v>
      </c>
      <c r="G2393" s="200"/>
      <c r="H2393" s="200"/>
      <c r="I2393" s="203"/>
      <c r="J2393" s="214">
        <f>BK2393</f>
        <v>0</v>
      </c>
      <c r="K2393" s="200"/>
      <c r="L2393" s="205"/>
      <c r="M2393" s="206"/>
      <c r="N2393" s="207"/>
      <c r="O2393" s="207"/>
      <c r="P2393" s="208">
        <f>SUM(P2394:P2416)</f>
        <v>0</v>
      </c>
      <c r="Q2393" s="207"/>
      <c r="R2393" s="208">
        <f>SUM(R2394:R2416)</f>
        <v>0.02443</v>
      </c>
      <c r="S2393" s="207"/>
      <c r="T2393" s="209">
        <f>SUM(T2394:T2416)</f>
        <v>0</v>
      </c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R2393" s="210" t="s">
        <v>79</v>
      </c>
      <c r="AT2393" s="211" t="s">
        <v>68</v>
      </c>
      <c r="AU2393" s="211" t="s">
        <v>77</v>
      </c>
      <c r="AY2393" s="210" t="s">
        <v>142</v>
      </c>
      <c r="BK2393" s="212">
        <f>SUM(BK2394:BK2416)</f>
        <v>0</v>
      </c>
    </row>
    <row r="2394" s="2" customFormat="1" ht="16.5" customHeight="1">
      <c r="A2394" s="41"/>
      <c r="B2394" s="42"/>
      <c r="C2394" s="215" t="s">
        <v>3299</v>
      </c>
      <c r="D2394" s="215" t="s">
        <v>144</v>
      </c>
      <c r="E2394" s="216" t="s">
        <v>3300</v>
      </c>
      <c r="F2394" s="217" t="s">
        <v>3301</v>
      </c>
      <c r="G2394" s="218" t="s">
        <v>655</v>
      </c>
      <c r="H2394" s="219">
        <v>9</v>
      </c>
      <c r="I2394" s="220"/>
      <c r="J2394" s="221">
        <f>ROUND(I2394*H2394,2)</f>
        <v>0</v>
      </c>
      <c r="K2394" s="217" t="s">
        <v>148</v>
      </c>
      <c r="L2394" s="47"/>
      <c r="M2394" s="222" t="s">
        <v>19</v>
      </c>
      <c r="N2394" s="223" t="s">
        <v>40</v>
      </c>
      <c r="O2394" s="87"/>
      <c r="P2394" s="224">
        <f>O2394*H2394</f>
        <v>0</v>
      </c>
      <c r="Q2394" s="224">
        <v>0.0011000000000000001</v>
      </c>
      <c r="R2394" s="224">
        <f>Q2394*H2394</f>
        <v>0.0099000000000000008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248</v>
      </c>
      <c r="AT2394" s="226" t="s">
        <v>144</v>
      </c>
      <c r="AU2394" s="226" t="s">
        <v>79</v>
      </c>
      <c r="AY2394" s="20" t="s">
        <v>142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77</v>
      </c>
      <c r="BK2394" s="227">
        <f>ROUND(I2394*H2394,2)</f>
        <v>0</v>
      </c>
      <c r="BL2394" s="20" t="s">
        <v>248</v>
      </c>
      <c r="BM2394" s="226" t="s">
        <v>3302</v>
      </c>
    </row>
    <row r="2395" s="2" customFormat="1">
      <c r="A2395" s="41"/>
      <c r="B2395" s="42"/>
      <c r="C2395" s="43"/>
      <c r="D2395" s="228" t="s">
        <v>151</v>
      </c>
      <c r="E2395" s="43"/>
      <c r="F2395" s="229" t="s">
        <v>3303</v>
      </c>
      <c r="G2395" s="43"/>
      <c r="H2395" s="43"/>
      <c r="I2395" s="230"/>
      <c r="J2395" s="43"/>
      <c r="K2395" s="43"/>
      <c r="L2395" s="47"/>
      <c r="M2395" s="231"/>
      <c r="N2395" s="232"/>
      <c r="O2395" s="87"/>
      <c r="P2395" s="87"/>
      <c r="Q2395" s="87"/>
      <c r="R2395" s="87"/>
      <c r="S2395" s="87"/>
      <c r="T2395" s="88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T2395" s="20" t="s">
        <v>151</v>
      </c>
      <c r="AU2395" s="20" t="s">
        <v>79</v>
      </c>
    </row>
    <row r="2396" s="13" customFormat="1">
      <c r="A2396" s="13"/>
      <c r="B2396" s="233"/>
      <c r="C2396" s="234"/>
      <c r="D2396" s="235" t="s">
        <v>153</v>
      </c>
      <c r="E2396" s="236" t="s">
        <v>19</v>
      </c>
      <c r="F2396" s="237" t="s">
        <v>3304</v>
      </c>
      <c r="G2396" s="234"/>
      <c r="H2396" s="236" t="s">
        <v>19</v>
      </c>
      <c r="I2396" s="238"/>
      <c r="J2396" s="234"/>
      <c r="K2396" s="234"/>
      <c r="L2396" s="239"/>
      <c r="M2396" s="240"/>
      <c r="N2396" s="241"/>
      <c r="O2396" s="241"/>
      <c r="P2396" s="241"/>
      <c r="Q2396" s="241"/>
      <c r="R2396" s="241"/>
      <c r="S2396" s="241"/>
      <c r="T2396" s="24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3" t="s">
        <v>153</v>
      </c>
      <c r="AU2396" s="243" t="s">
        <v>79</v>
      </c>
      <c r="AV2396" s="13" t="s">
        <v>77</v>
      </c>
      <c r="AW2396" s="13" t="s">
        <v>31</v>
      </c>
      <c r="AX2396" s="13" t="s">
        <v>69</v>
      </c>
      <c r="AY2396" s="243" t="s">
        <v>142</v>
      </c>
    </row>
    <row r="2397" s="14" customFormat="1">
      <c r="A2397" s="14"/>
      <c r="B2397" s="244"/>
      <c r="C2397" s="245"/>
      <c r="D2397" s="235" t="s">
        <v>153</v>
      </c>
      <c r="E2397" s="246" t="s">
        <v>19</v>
      </c>
      <c r="F2397" s="247" t="s">
        <v>173</v>
      </c>
      <c r="G2397" s="245"/>
      <c r="H2397" s="248">
        <v>5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153</v>
      </c>
      <c r="AU2397" s="254" t="s">
        <v>79</v>
      </c>
      <c r="AV2397" s="14" t="s">
        <v>79</v>
      </c>
      <c r="AW2397" s="14" t="s">
        <v>31</v>
      </c>
      <c r="AX2397" s="14" t="s">
        <v>69</v>
      </c>
      <c r="AY2397" s="254" t="s">
        <v>142</v>
      </c>
    </row>
    <row r="2398" s="13" customFormat="1">
      <c r="A2398" s="13"/>
      <c r="B2398" s="233"/>
      <c r="C2398" s="234"/>
      <c r="D2398" s="235" t="s">
        <v>153</v>
      </c>
      <c r="E2398" s="236" t="s">
        <v>19</v>
      </c>
      <c r="F2398" s="237" t="s">
        <v>3305</v>
      </c>
      <c r="G2398" s="234"/>
      <c r="H2398" s="236" t="s">
        <v>19</v>
      </c>
      <c r="I2398" s="238"/>
      <c r="J2398" s="234"/>
      <c r="K2398" s="234"/>
      <c r="L2398" s="239"/>
      <c r="M2398" s="240"/>
      <c r="N2398" s="241"/>
      <c r="O2398" s="241"/>
      <c r="P2398" s="241"/>
      <c r="Q2398" s="241"/>
      <c r="R2398" s="241"/>
      <c r="S2398" s="241"/>
      <c r="T2398" s="242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3" t="s">
        <v>153</v>
      </c>
      <c r="AU2398" s="243" t="s">
        <v>79</v>
      </c>
      <c r="AV2398" s="13" t="s">
        <v>77</v>
      </c>
      <c r="AW2398" s="13" t="s">
        <v>31</v>
      </c>
      <c r="AX2398" s="13" t="s">
        <v>69</v>
      </c>
      <c r="AY2398" s="243" t="s">
        <v>142</v>
      </c>
    </row>
    <row r="2399" s="14" customFormat="1">
      <c r="A2399" s="14"/>
      <c r="B2399" s="244"/>
      <c r="C2399" s="245"/>
      <c r="D2399" s="235" t="s">
        <v>153</v>
      </c>
      <c r="E2399" s="246" t="s">
        <v>19</v>
      </c>
      <c r="F2399" s="247" t="s">
        <v>149</v>
      </c>
      <c r="G2399" s="245"/>
      <c r="H2399" s="248">
        <v>4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153</v>
      </c>
      <c r="AU2399" s="254" t="s">
        <v>79</v>
      </c>
      <c r="AV2399" s="14" t="s">
        <v>79</v>
      </c>
      <c r="AW2399" s="14" t="s">
        <v>31</v>
      </c>
      <c r="AX2399" s="14" t="s">
        <v>69</v>
      </c>
      <c r="AY2399" s="254" t="s">
        <v>142</v>
      </c>
    </row>
    <row r="2400" s="15" customFormat="1">
      <c r="A2400" s="15"/>
      <c r="B2400" s="255"/>
      <c r="C2400" s="256"/>
      <c r="D2400" s="235" t="s">
        <v>153</v>
      </c>
      <c r="E2400" s="257" t="s">
        <v>19</v>
      </c>
      <c r="F2400" s="258" t="s">
        <v>158</v>
      </c>
      <c r="G2400" s="256"/>
      <c r="H2400" s="259">
        <v>9</v>
      </c>
      <c r="I2400" s="260"/>
      <c r="J2400" s="256"/>
      <c r="K2400" s="256"/>
      <c r="L2400" s="261"/>
      <c r="M2400" s="262"/>
      <c r="N2400" s="263"/>
      <c r="O2400" s="263"/>
      <c r="P2400" s="263"/>
      <c r="Q2400" s="263"/>
      <c r="R2400" s="263"/>
      <c r="S2400" s="263"/>
      <c r="T2400" s="264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65" t="s">
        <v>153</v>
      </c>
      <c r="AU2400" s="265" t="s">
        <v>79</v>
      </c>
      <c r="AV2400" s="15" t="s">
        <v>149</v>
      </c>
      <c r="AW2400" s="15" t="s">
        <v>31</v>
      </c>
      <c r="AX2400" s="15" t="s">
        <v>77</v>
      </c>
      <c r="AY2400" s="265" t="s">
        <v>142</v>
      </c>
    </row>
    <row r="2401" s="2" customFormat="1" ht="16.5" customHeight="1">
      <c r="A2401" s="41"/>
      <c r="B2401" s="42"/>
      <c r="C2401" s="215" t="s">
        <v>3306</v>
      </c>
      <c r="D2401" s="215" t="s">
        <v>144</v>
      </c>
      <c r="E2401" s="216" t="s">
        <v>3307</v>
      </c>
      <c r="F2401" s="217" t="s">
        <v>3308</v>
      </c>
      <c r="G2401" s="218" t="s">
        <v>655</v>
      </c>
      <c r="H2401" s="219">
        <v>2</v>
      </c>
      <c r="I2401" s="220"/>
      <c r="J2401" s="221">
        <f>ROUND(I2401*H2401,2)</f>
        <v>0</v>
      </c>
      <c r="K2401" s="217" t="s">
        <v>148</v>
      </c>
      <c r="L2401" s="47"/>
      <c r="M2401" s="222" t="s">
        <v>19</v>
      </c>
      <c r="N2401" s="223" t="s">
        <v>40</v>
      </c>
      <c r="O2401" s="87"/>
      <c r="P2401" s="224">
        <f>O2401*H2401</f>
        <v>0</v>
      </c>
      <c r="Q2401" s="224">
        <v>0.0030000000000000001</v>
      </c>
      <c r="R2401" s="224">
        <f>Q2401*H2401</f>
        <v>0.0060000000000000001</v>
      </c>
      <c r="S2401" s="224">
        <v>0</v>
      </c>
      <c r="T2401" s="225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6" t="s">
        <v>248</v>
      </c>
      <c r="AT2401" s="226" t="s">
        <v>144</v>
      </c>
      <c r="AU2401" s="226" t="s">
        <v>79</v>
      </c>
      <c r="AY2401" s="20" t="s">
        <v>142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20" t="s">
        <v>77</v>
      </c>
      <c r="BK2401" s="227">
        <f>ROUND(I2401*H2401,2)</f>
        <v>0</v>
      </c>
      <c r="BL2401" s="20" t="s">
        <v>248</v>
      </c>
      <c r="BM2401" s="226" t="s">
        <v>3309</v>
      </c>
    </row>
    <row r="2402" s="2" customFormat="1">
      <c r="A2402" s="41"/>
      <c r="B2402" s="42"/>
      <c r="C2402" s="43"/>
      <c r="D2402" s="228" t="s">
        <v>151</v>
      </c>
      <c r="E2402" s="43"/>
      <c r="F2402" s="229" t="s">
        <v>3310</v>
      </c>
      <c r="G2402" s="43"/>
      <c r="H2402" s="43"/>
      <c r="I2402" s="230"/>
      <c r="J2402" s="43"/>
      <c r="K2402" s="43"/>
      <c r="L2402" s="47"/>
      <c r="M2402" s="231"/>
      <c r="N2402" s="232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151</v>
      </c>
      <c r="AU2402" s="20" t="s">
        <v>79</v>
      </c>
    </row>
    <row r="2403" s="13" customFormat="1">
      <c r="A2403" s="13"/>
      <c r="B2403" s="233"/>
      <c r="C2403" s="234"/>
      <c r="D2403" s="235" t="s">
        <v>153</v>
      </c>
      <c r="E2403" s="236" t="s">
        <v>19</v>
      </c>
      <c r="F2403" s="237" t="s">
        <v>3311</v>
      </c>
      <c r="G2403" s="234"/>
      <c r="H2403" s="236" t="s">
        <v>19</v>
      </c>
      <c r="I2403" s="238"/>
      <c r="J2403" s="234"/>
      <c r="K2403" s="234"/>
      <c r="L2403" s="239"/>
      <c r="M2403" s="240"/>
      <c r="N2403" s="241"/>
      <c r="O2403" s="241"/>
      <c r="P2403" s="241"/>
      <c r="Q2403" s="241"/>
      <c r="R2403" s="241"/>
      <c r="S2403" s="241"/>
      <c r="T2403" s="242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3" t="s">
        <v>153</v>
      </c>
      <c r="AU2403" s="243" t="s">
        <v>79</v>
      </c>
      <c r="AV2403" s="13" t="s">
        <v>77</v>
      </c>
      <c r="AW2403" s="13" t="s">
        <v>31</v>
      </c>
      <c r="AX2403" s="13" t="s">
        <v>69</v>
      </c>
      <c r="AY2403" s="243" t="s">
        <v>142</v>
      </c>
    </row>
    <row r="2404" s="14" customFormat="1">
      <c r="A2404" s="14"/>
      <c r="B2404" s="244"/>
      <c r="C2404" s="245"/>
      <c r="D2404" s="235" t="s">
        <v>153</v>
      </c>
      <c r="E2404" s="246" t="s">
        <v>19</v>
      </c>
      <c r="F2404" s="247" t="s">
        <v>79</v>
      </c>
      <c r="G2404" s="245"/>
      <c r="H2404" s="248">
        <v>2</v>
      </c>
      <c r="I2404" s="249"/>
      <c r="J2404" s="245"/>
      <c r="K2404" s="245"/>
      <c r="L2404" s="250"/>
      <c r="M2404" s="251"/>
      <c r="N2404" s="252"/>
      <c r="O2404" s="252"/>
      <c r="P2404" s="252"/>
      <c r="Q2404" s="252"/>
      <c r="R2404" s="252"/>
      <c r="S2404" s="252"/>
      <c r="T2404" s="253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4" t="s">
        <v>153</v>
      </c>
      <c r="AU2404" s="254" t="s">
        <v>79</v>
      </c>
      <c r="AV2404" s="14" t="s">
        <v>79</v>
      </c>
      <c r="AW2404" s="14" t="s">
        <v>31</v>
      </c>
      <c r="AX2404" s="14" t="s">
        <v>69</v>
      </c>
      <c r="AY2404" s="254" t="s">
        <v>142</v>
      </c>
    </row>
    <row r="2405" s="15" customFormat="1">
      <c r="A2405" s="15"/>
      <c r="B2405" s="255"/>
      <c r="C2405" s="256"/>
      <c r="D2405" s="235" t="s">
        <v>153</v>
      </c>
      <c r="E2405" s="257" t="s">
        <v>19</v>
      </c>
      <c r="F2405" s="258" t="s">
        <v>158</v>
      </c>
      <c r="G2405" s="256"/>
      <c r="H2405" s="259">
        <v>2</v>
      </c>
      <c r="I2405" s="260"/>
      <c r="J2405" s="256"/>
      <c r="K2405" s="256"/>
      <c r="L2405" s="261"/>
      <c r="M2405" s="262"/>
      <c r="N2405" s="263"/>
      <c r="O2405" s="263"/>
      <c r="P2405" s="263"/>
      <c r="Q2405" s="263"/>
      <c r="R2405" s="263"/>
      <c r="S2405" s="263"/>
      <c r="T2405" s="264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65" t="s">
        <v>153</v>
      </c>
      <c r="AU2405" s="265" t="s">
        <v>79</v>
      </c>
      <c r="AV2405" s="15" t="s">
        <v>149</v>
      </c>
      <c r="AW2405" s="15" t="s">
        <v>31</v>
      </c>
      <c r="AX2405" s="15" t="s">
        <v>77</v>
      </c>
      <c r="AY2405" s="265" t="s">
        <v>142</v>
      </c>
    </row>
    <row r="2406" s="2" customFormat="1" ht="16.5" customHeight="1">
      <c r="A2406" s="41"/>
      <c r="B2406" s="42"/>
      <c r="C2406" s="215" t="s">
        <v>3312</v>
      </c>
      <c r="D2406" s="215" t="s">
        <v>144</v>
      </c>
      <c r="E2406" s="216" t="s">
        <v>3313</v>
      </c>
      <c r="F2406" s="217" t="s">
        <v>3314</v>
      </c>
      <c r="G2406" s="218" t="s">
        <v>655</v>
      </c>
      <c r="H2406" s="219">
        <v>5</v>
      </c>
      <c r="I2406" s="220"/>
      <c r="J2406" s="221">
        <f>ROUND(I2406*H2406,2)</f>
        <v>0</v>
      </c>
      <c r="K2406" s="217" t="s">
        <v>148</v>
      </c>
      <c r="L2406" s="47"/>
      <c r="M2406" s="222" t="s">
        <v>19</v>
      </c>
      <c r="N2406" s="223" t="s">
        <v>40</v>
      </c>
      <c r="O2406" s="87"/>
      <c r="P2406" s="224">
        <f>O2406*H2406</f>
        <v>0</v>
      </c>
      <c r="Q2406" s="224">
        <v>0.00084999999999999995</v>
      </c>
      <c r="R2406" s="224">
        <f>Q2406*H2406</f>
        <v>0.0042499999999999994</v>
      </c>
      <c r="S2406" s="224">
        <v>0</v>
      </c>
      <c r="T2406" s="225">
        <f>S2406*H2406</f>
        <v>0</v>
      </c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R2406" s="226" t="s">
        <v>248</v>
      </c>
      <c r="AT2406" s="226" t="s">
        <v>144</v>
      </c>
      <c r="AU2406" s="226" t="s">
        <v>79</v>
      </c>
      <c r="AY2406" s="20" t="s">
        <v>142</v>
      </c>
      <c r="BE2406" s="227">
        <f>IF(N2406="základní",J2406,0)</f>
        <v>0</v>
      </c>
      <c r="BF2406" s="227">
        <f>IF(N2406="snížená",J2406,0)</f>
        <v>0</v>
      </c>
      <c r="BG2406" s="227">
        <f>IF(N2406="zákl. přenesená",J2406,0)</f>
        <v>0</v>
      </c>
      <c r="BH2406" s="227">
        <f>IF(N2406="sníž. přenesená",J2406,0)</f>
        <v>0</v>
      </c>
      <c r="BI2406" s="227">
        <f>IF(N2406="nulová",J2406,0)</f>
        <v>0</v>
      </c>
      <c r="BJ2406" s="20" t="s">
        <v>77</v>
      </c>
      <c r="BK2406" s="227">
        <f>ROUND(I2406*H2406,2)</f>
        <v>0</v>
      </c>
      <c r="BL2406" s="20" t="s">
        <v>248</v>
      </c>
      <c r="BM2406" s="226" t="s">
        <v>3315</v>
      </c>
    </row>
    <row r="2407" s="2" customFormat="1">
      <c r="A2407" s="41"/>
      <c r="B2407" s="42"/>
      <c r="C2407" s="43"/>
      <c r="D2407" s="228" t="s">
        <v>151</v>
      </c>
      <c r="E2407" s="43"/>
      <c r="F2407" s="229" t="s">
        <v>3316</v>
      </c>
      <c r="G2407" s="43"/>
      <c r="H2407" s="43"/>
      <c r="I2407" s="230"/>
      <c r="J2407" s="43"/>
      <c r="K2407" s="43"/>
      <c r="L2407" s="47"/>
      <c r="M2407" s="231"/>
      <c r="N2407" s="232"/>
      <c r="O2407" s="87"/>
      <c r="P2407" s="87"/>
      <c r="Q2407" s="87"/>
      <c r="R2407" s="87"/>
      <c r="S2407" s="87"/>
      <c r="T2407" s="88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T2407" s="20" t="s">
        <v>151</v>
      </c>
      <c r="AU2407" s="20" t="s">
        <v>79</v>
      </c>
    </row>
    <row r="2408" s="13" customFormat="1">
      <c r="A2408" s="13"/>
      <c r="B2408" s="233"/>
      <c r="C2408" s="234"/>
      <c r="D2408" s="235" t="s">
        <v>153</v>
      </c>
      <c r="E2408" s="236" t="s">
        <v>19</v>
      </c>
      <c r="F2408" s="237" t="s">
        <v>3317</v>
      </c>
      <c r="G2408" s="234"/>
      <c r="H2408" s="236" t="s">
        <v>19</v>
      </c>
      <c r="I2408" s="238"/>
      <c r="J2408" s="234"/>
      <c r="K2408" s="234"/>
      <c r="L2408" s="239"/>
      <c r="M2408" s="240"/>
      <c r="N2408" s="241"/>
      <c r="O2408" s="241"/>
      <c r="P2408" s="241"/>
      <c r="Q2408" s="241"/>
      <c r="R2408" s="241"/>
      <c r="S2408" s="241"/>
      <c r="T2408" s="242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3" t="s">
        <v>153</v>
      </c>
      <c r="AU2408" s="243" t="s">
        <v>79</v>
      </c>
      <c r="AV2408" s="13" t="s">
        <v>77</v>
      </c>
      <c r="AW2408" s="13" t="s">
        <v>31</v>
      </c>
      <c r="AX2408" s="13" t="s">
        <v>69</v>
      </c>
      <c r="AY2408" s="243" t="s">
        <v>142</v>
      </c>
    </row>
    <row r="2409" s="14" customFormat="1">
      <c r="A2409" s="14"/>
      <c r="B2409" s="244"/>
      <c r="C2409" s="245"/>
      <c r="D2409" s="235" t="s">
        <v>153</v>
      </c>
      <c r="E2409" s="246" t="s">
        <v>19</v>
      </c>
      <c r="F2409" s="247" t="s">
        <v>173</v>
      </c>
      <c r="G2409" s="245"/>
      <c r="H2409" s="248">
        <v>5</v>
      </c>
      <c r="I2409" s="249"/>
      <c r="J2409" s="245"/>
      <c r="K2409" s="245"/>
      <c r="L2409" s="250"/>
      <c r="M2409" s="251"/>
      <c r="N2409" s="252"/>
      <c r="O2409" s="252"/>
      <c r="P2409" s="252"/>
      <c r="Q2409" s="252"/>
      <c r="R2409" s="252"/>
      <c r="S2409" s="252"/>
      <c r="T2409" s="253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4" t="s">
        <v>153</v>
      </c>
      <c r="AU2409" s="254" t="s">
        <v>79</v>
      </c>
      <c r="AV2409" s="14" t="s">
        <v>79</v>
      </c>
      <c r="AW2409" s="14" t="s">
        <v>31</v>
      </c>
      <c r="AX2409" s="14" t="s">
        <v>69</v>
      </c>
      <c r="AY2409" s="254" t="s">
        <v>142</v>
      </c>
    </row>
    <row r="2410" s="15" customFormat="1">
      <c r="A2410" s="15"/>
      <c r="B2410" s="255"/>
      <c r="C2410" s="256"/>
      <c r="D2410" s="235" t="s">
        <v>153</v>
      </c>
      <c r="E2410" s="257" t="s">
        <v>19</v>
      </c>
      <c r="F2410" s="258" t="s">
        <v>158</v>
      </c>
      <c r="G2410" s="256"/>
      <c r="H2410" s="259">
        <v>5</v>
      </c>
      <c r="I2410" s="260"/>
      <c r="J2410" s="256"/>
      <c r="K2410" s="256"/>
      <c r="L2410" s="261"/>
      <c r="M2410" s="262"/>
      <c r="N2410" s="263"/>
      <c r="O2410" s="263"/>
      <c r="P2410" s="263"/>
      <c r="Q2410" s="263"/>
      <c r="R2410" s="263"/>
      <c r="S2410" s="263"/>
      <c r="T2410" s="264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65" t="s">
        <v>153</v>
      </c>
      <c r="AU2410" s="265" t="s">
        <v>79</v>
      </c>
      <c r="AV2410" s="15" t="s">
        <v>149</v>
      </c>
      <c r="AW2410" s="15" t="s">
        <v>31</v>
      </c>
      <c r="AX2410" s="15" t="s">
        <v>77</v>
      </c>
      <c r="AY2410" s="265" t="s">
        <v>142</v>
      </c>
    </row>
    <row r="2411" s="2" customFormat="1" ht="21.75" customHeight="1">
      <c r="A2411" s="41"/>
      <c r="B2411" s="42"/>
      <c r="C2411" s="215" t="s">
        <v>3318</v>
      </c>
      <c r="D2411" s="215" t="s">
        <v>144</v>
      </c>
      <c r="E2411" s="216" t="s">
        <v>3319</v>
      </c>
      <c r="F2411" s="217" t="s">
        <v>3320</v>
      </c>
      <c r="G2411" s="218" t="s">
        <v>655</v>
      </c>
      <c r="H2411" s="219">
        <v>2</v>
      </c>
      <c r="I2411" s="220"/>
      <c r="J2411" s="221">
        <f>ROUND(I2411*H2411,2)</f>
        <v>0</v>
      </c>
      <c r="K2411" s="217" t="s">
        <v>19</v>
      </c>
      <c r="L2411" s="47"/>
      <c r="M2411" s="222" t="s">
        <v>19</v>
      </c>
      <c r="N2411" s="223" t="s">
        <v>40</v>
      </c>
      <c r="O2411" s="87"/>
      <c r="P2411" s="224">
        <f>O2411*H2411</f>
        <v>0</v>
      </c>
      <c r="Q2411" s="224">
        <v>0.00214</v>
      </c>
      <c r="R2411" s="224">
        <f>Q2411*H2411</f>
        <v>0.00428</v>
      </c>
      <c r="S2411" s="224">
        <v>0</v>
      </c>
      <c r="T2411" s="225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26" t="s">
        <v>248</v>
      </c>
      <c r="AT2411" s="226" t="s">
        <v>144</v>
      </c>
      <c r="AU2411" s="226" t="s">
        <v>79</v>
      </c>
      <c r="AY2411" s="20" t="s">
        <v>142</v>
      </c>
      <c r="BE2411" s="227">
        <f>IF(N2411="základní",J2411,0)</f>
        <v>0</v>
      </c>
      <c r="BF2411" s="227">
        <f>IF(N2411="snížená",J2411,0)</f>
        <v>0</v>
      </c>
      <c r="BG2411" s="227">
        <f>IF(N2411="zákl. přenesená",J2411,0)</f>
        <v>0</v>
      </c>
      <c r="BH2411" s="227">
        <f>IF(N2411="sníž. přenesená",J2411,0)</f>
        <v>0</v>
      </c>
      <c r="BI2411" s="227">
        <f>IF(N2411="nulová",J2411,0)</f>
        <v>0</v>
      </c>
      <c r="BJ2411" s="20" t="s">
        <v>77</v>
      </c>
      <c r="BK2411" s="227">
        <f>ROUND(I2411*H2411,2)</f>
        <v>0</v>
      </c>
      <c r="BL2411" s="20" t="s">
        <v>248</v>
      </c>
      <c r="BM2411" s="226" t="s">
        <v>3321</v>
      </c>
    </row>
    <row r="2412" s="13" customFormat="1">
      <c r="A2412" s="13"/>
      <c r="B2412" s="233"/>
      <c r="C2412" s="234"/>
      <c r="D2412" s="235" t="s">
        <v>153</v>
      </c>
      <c r="E2412" s="236" t="s">
        <v>19</v>
      </c>
      <c r="F2412" s="237" t="s">
        <v>3322</v>
      </c>
      <c r="G2412" s="234"/>
      <c r="H2412" s="236" t="s">
        <v>19</v>
      </c>
      <c r="I2412" s="238"/>
      <c r="J2412" s="234"/>
      <c r="K2412" s="234"/>
      <c r="L2412" s="239"/>
      <c r="M2412" s="240"/>
      <c r="N2412" s="241"/>
      <c r="O2412" s="241"/>
      <c r="P2412" s="241"/>
      <c r="Q2412" s="241"/>
      <c r="R2412" s="241"/>
      <c r="S2412" s="241"/>
      <c r="T2412" s="242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3" t="s">
        <v>153</v>
      </c>
      <c r="AU2412" s="243" t="s">
        <v>79</v>
      </c>
      <c r="AV2412" s="13" t="s">
        <v>77</v>
      </c>
      <c r="AW2412" s="13" t="s">
        <v>31</v>
      </c>
      <c r="AX2412" s="13" t="s">
        <v>69</v>
      </c>
      <c r="AY2412" s="243" t="s">
        <v>142</v>
      </c>
    </row>
    <row r="2413" s="14" customFormat="1">
      <c r="A2413" s="14"/>
      <c r="B2413" s="244"/>
      <c r="C2413" s="245"/>
      <c r="D2413" s="235" t="s">
        <v>153</v>
      </c>
      <c r="E2413" s="246" t="s">
        <v>19</v>
      </c>
      <c r="F2413" s="247" t="s">
        <v>79</v>
      </c>
      <c r="G2413" s="245"/>
      <c r="H2413" s="248">
        <v>2</v>
      </c>
      <c r="I2413" s="249"/>
      <c r="J2413" s="245"/>
      <c r="K2413" s="245"/>
      <c r="L2413" s="250"/>
      <c r="M2413" s="251"/>
      <c r="N2413" s="252"/>
      <c r="O2413" s="252"/>
      <c r="P2413" s="252"/>
      <c r="Q2413" s="252"/>
      <c r="R2413" s="252"/>
      <c r="S2413" s="252"/>
      <c r="T2413" s="253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4" t="s">
        <v>153</v>
      </c>
      <c r="AU2413" s="254" t="s">
        <v>79</v>
      </c>
      <c r="AV2413" s="14" t="s">
        <v>79</v>
      </c>
      <c r="AW2413" s="14" t="s">
        <v>31</v>
      </c>
      <c r="AX2413" s="14" t="s">
        <v>69</v>
      </c>
      <c r="AY2413" s="254" t="s">
        <v>142</v>
      </c>
    </row>
    <row r="2414" s="15" customFormat="1">
      <c r="A2414" s="15"/>
      <c r="B2414" s="255"/>
      <c r="C2414" s="256"/>
      <c r="D2414" s="235" t="s">
        <v>153</v>
      </c>
      <c r="E2414" s="257" t="s">
        <v>19</v>
      </c>
      <c r="F2414" s="258" t="s">
        <v>158</v>
      </c>
      <c r="G2414" s="256"/>
      <c r="H2414" s="259">
        <v>2</v>
      </c>
      <c r="I2414" s="260"/>
      <c r="J2414" s="256"/>
      <c r="K2414" s="256"/>
      <c r="L2414" s="261"/>
      <c r="M2414" s="262"/>
      <c r="N2414" s="263"/>
      <c r="O2414" s="263"/>
      <c r="P2414" s="263"/>
      <c r="Q2414" s="263"/>
      <c r="R2414" s="263"/>
      <c r="S2414" s="263"/>
      <c r="T2414" s="264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65" t="s">
        <v>153</v>
      </c>
      <c r="AU2414" s="265" t="s">
        <v>79</v>
      </c>
      <c r="AV2414" s="15" t="s">
        <v>149</v>
      </c>
      <c r="AW2414" s="15" t="s">
        <v>31</v>
      </c>
      <c r="AX2414" s="15" t="s">
        <v>77</v>
      </c>
      <c r="AY2414" s="265" t="s">
        <v>142</v>
      </c>
    </row>
    <row r="2415" s="2" customFormat="1" ht="24.15" customHeight="1">
      <c r="A2415" s="41"/>
      <c r="B2415" s="42"/>
      <c r="C2415" s="215" t="s">
        <v>3323</v>
      </c>
      <c r="D2415" s="215" t="s">
        <v>144</v>
      </c>
      <c r="E2415" s="216" t="s">
        <v>3324</v>
      </c>
      <c r="F2415" s="217" t="s">
        <v>3325</v>
      </c>
      <c r="G2415" s="218" t="s">
        <v>3326</v>
      </c>
      <c r="H2415" s="294"/>
      <c r="I2415" s="220"/>
      <c r="J2415" s="221">
        <f>ROUND(I2415*H2415,2)</f>
        <v>0</v>
      </c>
      <c r="K2415" s="217" t="s">
        <v>148</v>
      </c>
      <c r="L2415" s="47"/>
      <c r="M2415" s="222" t="s">
        <v>19</v>
      </c>
      <c r="N2415" s="223" t="s">
        <v>40</v>
      </c>
      <c r="O2415" s="87"/>
      <c r="P2415" s="224">
        <f>O2415*H2415</f>
        <v>0</v>
      </c>
      <c r="Q2415" s="224">
        <v>0</v>
      </c>
      <c r="R2415" s="224">
        <f>Q2415*H2415</f>
        <v>0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248</v>
      </c>
      <c r="AT2415" s="226" t="s">
        <v>144</v>
      </c>
      <c r="AU2415" s="226" t="s">
        <v>79</v>
      </c>
      <c r="AY2415" s="20" t="s">
        <v>142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77</v>
      </c>
      <c r="BK2415" s="227">
        <f>ROUND(I2415*H2415,2)</f>
        <v>0</v>
      </c>
      <c r="BL2415" s="20" t="s">
        <v>248</v>
      </c>
      <c r="BM2415" s="226" t="s">
        <v>3327</v>
      </c>
    </row>
    <row r="2416" s="2" customFormat="1">
      <c r="A2416" s="41"/>
      <c r="B2416" s="42"/>
      <c r="C2416" s="43"/>
      <c r="D2416" s="228" t="s">
        <v>151</v>
      </c>
      <c r="E2416" s="43"/>
      <c r="F2416" s="229" t="s">
        <v>3328</v>
      </c>
      <c r="G2416" s="43"/>
      <c r="H2416" s="43"/>
      <c r="I2416" s="230"/>
      <c r="J2416" s="43"/>
      <c r="K2416" s="43"/>
      <c r="L2416" s="47"/>
      <c r="M2416" s="231"/>
      <c r="N2416" s="232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151</v>
      </c>
      <c r="AU2416" s="20" t="s">
        <v>79</v>
      </c>
    </row>
    <row r="2417" s="12" customFormat="1" ht="22.8" customHeight="1">
      <c r="A2417" s="12"/>
      <c r="B2417" s="199"/>
      <c r="C2417" s="200"/>
      <c r="D2417" s="201" t="s">
        <v>68</v>
      </c>
      <c r="E2417" s="213" t="s">
        <v>1066</v>
      </c>
      <c r="F2417" s="213" t="s">
        <v>1067</v>
      </c>
      <c r="G2417" s="200"/>
      <c r="H2417" s="200"/>
      <c r="I2417" s="203"/>
      <c r="J2417" s="214">
        <f>BK2417</f>
        <v>0</v>
      </c>
      <c r="K2417" s="200"/>
      <c r="L2417" s="205"/>
      <c r="M2417" s="206"/>
      <c r="N2417" s="207"/>
      <c r="O2417" s="207"/>
      <c r="P2417" s="208">
        <f>SUM(P2418:P2646)</f>
        <v>0</v>
      </c>
      <c r="Q2417" s="207"/>
      <c r="R2417" s="208">
        <f>SUM(R2418:R2646)</f>
        <v>3.7402940000000005</v>
      </c>
      <c r="S2417" s="207"/>
      <c r="T2417" s="209">
        <f>SUM(T2418:T2646)</f>
        <v>0</v>
      </c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R2417" s="210" t="s">
        <v>79</v>
      </c>
      <c r="AT2417" s="211" t="s">
        <v>68</v>
      </c>
      <c r="AU2417" s="211" t="s">
        <v>77</v>
      </c>
      <c r="AY2417" s="210" t="s">
        <v>142</v>
      </c>
      <c r="BK2417" s="212">
        <f>SUM(BK2418:BK2646)</f>
        <v>0</v>
      </c>
    </row>
    <row r="2418" s="2" customFormat="1" ht="24.15" customHeight="1">
      <c r="A2418" s="41"/>
      <c r="B2418" s="42"/>
      <c r="C2418" s="215" t="s">
        <v>3329</v>
      </c>
      <c r="D2418" s="215" t="s">
        <v>144</v>
      </c>
      <c r="E2418" s="216" t="s">
        <v>3330</v>
      </c>
      <c r="F2418" s="217" t="s">
        <v>3331</v>
      </c>
      <c r="G2418" s="218" t="s">
        <v>176</v>
      </c>
      <c r="H2418" s="219">
        <v>150</v>
      </c>
      <c r="I2418" s="220"/>
      <c r="J2418" s="221">
        <f>ROUND(I2418*H2418,2)</f>
        <v>0</v>
      </c>
      <c r="K2418" s="217" t="s">
        <v>148</v>
      </c>
      <c r="L2418" s="47"/>
      <c r="M2418" s="222" t="s">
        <v>19</v>
      </c>
      <c r="N2418" s="223" t="s">
        <v>40</v>
      </c>
      <c r="O2418" s="87"/>
      <c r="P2418" s="224">
        <f>O2418*H2418</f>
        <v>0</v>
      </c>
      <c r="Q2418" s="224">
        <v>0</v>
      </c>
      <c r="R2418" s="224">
        <f>Q2418*H2418</f>
        <v>0</v>
      </c>
      <c r="S2418" s="224">
        <v>0</v>
      </c>
      <c r="T2418" s="225">
        <f>S2418*H2418</f>
        <v>0</v>
      </c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R2418" s="226" t="s">
        <v>248</v>
      </c>
      <c r="AT2418" s="226" t="s">
        <v>144</v>
      </c>
      <c r="AU2418" s="226" t="s">
        <v>79</v>
      </c>
      <c r="AY2418" s="20" t="s">
        <v>142</v>
      </c>
      <c r="BE2418" s="227">
        <f>IF(N2418="základní",J2418,0)</f>
        <v>0</v>
      </c>
      <c r="BF2418" s="227">
        <f>IF(N2418="snížená",J2418,0)</f>
        <v>0</v>
      </c>
      <c r="BG2418" s="227">
        <f>IF(N2418="zákl. přenesená",J2418,0)</f>
        <v>0</v>
      </c>
      <c r="BH2418" s="227">
        <f>IF(N2418="sníž. přenesená",J2418,0)</f>
        <v>0</v>
      </c>
      <c r="BI2418" s="227">
        <f>IF(N2418="nulová",J2418,0)</f>
        <v>0</v>
      </c>
      <c r="BJ2418" s="20" t="s">
        <v>77</v>
      </c>
      <c r="BK2418" s="227">
        <f>ROUND(I2418*H2418,2)</f>
        <v>0</v>
      </c>
      <c r="BL2418" s="20" t="s">
        <v>248</v>
      </c>
      <c r="BM2418" s="226" t="s">
        <v>3332</v>
      </c>
    </row>
    <row r="2419" s="2" customFormat="1">
      <c r="A2419" s="41"/>
      <c r="B2419" s="42"/>
      <c r="C2419" s="43"/>
      <c r="D2419" s="228" t="s">
        <v>151</v>
      </c>
      <c r="E2419" s="43"/>
      <c r="F2419" s="229" t="s">
        <v>3333</v>
      </c>
      <c r="G2419" s="43"/>
      <c r="H2419" s="43"/>
      <c r="I2419" s="230"/>
      <c r="J2419" s="43"/>
      <c r="K2419" s="43"/>
      <c r="L2419" s="47"/>
      <c r="M2419" s="231"/>
      <c r="N2419" s="232"/>
      <c r="O2419" s="87"/>
      <c r="P2419" s="87"/>
      <c r="Q2419" s="87"/>
      <c r="R2419" s="87"/>
      <c r="S2419" s="87"/>
      <c r="T2419" s="88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T2419" s="20" t="s">
        <v>151</v>
      </c>
      <c r="AU2419" s="20" t="s">
        <v>79</v>
      </c>
    </row>
    <row r="2420" s="2" customFormat="1" ht="16.5" customHeight="1">
      <c r="A2420" s="41"/>
      <c r="B2420" s="42"/>
      <c r="C2420" s="277" t="s">
        <v>3334</v>
      </c>
      <c r="D2420" s="277" t="s">
        <v>275</v>
      </c>
      <c r="E2420" s="278" t="s">
        <v>3335</v>
      </c>
      <c r="F2420" s="279" t="s">
        <v>3336</v>
      </c>
      <c r="G2420" s="280" t="s">
        <v>176</v>
      </c>
      <c r="H2420" s="281">
        <v>150</v>
      </c>
      <c r="I2420" s="282"/>
      <c r="J2420" s="283">
        <f>ROUND(I2420*H2420,2)</f>
        <v>0</v>
      </c>
      <c r="K2420" s="279" t="s">
        <v>148</v>
      </c>
      <c r="L2420" s="284"/>
      <c r="M2420" s="285" t="s">
        <v>19</v>
      </c>
      <c r="N2420" s="286" t="s">
        <v>40</v>
      </c>
      <c r="O2420" s="87"/>
      <c r="P2420" s="224">
        <f>O2420*H2420</f>
        <v>0</v>
      </c>
      <c r="Q2420" s="224">
        <v>0.00018000000000000001</v>
      </c>
      <c r="R2420" s="224">
        <f>Q2420*H2420</f>
        <v>0.027000000000000003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349</v>
      </c>
      <c r="AT2420" s="226" t="s">
        <v>275</v>
      </c>
      <c r="AU2420" s="226" t="s">
        <v>79</v>
      </c>
      <c r="AY2420" s="20" t="s">
        <v>142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77</v>
      </c>
      <c r="BK2420" s="227">
        <f>ROUND(I2420*H2420,2)</f>
        <v>0</v>
      </c>
      <c r="BL2420" s="20" t="s">
        <v>248</v>
      </c>
      <c r="BM2420" s="226" t="s">
        <v>3337</v>
      </c>
    </row>
    <row r="2421" s="2" customFormat="1" ht="24.15" customHeight="1">
      <c r="A2421" s="41"/>
      <c r="B2421" s="42"/>
      <c r="C2421" s="215" t="s">
        <v>3338</v>
      </c>
      <c r="D2421" s="215" t="s">
        <v>144</v>
      </c>
      <c r="E2421" s="216" t="s">
        <v>3339</v>
      </c>
      <c r="F2421" s="217" t="s">
        <v>3340</v>
      </c>
      <c r="G2421" s="218" t="s">
        <v>176</v>
      </c>
      <c r="H2421" s="219">
        <v>280</v>
      </c>
      <c r="I2421" s="220"/>
      <c r="J2421" s="221">
        <f>ROUND(I2421*H2421,2)</f>
        <v>0</v>
      </c>
      <c r="K2421" s="217" t="s">
        <v>148</v>
      </c>
      <c r="L2421" s="47"/>
      <c r="M2421" s="222" t="s">
        <v>19</v>
      </c>
      <c r="N2421" s="223" t="s">
        <v>40</v>
      </c>
      <c r="O2421" s="87"/>
      <c r="P2421" s="224">
        <f>O2421*H2421</f>
        <v>0</v>
      </c>
      <c r="Q2421" s="224">
        <v>0</v>
      </c>
      <c r="R2421" s="224">
        <f>Q2421*H2421</f>
        <v>0</v>
      </c>
      <c r="S2421" s="224">
        <v>0</v>
      </c>
      <c r="T2421" s="225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26" t="s">
        <v>248</v>
      </c>
      <c r="AT2421" s="226" t="s">
        <v>144</v>
      </c>
      <c r="AU2421" s="226" t="s">
        <v>79</v>
      </c>
      <c r="AY2421" s="20" t="s">
        <v>142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20" t="s">
        <v>77</v>
      </c>
      <c r="BK2421" s="227">
        <f>ROUND(I2421*H2421,2)</f>
        <v>0</v>
      </c>
      <c r="BL2421" s="20" t="s">
        <v>248</v>
      </c>
      <c r="BM2421" s="226" t="s">
        <v>3341</v>
      </c>
    </row>
    <row r="2422" s="2" customFormat="1">
      <c r="A2422" s="41"/>
      <c r="B2422" s="42"/>
      <c r="C2422" s="43"/>
      <c r="D2422" s="228" t="s">
        <v>151</v>
      </c>
      <c r="E2422" s="43"/>
      <c r="F2422" s="229" t="s">
        <v>3342</v>
      </c>
      <c r="G2422" s="43"/>
      <c r="H2422" s="43"/>
      <c r="I2422" s="230"/>
      <c r="J2422" s="43"/>
      <c r="K2422" s="43"/>
      <c r="L2422" s="47"/>
      <c r="M2422" s="231"/>
      <c r="N2422" s="232"/>
      <c r="O2422" s="87"/>
      <c r="P2422" s="87"/>
      <c r="Q2422" s="87"/>
      <c r="R2422" s="87"/>
      <c r="S2422" s="87"/>
      <c r="T2422" s="88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T2422" s="20" t="s">
        <v>151</v>
      </c>
      <c r="AU2422" s="20" t="s">
        <v>79</v>
      </c>
    </row>
    <row r="2423" s="2" customFormat="1" ht="16.5" customHeight="1">
      <c r="A2423" s="41"/>
      <c r="B2423" s="42"/>
      <c r="C2423" s="277" t="s">
        <v>3343</v>
      </c>
      <c r="D2423" s="277" t="s">
        <v>275</v>
      </c>
      <c r="E2423" s="278" t="s">
        <v>3344</v>
      </c>
      <c r="F2423" s="279" t="s">
        <v>3345</v>
      </c>
      <c r="G2423" s="280" t="s">
        <v>176</v>
      </c>
      <c r="H2423" s="281">
        <v>280</v>
      </c>
      <c r="I2423" s="282"/>
      <c r="J2423" s="283">
        <f>ROUND(I2423*H2423,2)</f>
        <v>0</v>
      </c>
      <c r="K2423" s="279" t="s">
        <v>148</v>
      </c>
      <c r="L2423" s="284"/>
      <c r="M2423" s="285" t="s">
        <v>19</v>
      </c>
      <c r="N2423" s="286" t="s">
        <v>40</v>
      </c>
      <c r="O2423" s="87"/>
      <c r="P2423" s="224">
        <f>O2423*H2423</f>
        <v>0</v>
      </c>
      <c r="Q2423" s="224">
        <v>0.00010000000000000001</v>
      </c>
      <c r="R2423" s="224">
        <f>Q2423*H2423</f>
        <v>0.028000000000000001</v>
      </c>
      <c r="S2423" s="224">
        <v>0</v>
      </c>
      <c r="T2423" s="225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26" t="s">
        <v>349</v>
      </c>
      <c r="AT2423" s="226" t="s">
        <v>275</v>
      </c>
      <c r="AU2423" s="226" t="s">
        <v>79</v>
      </c>
      <c r="AY2423" s="20" t="s">
        <v>142</v>
      </c>
      <c r="BE2423" s="227">
        <f>IF(N2423="základní",J2423,0)</f>
        <v>0</v>
      </c>
      <c r="BF2423" s="227">
        <f>IF(N2423="snížená",J2423,0)</f>
        <v>0</v>
      </c>
      <c r="BG2423" s="227">
        <f>IF(N2423="zákl. přenesená",J2423,0)</f>
        <v>0</v>
      </c>
      <c r="BH2423" s="227">
        <f>IF(N2423="sníž. přenesená",J2423,0)</f>
        <v>0</v>
      </c>
      <c r="BI2423" s="227">
        <f>IF(N2423="nulová",J2423,0)</f>
        <v>0</v>
      </c>
      <c r="BJ2423" s="20" t="s">
        <v>77</v>
      </c>
      <c r="BK2423" s="227">
        <f>ROUND(I2423*H2423,2)</f>
        <v>0</v>
      </c>
      <c r="BL2423" s="20" t="s">
        <v>248</v>
      </c>
      <c r="BM2423" s="226" t="s">
        <v>3346</v>
      </c>
    </row>
    <row r="2424" s="2" customFormat="1" ht="24.15" customHeight="1">
      <c r="A2424" s="41"/>
      <c r="B2424" s="42"/>
      <c r="C2424" s="215" t="s">
        <v>3347</v>
      </c>
      <c r="D2424" s="215" t="s">
        <v>144</v>
      </c>
      <c r="E2424" s="216" t="s">
        <v>3348</v>
      </c>
      <c r="F2424" s="217" t="s">
        <v>3349</v>
      </c>
      <c r="G2424" s="218" t="s">
        <v>176</v>
      </c>
      <c r="H2424" s="219">
        <v>15</v>
      </c>
      <c r="I2424" s="220"/>
      <c r="J2424" s="221">
        <f>ROUND(I2424*H2424,2)</f>
        <v>0</v>
      </c>
      <c r="K2424" s="217" t="s">
        <v>148</v>
      </c>
      <c r="L2424" s="47"/>
      <c r="M2424" s="222" t="s">
        <v>19</v>
      </c>
      <c r="N2424" s="223" t="s">
        <v>40</v>
      </c>
      <c r="O2424" s="87"/>
      <c r="P2424" s="224">
        <f>O2424*H2424</f>
        <v>0</v>
      </c>
      <c r="Q2424" s="224">
        <v>0</v>
      </c>
      <c r="R2424" s="224">
        <f>Q2424*H2424</f>
        <v>0</v>
      </c>
      <c r="S2424" s="224">
        <v>0</v>
      </c>
      <c r="T2424" s="225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6" t="s">
        <v>248</v>
      </c>
      <c r="AT2424" s="226" t="s">
        <v>144</v>
      </c>
      <c r="AU2424" s="226" t="s">
        <v>79</v>
      </c>
      <c r="AY2424" s="20" t="s">
        <v>142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20" t="s">
        <v>77</v>
      </c>
      <c r="BK2424" s="227">
        <f>ROUND(I2424*H2424,2)</f>
        <v>0</v>
      </c>
      <c r="BL2424" s="20" t="s">
        <v>248</v>
      </c>
      <c r="BM2424" s="226" t="s">
        <v>3350</v>
      </c>
    </row>
    <row r="2425" s="2" customFormat="1">
      <c r="A2425" s="41"/>
      <c r="B2425" s="42"/>
      <c r="C2425" s="43"/>
      <c r="D2425" s="228" t="s">
        <v>151</v>
      </c>
      <c r="E2425" s="43"/>
      <c r="F2425" s="229" t="s">
        <v>3351</v>
      </c>
      <c r="G2425" s="43"/>
      <c r="H2425" s="43"/>
      <c r="I2425" s="230"/>
      <c r="J2425" s="43"/>
      <c r="K2425" s="43"/>
      <c r="L2425" s="47"/>
      <c r="M2425" s="231"/>
      <c r="N2425" s="232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151</v>
      </c>
      <c r="AU2425" s="20" t="s">
        <v>79</v>
      </c>
    </row>
    <row r="2426" s="2" customFormat="1" ht="16.5" customHeight="1">
      <c r="A2426" s="41"/>
      <c r="B2426" s="42"/>
      <c r="C2426" s="277" t="s">
        <v>3352</v>
      </c>
      <c r="D2426" s="277" t="s">
        <v>275</v>
      </c>
      <c r="E2426" s="278" t="s">
        <v>3353</v>
      </c>
      <c r="F2426" s="279" t="s">
        <v>3354</v>
      </c>
      <c r="G2426" s="280" t="s">
        <v>176</v>
      </c>
      <c r="H2426" s="281">
        <v>15</v>
      </c>
      <c r="I2426" s="282"/>
      <c r="J2426" s="283">
        <f>ROUND(I2426*H2426,2)</f>
        <v>0</v>
      </c>
      <c r="K2426" s="279" t="s">
        <v>19</v>
      </c>
      <c r="L2426" s="284"/>
      <c r="M2426" s="285" t="s">
        <v>19</v>
      </c>
      <c r="N2426" s="286" t="s">
        <v>40</v>
      </c>
      <c r="O2426" s="87"/>
      <c r="P2426" s="224">
        <f>O2426*H2426</f>
        <v>0</v>
      </c>
      <c r="Q2426" s="224">
        <v>0</v>
      </c>
      <c r="R2426" s="224">
        <f>Q2426*H2426</f>
        <v>0</v>
      </c>
      <c r="S2426" s="224">
        <v>0</v>
      </c>
      <c r="T2426" s="225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6" t="s">
        <v>349</v>
      </c>
      <c r="AT2426" s="226" t="s">
        <v>275</v>
      </c>
      <c r="AU2426" s="226" t="s">
        <v>79</v>
      </c>
      <c r="AY2426" s="20" t="s">
        <v>142</v>
      </c>
      <c r="BE2426" s="227">
        <f>IF(N2426="základní",J2426,0)</f>
        <v>0</v>
      </c>
      <c r="BF2426" s="227">
        <f>IF(N2426="snížená",J2426,0)</f>
        <v>0</v>
      </c>
      <c r="BG2426" s="227">
        <f>IF(N2426="zákl. přenesená",J2426,0)</f>
        <v>0</v>
      </c>
      <c r="BH2426" s="227">
        <f>IF(N2426="sníž. přenesená",J2426,0)</f>
        <v>0</v>
      </c>
      <c r="BI2426" s="227">
        <f>IF(N2426="nulová",J2426,0)</f>
        <v>0</v>
      </c>
      <c r="BJ2426" s="20" t="s">
        <v>77</v>
      </c>
      <c r="BK2426" s="227">
        <f>ROUND(I2426*H2426,2)</f>
        <v>0</v>
      </c>
      <c r="BL2426" s="20" t="s">
        <v>248</v>
      </c>
      <c r="BM2426" s="226" t="s">
        <v>3355</v>
      </c>
    </row>
    <row r="2427" s="2" customFormat="1" ht="24.15" customHeight="1">
      <c r="A2427" s="41"/>
      <c r="B2427" s="42"/>
      <c r="C2427" s="215" t="s">
        <v>3356</v>
      </c>
      <c r="D2427" s="215" t="s">
        <v>144</v>
      </c>
      <c r="E2427" s="216" t="s">
        <v>3357</v>
      </c>
      <c r="F2427" s="217" t="s">
        <v>3358</v>
      </c>
      <c r="G2427" s="218" t="s">
        <v>176</v>
      </c>
      <c r="H2427" s="219">
        <v>180</v>
      </c>
      <c r="I2427" s="220"/>
      <c r="J2427" s="221">
        <f>ROUND(I2427*H2427,2)</f>
        <v>0</v>
      </c>
      <c r="K2427" s="217" t="s">
        <v>148</v>
      </c>
      <c r="L2427" s="47"/>
      <c r="M2427" s="222" t="s">
        <v>19</v>
      </c>
      <c r="N2427" s="223" t="s">
        <v>40</v>
      </c>
      <c r="O2427" s="87"/>
      <c r="P2427" s="224">
        <f>O2427*H2427</f>
        <v>0</v>
      </c>
      <c r="Q2427" s="224">
        <v>0</v>
      </c>
      <c r="R2427" s="224">
        <f>Q2427*H2427</f>
        <v>0</v>
      </c>
      <c r="S2427" s="224">
        <v>0</v>
      </c>
      <c r="T2427" s="225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6" t="s">
        <v>248</v>
      </c>
      <c r="AT2427" s="226" t="s">
        <v>144</v>
      </c>
      <c r="AU2427" s="226" t="s">
        <v>79</v>
      </c>
      <c r="AY2427" s="20" t="s">
        <v>142</v>
      </c>
      <c r="BE2427" s="227">
        <f>IF(N2427="základní",J2427,0)</f>
        <v>0</v>
      </c>
      <c r="BF2427" s="227">
        <f>IF(N2427="snížená",J2427,0)</f>
        <v>0</v>
      </c>
      <c r="BG2427" s="227">
        <f>IF(N2427="zákl. přenesená",J2427,0)</f>
        <v>0</v>
      </c>
      <c r="BH2427" s="227">
        <f>IF(N2427="sníž. přenesená",J2427,0)</f>
        <v>0</v>
      </c>
      <c r="BI2427" s="227">
        <f>IF(N2427="nulová",J2427,0)</f>
        <v>0</v>
      </c>
      <c r="BJ2427" s="20" t="s">
        <v>77</v>
      </c>
      <c r="BK2427" s="227">
        <f>ROUND(I2427*H2427,2)</f>
        <v>0</v>
      </c>
      <c r="BL2427" s="20" t="s">
        <v>248</v>
      </c>
      <c r="BM2427" s="226" t="s">
        <v>3359</v>
      </c>
    </row>
    <row r="2428" s="2" customFormat="1">
      <c r="A2428" s="41"/>
      <c r="B2428" s="42"/>
      <c r="C2428" s="43"/>
      <c r="D2428" s="228" t="s">
        <v>151</v>
      </c>
      <c r="E2428" s="43"/>
      <c r="F2428" s="229" t="s">
        <v>3360</v>
      </c>
      <c r="G2428" s="43"/>
      <c r="H2428" s="43"/>
      <c r="I2428" s="230"/>
      <c r="J2428" s="43"/>
      <c r="K2428" s="43"/>
      <c r="L2428" s="47"/>
      <c r="M2428" s="231"/>
      <c r="N2428" s="232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151</v>
      </c>
      <c r="AU2428" s="20" t="s">
        <v>79</v>
      </c>
    </row>
    <row r="2429" s="2" customFormat="1" ht="16.5" customHeight="1">
      <c r="A2429" s="41"/>
      <c r="B2429" s="42"/>
      <c r="C2429" s="277" t="s">
        <v>3361</v>
      </c>
      <c r="D2429" s="277" t="s">
        <v>275</v>
      </c>
      <c r="E2429" s="278" t="s">
        <v>3362</v>
      </c>
      <c r="F2429" s="279" t="s">
        <v>3363</v>
      </c>
      <c r="G2429" s="280" t="s">
        <v>176</v>
      </c>
      <c r="H2429" s="281">
        <v>180</v>
      </c>
      <c r="I2429" s="282"/>
      <c r="J2429" s="283">
        <f>ROUND(I2429*H2429,2)</f>
        <v>0</v>
      </c>
      <c r="K2429" s="279" t="s">
        <v>148</v>
      </c>
      <c r="L2429" s="284"/>
      <c r="M2429" s="285" t="s">
        <v>19</v>
      </c>
      <c r="N2429" s="286" t="s">
        <v>40</v>
      </c>
      <c r="O2429" s="87"/>
      <c r="P2429" s="224">
        <f>O2429*H2429</f>
        <v>0</v>
      </c>
      <c r="Q2429" s="224">
        <v>0.00014999999999999999</v>
      </c>
      <c r="R2429" s="224">
        <f>Q2429*H2429</f>
        <v>0.026999999999999996</v>
      </c>
      <c r="S2429" s="224">
        <v>0</v>
      </c>
      <c r="T2429" s="225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6" t="s">
        <v>349</v>
      </c>
      <c r="AT2429" s="226" t="s">
        <v>275</v>
      </c>
      <c r="AU2429" s="226" t="s">
        <v>79</v>
      </c>
      <c r="AY2429" s="20" t="s">
        <v>142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20" t="s">
        <v>77</v>
      </c>
      <c r="BK2429" s="227">
        <f>ROUND(I2429*H2429,2)</f>
        <v>0</v>
      </c>
      <c r="BL2429" s="20" t="s">
        <v>248</v>
      </c>
      <c r="BM2429" s="226" t="s">
        <v>3364</v>
      </c>
    </row>
    <row r="2430" s="2" customFormat="1" ht="24.15" customHeight="1">
      <c r="A2430" s="41"/>
      <c r="B2430" s="42"/>
      <c r="C2430" s="215" t="s">
        <v>3365</v>
      </c>
      <c r="D2430" s="215" t="s">
        <v>144</v>
      </c>
      <c r="E2430" s="216" t="s">
        <v>3366</v>
      </c>
      <c r="F2430" s="217" t="s">
        <v>3367</v>
      </c>
      <c r="G2430" s="218" t="s">
        <v>176</v>
      </c>
      <c r="H2430" s="219">
        <v>20</v>
      </c>
      <c r="I2430" s="220"/>
      <c r="J2430" s="221">
        <f>ROUND(I2430*H2430,2)</f>
        <v>0</v>
      </c>
      <c r="K2430" s="217" t="s">
        <v>148</v>
      </c>
      <c r="L2430" s="47"/>
      <c r="M2430" s="222" t="s">
        <v>19</v>
      </c>
      <c r="N2430" s="223" t="s">
        <v>40</v>
      </c>
      <c r="O2430" s="87"/>
      <c r="P2430" s="224">
        <f>O2430*H2430</f>
        <v>0</v>
      </c>
      <c r="Q2430" s="224">
        <v>0</v>
      </c>
      <c r="R2430" s="224">
        <f>Q2430*H2430</f>
        <v>0</v>
      </c>
      <c r="S2430" s="224">
        <v>0</v>
      </c>
      <c r="T2430" s="225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6" t="s">
        <v>248</v>
      </c>
      <c r="AT2430" s="226" t="s">
        <v>144</v>
      </c>
      <c r="AU2430" s="226" t="s">
        <v>79</v>
      </c>
      <c r="AY2430" s="20" t="s">
        <v>142</v>
      </c>
      <c r="BE2430" s="227">
        <f>IF(N2430="základní",J2430,0)</f>
        <v>0</v>
      </c>
      <c r="BF2430" s="227">
        <f>IF(N2430="snížená",J2430,0)</f>
        <v>0</v>
      </c>
      <c r="BG2430" s="227">
        <f>IF(N2430="zákl. přenesená",J2430,0)</f>
        <v>0</v>
      </c>
      <c r="BH2430" s="227">
        <f>IF(N2430="sníž. přenesená",J2430,0)</f>
        <v>0</v>
      </c>
      <c r="BI2430" s="227">
        <f>IF(N2430="nulová",J2430,0)</f>
        <v>0</v>
      </c>
      <c r="BJ2430" s="20" t="s">
        <v>77</v>
      </c>
      <c r="BK2430" s="227">
        <f>ROUND(I2430*H2430,2)</f>
        <v>0</v>
      </c>
      <c r="BL2430" s="20" t="s">
        <v>248</v>
      </c>
      <c r="BM2430" s="226" t="s">
        <v>3368</v>
      </c>
    </row>
    <row r="2431" s="2" customFormat="1">
      <c r="A2431" s="41"/>
      <c r="B2431" s="42"/>
      <c r="C2431" s="43"/>
      <c r="D2431" s="228" t="s">
        <v>151</v>
      </c>
      <c r="E2431" s="43"/>
      <c r="F2431" s="229" t="s">
        <v>3369</v>
      </c>
      <c r="G2431" s="43"/>
      <c r="H2431" s="43"/>
      <c r="I2431" s="230"/>
      <c r="J2431" s="43"/>
      <c r="K2431" s="43"/>
      <c r="L2431" s="47"/>
      <c r="M2431" s="231"/>
      <c r="N2431" s="232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151</v>
      </c>
      <c r="AU2431" s="20" t="s">
        <v>79</v>
      </c>
    </row>
    <row r="2432" s="2" customFormat="1">
      <c r="A2432" s="41"/>
      <c r="B2432" s="42"/>
      <c r="C2432" s="43"/>
      <c r="D2432" s="235" t="s">
        <v>3370</v>
      </c>
      <c r="E2432" s="43"/>
      <c r="F2432" s="295" t="s">
        <v>3371</v>
      </c>
      <c r="G2432" s="43"/>
      <c r="H2432" s="43"/>
      <c r="I2432" s="230"/>
      <c r="J2432" s="43"/>
      <c r="K2432" s="43"/>
      <c r="L2432" s="47"/>
      <c r="M2432" s="231"/>
      <c r="N2432" s="232"/>
      <c r="O2432" s="87"/>
      <c r="P2432" s="87"/>
      <c r="Q2432" s="87"/>
      <c r="R2432" s="87"/>
      <c r="S2432" s="87"/>
      <c r="T2432" s="88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T2432" s="20" t="s">
        <v>3370</v>
      </c>
      <c r="AU2432" s="20" t="s">
        <v>79</v>
      </c>
    </row>
    <row r="2433" s="2" customFormat="1" ht="16.5" customHeight="1">
      <c r="A2433" s="41"/>
      <c r="B2433" s="42"/>
      <c r="C2433" s="277" t="s">
        <v>3372</v>
      </c>
      <c r="D2433" s="277" t="s">
        <v>275</v>
      </c>
      <c r="E2433" s="278" t="s">
        <v>3373</v>
      </c>
      <c r="F2433" s="279" t="s">
        <v>3374</v>
      </c>
      <c r="G2433" s="280" t="s">
        <v>176</v>
      </c>
      <c r="H2433" s="281">
        <v>20</v>
      </c>
      <c r="I2433" s="282"/>
      <c r="J2433" s="283">
        <f>ROUND(I2433*H2433,2)</f>
        <v>0</v>
      </c>
      <c r="K2433" s="279" t="s">
        <v>19</v>
      </c>
      <c r="L2433" s="284"/>
      <c r="M2433" s="285" t="s">
        <v>19</v>
      </c>
      <c r="N2433" s="286" t="s">
        <v>40</v>
      </c>
      <c r="O2433" s="87"/>
      <c r="P2433" s="224">
        <f>O2433*H2433</f>
        <v>0</v>
      </c>
      <c r="Q2433" s="224">
        <v>0.00139</v>
      </c>
      <c r="R2433" s="224">
        <f>Q2433*H2433</f>
        <v>0.027799999999999998</v>
      </c>
      <c r="S2433" s="224">
        <v>0</v>
      </c>
      <c r="T2433" s="225">
        <f>S2433*H2433</f>
        <v>0</v>
      </c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R2433" s="226" t="s">
        <v>349</v>
      </c>
      <c r="AT2433" s="226" t="s">
        <v>275</v>
      </c>
      <c r="AU2433" s="226" t="s">
        <v>79</v>
      </c>
      <c r="AY2433" s="20" t="s">
        <v>142</v>
      </c>
      <c r="BE2433" s="227">
        <f>IF(N2433="základní",J2433,0)</f>
        <v>0</v>
      </c>
      <c r="BF2433" s="227">
        <f>IF(N2433="snížená",J2433,0)</f>
        <v>0</v>
      </c>
      <c r="BG2433" s="227">
        <f>IF(N2433="zákl. přenesená",J2433,0)</f>
        <v>0</v>
      </c>
      <c r="BH2433" s="227">
        <f>IF(N2433="sníž. přenesená",J2433,0)</f>
        <v>0</v>
      </c>
      <c r="BI2433" s="227">
        <f>IF(N2433="nulová",J2433,0)</f>
        <v>0</v>
      </c>
      <c r="BJ2433" s="20" t="s">
        <v>77</v>
      </c>
      <c r="BK2433" s="227">
        <f>ROUND(I2433*H2433,2)</f>
        <v>0</v>
      </c>
      <c r="BL2433" s="20" t="s">
        <v>248</v>
      </c>
      <c r="BM2433" s="226" t="s">
        <v>3375</v>
      </c>
    </row>
    <row r="2434" s="2" customFormat="1" ht="16.5" customHeight="1">
      <c r="A2434" s="41"/>
      <c r="B2434" s="42"/>
      <c r="C2434" s="277" t="s">
        <v>3376</v>
      </c>
      <c r="D2434" s="277" t="s">
        <v>275</v>
      </c>
      <c r="E2434" s="278" t="s">
        <v>3377</v>
      </c>
      <c r="F2434" s="279" t="s">
        <v>3378</v>
      </c>
      <c r="G2434" s="280" t="s">
        <v>166</v>
      </c>
      <c r="H2434" s="281">
        <v>10</v>
      </c>
      <c r="I2434" s="282"/>
      <c r="J2434" s="283">
        <f>ROUND(I2434*H2434,2)</f>
        <v>0</v>
      </c>
      <c r="K2434" s="279" t="s">
        <v>19</v>
      </c>
      <c r="L2434" s="284"/>
      <c r="M2434" s="285" t="s">
        <v>19</v>
      </c>
      <c r="N2434" s="286" t="s">
        <v>40</v>
      </c>
      <c r="O2434" s="87"/>
      <c r="P2434" s="224">
        <f>O2434*H2434</f>
        <v>0</v>
      </c>
      <c r="Q2434" s="224">
        <v>4.0000000000000003E-05</v>
      </c>
      <c r="R2434" s="224">
        <f>Q2434*H2434</f>
        <v>0.00040000000000000002</v>
      </c>
      <c r="S2434" s="224">
        <v>0</v>
      </c>
      <c r="T2434" s="225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26" t="s">
        <v>349</v>
      </c>
      <c r="AT2434" s="226" t="s">
        <v>275</v>
      </c>
      <c r="AU2434" s="226" t="s">
        <v>79</v>
      </c>
      <c r="AY2434" s="20" t="s">
        <v>142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20" t="s">
        <v>77</v>
      </c>
      <c r="BK2434" s="227">
        <f>ROUND(I2434*H2434,2)</f>
        <v>0</v>
      </c>
      <c r="BL2434" s="20" t="s">
        <v>248</v>
      </c>
      <c r="BM2434" s="226" t="s">
        <v>3379</v>
      </c>
    </row>
    <row r="2435" s="2" customFormat="1" ht="16.5" customHeight="1">
      <c r="A2435" s="41"/>
      <c r="B2435" s="42"/>
      <c r="C2435" s="277" t="s">
        <v>3380</v>
      </c>
      <c r="D2435" s="277" t="s">
        <v>275</v>
      </c>
      <c r="E2435" s="278" t="s">
        <v>3381</v>
      </c>
      <c r="F2435" s="279" t="s">
        <v>3382</v>
      </c>
      <c r="G2435" s="280" t="s">
        <v>166</v>
      </c>
      <c r="H2435" s="281">
        <v>10</v>
      </c>
      <c r="I2435" s="282"/>
      <c r="J2435" s="283">
        <f>ROUND(I2435*H2435,2)</f>
        <v>0</v>
      </c>
      <c r="K2435" s="279" t="s">
        <v>19</v>
      </c>
      <c r="L2435" s="284"/>
      <c r="M2435" s="285" t="s">
        <v>19</v>
      </c>
      <c r="N2435" s="286" t="s">
        <v>40</v>
      </c>
      <c r="O2435" s="87"/>
      <c r="P2435" s="224">
        <f>O2435*H2435</f>
        <v>0</v>
      </c>
      <c r="Q2435" s="224">
        <v>6.0000000000000002E-05</v>
      </c>
      <c r="R2435" s="224">
        <f>Q2435*H2435</f>
        <v>0.00060000000000000006</v>
      </c>
      <c r="S2435" s="224">
        <v>0</v>
      </c>
      <c r="T2435" s="225">
        <f>S2435*H2435</f>
        <v>0</v>
      </c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R2435" s="226" t="s">
        <v>349</v>
      </c>
      <c r="AT2435" s="226" t="s">
        <v>275</v>
      </c>
      <c r="AU2435" s="226" t="s">
        <v>79</v>
      </c>
      <c r="AY2435" s="20" t="s">
        <v>142</v>
      </c>
      <c r="BE2435" s="227">
        <f>IF(N2435="základní",J2435,0)</f>
        <v>0</v>
      </c>
      <c r="BF2435" s="227">
        <f>IF(N2435="snížená",J2435,0)</f>
        <v>0</v>
      </c>
      <c r="BG2435" s="227">
        <f>IF(N2435="zákl. přenesená",J2435,0)</f>
        <v>0</v>
      </c>
      <c r="BH2435" s="227">
        <f>IF(N2435="sníž. přenesená",J2435,0)</f>
        <v>0</v>
      </c>
      <c r="BI2435" s="227">
        <f>IF(N2435="nulová",J2435,0)</f>
        <v>0</v>
      </c>
      <c r="BJ2435" s="20" t="s">
        <v>77</v>
      </c>
      <c r="BK2435" s="227">
        <f>ROUND(I2435*H2435,2)</f>
        <v>0</v>
      </c>
      <c r="BL2435" s="20" t="s">
        <v>248</v>
      </c>
      <c r="BM2435" s="226" t="s">
        <v>3383</v>
      </c>
    </row>
    <row r="2436" s="2" customFormat="1" ht="24.15" customHeight="1">
      <c r="A2436" s="41"/>
      <c r="B2436" s="42"/>
      <c r="C2436" s="215" t="s">
        <v>3384</v>
      </c>
      <c r="D2436" s="215" t="s">
        <v>144</v>
      </c>
      <c r="E2436" s="216" t="s">
        <v>3385</v>
      </c>
      <c r="F2436" s="217" t="s">
        <v>3386</v>
      </c>
      <c r="G2436" s="218" t="s">
        <v>166</v>
      </c>
      <c r="H2436" s="219">
        <v>150</v>
      </c>
      <c r="I2436" s="220"/>
      <c r="J2436" s="221">
        <f>ROUND(I2436*H2436,2)</f>
        <v>0</v>
      </c>
      <c r="K2436" s="217" t="s">
        <v>148</v>
      </c>
      <c r="L2436" s="47"/>
      <c r="M2436" s="222" t="s">
        <v>19</v>
      </c>
      <c r="N2436" s="223" t="s">
        <v>40</v>
      </c>
      <c r="O2436" s="87"/>
      <c r="P2436" s="224">
        <f>O2436*H2436</f>
        <v>0</v>
      </c>
      <c r="Q2436" s="224">
        <v>0</v>
      </c>
      <c r="R2436" s="224">
        <f>Q2436*H2436</f>
        <v>0</v>
      </c>
      <c r="S2436" s="224">
        <v>0</v>
      </c>
      <c r="T2436" s="225">
        <f>S2436*H2436</f>
        <v>0</v>
      </c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R2436" s="226" t="s">
        <v>248</v>
      </c>
      <c r="AT2436" s="226" t="s">
        <v>144</v>
      </c>
      <c r="AU2436" s="226" t="s">
        <v>79</v>
      </c>
      <c r="AY2436" s="20" t="s">
        <v>142</v>
      </c>
      <c r="BE2436" s="227">
        <f>IF(N2436="základní",J2436,0)</f>
        <v>0</v>
      </c>
      <c r="BF2436" s="227">
        <f>IF(N2436="snížená",J2436,0)</f>
        <v>0</v>
      </c>
      <c r="BG2436" s="227">
        <f>IF(N2436="zákl. přenesená",J2436,0)</f>
        <v>0</v>
      </c>
      <c r="BH2436" s="227">
        <f>IF(N2436="sníž. přenesená",J2436,0)</f>
        <v>0</v>
      </c>
      <c r="BI2436" s="227">
        <f>IF(N2436="nulová",J2436,0)</f>
        <v>0</v>
      </c>
      <c r="BJ2436" s="20" t="s">
        <v>77</v>
      </c>
      <c r="BK2436" s="227">
        <f>ROUND(I2436*H2436,2)</f>
        <v>0</v>
      </c>
      <c r="BL2436" s="20" t="s">
        <v>248</v>
      </c>
      <c r="BM2436" s="226" t="s">
        <v>3387</v>
      </c>
    </row>
    <row r="2437" s="2" customFormat="1">
      <c r="A2437" s="41"/>
      <c r="B2437" s="42"/>
      <c r="C2437" s="43"/>
      <c r="D2437" s="228" t="s">
        <v>151</v>
      </c>
      <c r="E2437" s="43"/>
      <c r="F2437" s="229" t="s">
        <v>3388</v>
      </c>
      <c r="G2437" s="43"/>
      <c r="H2437" s="43"/>
      <c r="I2437" s="230"/>
      <c r="J2437" s="43"/>
      <c r="K2437" s="43"/>
      <c r="L2437" s="47"/>
      <c r="M2437" s="231"/>
      <c r="N2437" s="232"/>
      <c r="O2437" s="87"/>
      <c r="P2437" s="87"/>
      <c r="Q2437" s="87"/>
      <c r="R2437" s="87"/>
      <c r="S2437" s="87"/>
      <c r="T2437" s="88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T2437" s="20" t="s">
        <v>151</v>
      </c>
      <c r="AU2437" s="20" t="s">
        <v>79</v>
      </c>
    </row>
    <row r="2438" s="2" customFormat="1" ht="16.5" customHeight="1">
      <c r="A2438" s="41"/>
      <c r="B2438" s="42"/>
      <c r="C2438" s="277" t="s">
        <v>3389</v>
      </c>
      <c r="D2438" s="277" t="s">
        <v>275</v>
      </c>
      <c r="E2438" s="278" t="s">
        <v>3390</v>
      </c>
      <c r="F2438" s="279" t="s">
        <v>3391</v>
      </c>
      <c r="G2438" s="280" t="s">
        <v>166</v>
      </c>
      <c r="H2438" s="281">
        <v>150</v>
      </c>
      <c r="I2438" s="282"/>
      <c r="J2438" s="283">
        <f>ROUND(I2438*H2438,2)</f>
        <v>0</v>
      </c>
      <c r="K2438" s="279" t="s">
        <v>148</v>
      </c>
      <c r="L2438" s="284"/>
      <c r="M2438" s="285" t="s">
        <v>19</v>
      </c>
      <c r="N2438" s="286" t="s">
        <v>40</v>
      </c>
      <c r="O2438" s="87"/>
      <c r="P2438" s="224">
        <f>O2438*H2438</f>
        <v>0</v>
      </c>
      <c r="Q2438" s="224">
        <v>0.00014999999999999999</v>
      </c>
      <c r="R2438" s="224">
        <f>Q2438*H2438</f>
        <v>0.022499999999999999</v>
      </c>
      <c r="S2438" s="224">
        <v>0</v>
      </c>
      <c r="T2438" s="225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6" t="s">
        <v>349</v>
      </c>
      <c r="AT2438" s="226" t="s">
        <v>275</v>
      </c>
      <c r="AU2438" s="226" t="s">
        <v>79</v>
      </c>
      <c r="AY2438" s="20" t="s">
        <v>142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20" t="s">
        <v>77</v>
      </c>
      <c r="BK2438" s="227">
        <f>ROUND(I2438*H2438,2)</f>
        <v>0</v>
      </c>
      <c r="BL2438" s="20" t="s">
        <v>248</v>
      </c>
      <c r="BM2438" s="226" t="s">
        <v>3392</v>
      </c>
    </row>
    <row r="2439" s="2" customFormat="1" ht="24.15" customHeight="1">
      <c r="A2439" s="41"/>
      <c r="B2439" s="42"/>
      <c r="C2439" s="215" t="s">
        <v>3393</v>
      </c>
      <c r="D2439" s="215" t="s">
        <v>144</v>
      </c>
      <c r="E2439" s="216" t="s">
        <v>3394</v>
      </c>
      <c r="F2439" s="217" t="s">
        <v>3395</v>
      </c>
      <c r="G2439" s="218" t="s">
        <v>166</v>
      </c>
      <c r="H2439" s="219">
        <v>478</v>
      </c>
      <c r="I2439" s="220"/>
      <c r="J2439" s="221">
        <f>ROUND(I2439*H2439,2)</f>
        <v>0</v>
      </c>
      <c r="K2439" s="217" t="s">
        <v>148</v>
      </c>
      <c r="L2439" s="47"/>
      <c r="M2439" s="222" t="s">
        <v>19</v>
      </c>
      <c r="N2439" s="223" t="s">
        <v>40</v>
      </c>
      <c r="O2439" s="87"/>
      <c r="P2439" s="224">
        <f>O2439*H2439</f>
        <v>0</v>
      </c>
      <c r="Q2439" s="224">
        <v>0</v>
      </c>
      <c r="R2439" s="224">
        <f>Q2439*H2439</f>
        <v>0</v>
      </c>
      <c r="S2439" s="224">
        <v>0</v>
      </c>
      <c r="T2439" s="225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26" t="s">
        <v>248</v>
      </c>
      <c r="AT2439" s="226" t="s">
        <v>144</v>
      </c>
      <c r="AU2439" s="226" t="s">
        <v>79</v>
      </c>
      <c r="AY2439" s="20" t="s">
        <v>142</v>
      </c>
      <c r="BE2439" s="227">
        <f>IF(N2439="základní",J2439,0)</f>
        <v>0</v>
      </c>
      <c r="BF2439" s="227">
        <f>IF(N2439="snížená",J2439,0)</f>
        <v>0</v>
      </c>
      <c r="BG2439" s="227">
        <f>IF(N2439="zákl. přenesená",J2439,0)</f>
        <v>0</v>
      </c>
      <c r="BH2439" s="227">
        <f>IF(N2439="sníž. přenesená",J2439,0)</f>
        <v>0</v>
      </c>
      <c r="BI2439" s="227">
        <f>IF(N2439="nulová",J2439,0)</f>
        <v>0</v>
      </c>
      <c r="BJ2439" s="20" t="s">
        <v>77</v>
      </c>
      <c r="BK2439" s="227">
        <f>ROUND(I2439*H2439,2)</f>
        <v>0</v>
      </c>
      <c r="BL2439" s="20" t="s">
        <v>248</v>
      </c>
      <c r="BM2439" s="226" t="s">
        <v>3396</v>
      </c>
    </row>
    <row r="2440" s="2" customFormat="1">
      <c r="A2440" s="41"/>
      <c r="B2440" s="42"/>
      <c r="C2440" s="43"/>
      <c r="D2440" s="228" t="s">
        <v>151</v>
      </c>
      <c r="E2440" s="43"/>
      <c r="F2440" s="229" t="s">
        <v>3397</v>
      </c>
      <c r="G2440" s="43"/>
      <c r="H2440" s="43"/>
      <c r="I2440" s="230"/>
      <c r="J2440" s="43"/>
      <c r="K2440" s="43"/>
      <c r="L2440" s="47"/>
      <c r="M2440" s="231"/>
      <c r="N2440" s="232"/>
      <c r="O2440" s="87"/>
      <c r="P2440" s="87"/>
      <c r="Q2440" s="87"/>
      <c r="R2440" s="87"/>
      <c r="S2440" s="87"/>
      <c r="T2440" s="88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T2440" s="20" t="s">
        <v>151</v>
      </c>
      <c r="AU2440" s="20" t="s">
        <v>79</v>
      </c>
    </row>
    <row r="2441" s="2" customFormat="1" ht="16.5" customHeight="1">
      <c r="A2441" s="41"/>
      <c r="B2441" s="42"/>
      <c r="C2441" s="277" t="s">
        <v>3398</v>
      </c>
      <c r="D2441" s="277" t="s">
        <v>275</v>
      </c>
      <c r="E2441" s="278" t="s">
        <v>3399</v>
      </c>
      <c r="F2441" s="279" t="s">
        <v>3400</v>
      </c>
      <c r="G2441" s="280" t="s">
        <v>166</v>
      </c>
      <c r="H2441" s="281">
        <v>478</v>
      </c>
      <c r="I2441" s="282"/>
      <c r="J2441" s="283">
        <f>ROUND(I2441*H2441,2)</f>
        <v>0</v>
      </c>
      <c r="K2441" s="279" t="s">
        <v>148</v>
      </c>
      <c r="L2441" s="284"/>
      <c r="M2441" s="285" t="s">
        <v>19</v>
      </c>
      <c r="N2441" s="286" t="s">
        <v>40</v>
      </c>
      <c r="O2441" s="87"/>
      <c r="P2441" s="224">
        <f>O2441*H2441</f>
        <v>0</v>
      </c>
      <c r="Q2441" s="224">
        <v>5.0000000000000002E-05</v>
      </c>
      <c r="R2441" s="224">
        <f>Q2441*H2441</f>
        <v>0.023900000000000001</v>
      </c>
      <c r="S2441" s="224">
        <v>0</v>
      </c>
      <c r="T2441" s="225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26" t="s">
        <v>349</v>
      </c>
      <c r="AT2441" s="226" t="s">
        <v>275</v>
      </c>
      <c r="AU2441" s="226" t="s">
        <v>79</v>
      </c>
      <c r="AY2441" s="20" t="s">
        <v>142</v>
      </c>
      <c r="BE2441" s="227">
        <f>IF(N2441="základní",J2441,0)</f>
        <v>0</v>
      </c>
      <c r="BF2441" s="227">
        <f>IF(N2441="snížená",J2441,0)</f>
        <v>0</v>
      </c>
      <c r="BG2441" s="227">
        <f>IF(N2441="zákl. přenesená",J2441,0)</f>
        <v>0</v>
      </c>
      <c r="BH2441" s="227">
        <f>IF(N2441="sníž. přenesená",J2441,0)</f>
        <v>0</v>
      </c>
      <c r="BI2441" s="227">
        <f>IF(N2441="nulová",J2441,0)</f>
        <v>0</v>
      </c>
      <c r="BJ2441" s="20" t="s">
        <v>77</v>
      </c>
      <c r="BK2441" s="227">
        <f>ROUND(I2441*H2441,2)</f>
        <v>0</v>
      </c>
      <c r="BL2441" s="20" t="s">
        <v>248</v>
      </c>
      <c r="BM2441" s="226" t="s">
        <v>3401</v>
      </c>
    </row>
    <row r="2442" s="2" customFormat="1" ht="24.15" customHeight="1">
      <c r="A2442" s="41"/>
      <c r="B2442" s="42"/>
      <c r="C2442" s="215" t="s">
        <v>3402</v>
      </c>
      <c r="D2442" s="215" t="s">
        <v>144</v>
      </c>
      <c r="E2442" s="216" t="s">
        <v>3403</v>
      </c>
      <c r="F2442" s="217" t="s">
        <v>3404</v>
      </c>
      <c r="G2442" s="218" t="s">
        <v>176</v>
      </c>
      <c r="H2442" s="219">
        <v>468</v>
      </c>
      <c r="I2442" s="220"/>
      <c r="J2442" s="221">
        <f>ROUND(I2442*H2442,2)</f>
        <v>0</v>
      </c>
      <c r="K2442" s="217" t="s">
        <v>148</v>
      </c>
      <c r="L2442" s="47"/>
      <c r="M2442" s="222" t="s">
        <v>19</v>
      </c>
      <c r="N2442" s="223" t="s">
        <v>40</v>
      </c>
      <c r="O2442" s="87"/>
      <c r="P2442" s="224">
        <f>O2442*H2442</f>
        <v>0</v>
      </c>
      <c r="Q2442" s="224">
        <v>0</v>
      </c>
      <c r="R2442" s="224">
        <f>Q2442*H2442</f>
        <v>0</v>
      </c>
      <c r="S2442" s="224">
        <v>0</v>
      </c>
      <c r="T2442" s="225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6" t="s">
        <v>248</v>
      </c>
      <c r="AT2442" s="226" t="s">
        <v>144</v>
      </c>
      <c r="AU2442" s="226" t="s">
        <v>79</v>
      </c>
      <c r="AY2442" s="20" t="s">
        <v>142</v>
      </c>
      <c r="BE2442" s="227">
        <f>IF(N2442="základní",J2442,0)</f>
        <v>0</v>
      </c>
      <c r="BF2442" s="227">
        <f>IF(N2442="snížená",J2442,0)</f>
        <v>0</v>
      </c>
      <c r="BG2442" s="227">
        <f>IF(N2442="zákl. přenesená",J2442,0)</f>
        <v>0</v>
      </c>
      <c r="BH2442" s="227">
        <f>IF(N2442="sníž. přenesená",J2442,0)</f>
        <v>0</v>
      </c>
      <c r="BI2442" s="227">
        <f>IF(N2442="nulová",J2442,0)</f>
        <v>0</v>
      </c>
      <c r="BJ2442" s="20" t="s">
        <v>77</v>
      </c>
      <c r="BK2442" s="227">
        <f>ROUND(I2442*H2442,2)</f>
        <v>0</v>
      </c>
      <c r="BL2442" s="20" t="s">
        <v>248</v>
      </c>
      <c r="BM2442" s="226" t="s">
        <v>3405</v>
      </c>
    </row>
    <row r="2443" s="2" customFormat="1">
      <c r="A2443" s="41"/>
      <c r="B2443" s="42"/>
      <c r="C2443" s="43"/>
      <c r="D2443" s="228" t="s">
        <v>151</v>
      </c>
      <c r="E2443" s="43"/>
      <c r="F2443" s="229" t="s">
        <v>3406</v>
      </c>
      <c r="G2443" s="43"/>
      <c r="H2443" s="43"/>
      <c r="I2443" s="230"/>
      <c r="J2443" s="43"/>
      <c r="K2443" s="43"/>
      <c r="L2443" s="47"/>
      <c r="M2443" s="231"/>
      <c r="N2443" s="232"/>
      <c r="O2443" s="87"/>
      <c r="P2443" s="87"/>
      <c r="Q2443" s="87"/>
      <c r="R2443" s="87"/>
      <c r="S2443" s="87"/>
      <c r="T2443" s="88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T2443" s="20" t="s">
        <v>151</v>
      </c>
      <c r="AU2443" s="20" t="s">
        <v>79</v>
      </c>
    </row>
    <row r="2444" s="2" customFormat="1" ht="16.5" customHeight="1">
      <c r="A2444" s="41"/>
      <c r="B2444" s="42"/>
      <c r="C2444" s="277" t="s">
        <v>3407</v>
      </c>
      <c r="D2444" s="277" t="s">
        <v>275</v>
      </c>
      <c r="E2444" s="278" t="s">
        <v>3408</v>
      </c>
      <c r="F2444" s="279" t="s">
        <v>3409</v>
      </c>
      <c r="G2444" s="280" t="s">
        <v>176</v>
      </c>
      <c r="H2444" s="281">
        <v>208</v>
      </c>
      <c r="I2444" s="282"/>
      <c r="J2444" s="283">
        <f>ROUND(I2444*H2444,2)</f>
        <v>0</v>
      </c>
      <c r="K2444" s="279" t="s">
        <v>148</v>
      </c>
      <c r="L2444" s="284"/>
      <c r="M2444" s="285" t="s">
        <v>19</v>
      </c>
      <c r="N2444" s="286" t="s">
        <v>40</v>
      </c>
      <c r="O2444" s="87"/>
      <c r="P2444" s="224">
        <f>O2444*H2444</f>
        <v>0</v>
      </c>
      <c r="Q2444" s="224">
        <v>0.00017000000000000001</v>
      </c>
      <c r="R2444" s="224">
        <f>Q2444*H2444</f>
        <v>0.035360000000000003</v>
      </c>
      <c r="S2444" s="224">
        <v>0</v>
      </c>
      <c r="T2444" s="225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6" t="s">
        <v>349</v>
      </c>
      <c r="AT2444" s="226" t="s">
        <v>275</v>
      </c>
      <c r="AU2444" s="226" t="s">
        <v>79</v>
      </c>
      <c r="AY2444" s="20" t="s">
        <v>142</v>
      </c>
      <c r="BE2444" s="227">
        <f>IF(N2444="základní",J2444,0)</f>
        <v>0</v>
      </c>
      <c r="BF2444" s="227">
        <f>IF(N2444="snížená",J2444,0)</f>
        <v>0</v>
      </c>
      <c r="BG2444" s="227">
        <f>IF(N2444="zákl. přenesená",J2444,0)</f>
        <v>0</v>
      </c>
      <c r="BH2444" s="227">
        <f>IF(N2444="sníž. přenesená",J2444,0)</f>
        <v>0</v>
      </c>
      <c r="BI2444" s="227">
        <f>IF(N2444="nulová",J2444,0)</f>
        <v>0</v>
      </c>
      <c r="BJ2444" s="20" t="s">
        <v>77</v>
      </c>
      <c r="BK2444" s="227">
        <f>ROUND(I2444*H2444,2)</f>
        <v>0</v>
      </c>
      <c r="BL2444" s="20" t="s">
        <v>248</v>
      </c>
      <c r="BM2444" s="226" t="s">
        <v>3410</v>
      </c>
    </row>
    <row r="2445" s="2" customFormat="1" ht="16.5" customHeight="1">
      <c r="A2445" s="41"/>
      <c r="B2445" s="42"/>
      <c r="C2445" s="277" t="s">
        <v>3411</v>
      </c>
      <c r="D2445" s="277" t="s">
        <v>275</v>
      </c>
      <c r="E2445" s="278" t="s">
        <v>3412</v>
      </c>
      <c r="F2445" s="279" t="s">
        <v>3413</v>
      </c>
      <c r="G2445" s="280" t="s">
        <v>176</v>
      </c>
      <c r="H2445" s="281">
        <v>260</v>
      </c>
      <c r="I2445" s="282"/>
      <c r="J2445" s="283">
        <f>ROUND(I2445*H2445,2)</f>
        <v>0</v>
      </c>
      <c r="K2445" s="279" t="s">
        <v>148</v>
      </c>
      <c r="L2445" s="284"/>
      <c r="M2445" s="285" t="s">
        <v>19</v>
      </c>
      <c r="N2445" s="286" t="s">
        <v>40</v>
      </c>
      <c r="O2445" s="87"/>
      <c r="P2445" s="224">
        <f>O2445*H2445</f>
        <v>0</v>
      </c>
      <c r="Q2445" s="224">
        <v>6.9999999999999994E-05</v>
      </c>
      <c r="R2445" s="224">
        <f>Q2445*H2445</f>
        <v>0.018199999999999997</v>
      </c>
      <c r="S2445" s="224">
        <v>0</v>
      </c>
      <c r="T2445" s="225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6" t="s">
        <v>349</v>
      </c>
      <c r="AT2445" s="226" t="s">
        <v>275</v>
      </c>
      <c r="AU2445" s="226" t="s">
        <v>79</v>
      </c>
      <c r="AY2445" s="20" t="s">
        <v>142</v>
      </c>
      <c r="BE2445" s="227">
        <f>IF(N2445="základní",J2445,0)</f>
        <v>0</v>
      </c>
      <c r="BF2445" s="227">
        <f>IF(N2445="snížená",J2445,0)</f>
        <v>0</v>
      </c>
      <c r="BG2445" s="227">
        <f>IF(N2445="zákl. přenesená",J2445,0)</f>
        <v>0</v>
      </c>
      <c r="BH2445" s="227">
        <f>IF(N2445="sníž. přenesená",J2445,0)</f>
        <v>0</v>
      </c>
      <c r="BI2445" s="227">
        <f>IF(N2445="nulová",J2445,0)</f>
        <v>0</v>
      </c>
      <c r="BJ2445" s="20" t="s">
        <v>77</v>
      </c>
      <c r="BK2445" s="227">
        <f>ROUND(I2445*H2445,2)</f>
        <v>0</v>
      </c>
      <c r="BL2445" s="20" t="s">
        <v>248</v>
      </c>
      <c r="BM2445" s="226" t="s">
        <v>3414</v>
      </c>
    </row>
    <row r="2446" s="2" customFormat="1" ht="24.15" customHeight="1">
      <c r="A2446" s="41"/>
      <c r="B2446" s="42"/>
      <c r="C2446" s="215" t="s">
        <v>3415</v>
      </c>
      <c r="D2446" s="215" t="s">
        <v>144</v>
      </c>
      <c r="E2446" s="216" t="s">
        <v>3416</v>
      </c>
      <c r="F2446" s="217" t="s">
        <v>3417</v>
      </c>
      <c r="G2446" s="218" t="s">
        <v>176</v>
      </c>
      <c r="H2446" s="219">
        <v>260</v>
      </c>
      <c r="I2446" s="220"/>
      <c r="J2446" s="221">
        <f>ROUND(I2446*H2446,2)</f>
        <v>0</v>
      </c>
      <c r="K2446" s="217" t="s">
        <v>148</v>
      </c>
      <c r="L2446" s="47"/>
      <c r="M2446" s="222" t="s">
        <v>19</v>
      </c>
      <c r="N2446" s="223" t="s">
        <v>40</v>
      </c>
      <c r="O2446" s="87"/>
      <c r="P2446" s="224">
        <f>O2446*H2446</f>
        <v>0</v>
      </c>
      <c r="Q2446" s="224">
        <v>0</v>
      </c>
      <c r="R2446" s="224">
        <f>Q2446*H2446</f>
        <v>0</v>
      </c>
      <c r="S2446" s="224">
        <v>0</v>
      </c>
      <c r="T2446" s="225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6" t="s">
        <v>248</v>
      </c>
      <c r="AT2446" s="226" t="s">
        <v>144</v>
      </c>
      <c r="AU2446" s="226" t="s">
        <v>79</v>
      </c>
      <c r="AY2446" s="20" t="s">
        <v>142</v>
      </c>
      <c r="BE2446" s="227">
        <f>IF(N2446="základní",J2446,0)</f>
        <v>0</v>
      </c>
      <c r="BF2446" s="227">
        <f>IF(N2446="snížená",J2446,0)</f>
        <v>0</v>
      </c>
      <c r="BG2446" s="227">
        <f>IF(N2446="zákl. přenesená",J2446,0)</f>
        <v>0</v>
      </c>
      <c r="BH2446" s="227">
        <f>IF(N2446="sníž. přenesená",J2446,0)</f>
        <v>0</v>
      </c>
      <c r="BI2446" s="227">
        <f>IF(N2446="nulová",J2446,0)</f>
        <v>0</v>
      </c>
      <c r="BJ2446" s="20" t="s">
        <v>77</v>
      </c>
      <c r="BK2446" s="227">
        <f>ROUND(I2446*H2446,2)</f>
        <v>0</v>
      </c>
      <c r="BL2446" s="20" t="s">
        <v>248</v>
      </c>
      <c r="BM2446" s="226" t="s">
        <v>3418</v>
      </c>
    </row>
    <row r="2447" s="2" customFormat="1">
      <c r="A2447" s="41"/>
      <c r="B2447" s="42"/>
      <c r="C2447" s="43"/>
      <c r="D2447" s="228" t="s">
        <v>151</v>
      </c>
      <c r="E2447" s="43"/>
      <c r="F2447" s="229" t="s">
        <v>3419</v>
      </c>
      <c r="G2447" s="43"/>
      <c r="H2447" s="43"/>
      <c r="I2447" s="230"/>
      <c r="J2447" s="43"/>
      <c r="K2447" s="43"/>
      <c r="L2447" s="47"/>
      <c r="M2447" s="231"/>
      <c r="N2447" s="232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151</v>
      </c>
      <c r="AU2447" s="20" t="s">
        <v>79</v>
      </c>
    </row>
    <row r="2448" s="2" customFormat="1" ht="16.5" customHeight="1">
      <c r="A2448" s="41"/>
      <c r="B2448" s="42"/>
      <c r="C2448" s="277" t="s">
        <v>3420</v>
      </c>
      <c r="D2448" s="277" t="s">
        <v>275</v>
      </c>
      <c r="E2448" s="278" t="s">
        <v>3421</v>
      </c>
      <c r="F2448" s="279" t="s">
        <v>3422</v>
      </c>
      <c r="G2448" s="280" t="s">
        <v>176</v>
      </c>
      <c r="H2448" s="281">
        <v>260</v>
      </c>
      <c r="I2448" s="282"/>
      <c r="J2448" s="283">
        <f>ROUND(I2448*H2448,2)</f>
        <v>0</v>
      </c>
      <c r="K2448" s="279" t="s">
        <v>148</v>
      </c>
      <c r="L2448" s="284"/>
      <c r="M2448" s="285" t="s">
        <v>19</v>
      </c>
      <c r="N2448" s="286" t="s">
        <v>40</v>
      </c>
      <c r="O2448" s="87"/>
      <c r="P2448" s="224">
        <f>O2448*H2448</f>
        <v>0</v>
      </c>
      <c r="Q2448" s="224">
        <v>0.00025000000000000001</v>
      </c>
      <c r="R2448" s="224">
        <f>Q2448*H2448</f>
        <v>0.065000000000000002</v>
      </c>
      <c r="S2448" s="224">
        <v>0</v>
      </c>
      <c r="T2448" s="225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6" t="s">
        <v>349</v>
      </c>
      <c r="AT2448" s="226" t="s">
        <v>275</v>
      </c>
      <c r="AU2448" s="226" t="s">
        <v>79</v>
      </c>
      <c r="AY2448" s="20" t="s">
        <v>142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20" t="s">
        <v>77</v>
      </c>
      <c r="BK2448" s="227">
        <f>ROUND(I2448*H2448,2)</f>
        <v>0</v>
      </c>
      <c r="BL2448" s="20" t="s">
        <v>248</v>
      </c>
      <c r="BM2448" s="226" t="s">
        <v>3423</v>
      </c>
    </row>
    <row r="2449" s="2" customFormat="1" ht="24.15" customHeight="1">
      <c r="A2449" s="41"/>
      <c r="B2449" s="42"/>
      <c r="C2449" s="215" t="s">
        <v>3424</v>
      </c>
      <c r="D2449" s="215" t="s">
        <v>144</v>
      </c>
      <c r="E2449" s="216" t="s">
        <v>3425</v>
      </c>
      <c r="F2449" s="217" t="s">
        <v>3426</v>
      </c>
      <c r="G2449" s="218" t="s">
        <v>176</v>
      </c>
      <c r="H2449" s="219">
        <v>55</v>
      </c>
      <c r="I2449" s="220"/>
      <c r="J2449" s="221">
        <f>ROUND(I2449*H2449,2)</f>
        <v>0</v>
      </c>
      <c r="K2449" s="217" t="s">
        <v>148</v>
      </c>
      <c r="L2449" s="47"/>
      <c r="M2449" s="222" t="s">
        <v>19</v>
      </c>
      <c r="N2449" s="223" t="s">
        <v>40</v>
      </c>
      <c r="O2449" s="87"/>
      <c r="P2449" s="224">
        <f>O2449*H2449</f>
        <v>0</v>
      </c>
      <c r="Q2449" s="224">
        <v>0</v>
      </c>
      <c r="R2449" s="224">
        <f>Q2449*H2449</f>
        <v>0</v>
      </c>
      <c r="S2449" s="224">
        <v>0</v>
      </c>
      <c r="T2449" s="225">
        <f>S2449*H2449</f>
        <v>0</v>
      </c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R2449" s="226" t="s">
        <v>248</v>
      </c>
      <c r="AT2449" s="226" t="s">
        <v>144</v>
      </c>
      <c r="AU2449" s="226" t="s">
        <v>79</v>
      </c>
      <c r="AY2449" s="20" t="s">
        <v>142</v>
      </c>
      <c r="BE2449" s="227">
        <f>IF(N2449="základní",J2449,0)</f>
        <v>0</v>
      </c>
      <c r="BF2449" s="227">
        <f>IF(N2449="snížená",J2449,0)</f>
        <v>0</v>
      </c>
      <c r="BG2449" s="227">
        <f>IF(N2449="zákl. přenesená",J2449,0)</f>
        <v>0</v>
      </c>
      <c r="BH2449" s="227">
        <f>IF(N2449="sníž. přenesená",J2449,0)</f>
        <v>0</v>
      </c>
      <c r="BI2449" s="227">
        <f>IF(N2449="nulová",J2449,0)</f>
        <v>0</v>
      </c>
      <c r="BJ2449" s="20" t="s">
        <v>77</v>
      </c>
      <c r="BK2449" s="227">
        <f>ROUND(I2449*H2449,2)</f>
        <v>0</v>
      </c>
      <c r="BL2449" s="20" t="s">
        <v>248</v>
      </c>
      <c r="BM2449" s="226" t="s">
        <v>3427</v>
      </c>
    </row>
    <row r="2450" s="2" customFormat="1">
      <c r="A2450" s="41"/>
      <c r="B2450" s="42"/>
      <c r="C2450" s="43"/>
      <c r="D2450" s="228" t="s">
        <v>151</v>
      </c>
      <c r="E2450" s="43"/>
      <c r="F2450" s="229" t="s">
        <v>3428</v>
      </c>
      <c r="G2450" s="43"/>
      <c r="H2450" s="43"/>
      <c r="I2450" s="230"/>
      <c r="J2450" s="43"/>
      <c r="K2450" s="43"/>
      <c r="L2450" s="47"/>
      <c r="M2450" s="231"/>
      <c r="N2450" s="232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T2450" s="20" t="s">
        <v>151</v>
      </c>
      <c r="AU2450" s="20" t="s">
        <v>79</v>
      </c>
    </row>
    <row r="2451" s="2" customFormat="1" ht="24.15" customHeight="1">
      <c r="A2451" s="41"/>
      <c r="B2451" s="42"/>
      <c r="C2451" s="277" t="s">
        <v>3429</v>
      </c>
      <c r="D2451" s="277" t="s">
        <v>275</v>
      </c>
      <c r="E2451" s="278" t="s">
        <v>3430</v>
      </c>
      <c r="F2451" s="279" t="s">
        <v>3431</v>
      </c>
      <c r="G2451" s="280" t="s">
        <v>176</v>
      </c>
      <c r="H2451" s="281">
        <v>55</v>
      </c>
      <c r="I2451" s="282"/>
      <c r="J2451" s="283">
        <f>ROUND(I2451*H2451,2)</f>
        <v>0</v>
      </c>
      <c r="K2451" s="279" t="s">
        <v>148</v>
      </c>
      <c r="L2451" s="284"/>
      <c r="M2451" s="285" t="s">
        <v>19</v>
      </c>
      <c r="N2451" s="286" t="s">
        <v>40</v>
      </c>
      <c r="O2451" s="87"/>
      <c r="P2451" s="224">
        <f>O2451*H2451</f>
        <v>0</v>
      </c>
      <c r="Q2451" s="224">
        <v>0.0019300000000000001</v>
      </c>
      <c r="R2451" s="224">
        <f>Q2451*H2451</f>
        <v>0.10615000000000001</v>
      </c>
      <c r="S2451" s="224">
        <v>0</v>
      </c>
      <c r="T2451" s="225">
        <f>S2451*H2451</f>
        <v>0</v>
      </c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R2451" s="226" t="s">
        <v>349</v>
      </c>
      <c r="AT2451" s="226" t="s">
        <v>275</v>
      </c>
      <c r="AU2451" s="226" t="s">
        <v>79</v>
      </c>
      <c r="AY2451" s="20" t="s">
        <v>142</v>
      </c>
      <c r="BE2451" s="227">
        <f>IF(N2451="základní",J2451,0)</f>
        <v>0</v>
      </c>
      <c r="BF2451" s="227">
        <f>IF(N2451="snížená",J2451,0)</f>
        <v>0</v>
      </c>
      <c r="BG2451" s="227">
        <f>IF(N2451="zákl. přenesená",J2451,0)</f>
        <v>0</v>
      </c>
      <c r="BH2451" s="227">
        <f>IF(N2451="sníž. přenesená",J2451,0)</f>
        <v>0</v>
      </c>
      <c r="BI2451" s="227">
        <f>IF(N2451="nulová",J2451,0)</f>
        <v>0</v>
      </c>
      <c r="BJ2451" s="20" t="s">
        <v>77</v>
      </c>
      <c r="BK2451" s="227">
        <f>ROUND(I2451*H2451,2)</f>
        <v>0</v>
      </c>
      <c r="BL2451" s="20" t="s">
        <v>248</v>
      </c>
      <c r="BM2451" s="226" t="s">
        <v>3432</v>
      </c>
    </row>
    <row r="2452" s="2" customFormat="1" ht="24.15" customHeight="1">
      <c r="A2452" s="41"/>
      <c r="B2452" s="42"/>
      <c r="C2452" s="215" t="s">
        <v>3433</v>
      </c>
      <c r="D2452" s="215" t="s">
        <v>144</v>
      </c>
      <c r="E2452" s="216" t="s">
        <v>3434</v>
      </c>
      <c r="F2452" s="217" t="s">
        <v>3435</v>
      </c>
      <c r="G2452" s="218" t="s">
        <v>176</v>
      </c>
      <c r="H2452" s="219">
        <v>4075</v>
      </c>
      <c r="I2452" s="220"/>
      <c r="J2452" s="221">
        <f>ROUND(I2452*H2452,2)</f>
        <v>0</v>
      </c>
      <c r="K2452" s="217" t="s">
        <v>148</v>
      </c>
      <c r="L2452" s="47"/>
      <c r="M2452" s="222" t="s">
        <v>19</v>
      </c>
      <c r="N2452" s="223" t="s">
        <v>40</v>
      </c>
      <c r="O2452" s="87"/>
      <c r="P2452" s="224">
        <f>O2452*H2452</f>
        <v>0</v>
      </c>
      <c r="Q2452" s="224">
        <v>0</v>
      </c>
      <c r="R2452" s="224">
        <f>Q2452*H2452</f>
        <v>0</v>
      </c>
      <c r="S2452" s="224">
        <v>0</v>
      </c>
      <c r="T2452" s="225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6" t="s">
        <v>248</v>
      </c>
      <c r="AT2452" s="226" t="s">
        <v>144</v>
      </c>
      <c r="AU2452" s="226" t="s">
        <v>79</v>
      </c>
      <c r="AY2452" s="20" t="s">
        <v>142</v>
      </c>
      <c r="BE2452" s="227">
        <f>IF(N2452="základní",J2452,0)</f>
        <v>0</v>
      </c>
      <c r="BF2452" s="227">
        <f>IF(N2452="snížená",J2452,0)</f>
        <v>0</v>
      </c>
      <c r="BG2452" s="227">
        <f>IF(N2452="zákl. přenesená",J2452,0)</f>
        <v>0</v>
      </c>
      <c r="BH2452" s="227">
        <f>IF(N2452="sníž. přenesená",J2452,0)</f>
        <v>0</v>
      </c>
      <c r="BI2452" s="227">
        <f>IF(N2452="nulová",J2452,0)</f>
        <v>0</v>
      </c>
      <c r="BJ2452" s="20" t="s">
        <v>77</v>
      </c>
      <c r="BK2452" s="227">
        <f>ROUND(I2452*H2452,2)</f>
        <v>0</v>
      </c>
      <c r="BL2452" s="20" t="s">
        <v>248</v>
      </c>
      <c r="BM2452" s="226" t="s">
        <v>3436</v>
      </c>
    </row>
    <row r="2453" s="2" customFormat="1">
      <c r="A2453" s="41"/>
      <c r="B2453" s="42"/>
      <c r="C2453" s="43"/>
      <c r="D2453" s="228" t="s">
        <v>151</v>
      </c>
      <c r="E2453" s="43"/>
      <c r="F2453" s="229" t="s">
        <v>3437</v>
      </c>
      <c r="G2453" s="43"/>
      <c r="H2453" s="43"/>
      <c r="I2453" s="230"/>
      <c r="J2453" s="43"/>
      <c r="K2453" s="43"/>
      <c r="L2453" s="47"/>
      <c r="M2453" s="231"/>
      <c r="N2453" s="232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T2453" s="20" t="s">
        <v>151</v>
      </c>
      <c r="AU2453" s="20" t="s">
        <v>79</v>
      </c>
    </row>
    <row r="2454" s="2" customFormat="1" ht="24.15" customHeight="1">
      <c r="A2454" s="41"/>
      <c r="B2454" s="42"/>
      <c r="C2454" s="277" t="s">
        <v>3438</v>
      </c>
      <c r="D2454" s="277" t="s">
        <v>275</v>
      </c>
      <c r="E2454" s="278" t="s">
        <v>3439</v>
      </c>
      <c r="F2454" s="279" t="s">
        <v>3440</v>
      </c>
      <c r="G2454" s="280" t="s">
        <v>176</v>
      </c>
      <c r="H2454" s="281">
        <v>180</v>
      </c>
      <c r="I2454" s="282"/>
      <c r="J2454" s="283">
        <f>ROUND(I2454*H2454,2)</f>
        <v>0</v>
      </c>
      <c r="K2454" s="279" t="s">
        <v>148</v>
      </c>
      <c r="L2454" s="284"/>
      <c r="M2454" s="285" t="s">
        <v>19</v>
      </c>
      <c r="N2454" s="286" t="s">
        <v>40</v>
      </c>
      <c r="O2454" s="87"/>
      <c r="P2454" s="224">
        <f>O2454*H2454</f>
        <v>0</v>
      </c>
      <c r="Q2454" s="224">
        <v>0.00018000000000000001</v>
      </c>
      <c r="R2454" s="224">
        <f>Q2454*H2454</f>
        <v>0.032400000000000005</v>
      </c>
      <c r="S2454" s="224">
        <v>0</v>
      </c>
      <c r="T2454" s="225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6" t="s">
        <v>349</v>
      </c>
      <c r="AT2454" s="226" t="s">
        <v>275</v>
      </c>
      <c r="AU2454" s="226" t="s">
        <v>79</v>
      </c>
      <c r="AY2454" s="20" t="s">
        <v>142</v>
      </c>
      <c r="BE2454" s="227">
        <f>IF(N2454="základní",J2454,0)</f>
        <v>0</v>
      </c>
      <c r="BF2454" s="227">
        <f>IF(N2454="snížená",J2454,0)</f>
        <v>0</v>
      </c>
      <c r="BG2454" s="227">
        <f>IF(N2454="zákl. přenesená",J2454,0)</f>
        <v>0</v>
      </c>
      <c r="BH2454" s="227">
        <f>IF(N2454="sníž. přenesená",J2454,0)</f>
        <v>0</v>
      </c>
      <c r="BI2454" s="227">
        <f>IF(N2454="nulová",J2454,0)</f>
        <v>0</v>
      </c>
      <c r="BJ2454" s="20" t="s">
        <v>77</v>
      </c>
      <c r="BK2454" s="227">
        <f>ROUND(I2454*H2454,2)</f>
        <v>0</v>
      </c>
      <c r="BL2454" s="20" t="s">
        <v>248</v>
      </c>
      <c r="BM2454" s="226" t="s">
        <v>3441</v>
      </c>
    </row>
    <row r="2455" s="2" customFormat="1" ht="24.15" customHeight="1">
      <c r="A2455" s="41"/>
      <c r="B2455" s="42"/>
      <c r="C2455" s="277" t="s">
        <v>3442</v>
      </c>
      <c r="D2455" s="277" t="s">
        <v>275</v>
      </c>
      <c r="E2455" s="278" t="s">
        <v>3443</v>
      </c>
      <c r="F2455" s="279" t="s">
        <v>3444</v>
      </c>
      <c r="G2455" s="280" t="s">
        <v>176</v>
      </c>
      <c r="H2455" s="281">
        <v>1240</v>
      </c>
      <c r="I2455" s="282"/>
      <c r="J2455" s="283">
        <f>ROUND(I2455*H2455,2)</f>
        <v>0</v>
      </c>
      <c r="K2455" s="279" t="s">
        <v>148</v>
      </c>
      <c r="L2455" s="284"/>
      <c r="M2455" s="285" t="s">
        <v>19</v>
      </c>
      <c r="N2455" s="286" t="s">
        <v>40</v>
      </c>
      <c r="O2455" s="87"/>
      <c r="P2455" s="224">
        <f>O2455*H2455</f>
        <v>0</v>
      </c>
      <c r="Q2455" s="224">
        <v>0.00012999999999999999</v>
      </c>
      <c r="R2455" s="224">
        <f>Q2455*H2455</f>
        <v>0.16119999999999998</v>
      </c>
      <c r="S2455" s="224">
        <v>0</v>
      </c>
      <c r="T2455" s="225">
        <f>S2455*H2455</f>
        <v>0</v>
      </c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R2455" s="226" t="s">
        <v>349</v>
      </c>
      <c r="AT2455" s="226" t="s">
        <v>275</v>
      </c>
      <c r="AU2455" s="226" t="s">
        <v>79</v>
      </c>
      <c r="AY2455" s="20" t="s">
        <v>142</v>
      </c>
      <c r="BE2455" s="227">
        <f>IF(N2455="základní",J2455,0)</f>
        <v>0</v>
      </c>
      <c r="BF2455" s="227">
        <f>IF(N2455="snížená",J2455,0)</f>
        <v>0</v>
      </c>
      <c r="BG2455" s="227">
        <f>IF(N2455="zákl. přenesená",J2455,0)</f>
        <v>0</v>
      </c>
      <c r="BH2455" s="227">
        <f>IF(N2455="sníž. přenesená",J2455,0)</f>
        <v>0</v>
      </c>
      <c r="BI2455" s="227">
        <f>IF(N2455="nulová",J2455,0)</f>
        <v>0</v>
      </c>
      <c r="BJ2455" s="20" t="s">
        <v>77</v>
      </c>
      <c r="BK2455" s="227">
        <f>ROUND(I2455*H2455,2)</f>
        <v>0</v>
      </c>
      <c r="BL2455" s="20" t="s">
        <v>248</v>
      </c>
      <c r="BM2455" s="226" t="s">
        <v>3445</v>
      </c>
    </row>
    <row r="2456" s="2" customFormat="1" ht="24.15" customHeight="1">
      <c r="A2456" s="41"/>
      <c r="B2456" s="42"/>
      <c r="C2456" s="277" t="s">
        <v>3446</v>
      </c>
      <c r="D2456" s="277" t="s">
        <v>275</v>
      </c>
      <c r="E2456" s="278" t="s">
        <v>3447</v>
      </c>
      <c r="F2456" s="279" t="s">
        <v>3448</v>
      </c>
      <c r="G2456" s="280" t="s">
        <v>176</v>
      </c>
      <c r="H2456" s="281">
        <v>2580</v>
      </c>
      <c r="I2456" s="282"/>
      <c r="J2456" s="283">
        <f>ROUND(I2456*H2456,2)</f>
        <v>0</v>
      </c>
      <c r="K2456" s="279" t="s">
        <v>148</v>
      </c>
      <c r="L2456" s="284"/>
      <c r="M2456" s="285" t="s">
        <v>19</v>
      </c>
      <c r="N2456" s="286" t="s">
        <v>40</v>
      </c>
      <c r="O2456" s="87"/>
      <c r="P2456" s="224">
        <f>O2456*H2456</f>
        <v>0</v>
      </c>
      <c r="Q2456" s="224">
        <v>0.00017000000000000001</v>
      </c>
      <c r="R2456" s="224">
        <f>Q2456*H2456</f>
        <v>0.43860000000000005</v>
      </c>
      <c r="S2456" s="224">
        <v>0</v>
      </c>
      <c r="T2456" s="225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6" t="s">
        <v>349</v>
      </c>
      <c r="AT2456" s="226" t="s">
        <v>275</v>
      </c>
      <c r="AU2456" s="226" t="s">
        <v>79</v>
      </c>
      <c r="AY2456" s="20" t="s">
        <v>142</v>
      </c>
      <c r="BE2456" s="227">
        <f>IF(N2456="základní",J2456,0)</f>
        <v>0</v>
      </c>
      <c r="BF2456" s="227">
        <f>IF(N2456="snížená",J2456,0)</f>
        <v>0</v>
      </c>
      <c r="BG2456" s="227">
        <f>IF(N2456="zákl. přenesená",J2456,0)</f>
        <v>0</v>
      </c>
      <c r="BH2456" s="227">
        <f>IF(N2456="sníž. přenesená",J2456,0)</f>
        <v>0</v>
      </c>
      <c r="BI2456" s="227">
        <f>IF(N2456="nulová",J2456,0)</f>
        <v>0</v>
      </c>
      <c r="BJ2456" s="20" t="s">
        <v>77</v>
      </c>
      <c r="BK2456" s="227">
        <f>ROUND(I2456*H2456,2)</f>
        <v>0</v>
      </c>
      <c r="BL2456" s="20" t="s">
        <v>248</v>
      </c>
      <c r="BM2456" s="226" t="s">
        <v>3449</v>
      </c>
    </row>
    <row r="2457" s="2" customFormat="1" ht="24.15" customHeight="1">
      <c r="A2457" s="41"/>
      <c r="B2457" s="42"/>
      <c r="C2457" s="277" t="s">
        <v>3450</v>
      </c>
      <c r="D2457" s="277" t="s">
        <v>275</v>
      </c>
      <c r="E2457" s="278" t="s">
        <v>3451</v>
      </c>
      <c r="F2457" s="279" t="s">
        <v>3452</v>
      </c>
      <c r="G2457" s="280" t="s">
        <v>176</v>
      </c>
      <c r="H2457" s="281">
        <v>75</v>
      </c>
      <c r="I2457" s="282"/>
      <c r="J2457" s="283">
        <f>ROUND(I2457*H2457,2)</f>
        <v>0</v>
      </c>
      <c r="K2457" s="279" t="s">
        <v>148</v>
      </c>
      <c r="L2457" s="284"/>
      <c r="M2457" s="285" t="s">
        <v>19</v>
      </c>
      <c r="N2457" s="286" t="s">
        <v>40</v>
      </c>
      <c r="O2457" s="87"/>
      <c r="P2457" s="224">
        <f>O2457*H2457</f>
        <v>0</v>
      </c>
      <c r="Q2457" s="224">
        <v>0.00023000000000000001</v>
      </c>
      <c r="R2457" s="224">
        <f>Q2457*H2457</f>
        <v>0.017250000000000001</v>
      </c>
      <c r="S2457" s="224">
        <v>0</v>
      </c>
      <c r="T2457" s="225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6" t="s">
        <v>349</v>
      </c>
      <c r="AT2457" s="226" t="s">
        <v>275</v>
      </c>
      <c r="AU2457" s="226" t="s">
        <v>79</v>
      </c>
      <c r="AY2457" s="20" t="s">
        <v>142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20" t="s">
        <v>77</v>
      </c>
      <c r="BK2457" s="227">
        <f>ROUND(I2457*H2457,2)</f>
        <v>0</v>
      </c>
      <c r="BL2457" s="20" t="s">
        <v>248</v>
      </c>
      <c r="BM2457" s="226" t="s">
        <v>3453</v>
      </c>
    </row>
    <row r="2458" s="2" customFormat="1" ht="24.15" customHeight="1">
      <c r="A2458" s="41"/>
      <c r="B2458" s="42"/>
      <c r="C2458" s="215" t="s">
        <v>3454</v>
      </c>
      <c r="D2458" s="215" t="s">
        <v>144</v>
      </c>
      <c r="E2458" s="216" t="s">
        <v>3455</v>
      </c>
      <c r="F2458" s="217" t="s">
        <v>3456</v>
      </c>
      <c r="G2458" s="218" t="s">
        <v>176</v>
      </c>
      <c r="H2458" s="219">
        <v>1010</v>
      </c>
      <c r="I2458" s="220"/>
      <c r="J2458" s="221">
        <f>ROUND(I2458*H2458,2)</f>
        <v>0</v>
      </c>
      <c r="K2458" s="217" t="s">
        <v>148</v>
      </c>
      <c r="L2458" s="47"/>
      <c r="M2458" s="222" t="s">
        <v>19</v>
      </c>
      <c r="N2458" s="223" t="s">
        <v>40</v>
      </c>
      <c r="O2458" s="87"/>
      <c r="P2458" s="224">
        <f>O2458*H2458</f>
        <v>0</v>
      </c>
      <c r="Q2458" s="224">
        <v>0</v>
      </c>
      <c r="R2458" s="224">
        <f>Q2458*H2458</f>
        <v>0</v>
      </c>
      <c r="S2458" s="224">
        <v>0</v>
      </c>
      <c r="T2458" s="225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6" t="s">
        <v>248</v>
      </c>
      <c r="AT2458" s="226" t="s">
        <v>144</v>
      </c>
      <c r="AU2458" s="226" t="s">
        <v>79</v>
      </c>
      <c r="AY2458" s="20" t="s">
        <v>142</v>
      </c>
      <c r="BE2458" s="227">
        <f>IF(N2458="základní",J2458,0)</f>
        <v>0</v>
      </c>
      <c r="BF2458" s="227">
        <f>IF(N2458="snížená",J2458,0)</f>
        <v>0</v>
      </c>
      <c r="BG2458" s="227">
        <f>IF(N2458="zákl. přenesená",J2458,0)</f>
        <v>0</v>
      </c>
      <c r="BH2458" s="227">
        <f>IF(N2458="sníž. přenesená",J2458,0)</f>
        <v>0</v>
      </c>
      <c r="BI2458" s="227">
        <f>IF(N2458="nulová",J2458,0)</f>
        <v>0</v>
      </c>
      <c r="BJ2458" s="20" t="s">
        <v>77</v>
      </c>
      <c r="BK2458" s="227">
        <f>ROUND(I2458*H2458,2)</f>
        <v>0</v>
      </c>
      <c r="BL2458" s="20" t="s">
        <v>248</v>
      </c>
      <c r="BM2458" s="226" t="s">
        <v>3457</v>
      </c>
    </row>
    <row r="2459" s="2" customFormat="1">
      <c r="A2459" s="41"/>
      <c r="B2459" s="42"/>
      <c r="C2459" s="43"/>
      <c r="D2459" s="228" t="s">
        <v>151</v>
      </c>
      <c r="E2459" s="43"/>
      <c r="F2459" s="229" t="s">
        <v>3458</v>
      </c>
      <c r="G2459" s="43"/>
      <c r="H2459" s="43"/>
      <c r="I2459" s="230"/>
      <c r="J2459" s="43"/>
      <c r="K2459" s="43"/>
      <c r="L2459" s="47"/>
      <c r="M2459" s="231"/>
      <c r="N2459" s="232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151</v>
      </c>
      <c r="AU2459" s="20" t="s">
        <v>79</v>
      </c>
    </row>
    <row r="2460" s="2" customFormat="1" ht="24.15" customHeight="1">
      <c r="A2460" s="41"/>
      <c r="B2460" s="42"/>
      <c r="C2460" s="277" t="s">
        <v>3459</v>
      </c>
      <c r="D2460" s="277" t="s">
        <v>275</v>
      </c>
      <c r="E2460" s="278" t="s">
        <v>3460</v>
      </c>
      <c r="F2460" s="279" t="s">
        <v>3461</v>
      </c>
      <c r="G2460" s="280" t="s">
        <v>176</v>
      </c>
      <c r="H2460" s="281">
        <v>180</v>
      </c>
      <c r="I2460" s="282"/>
      <c r="J2460" s="283">
        <f>ROUND(I2460*H2460,2)</f>
        <v>0</v>
      </c>
      <c r="K2460" s="279" t="s">
        <v>148</v>
      </c>
      <c r="L2460" s="284"/>
      <c r="M2460" s="285" t="s">
        <v>19</v>
      </c>
      <c r="N2460" s="286" t="s">
        <v>40</v>
      </c>
      <c r="O2460" s="87"/>
      <c r="P2460" s="224">
        <f>O2460*H2460</f>
        <v>0</v>
      </c>
      <c r="Q2460" s="224">
        <v>0.00018000000000000001</v>
      </c>
      <c r="R2460" s="224">
        <f>Q2460*H2460</f>
        <v>0.032400000000000005</v>
      </c>
      <c r="S2460" s="224">
        <v>0</v>
      </c>
      <c r="T2460" s="225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6" t="s">
        <v>349</v>
      </c>
      <c r="AT2460" s="226" t="s">
        <v>275</v>
      </c>
      <c r="AU2460" s="226" t="s">
        <v>79</v>
      </c>
      <c r="AY2460" s="20" t="s">
        <v>142</v>
      </c>
      <c r="BE2460" s="227">
        <f>IF(N2460="základní",J2460,0)</f>
        <v>0</v>
      </c>
      <c r="BF2460" s="227">
        <f>IF(N2460="snížená",J2460,0)</f>
        <v>0</v>
      </c>
      <c r="BG2460" s="227">
        <f>IF(N2460="zákl. přenesená",J2460,0)</f>
        <v>0</v>
      </c>
      <c r="BH2460" s="227">
        <f>IF(N2460="sníž. přenesená",J2460,0)</f>
        <v>0</v>
      </c>
      <c r="BI2460" s="227">
        <f>IF(N2460="nulová",J2460,0)</f>
        <v>0</v>
      </c>
      <c r="BJ2460" s="20" t="s">
        <v>77</v>
      </c>
      <c r="BK2460" s="227">
        <f>ROUND(I2460*H2460,2)</f>
        <v>0</v>
      </c>
      <c r="BL2460" s="20" t="s">
        <v>248</v>
      </c>
      <c r="BM2460" s="226" t="s">
        <v>3462</v>
      </c>
    </row>
    <row r="2461" s="2" customFormat="1" ht="24.15" customHeight="1">
      <c r="A2461" s="41"/>
      <c r="B2461" s="42"/>
      <c r="C2461" s="277" t="s">
        <v>3463</v>
      </c>
      <c r="D2461" s="277" t="s">
        <v>275</v>
      </c>
      <c r="E2461" s="278" t="s">
        <v>3464</v>
      </c>
      <c r="F2461" s="279" t="s">
        <v>3465</v>
      </c>
      <c r="G2461" s="280" t="s">
        <v>176</v>
      </c>
      <c r="H2461" s="281">
        <v>560</v>
      </c>
      <c r="I2461" s="282"/>
      <c r="J2461" s="283">
        <f>ROUND(I2461*H2461,2)</f>
        <v>0</v>
      </c>
      <c r="K2461" s="279" t="s">
        <v>148</v>
      </c>
      <c r="L2461" s="284"/>
      <c r="M2461" s="285" t="s">
        <v>19</v>
      </c>
      <c r="N2461" s="286" t="s">
        <v>40</v>
      </c>
      <c r="O2461" s="87"/>
      <c r="P2461" s="224">
        <f>O2461*H2461</f>
        <v>0</v>
      </c>
      <c r="Q2461" s="224">
        <v>0.00024000000000000001</v>
      </c>
      <c r="R2461" s="224">
        <f>Q2461*H2461</f>
        <v>0.13439999999999999</v>
      </c>
      <c r="S2461" s="224">
        <v>0</v>
      </c>
      <c r="T2461" s="225">
        <f>S2461*H2461</f>
        <v>0</v>
      </c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R2461" s="226" t="s">
        <v>349</v>
      </c>
      <c r="AT2461" s="226" t="s">
        <v>275</v>
      </c>
      <c r="AU2461" s="226" t="s">
        <v>79</v>
      </c>
      <c r="AY2461" s="20" t="s">
        <v>142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20" t="s">
        <v>77</v>
      </c>
      <c r="BK2461" s="227">
        <f>ROUND(I2461*H2461,2)</f>
        <v>0</v>
      </c>
      <c r="BL2461" s="20" t="s">
        <v>248</v>
      </c>
      <c r="BM2461" s="226" t="s">
        <v>3466</v>
      </c>
    </row>
    <row r="2462" s="2" customFormat="1" ht="24.15" customHeight="1">
      <c r="A2462" s="41"/>
      <c r="B2462" s="42"/>
      <c r="C2462" s="277" t="s">
        <v>3467</v>
      </c>
      <c r="D2462" s="277" t="s">
        <v>275</v>
      </c>
      <c r="E2462" s="278" t="s">
        <v>3468</v>
      </c>
      <c r="F2462" s="279" t="s">
        <v>3469</v>
      </c>
      <c r="G2462" s="280" t="s">
        <v>176</v>
      </c>
      <c r="H2462" s="281">
        <v>150</v>
      </c>
      <c r="I2462" s="282"/>
      <c r="J2462" s="283">
        <f>ROUND(I2462*H2462,2)</f>
        <v>0</v>
      </c>
      <c r="K2462" s="279" t="s">
        <v>148</v>
      </c>
      <c r="L2462" s="284"/>
      <c r="M2462" s="285" t="s">
        <v>19</v>
      </c>
      <c r="N2462" s="286" t="s">
        <v>40</v>
      </c>
      <c r="O2462" s="87"/>
      <c r="P2462" s="224">
        <f>O2462*H2462</f>
        <v>0</v>
      </c>
      <c r="Q2462" s="224">
        <v>0.00024000000000000001</v>
      </c>
      <c r="R2462" s="224">
        <f>Q2462*H2462</f>
        <v>0.036000000000000004</v>
      </c>
      <c r="S2462" s="224">
        <v>0</v>
      </c>
      <c r="T2462" s="225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6" t="s">
        <v>349</v>
      </c>
      <c r="AT2462" s="226" t="s">
        <v>275</v>
      </c>
      <c r="AU2462" s="226" t="s">
        <v>79</v>
      </c>
      <c r="AY2462" s="20" t="s">
        <v>142</v>
      </c>
      <c r="BE2462" s="227">
        <f>IF(N2462="základní",J2462,0)</f>
        <v>0</v>
      </c>
      <c r="BF2462" s="227">
        <f>IF(N2462="snížená",J2462,0)</f>
        <v>0</v>
      </c>
      <c r="BG2462" s="227">
        <f>IF(N2462="zákl. přenesená",J2462,0)</f>
        <v>0</v>
      </c>
      <c r="BH2462" s="227">
        <f>IF(N2462="sníž. přenesená",J2462,0)</f>
        <v>0</v>
      </c>
      <c r="BI2462" s="227">
        <f>IF(N2462="nulová",J2462,0)</f>
        <v>0</v>
      </c>
      <c r="BJ2462" s="20" t="s">
        <v>77</v>
      </c>
      <c r="BK2462" s="227">
        <f>ROUND(I2462*H2462,2)</f>
        <v>0</v>
      </c>
      <c r="BL2462" s="20" t="s">
        <v>248</v>
      </c>
      <c r="BM2462" s="226" t="s">
        <v>3470</v>
      </c>
    </row>
    <row r="2463" s="2" customFormat="1" ht="24.15" customHeight="1">
      <c r="A2463" s="41"/>
      <c r="B2463" s="42"/>
      <c r="C2463" s="277" t="s">
        <v>3471</v>
      </c>
      <c r="D2463" s="277" t="s">
        <v>275</v>
      </c>
      <c r="E2463" s="278" t="s">
        <v>3472</v>
      </c>
      <c r="F2463" s="279" t="s">
        <v>3473</v>
      </c>
      <c r="G2463" s="280" t="s">
        <v>176</v>
      </c>
      <c r="H2463" s="281">
        <v>120</v>
      </c>
      <c r="I2463" s="282"/>
      <c r="J2463" s="283">
        <f>ROUND(I2463*H2463,2)</f>
        <v>0</v>
      </c>
      <c r="K2463" s="279" t="s">
        <v>148</v>
      </c>
      <c r="L2463" s="284"/>
      <c r="M2463" s="285" t="s">
        <v>19</v>
      </c>
      <c r="N2463" s="286" t="s">
        <v>40</v>
      </c>
      <c r="O2463" s="87"/>
      <c r="P2463" s="224">
        <f>O2463*H2463</f>
        <v>0</v>
      </c>
      <c r="Q2463" s="224">
        <v>0.00024000000000000001</v>
      </c>
      <c r="R2463" s="224">
        <f>Q2463*H2463</f>
        <v>0.028799999999999999</v>
      </c>
      <c r="S2463" s="224">
        <v>0</v>
      </c>
      <c r="T2463" s="225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6" t="s">
        <v>349</v>
      </c>
      <c r="AT2463" s="226" t="s">
        <v>275</v>
      </c>
      <c r="AU2463" s="226" t="s">
        <v>79</v>
      </c>
      <c r="AY2463" s="20" t="s">
        <v>142</v>
      </c>
      <c r="BE2463" s="227">
        <f>IF(N2463="základní",J2463,0)</f>
        <v>0</v>
      </c>
      <c r="BF2463" s="227">
        <f>IF(N2463="snížená",J2463,0)</f>
        <v>0</v>
      </c>
      <c r="BG2463" s="227">
        <f>IF(N2463="zákl. přenesená",J2463,0)</f>
        <v>0</v>
      </c>
      <c r="BH2463" s="227">
        <f>IF(N2463="sníž. přenesená",J2463,0)</f>
        <v>0</v>
      </c>
      <c r="BI2463" s="227">
        <f>IF(N2463="nulová",J2463,0)</f>
        <v>0</v>
      </c>
      <c r="BJ2463" s="20" t="s">
        <v>77</v>
      </c>
      <c r="BK2463" s="227">
        <f>ROUND(I2463*H2463,2)</f>
        <v>0</v>
      </c>
      <c r="BL2463" s="20" t="s">
        <v>248</v>
      </c>
      <c r="BM2463" s="226" t="s">
        <v>3474</v>
      </c>
    </row>
    <row r="2464" s="2" customFormat="1" ht="24.15" customHeight="1">
      <c r="A2464" s="41"/>
      <c r="B2464" s="42"/>
      <c r="C2464" s="215" t="s">
        <v>3475</v>
      </c>
      <c r="D2464" s="215" t="s">
        <v>144</v>
      </c>
      <c r="E2464" s="216" t="s">
        <v>3476</v>
      </c>
      <c r="F2464" s="217" t="s">
        <v>3477</v>
      </c>
      <c r="G2464" s="218" t="s">
        <v>176</v>
      </c>
      <c r="H2464" s="219">
        <v>29</v>
      </c>
      <c r="I2464" s="220"/>
      <c r="J2464" s="221">
        <f>ROUND(I2464*H2464,2)</f>
        <v>0</v>
      </c>
      <c r="K2464" s="217" t="s">
        <v>148</v>
      </c>
      <c r="L2464" s="47"/>
      <c r="M2464" s="222" t="s">
        <v>19</v>
      </c>
      <c r="N2464" s="223" t="s">
        <v>40</v>
      </c>
      <c r="O2464" s="87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248</v>
      </c>
      <c r="AT2464" s="226" t="s">
        <v>144</v>
      </c>
      <c r="AU2464" s="226" t="s">
        <v>79</v>
      </c>
      <c r="AY2464" s="20" t="s">
        <v>142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77</v>
      </c>
      <c r="BK2464" s="227">
        <f>ROUND(I2464*H2464,2)</f>
        <v>0</v>
      </c>
      <c r="BL2464" s="20" t="s">
        <v>248</v>
      </c>
      <c r="BM2464" s="226" t="s">
        <v>3478</v>
      </c>
    </row>
    <row r="2465" s="2" customFormat="1">
      <c r="A2465" s="41"/>
      <c r="B2465" s="42"/>
      <c r="C2465" s="43"/>
      <c r="D2465" s="228" t="s">
        <v>151</v>
      </c>
      <c r="E2465" s="43"/>
      <c r="F2465" s="229" t="s">
        <v>3479</v>
      </c>
      <c r="G2465" s="43"/>
      <c r="H2465" s="43"/>
      <c r="I2465" s="230"/>
      <c r="J2465" s="43"/>
      <c r="K2465" s="43"/>
      <c r="L2465" s="47"/>
      <c r="M2465" s="231"/>
      <c r="N2465" s="232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151</v>
      </c>
      <c r="AU2465" s="20" t="s">
        <v>79</v>
      </c>
    </row>
    <row r="2466" s="2" customFormat="1" ht="24.15" customHeight="1">
      <c r="A2466" s="41"/>
      <c r="B2466" s="42"/>
      <c r="C2466" s="277" t="s">
        <v>3480</v>
      </c>
      <c r="D2466" s="277" t="s">
        <v>275</v>
      </c>
      <c r="E2466" s="278" t="s">
        <v>3481</v>
      </c>
      <c r="F2466" s="279" t="s">
        <v>3482</v>
      </c>
      <c r="G2466" s="280" t="s">
        <v>176</v>
      </c>
      <c r="H2466" s="281">
        <v>14</v>
      </c>
      <c r="I2466" s="282"/>
      <c r="J2466" s="283">
        <f>ROUND(I2466*H2466,2)</f>
        <v>0</v>
      </c>
      <c r="K2466" s="279" t="s">
        <v>148</v>
      </c>
      <c r="L2466" s="284"/>
      <c r="M2466" s="285" t="s">
        <v>19</v>
      </c>
      <c r="N2466" s="286" t="s">
        <v>40</v>
      </c>
      <c r="O2466" s="87"/>
      <c r="P2466" s="224">
        <f>O2466*H2466</f>
        <v>0</v>
      </c>
      <c r="Q2466" s="224">
        <v>0.00048999999999999998</v>
      </c>
      <c r="R2466" s="224">
        <f>Q2466*H2466</f>
        <v>0.0068599999999999998</v>
      </c>
      <c r="S2466" s="224">
        <v>0</v>
      </c>
      <c r="T2466" s="225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26" t="s">
        <v>349</v>
      </c>
      <c r="AT2466" s="226" t="s">
        <v>275</v>
      </c>
      <c r="AU2466" s="226" t="s">
        <v>79</v>
      </c>
      <c r="AY2466" s="20" t="s">
        <v>142</v>
      </c>
      <c r="BE2466" s="227">
        <f>IF(N2466="základní",J2466,0)</f>
        <v>0</v>
      </c>
      <c r="BF2466" s="227">
        <f>IF(N2466="snížená",J2466,0)</f>
        <v>0</v>
      </c>
      <c r="BG2466" s="227">
        <f>IF(N2466="zákl. přenesená",J2466,0)</f>
        <v>0</v>
      </c>
      <c r="BH2466" s="227">
        <f>IF(N2466="sníž. přenesená",J2466,0)</f>
        <v>0</v>
      </c>
      <c r="BI2466" s="227">
        <f>IF(N2466="nulová",J2466,0)</f>
        <v>0</v>
      </c>
      <c r="BJ2466" s="20" t="s">
        <v>77</v>
      </c>
      <c r="BK2466" s="227">
        <f>ROUND(I2466*H2466,2)</f>
        <v>0</v>
      </c>
      <c r="BL2466" s="20" t="s">
        <v>248</v>
      </c>
      <c r="BM2466" s="226" t="s">
        <v>3483</v>
      </c>
    </row>
    <row r="2467" s="2" customFormat="1" ht="16.5" customHeight="1">
      <c r="A2467" s="41"/>
      <c r="B2467" s="42"/>
      <c r="C2467" s="277" t="s">
        <v>3484</v>
      </c>
      <c r="D2467" s="277" t="s">
        <v>275</v>
      </c>
      <c r="E2467" s="278" t="s">
        <v>3485</v>
      </c>
      <c r="F2467" s="279" t="s">
        <v>3486</v>
      </c>
      <c r="G2467" s="280" t="s">
        <v>176</v>
      </c>
      <c r="H2467" s="281">
        <v>15</v>
      </c>
      <c r="I2467" s="282"/>
      <c r="J2467" s="283">
        <f>ROUND(I2467*H2467,2)</f>
        <v>0</v>
      </c>
      <c r="K2467" s="279" t="s">
        <v>148</v>
      </c>
      <c r="L2467" s="284"/>
      <c r="M2467" s="285" t="s">
        <v>19</v>
      </c>
      <c r="N2467" s="286" t="s">
        <v>40</v>
      </c>
      <c r="O2467" s="87"/>
      <c r="P2467" s="224">
        <f>O2467*H2467</f>
        <v>0</v>
      </c>
      <c r="Q2467" s="224">
        <v>0.00052999999999999998</v>
      </c>
      <c r="R2467" s="224">
        <f>Q2467*H2467</f>
        <v>0.0079500000000000005</v>
      </c>
      <c r="S2467" s="224">
        <v>0</v>
      </c>
      <c r="T2467" s="225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26" t="s">
        <v>349</v>
      </c>
      <c r="AT2467" s="226" t="s">
        <v>275</v>
      </c>
      <c r="AU2467" s="226" t="s">
        <v>79</v>
      </c>
      <c r="AY2467" s="20" t="s">
        <v>142</v>
      </c>
      <c r="BE2467" s="227">
        <f>IF(N2467="základní",J2467,0)</f>
        <v>0</v>
      </c>
      <c r="BF2467" s="227">
        <f>IF(N2467="snížená",J2467,0)</f>
        <v>0</v>
      </c>
      <c r="BG2467" s="227">
        <f>IF(N2467="zákl. přenesená",J2467,0)</f>
        <v>0</v>
      </c>
      <c r="BH2467" s="227">
        <f>IF(N2467="sníž. přenesená",J2467,0)</f>
        <v>0</v>
      </c>
      <c r="BI2467" s="227">
        <f>IF(N2467="nulová",J2467,0)</f>
        <v>0</v>
      </c>
      <c r="BJ2467" s="20" t="s">
        <v>77</v>
      </c>
      <c r="BK2467" s="227">
        <f>ROUND(I2467*H2467,2)</f>
        <v>0</v>
      </c>
      <c r="BL2467" s="20" t="s">
        <v>248</v>
      </c>
      <c r="BM2467" s="226" t="s">
        <v>3487</v>
      </c>
    </row>
    <row r="2468" s="2" customFormat="1" ht="24.15" customHeight="1">
      <c r="A2468" s="41"/>
      <c r="B2468" s="42"/>
      <c r="C2468" s="215" t="s">
        <v>3488</v>
      </c>
      <c r="D2468" s="215" t="s">
        <v>144</v>
      </c>
      <c r="E2468" s="216" t="s">
        <v>3489</v>
      </c>
      <c r="F2468" s="217" t="s">
        <v>3490</v>
      </c>
      <c r="G2468" s="218" t="s">
        <v>176</v>
      </c>
      <c r="H2468" s="219">
        <v>15</v>
      </c>
      <c r="I2468" s="220"/>
      <c r="J2468" s="221">
        <f>ROUND(I2468*H2468,2)</f>
        <v>0</v>
      </c>
      <c r="K2468" s="217" t="s">
        <v>148</v>
      </c>
      <c r="L2468" s="47"/>
      <c r="M2468" s="222" t="s">
        <v>19</v>
      </c>
      <c r="N2468" s="223" t="s">
        <v>40</v>
      </c>
      <c r="O2468" s="87"/>
      <c r="P2468" s="224">
        <f>O2468*H2468</f>
        <v>0</v>
      </c>
      <c r="Q2468" s="224">
        <v>0</v>
      </c>
      <c r="R2468" s="224">
        <f>Q2468*H2468</f>
        <v>0</v>
      </c>
      <c r="S2468" s="224">
        <v>0</v>
      </c>
      <c r="T2468" s="225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26" t="s">
        <v>248</v>
      </c>
      <c r="AT2468" s="226" t="s">
        <v>144</v>
      </c>
      <c r="AU2468" s="226" t="s">
        <v>79</v>
      </c>
      <c r="AY2468" s="20" t="s">
        <v>142</v>
      </c>
      <c r="BE2468" s="227">
        <f>IF(N2468="základní",J2468,0)</f>
        <v>0</v>
      </c>
      <c r="BF2468" s="227">
        <f>IF(N2468="snížená",J2468,0)</f>
        <v>0</v>
      </c>
      <c r="BG2468" s="227">
        <f>IF(N2468="zákl. přenesená",J2468,0)</f>
        <v>0</v>
      </c>
      <c r="BH2468" s="227">
        <f>IF(N2468="sníž. přenesená",J2468,0)</f>
        <v>0</v>
      </c>
      <c r="BI2468" s="227">
        <f>IF(N2468="nulová",J2468,0)</f>
        <v>0</v>
      </c>
      <c r="BJ2468" s="20" t="s">
        <v>77</v>
      </c>
      <c r="BK2468" s="227">
        <f>ROUND(I2468*H2468,2)</f>
        <v>0</v>
      </c>
      <c r="BL2468" s="20" t="s">
        <v>248</v>
      </c>
      <c r="BM2468" s="226" t="s">
        <v>3491</v>
      </c>
    </row>
    <row r="2469" s="2" customFormat="1">
      <c r="A2469" s="41"/>
      <c r="B2469" s="42"/>
      <c r="C2469" s="43"/>
      <c r="D2469" s="228" t="s">
        <v>151</v>
      </c>
      <c r="E2469" s="43"/>
      <c r="F2469" s="229" t="s">
        <v>3492</v>
      </c>
      <c r="G2469" s="43"/>
      <c r="H2469" s="43"/>
      <c r="I2469" s="230"/>
      <c r="J2469" s="43"/>
      <c r="K2469" s="43"/>
      <c r="L2469" s="47"/>
      <c r="M2469" s="231"/>
      <c r="N2469" s="232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151</v>
      </c>
      <c r="AU2469" s="20" t="s">
        <v>79</v>
      </c>
    </row>
    <row r="2470" s="2" customFormat="1" ht="16.5" customHeight="1">
      <c r="A2470" s="41"/>
      <c r="B2470" s="42"/>
      <c r="C2470" s="277" t="s">
        <v>3493</v>
      </c>
      <c r="D2470" s="277" t="s">
        <v>275</v>
      </c>
      <c r="E2470" s="278" t="s">
        <v>3494</v>
      </c>
      <c r="F2470" s="279" t="s">
        <v>3495</v>
      </c>
      <c r="G2470" s="280" t="s">
        <v>176</v>
      </c>
      <c r="H2470" s="281">
        <v>15</v>
      </c>
      <c r="I2470" s="282"/>
      <c r="J2470" s="283">
        <f>ROUND(I2470*H2470,2)</f>
        <v>0</v>
      </c>
      <c r="K2470" s="279" t="s">
        <v>148</v>
      </c>
      <c r="L2470" s="284"/>
      <c r="M2470" s="285" t="s">
        <v>19</v>
      </c>
      <c r="N2470" s="286" t="s">
        <v>40</v>
      </c>
      <c r="O2470" s="87"/>
      <c r="P2470" s="224">
        <f>O2470*H2470</f>
        <v>0</v>
      </c>
      <c r="Q2470" s="224">
        <v>0.00076999999999999996</v>
      </c>
      <c r="R2470" s="224">
        <f>Q2470*H2470</f>
        <v>0.01155</v>
      </c>
      <c r="S2470" s="224">
        <v>0</v>
      </c>
      <c r="T2470" s="225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26" t="s">
        <v>349</v>
      </c>
      <c r="AT2470" s="226" t="s">
        <v>275</v>
      </c>
      <c r="AU2470" s="226" t="s">
        <v>79</v>
      </c>
      <c r="AY2470" s="20" t="s">
        <v>142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20" t="s">
        <v>77</v>
      </c>
      <c r="BK2470" s="227">
        <f>ROUND(I2470*H2470,2)</f>
        <v>0</v>
      </c>
      <c r="BL2470" s="20" t="s">
        <v>248</v>
      </c>
      <c r="BM2470" s="226" t="s">
        <v>3496</v>
      </c>
    </row>
    <row r="2471" s="2" customFormat="1" ht="24.15" customHeight="1">
      <c r="A2471" s="41"/>
      <c r="B2471" s="42"/>
      <c r="C2471" s="215" t="s">
        <v>3497</v>
      </c>
      <c r="D2471" s="215" t="s">
        <v>144</v>
      </c>
      <c r="E2471" s="216" t="s">
        <v>3498</v>
      </c>
      <c r="F2471" s="217" t="s">
        <v>3499</v>
      </c>
      <c r="G2471" s="218" t="s">
        <v>176</v>
      </c>
      <c r="H2471" s="219">
        <v>249</v>
      </c>
      <c r="I2471" s="220"/>
      <c r="J2471" s="221">
        <f>ROUND(I2471*H2471,2)</f>
        <v>0</v>
      </c>
      <c r="K2471" s="217" t="s">
        <v>148</v>
      </c>
      <c r="L2471" s="47"/>
      <c r="M2471" s="222" t="s">
        <v>19</v>
      </c>
      <c r="N2471" s="223" t="s">
        <v>40</v>
      </c>
      <c r="O2471" s="87"/>
      <c r="P2471" s="224">
        <f>O2471*H2471</f>
        <v>0</v>
      </c>
      <c r="Q2471" s="224">
        <v>0</v>
      </c>
      <c r="R2471" s="224">
        <f>Q2471*H2471</f>
        <v>0</v>
      </c>
      <c r="S2471" s="224">
        <v>0</v>
      </c>
      <c r="T2471" s="225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6" t="s">
        <v>248</v>
      </c>
      <c r="AT2471" s="226" t="s">
        <v>144</v>
      </c>
      <c r="AU2471" s="226" t="s">
        <v>79</v>
      </c>
      <c r="AY2471" s="20" t="s">
        <v>142</v>
      </c>
      <c r="BE2471" s="227">
        <f>IF(N2471="základní",J2471,0)</f>
        <v>0</v>
      </c>
      <c r="BF2471" s="227">
        <f>IF(N2471="snížená",J2471,0)</f>
        <v>0</v>
      </c>
      <c r="BG2471" s="227">
        <f>IF(N2471="zákl. přenesená",J2471,0)</f>
        <v>0</v>
      </c>
      <c r="BH2471" s="227">
        <f>IF(N2471="sníž. přenesená",J2471,0)</f>
        <v>0</v>
      </c>
      <c r="BI2471" s="227">
        <f>IF(N2471="nulová",J2471,0)</f>
        <v>0</v>
      </c>
      <c r="BJ2471" s="20" t="s">
        <v>77</v>
      </c>
      <c r="BK2471" s="227">
        <f>ROUND(I2471*H2471,2)</f>
        <v>0</v>
      </c>
      <c r="BL2471" s="20" t="s">
        <v>248</v>
      </c>
      <c r="BM2471" s="226" t="s">
        <v>3500</v>
      </c>
    </row>
    <row r="2472" s="2" customFormat="1">
      <c r="A2472" s="41"/>
      <c r="B2472" s="42"/>
      <c r="C2472" s="43"/>
      <c r="D2472" s="228" t="s">
        <v>151</v>
      </c>
      <c r="E2472" s="43"/>
      <c r="F2472" s="229" t="s">
        <v>3501</v>
      </c>
      <c r="G2472" s="43"/>
      <c r="H2472" s="43"/>
      <c r="I2472" s="230"/>
      <c r="J2472" s="43"/>
      <c r="K2472" s="43"/>
      <c r="L2472" s="47"/>
      <c r="M2472" s="231"/>
      <c r="N2472" s="232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151</v>
      </c>
      <c r="AU2472" s="20" t="s">
        <v>79</v>
      </c>
    </row>
    <row r="2473" s="2" customFormat="1" ht="24.15" customHeight="1">
      <c r="A2473" s="41"/>
      <c r="B2473" s="42"/>
      <c r="C2473" s="277" t="s">
        <v>3502</v>
      </c>
      <c r="D2473" s="277" t="s">
        <v>275</v>
      </c>
      <c r="E2473" s="278" t="s">
        <v>3503</v>
      </c>
      <c r="F2473" s="279" t="s">
        <v>3504</v>
      </c>
      <c r="G2473" s="280" t="s">
        <v>176</v>
      </c>
      <c r="H2473" s="281">
        <v>134</v>
      </c>
      <c r="I2473" s="282"/>
      <c r="J2473" s="283">
        <f>ROUND(I2473*H2473,2)</f>
        <v>0</v>
      </c>
      <c r="K2473" s="279" t="s">
        <v>148</v>
      </c>
      <c r="L2473" s="284"/>
      <c r="M2473" s="285" t="s">
        <v>19</v>
      </c>
      <c r="N2473" s="286" t="s">
        <v>40</v>
      </c>
      <c r="O2473" s="87"/>
      <c r="P2473" s="224">
        <f>O2473*H2473</f>
        <v>0</v>
      </c>
      <c r="Q2473" s="224">
        <v>0.0020899999999999998</v>
      </c>
      <c r="R2473" s="224">
        <f>Q2473*H2473</f>
        <v>0.28005999999999998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349</v>
      </c>
      <c r="AT2473" s="226" t="s">
        <v>275</v>
      </c>
      <c r="AU2473" s="226" t="s">
        <v>79</v>
      </c>
      <c r="AY2473" s="20" t="s">
        <v>142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77</v>
      </c>
      <c r="BK2473" s="227">
        <f>ROUND(I2473*H2473,2)</f>
        <v>0</v>
      </c>
      <c r="BL2473" s="20" t="s">
        <v>248</v>
      </c>
      <c r="BM2473" s="226" t="s">
        <v>3505</v>
      </c>
    </row>
    <row r="2474" s="2" customFormat="1" ht="24.15" customHeight="1">
      <c r="A2474" s="41"/>
      <c r="B2474" s="42"/>
      <c r="C2474" s="277" t="s">
        <v>3506</v>
      </c>
      <c r="D2474" s="277" t="s">
        <v>275</v>
      </c>
      <c r="E2474" s="278" t="s">
        <v>3507</v>
      </c>
      <c r="F2474" s="279" t="s">
        <v>3508</v>
      </c>
      <c r="G2474" s="280" t="s">
        <v>176</v>
      </c>
      <c r="H2474" s="281">
        <v>115</v>
      </c>
      <c r="I2474" s="282"/>
      <c r="J2474" s="283">
        <f>ROUND(I2474*H2474,2)</f>
        <v>0</v>
      </c>
      <c r="K2474" s="279" t="s">
        <v>148</v>
      </c>
      <c r="L2474" s="284"/>
      <c r="M2474" s="285" t="s">
        <v>19</v>
      </c>
      <c r="N2474" s="286" t="s">
        <v>40</v>
      </c>
      <c r="O2474" s="87"/>
      <c r="P2474" s="224">
        <f>O2474*H2474</f>
        <v>0</v>
      </c>
      <c r="Q2474" s="224">
        <v>0.0024499999999999999</v>
      </c>
      <c r="R2474" s="224">
        <f>Q2474*H2474</f>
        <v>0.28175</v>
      </c>
      <c r="S2474" s="224">
        <v>0</v>
      </c>
      <c r="T2474" s="225">
        <f>S2474*H2474</f>
        <v>0</v>
      </c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R2474" s="226" t="s">
        <v>349</v>
      </c>
      <c r="AT2474" s="226" t="s">
        <v>275</v>
      </c>
      <c r="AU2474" s="226" t="s">
        <v>79</v>
      </c>
      <c r="AY2474" s="20" t="s">
        <v>142</v>
      </c>
      <c r="BE2474" s="227">
        <f>IF(N2474="základní",J2474,0)</f>
        <v>0</v>
      </c>
      <c r="BF2474" s="227">
        <f>IF(N2474="snížená",J2474,0)</f>
        <v>0</v>
      </c>
      <c r="BG2474" s="227">
        <f>IF(N2474="zákl. přenesená",J2474,0)</f>
        <v>0</v>
      </c>
      <c r="BH2474" s="227">
        <f>IF(N2474="sníž. přenesená",J2474,0)</f>
        <v>0</v>
      </c>
      <c r="BI2474" s="227">
        <f>IF(N2474="nulová",J2474,0)</f>
        <v>0</v>
      </c>
      <c r="BJ2474" s="20" t="s">
        <v>77</v>
      </c>
      <c r="BK2474" s="227">
        <f>ROUND(I2474*H2474,2)</f>
        <v>0</v>
      </c>
      <c r="BL2474" s="20" t="s">
        <v>248</v>
      </c>
      <c r="BM2474" s="226" t="s">
        <v>3509</v>
      </c>
    </row>
    <row r="2475" s="2" customFormat="1" ht="16.5" customHeight="1">
      <c r="A2475" s="41"/>
      <c r="B2475" s="42"/>
      <c r="C2475" s="215" t="s">
        <v>3510</v>
      </c>
      <c r="D2475" s="215" t="s">
        <v>144</v>
      </c>
      <c r="E2475" s="216" t="s">
        <v>3511</v>
      </c>
      <c r="F2475" s="217" t="s">
        <v>3512</v>
      </c>
      <c r="G2475" s="218" t="s">
        <v>176</v>
      </c>
      <c r="H2475" s="219">
        <v>88</v>
      </c>
      <c r="I2475" s="220"/>
      <c r="J2475" s="221">
        <f>ROUND(I2475*H2475,2)</f>
        <v>0</v>
      </c>
      <c r="K2475" s="217" t="s">
        <v>148</v>
      </c>
      <c r="L2475" s="47"/>
      <c r="M2475" s="222" t="s">
        <v>19</v>
      </c>
      <c r="N2475" s="223" t="s">
        <v>40</v>
      </c>
      <c r="O2475" s="87"/>
      <c r="P2475" s="224">
        <f>O2475*H2475</f>
        <v>0</v>
      </c>
      <c r="Q2475" s="224">
        <v>0</v>
      </c>
      <c r="R2475" s="224">
        <f>Q2475*H2475</f>
        <v>0</v>
      </c>
      <c r="S2475" s="224">
        <v>0</v>
      </c>
      <c r="T2475" s="225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6" t="s">
        <v>248</v>
      </c>
      <c r="AT2475" s="226" t="s">
        <v>144</v>
      </c>
      <c r="AU2475" s="226" t="s">
        <v>79</v>
      </c>
      <c r="AY2475" s="20" t="s">
        <v>142</v>
      </c>
      <c r="BE2475" s="227">
        <f>IF(N2475="základní",J2475,0)</f>
        <v>0</v>
      </c>
      <c r="BF2475" s="227">
        <f>IF(N2475="snížená",J2475,0)</f>
        <v>0</v>
      </c>
      <c r="BG2475" s="227">
        <f>IF(N2475="zákl. přenesená",J2475,0)</f>
        <v>0</v>
      </c>
      <c r="BH2475" s="227">
        <f>IF(N2475="sníž. přenesená",J2475,0)</f>
        <v>0</v>
      </c>
      <c r="BI2475" s="227">
        <f>IF(N2475="nulová",J2475,0)</f>
        <v>0</v>
      </c>
      <c r="BJ2475" s="20" t="s">
        <v>77</v>
      </c>
      <c r="BK2475" s="227">
        <f>ROUND(I2475*H2475,2)</f>
        <v>0</v>
      </c>
      <c r="BL2475" s="20" t="s">
        <v>248</v>
      </c>
      <c r="BM2475" s="226" t="s">
        <v>3513</v>
      </c>
    </row>
    <row r="2476" s="2" customFormat="1">
      <c r="A2476" s="41"/>
      <c r="B2476" s="42"/>
      <c r="C2476" s="43"/>
      <c r="D2476" s="228" t="s">
        <v>151</v>
      </c>
      <c r="E2476" s="43"/>
      <c r="F2476" s="229" t="s">
        <v>3514</v>
      </c>
      <c r="G2476" s="43"/>
      <c r="H2476" s="43"/>
      <c r="I2476" s="230"/>
      <c r="J2476" s="43"/>
      <c r="K2476" s="43"/>
      <c r="L2476" s="47"/>
      <c r="M2476" s="231"/>
      <c r="N2476" s="232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151</v>
      </c>
      <c r="AU2476" s="20" t="s">
        <v>79</v>
      </c>
    </row>
    <row r="2477" s="2" customFormat="1" ht="16.5" customHeight="1">
      <c r="A2477" s="41"/>
      <c r="B2477" s="42"/>
      <c r="C2477" s="277" t="s">
        <v>3515</v>
      </c>
      <c r="D2477" s="277" t="s">
        <v>275</v>
      </c>
      <c r="E2477" s="278" t="s">
        <v>3516</v>
      </c>
      <c r="F2477" s="279" t="s">
        <v>3517</v>
      </c>
      <c r="G2477" s="280" t="s">
        <v>176</v>
      </c>
      <c r="H2477" s="281">
        <v>88</v>
      </c>
      <c r="I2477" s="282"/>
      <c r="J2477" s="283">
        <f>ROUND(I2477*H2477,2)</f>
        <v>0</v>
      </c>
      <c r="K2477" s="279" t="s">
        <v>148</v>
      </c>
      <c r="L2477" s="284"/>
      <c r="M2477" s="285" t="s">
        <v>19</v>
      </c>
      <c r="N2477" s="286" t="s">
        <v>40</v>
      </c>
      <c r="O2477" s="87"/>
      <c r="P2477" s="224">
        <f>O2477*H2477</f>
        <v>0</v>
      </c>
      <c r="Q2477" s="224">
        <v>0.00010000000000000001</v>
      </c>
      <c r="R2477" s="224">
        <f>Q2477*H2477</f>
        <v>0.0088000000000000005</v>
      </c>
      <c r="S2477" s="224">
        <v>0</v>
      </c>
      <c r="T2477" s="225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6" t="s">
        <v>349</v>
      </c>
      <c r="AT2477" s="226" t="s">
        <v>275</v>
      </c>
      <c r="AU2477" s="226" t="s">
        <v>79</v>
      </c>
      <c r="AY2477" s="20" t="s">
        <v>142</v>
      </c>
      <c r="BE2477" s="227">
        <f>IF(N2477="základní",J2477,0)</f>
        <v>0</v>
      </c>
      <c r="BF2477" s="227">
        <f>IF(N2477="snížená",J2477,0)</f>
        <v>0</v>
      </c>
      <c r="BG2477" s="227">
        <f>IF(N2477="zákl. přenesená",J2477,0)</f>
        <v>0</v>
      </c>
      <c r="BH2477" s="227">
        <f>IF(N2477="sníž. přenesená",J2477,0)</f>
        <v>0</v>
      </c>
      <c r="BI2477" s="227">
        <f>IF(N2477="nulová",J2477,0)</f>
        <v>0</v>
      </c>
      <c r="BJ2477" s="20" t="s">
        <v>77</v>
      </c>
      <c r="BK2477" s="227">
        <f>ROUND(I2477*H2477,2)</f>
        <v>0</v>
      </c>
      <c r="BL2477" s="20" t="s">
        <v>248</v>
      </c>
      <c r="BM2477" s="226" t="s">
        <v>3518</v>
      </c>
    </row>
    <row r="2478" s="2" customFormat="1">
      <c r="A2478" s="41"/>
      <c r="B2478" s="42"/>
      <c r="C2478" s="43"/>
      <c r="D2478" s="235" t="s">
        <v>3370</v>
      </c>
      <c r="E2478" s="43"/>
      <c r="F2478" s="295" t="s">
        <v>3519</v>
      </c>
      <c r="G2478" s="43"/>
      <c r="H2478" s="43"/>
      <c r="I2478" s="230"/>
      <c r="J2478" s="43"/>
      <c r="K2478" s="43"/>
      <c r="L2478" s="47"/>
      <c r="M2478" s="231"/>
      <c r="N2478" s="232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3370</v>
      </c>
      <c r="AU2478" s="20" t="s">
        <v>79</v>
      </c>
    </row>
    <row r="2479" s="2" customFormat="1" ht="24.15" customHeight="1">
      <c r="A2479" s="41"/>
      <c r="B2479" s="42"/>
      <c r="C2479" s="215" t="s">
        <v>2601</v>
      </c>
      <c r="D2479" s="215" t="s">
        <v>144</v>
      </c>
      <c r="E2479" s="216" t="s">
        <v>3520</v>
      </c>
      <c r="F2479" s="217" t="s">
        <v>3521</v>
      </c>
      <c r="G2479" s="218" t="s">
        <v>166</v>
      </c>
      <c r="H2479" s="219">
        <v>1948</v>
      </c>
      <c r="I2479" s="220"/>
      <c r="J2479" s="221">
        <f>ROUND(I2479*H2479,2)</f>
        <v>0</v>
      </c>
      <c r="K2479" s="217" t="s">
        <v>148</v>
      </c>
      <c r="L2479" s="47"/>
      <c r="M2479" s="222" t="s">
        <v>19</v>
      </c>
      <c r="N2479" s="223" t="s">
        <v>40</v>
      </c>
      <c r="O2479" s="87"/>
      <c r="P2479" s="224">
        <f>O2479*H2479</f>
        <v>0</v>
      </c>
      <c r="Q2479" s="224">
        <v>0</v>
      </c>
      <c r="R2479" s="224">
        <f>Q2479*H2479</f>
        <v>0</v>
      </c>
      <c r="S2479" s="224">
        <v>0</v>
      </c>
      <c r="T2479" s="225">
        <f>S2479*H2479</f>
        <v>0</v>
      </c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R2479" s="226" t="s">
        <v>248</v>
      </c>
      <c r="AT2479" s="226" t="s">
        <v>144</v>
      </c>
      <c r="AU2479" s="226" t="s">
        <v>79</v>
      </c>
      <c r="AY2479" s="20" t="s">
        <v>142</v>
      </c>
      <c r="BE2479" s="227">
        <f>IF(N2479="základní",J2479,0)</f>
        <v>0</v>
      </c>
      <c r="BF2479" s="227">
        <f>IF(N2479="snížená",J2479,0)</f>
        <v>0</v>
      </c>
      <c r="BG2479" s="227">
        <f>IF(N2479="zákl. přenesená",J2479,0)</f>
        <v>0</v>
      </c>
      <c r="BH2479" s="227">
        <f>IF(N2479="sníž. přenesená",J2479,0)</f>
        <v>0</v>
      </c>
      <c r="BI2479" s="227">
        <f>IF(N2479="nulová",J2479,0)</f>
        <v>0</v>
      </c>
      <c r="BJ2479" s="20" t="s">
        <v>77</v>
      </c>
      <c r="BK2479" s="227">
        <f>ROUND(I2479*H2479,2)</f>
        <v>0</v>
      </c>
      <c r="BL2479" s="20" t="s">
        <v>248</v>
      </c>
      <c r="BM2479" s="226" t="s">
        <v>3522</v>
      </c>
    </row>
    <row r="2480" s="2" customFormat="1">
      <c r="A2480" s="41"/>
      <c r="B2480" s="42"/>
      <c r="C2480" s="43"/>
      <c r="D2480" s="228" t="s">
        <v>151</v>
      </c>
      <c r="E2480" s="43"/>
      <c r="F2480" s="229" t="s">
        <v>3523</v>
      </c>
      <c r="G2480" s="43"/>
      <c r="H2480" s="43"/>
      <c r="I2480" s="230"/>
      <c r="J2480" s="43"/>
      <c r="K2480" s="43"/>
      <c r="L2480" s="47"/>
      <c r="M2480" s="231"/>
      <c r="N2480" s="232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20" t="s">
        <v>151</v>
      </c>
      <c r="AU2480" s="20" t="s">
        <v>79</v>
      </c>
    </row>
    <row r="2481" s="2" customFormat="1" ht="21.75" customHeight="1">
      <c r="A2481" s="41"/>
      <c r="B2481" s="42"/>
      <c r="C2481" s="215" t="s">
        <v>3524</v>
      </c>
      <c r="D2481" s="215" t="s">
        <v>144</v>
      </c>
      <c r="E2481" s="216" t="s">
        <v>3525</v>
      </c>
      <c r="F2481" s="217" t="s">
        <v>3526</v>
      </c>
      <c r="G2481" s="218" t="s">
        <v>166</v>
      </c>
      <c r="H2481" s="219">
        <v>6</v>
      </c>
      <c r="I2481" s="220"/>
      <c r="J2481" s="221">
        <f>ROUND(I2481*H2481,2)</f>
        <v>0</v>
      </c>
      <c r="K2481" s="217" t="s">
        <v>148</v>
      </c>
      <c r="L2481" s="47"/>
      <c r="M2481" s="222" t="s">
        <v>19</v>
      </c>
      <c r="N2481" s="223" t="s">
        <v>40</v>
      </c>
      <c r="O2481" s="87"/>
      <c r="P2481" s="224">
        <f>O2481*H2481</f>
        <v>0</v>
      </c>
      <c r="Q2481" s="224">
        <v>0</v>
      </c>
      <c r="R2481" s="224">
        <f>Q2481*H2481</f>
        <v>0</v>
      </c>
      <c r="S2481" s="224">
        <v>0</v>
      </c>
      <c r="T2481" s="225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26" t="s">
        <v>248</v>
      </c>
      <c r="AT2481" s="226" t="s">
        <v>144</v>
      </c>
      <c r="AU2481" s="226" t="s">
        <v>79</v>
      </c>
      <c r="AY2481" s="20" t="s">
        <v>142</v>
      </c>
      <c r="BE2481" s="227">
        <f>IF(N2481="základní",J2481,0)</f>
        <v>0</v>
      </c>
      <c r="BF2481" s="227">
        <f>IF(N2481="snížená",J2481,0)</f>
        <v>0</v>
      </c>
      <c r="BG2481" s="227">
        <f>IF(N2481="zákl. přenesená",J2481,0)</f>
        <v>0</v>
      </c>
      <c r="BH2481" s="227">
        <f>IF(N2481="sníž. přenesená",J2481,0)</f>
        <v>0</v>
      </c>
      <c r="BI2481" s="227">
        <f>IF(N2481="nulová",J2481,0)</f>
        <v>0</v>
      </c>
      <c r="BJ2481" s="20" t="s">
        <v>77</v>
      </c>
      <c r="BK2481" s="227">
        <f>ROUND(I2481*H2481,2)</f>
        <v>0</v>
      </c>
      <c r="BL2481" s="20" t="s">
        <v>248</v>
      </c>
      <c r="BM2481" s="226" t="s">
        <v>3527</v>
      </c>
    </row>
    <row r="2482" s="2" customFormat="1">
      <c r="A2482" s="41"/>
      <c r="B2482" s="42"/>
      <c r="C2482" s="43"/>
      <c r="D2482" s="228" t="s">
        <v>151</v>
      </c>
      <c r="E2482" s="43"/>
      <c r="F2482" s="229" t="s">
        <v>3528</v>
      </c>
      <c r="G2482" s="43"/>
      <c r="H2482" s="43"/>
      <c r="I2482" s="230"/>
      <c r="J2482" s="43"/>
      <c r="K2482" s="43"/>
      <c r="L2482" s="47"/>
      <c r="M2482" s="231"/>
      <c r="N2482" s="232"/>
      <c r="O2482" s="87"/>
      <c r="P2482" s="87"/>
      <c r="Q2482" s="87"/>
      <c r="R2482" s="87"/>
      <c r="S2482" s="87"/>
      <c r="T2482" s="88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T2482" s="20" t="s">
        <v>151</v>
      </c>
      <c r="AU2482" s="20" t="s">
        <v>79</v>
      </c>
    </row>
    <row r="2483" s="2" customFormat="1" ht="16.5" customHeight="1">
      <c r="A2483" s="41"/>
      <c r="B2483" s="42"/>
      <c r="C2483" s="277" t="s">
        <v>3529</v>
      </c>
      <c r="D2483" s="277" t="s">
        <v>275</v>
      </c>
      <c r="E2483" s="278" t="s">
        <v>3530</v>
      </c>
      <c r="F2483" s="279" t="s">
        <v>3531</v>
      </c>
      <c r="G2483" s="280" t="s">
        <v>771</v>
      </c>
      <c r="H2483" s="281">
        <v>1</v>
      </c>
      <c r="I2483" s="282"/>
      <c r="J2483" s="283">
        <f>ROUND(I2483*H2483,2)</f>
        <v>0</v>
      </c>
      <c r="K2483" s="279" t="s">
        <v>19</v>
      </c>
      <c r="L2483" s="284"/>
      <c r="M2483" s="285" t="s">
        <v>19</v>
      </c>
      <c r="N2483" s="286" t="s">
        <v>40</v>
      </c>
      <c r="O2483" s="87"/>
      <c r="P2483" s="224">
        <f>O2483*H2483</f>
        <v>0</v>
      </c>
      <c r="Q2483" s="224">
        <v>0</v>
      </c>
      <c r="R2483" s="224">
        <f>Q2483*H2483</f>
        <v>0</v>
      </c>
      <c r="S2483" s="224">
        <v>0</v>
      </c>
      <c r="T2483" s="225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26" t="s">
        <v>349</v>
      </c>
      <c r="AT2483" s="226" t="s">
        <v>275</v>
      </c>
      <c r="AU2483" s="226" t="s">
        <v>79</v>
      </c>
      <c r="AY2483" s="20" t="s">
        <v>142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20" t="s">
        <v>77</v>
      </c>
      <c r="BK2483" s="227">
        <f>ROUND(I2483*H2483,2)</f>
        <v>0</v>
      </c>
      <c r="BL2483" s="20" t="s">
        <v>248</v>
      </c>
      <c r="BM2483" s="226" t="s">
        <v>3532</v>
      </c>
    </row>
    <row r="2484" s="2" customFormat="1" ht="16.5" customHeight="1">
      <c r="A2484" s="41"/>
      <c r="B2484" s="42"/>
      <c r="C2484" s="277" t="s">
        <v>3533</v>
      </c>
      <c r="D2484" s="277" t="s">
        <v>275</v>
      </c>
      <c r="E2484" s="278" t="s">
        <v>3534</v>
      </c>
      <c r="F2484" s="279" t="s">
        <v>3535</v>
      </c>
      <c r="G2484" s="280" t="s">
        <v>771</v>
      </c>
      <c r="H2484" s="281">
        <v>1</v>
      </c>
      <c r="I2484" s="282"/>
      <c r="J2484" s="283">
        <f>ROUND(I2484*H2484,2)</f>
        <v>0</v>
      </c>
      <c r="K2484" s="279" t="s">
        <v>19</v>
      </c>
      <c r="L2484" s="284"/>
      <c r="M2484" s="285" t="s">
        <v>19</v>
      </c>
      <c r="N2484" s="286" t="s">
        <v>40</v>
      </c>
      <c r="O2484" s="87"/>
      <c r="P2484" s="224">
        <f>O2484*H2484</f>
        <v>0</v>
      </c>
      <c r="Q2484" s="224">
        <v>0</v>
      </c>
      <c r="R2484" s="224">
        <f>Q2484*H2484</f>
        <v>0</v>
      </c>
      <c r="S2484" s="224">
        <v>0</v>
      </c>
      <c r="T2484" s="225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6" t="s">
        <v>349</v>
      </c>
      <c r="AT2484" s="226" t="s">
        <v>275</v>
      </c>
      <c r="AU2484" s="226" t="s">
        <v>79</v>
      </c>
      <c r="AY2484" s="20" t="s">
        <v>142</v>
      </c>
      <c r="BE2484" s="227">
        <f>IF(N2484="základní",J2484,0)</f>
        <v>0</v>
      </c>
      <c r="BF2484" s="227">
        <f>IF(N2484="snížená",J2484,0)</f>
        <v>0</v>
      </c>
      <c r="BG2484" s="227">
        <f>IF(N2484="zákl. přenesená",J2484,0)</f>
        <v>0</v>
      </c>
      <c r="BH2484" s="227">
        <f>IF(N2484="sníž. přenesená",J2484,0)</f>
        <v>0</v>
      </c>
      <c r="BI2484" s="227">
        <f>IF(N2484="nulová",J2484,0)</f>
        <v>0</v>
      </c>
      <c r="BJ2484" s="20" t="s">
        <v>77</v>
      </c>
      <c r="BK2484" s="227">
        <f>ROUND(I2484*H2484,2)</f>
        <v>0</v>
      </c>
      <c r="BL2484" s="20" t="s">
        <v>248</v>
      </c>
      <c r="BM2484" s="226" t="s">
        <v>3536</v>
      </c>
    </row>
    <row r="2485" s="2" customFormat="1" ht="16.5" customHeight="1">
      <c r="A2485" s="41"/>
      <c r="B2485" s="42"/>
      <c r="C2485" s="277" t="s">
        <v>3537</v>
      </c>
      <c r="D2485" s="277" t="s">
        <v>275</v>
      </c>
      <c r="E2485" s="278" t="s">
        <v>3538</v>
      </c>
      <c r="F2485" s="279" t="s">
        <v>3539</v>
      </c>
      <c r="G2485" s="280" t="s">
        <v>771</v>
      </c>
      <c r="H2485" s="281">
        <v>1</v>
      </c>
      <c r="I2485" s="282"/>
      <c r="J2485" s="283">
        <f>ROUND(I2485*H2485,2)</f>
        <v>0</v>
      </c>
      <c r="K2485" s="279" t="s">
        <v>19</v>
      </c>
      <c r="L2485" s="284"/>
      <c r="M2485" s="285" t="s">
        <v>19</v>
      </c>
      <c r="N2485" s="286" t="s">
        <v>40</v>
      </c>
      <c r="O2485" s="87"/>
      <c r="P2485" s="224">
        <f>O2485*H2485</f>
        <v>0</v>
      </c>
      <c r="Q2485" s="224">
        <v>0</v>
      </c>
      <c r="R2485" s="224">
        <f>Q2485*H2485</f>
        <v>0</v>
      </c>
      <c r="S2485" s="224">
        <v>0</v>
      </c>
      <c r="T2485" s="225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6" t="s">
        <v>349</v>
      </c>
      <c r="AT2485" s="226" t="s">
        <v>275</v>
      </c>
      <c r="AU2485" s="226" t="s">
        <v>79</v>
      </c>
      <c r="AY2485" s="20" t="s">
        <v>142</v>
      </c>
      <c r="BE2485" s="227">
        <f>IF(N2485="základní",J2485,0)</f>
        <v>0</v>
      </c>
      <c r="BF2485" s="227">
        <f>IF(N2485="snížená",J2485,0)</f>
        <v>0</v>
      </c>
      <c r="BG2485" s="227">
        <f>IF(N2485="zákl. přenesená",J2485,0)</f>
        <v>0</v>
      </c>
      <c r="BH2485" s="227">
        <f>IF(N2485="sníž. přenesená",J2485,0)</f>
        <v>0</v>
      </c>
      <c r="BI2485" s="227">
        <f>IF(N2485="nulová",J2485,0)</f>
        <v>0</v>
      </c>
      <c r="BJ2485" s="20" t="s">
        <v>77</v>
      </c>
      <c r="BK2485" s="227">
        <f>ROUND(I2485*H2485,2)</f>
        <v>0</v>
      </c>
      <c r="BL2485" s="20" t="s">
        <v>248</v>
      </c>
      <c r="BM2485" s="226" t="s">
        <v>3540</v>
      </c>
    </row>
    <row r="2486" s="2" customFormat="1" ht="16.5" customHeight="1">
      <c r="A2486" s="41"/>
      <c r="B2486" s="42"/>
      <c r="C2486" s="277" t="s">
        <v>3541</v>
      </c>
      <c r="D2486" s="277" t="s">
        <v>275</v>
      </c>
      <c r="E2486" s="278" t="s">
        <v>3542</v>
      </c>
      <c r="F2486" s="279" t="s">
        <v>3543</v>
      </c>
      <c r="G2486" s="280" t="s">
        <v>771</v>
      </c>
      <c r="H2486" s="281">
        <v>1</v>
      </c>
      <c r="I2486" s="282"/>
      <c r="J2486" s="283">
        <f>ROUND(I2486*H2486,2)</f>
        <v>0</v>
      </c>
      <c r="K2486" s="279" t="s">
        <v>19</v>
      </c>
      <c r="L2486" s="284"/>
      <c r="M2486" s="285" t="s">
        <v>19</v>
      </c>
      <c r="N2486" s="286" t="s">
        <v>40</v>
      </c>
      <c r="O2486" s="87"/>
      <c r="P2486" s="224">
        <f>O2486*H2486</f>
        <v>0</v>
      </c>
      <c r="Q2486" s="224">
        <v>0</v>
      </c>
      <c r="R2486" s="224">
        <f>Q2486*H2486</f>
        <v>0</v>
      </c>
      <c r="S2486" s="224">
        <v>0</v>
      </c>
      <c r="T2486" s="225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6" t="s">
        <v>349</v>
      </c>
      <c r="AT2486" s="226" t="s">
        <v>275</v>
      </c>
      <c r="AU2486" s="226" t="s">
        <v>79</v>
      </c>
      <c r="AY2486" s="20" t="s">
        <v>142</v>
      </c>
      <c r="BE2486" s="227">
        <f>IF(N2486="základní",J2486,0)</f>
        <v>0</v>
      </c>
      <c r="BF2486" s="227">
        <f>IF(N2486="snížená",J2486,0)</f>
        <v>0</v>
      </c>
      <c r="BG2486" s="227">
        <f>IF(N2486="zákl. přenesená",J2486,0)</f>
        <v>0</v>
      </c>
      <c r="BH2486" s="227">
        <f>IF(N2486="sníž. přenesená",J2486,0)</f>
        <v>0</v>
      </c>
      <c r="BI2486" s="227">
        <f>IF(N2486="nulová",J2486,0)</f>
        <v>0</v>
      </c>
      <c r="BJ2486" s="20" t="s">
        <v>77</v>
      </c>
      <c r="BK2486" s="227">
        <f>ROUND(I2486*H2486,2)</f>
        <v>0</v>
      </c>
      <c r="BL2486" s="20" t="s">
        <v>248</v>
      </c>
      <c r="BM2486" s="226" t="s">
        <v>3544</v>
      </c>
    </row>
    <row r="2487" s="2" customFormat="1" ht="16.5" customHeight="1">
      <c r="A2487" s="41"/>
      <c r="B2487" s="42"/>
      <c r="C2487" s="277" t="s">
        <v>3545</v>
      </c>
      <c r="D2487" s="277" t="s">
        <v>275</v>
      </c>
      <c r="E2487" s="278" t="s">
        <v>3546</v>
      </c>
      <c r="F2487" s="279" t="s">
        <v>3547</v>
      </c>
      <c r="G2487" s="280" t="s">
        <v>771</v>
      </c>
      <c r="H2487" s="281">
        <v>1</v>
      </c>
      <c r="I2487" s="282"/>
      <c r="J2487" s="283">
        <f>ROUND(I2487*H2487,2)</f>
        <v>0</v>
      </c>
      <c r="K2487" s="279" t="s">
        <v>19</v>
      </c>
      <c r="L2487" s="284"/>
      <c r="M2487" s="285" t="s">
        <v>19</v>
      </c>
      <c r="N2487" s="286" t="s">
        <v>40</v>
      </c>
      <c r="O2487" s="87"/>
      <c r="P2487" s="224">
        <f>O2487*H2487</f>
        <v>0</v>
      </c>
      <c r="Q2487" s="224">
        <v>0</v>
      </c>
      <c r="R2487" s="224">
        <f>Q2487*H2487</f>
        <v>0</v>
      </c>
      <c r="S2487" s="224">
        <v>0</v>
      </c>
      <c r="T2487" s="225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26" t="s">
        <v>349</v>
      </c>
      <c r="AT2487" s="226" t="s">
        <v>275</v>
      </c>
      <c r="AU2487" s="226" t="s">
        <v>79</v>
      </c>
      <c r="AY2487" s="20" t="s">
        <v>142</v>
      </c>
      <c r="BE2487" s="227">
        <f>IF(N2487="základní",J2487,0)</f>
        <v>0</v>
      </c>
      <c r="BF2487" s="227">
        <f>IF(N2487="snížená",J2487,0)</f>
        <v>0</v>
      </c>
      <c r="BG2487" s="227">
        <f>IF(N2487="zákl. přenesená",J2487,0)</f>
        <v>0</v>
      </c>
      <c r="BH2487" s="227">
        <f>IF(N2487="sníž. přenesená",J2487,0)</f>
        <v>0</v>
      </c>
      <c r="BI2487" s="227">
        <f>IF(N2487="nulová",J2487,0)</f>
        <v>0</v>
      </c>
      <c r="BJ2487" s="20" t="s">
        <v>77</v>
      </c>
      <c r="BK2487" s="227">
        <f>ROUND(I2487*H2487,2)</f>
        <v>0</v>
      </c>
      <c r="BL2487" s="20" t="s">
        <v>248</v>
      </c>
      <c r="BM2487" s="226" t="s">
        <v>3548</v>
      </c>
    </row>
    <row r="2488" s="2" customFormat="1" ht="16.5" customHeight="1">
      <c r="A2488" s="41"/>
      <c r="B2488" s="42"/>
      <c r="C2488" s="277" t="s">
        <v>3549</v>
      </c>
      <c r="D2488" s="277" t="s">
        <v>275</v>
      </c>
      <c r="E2488" s="278" t="s">
        <v>3550</v>
      </c>
      <c r="F2488" s="279" t="s">
        <v>3551</v>
      </c>
      <c r="G2488" s="280" t="s">
        <v>771</v>
      </c>
      <c r="H2488" s="281">
        <v>1</v>
      </c>
      <c r="I2488" s="282"/>
      <c r="J2488" s="283">
        <f>ROUND(I2488*H2488,2)</f>
        <v>0</v>
      </c>
      <c r="K2488" s="279" t="s">
        <v>19</v>
      </c>
      <c r="L2488" s="284"/>
      <c r="M2488" s="285" t="s">
        <v>19</v>
      </c>
      <c r="N2488" s="286" t="s">
        <v>40</v>
      </c>
      <c r="O2488" s="87"/>
      <c r="P2488" s="224">
        <f>O2488*H2488</f>
        <v>0</v>
      </c>
      <c r="Q2488" s="224">
        <v>0</v>
      </c>
      <c r="R2488" s="224">
        <f>Q2488*H2488</f>
        <v>0</v>
      </c>
      <c r="S2488" s="224">
        <v>0</v>
      </c>
      <c r="T2488" s="225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6" t="s">
        <v>349</v>
      </c>
      <c r="AT2488" s="226" t="s">
        <v>275</v>
      </c>
      <c r="AU2488" s="226" t="s">
        <v>79</v>
      </c>
      <c r="AY2488" s="20" t="s">
        <v>142</v>
      </c>
      <c r="BE2488" s="227">
        <f>IF(N2488="základní",J2488,0)</f>
        <v>0</v>
      </c>
      <c r="BF2488" s="227">
        <f>IF(N2488="snížená",J2488,0)</f>
        <v>0</v>
      </c>
      <c r="BG2488" s="227">
        <f>IF(N2488="zákl. přenesená",J2488,0)</f>
        <v>0</v>
      </c>
      <c r="BH2488" s="227">
        <f>IF(N2488="sníž. přenesená",J2488,0)</f>
        <v>0</v>
      </c>
      <c r="BI2488" s="227">
        <f>IF(N2488="nulová",J2488,0)</f>
        <v>0</v>
      </c>
      <c r="BJ2488" s="20" t="s">
        <v>77</v>
      </c>
      <c r="BK2488" s="227">
        <f>ROUND(I2488*H2488,2)</f>
        <v>0</v>
      </c>
      <c r="BL2488" s="20" t="s">
        <v>248</v>
      </c>
      <c r="BM2488" s="226" t="s">
        <v>3552</v>
      </c>
    </row>
    <row r="2489" s="2" customFormat="1" ht="24.15" customHeight="1">
      <c r="A2489" s="41"/>
      <c r="B2489" s="42"/>
      <c r="C2489" s="215" t="s">
        <v>3553</v>
      </c>
      <c r="D2489" s="215" t="s">
        <v>144</v>
      </c>
      <c r="E2489" s="216" t="s">
        <v>3554</v>
      </c>
      <c r="F2489" s="217" t="s">
        <v>3555</v>
      </c>
      <c r="G2489" s="218" t="s">
        <v>166</v>
      </c>
      <c r="H2489" s="219">
        <v>2</v>
      </c>
      <c r="I2489" s="220"/>
      <c r="J2489" s="221">
        <f>ROUND(I2489*H2489,2)</f>
        <v>0</v>
      </c>
      <c r="K2489" s="217" t="s">
        <v>148</v>
      </c>
      <c r="L2489" s="47"/>
      <c r="M2489" s="222" t="s">
        <v>19</v>
      </c>
      <c r="N2489" s="223" t="s">
        <v>40</v>
      </c>
      <c r="O2489" s="87"/>
      <c r="P2489" s="224">
        <f>O2489*H2489</f>
        <v>0</v>
      </c>
      <c r="Q2489" s="224">
        <v>0</v>
      </c>
      <c r="R2489" s="224">
        <f>Q2489*H2489</f>
        <v>0</v>
      </c>
      <c r="S2489" s="224">
        <v>0</v>
      </c>
      <c r="T2489" s="225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26" t="s">
        <v>248</v>
      </c>
      <c r="AT2489" s="226" t="s">
        <v>144</v>
      </c>
      <c r="AU2489" s="226" t="s">
        <v>79</v>
      </c>
      <c r="AY2489" s="20" t="s">
        <v>142</v>
      </c>
      <c r="BE2489" s="227">
        <f>IF(N2489="základní",J2489,0)</f>
        <v>0</v>
      </c>
      <c r="BF2489" s="227">
        <f>IF(N2489="snížená",J2489,0)</f>
        <v>0</v>
      </c>
      <c r="BG2489" s="227">
        <f>IF(N2489="zákl. přenesená",J2489,0)</f>
        <v>0</v>
      </c>
      <c r="BH2489" s="227">
        <f>IF(N2489="sníž. přenesená",J2489,0)</f>
        <v>0</v>
      </c>
      <c r="BI2489" s="227">
        <f>IF(N2489="nulová",J2489,0)</f>
        <v>0</v>
      </c>
      <c r="BJ2489" s="20" t="s">
        <v>77</v>
      </c>
      <c r="BK2489" s="227">
        <f>ROUND(I2489*H2489,2)</f>
        <v>0</v>
      </c>
      <c r="BL2489" s="20" t="s">
        <v>248</v>
      </c>
      <c r="BM2489" s="226" t="s">
        <v>3556</v>
      </c>
    </row>
    <row r="2490" s="2" customFormat="1">
      <c r="A2490" s="41"/>
      <c r="B2490" s="42"/>
      <c r="C2490" s="43"/>
      <c r="D2490" s="228" t="s">
        <v>151</v>
      </c>
      <c r="E2490" s="43"/>
      <c r="F2490" s="229" t="s">
        <v>3557</v>
      </c>
      <c r="G2490" s="43"/>
      <c r="H2490" s="43"/>
      <c r="I2490" s="230"/>
      <c r="J2490" s="43"/>
      <c r="K2490" s="43"/>
      <c r="L2490" s="47"/>
      <c r="M2490" s="231"/>
      <c r="N2490" s="232"/>
      <c r="O2490" s="87"/>
      <c r="P2490" s="87"/>
      <c r="Q2490" s="87"/>
      <c r="R2490" s="87"/>
      <c r="S2490" s="87"/>
      <c r="T2490" s="88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20" t="s">
        <v>151</v>
      </c>
      <c r="AU2490" s="20" t="s">
        <v>79</v>
      </c>
    </row>
    <row r="2491" s="2" customFormat="1" ht="16.5" customHeight="1">
      <c r="A2491" s="41"/>
      <c r="B2491" s="42"/>
      <c r="C2491" s="277" t="s">
        <v>3558</v>
      </c>
      <c r="D2491" s="277" t="s">
        <v>275</v>
      </c>
      <c r="E2491" s="278" t="s">
        <v>3559</v>
      </c>
      <c r="F2491" s="279" t="s">
        <v>3560</v>
      </c>
      <c r="G2491" s="280" t="s">
        <v>771</v>
      </c>
      <c r="H2491" s="281">
        <v>1</v>
      </c>
      <c r="I2491" s="282"/>
      <c r="J2491" s="283">
        <f>ROUND(I2491*H2491,2)</f>
        <v>0</v>
      </c>
      <c r="K2491" s="279" t="s">
        <v>19</v>
      </c>
      <c r="L2491" s="284"/>
      <c r="M2491" s="285" t="s">
        <v>19</v>
      </c>
      <c r="N2491" s="286" t="s">
        <v>40</v>
      </c>
      <c r="O2491" s="87"/>
      <c r="P2491" s="224">
        <f>O2491*H2491</f>
        <v>0</v>
      </c>
      <c r="Q2491" s="224">
        <v>0</v>
      </c>
      <c r="R2491" s="224">
        <f>Q2491*H2491</f>
        <v>0</v>
      </c>
      <c r="S2491" s="224">
        <v>0</v>
      </c>
      <c r="T2491" s="225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26" t="s">
        <v>349</v>
      </c>
      <c r="AT2491" s="226" t="s">
        <v>275</v>
      </c>
      <c r="AU2491" s="226" t="s">
        <v>79</v>
      </c>
      <c r="AY2491" s="20" t="s">
        <v>142</v>
      </c>
      <c r="BE2491" s="227">
        <f>IF(N2491="základní",J2491,0)</f>
        <v>0</v>
      </c>
      <c r="BF2491" s="227">
        <f>IF(N2491="snížená",J2491,0)</f>
        <v>0</v>
      </c>
      <c r="BG2491" s="227">
        <f>IF(N2491="zákl. přenesená",J2491,0)</f>
        <v>0</v>
      </c>
      <c r="BH2491" s="227">
        <f>IF(N2491="sníž. přenesená",J2491,0)</f>
        <v>0</v>
      </c>
      <c r="BI2491" s="227">
        <f>IF(N2491="nulová",J2491,0)</f>
        <v>0</v>
      </c>
      <c r="BJ2491" s="20" t="s">
        <v>77</v>
      </c>
      <c r="BK2491" s="227">
        <f>ROUND(I2491*H2491,2)</f>
        <v>0</v>
      </c>
      <c r="BL2491" s="20" t="s">
        <v>248</v>
      </c>
      <c r="BM2491" s="226" t="s">
        <v>3561</v>
      </c>
    </row>
    <row r="2492" s="2" customFormat="1" ht="16.5" customHeight="1">
      <c r="A2492" s="41"/>
      <c r="B2492" s="42"/>
      <c r="C2492" s="277" t="s">
        <v>3562</v>
      </c>
      <c r="D2492" s="277" t="s">
        <v>275</v>
      </c>
      <c r="E2492" s="278" t="s">
        <v>3563</v>
      </c>
      <c r="F2492" s="279" t="s">
        <v>3564</v>
      </c>
      <c r="G2492" s="280" t="s">
        <v>771</v>
      </c>
      <c r="H2492" s="281">
        <v>1</v>
      </c>
      <c r="I2492" s="282"/>
      <c r="J2492" s="283">
        <f>ROUND(I2492*H2492,2)</f>
        <v>0</v>
      </c>
      <c r="K2492" s="279" t="s">
        <v>19</v>
      </c>
      <c r="L2492" s="284"/>
      <c r="M2492" s="285" t="s">
        <v>19</v>
      </c>
      <c r="N2492" s="286" t="s">
        <v>40</v>
      </c>
      <c r="O2492" s="87"/>
      <c r="P2492" s="224">
        <f>O2492*H2492</f>
        <v>0</v>
      </c>
      <c r="Q2492" s="224">
        <v>0</v>
      </c>
      <c r="R2492" s="224">
        <f>Q2492*H2492</f>
        <v>0</v>
      </c>
      <c r="S2492" s="224">
        <v>0</v>
      </c>
      <c r="T2492" s="225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26" t="s">
        <v>349</v>
      </c>
      <c r="AT2492" s="226" t="s">
        <v>275</v>
      </c>
      <c r="AU2492" s="226" t="s">
        <v>79</v>
      </c>
      <c r="AY2492" s="20" t="s">
        <v>142</v>
      </c>
      <c r="BE2492" s="227">
        <f>IF(N2492="základní",J2492,0)</f>
        <v>0</v>
      </c>
      <c r="BF2492" s="227">
        <f>IF(N2492="snížená",J2492,0)</f>
        <v>0</v>
      </c>
      <c r="BG2492" s="227">
        <f>IF(N2492="zákl. přenesená",J2492,0)</f>
        <v>0</v>
      </c>
      <c r="BH2492" s="227">
        <f>IF(N2492="sníž. přenesená",J2492,0)</f>
        <v>0</v>
      </c>
      <c r="BI2492" s="227">
        <f>IF(N2492="nulová",J2492,0)</f>
        <v>0</v>
      </c>
      <c r="BJ2492" s="20" t="s">
        <v>77</v>
      </c>
      <c r="BK2492" s="227">
        <f>ROUND(I2492*H2492,2)</f>
        <v>0</v>
      </c>
      <c r="BL2492" s="20" t="s">
        <v>248</v>
      </c>
      <c r="BM2492" s="226" t="s">
        <v>3565</v>
      </c>
    </row>
    <row r="2493" s="2" customFormat="1">
      <c r="A2493" s="41"/>
      <c r="B2493" s="42"/>
      <c r="C2493" s="43"/>
      <c r="D2493" s="235" t="s">
        <v>3370</v>
      </c>
      <c r="E2493" s="43"/>
      <c r="F2493" s="295" t="s">
        <v>3566</v>
      </c>
      <c r="G2493" s="43"/>
      <c r="H2493" s="43"/>
      <c r="I2493" s="230"/>
      <c r="J2493" s="43"/>
      <c r="K2493" s="43"/>
      <c r="L2493" s="47"/>
      <c r="M2493" s="231"/>
      <c r="N2493" s="232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3370</v>
      </c>
      <c r="AU2493" s="20" t="s">
        <v>79</v>
      </c>
    </row>
    <row r="2494" s="2" customFormat="1" ht="16.5" customHeight="1">
      <c r="A2494" s="41"/>
      <c r="B2494" s="42"/>
      <c r="C2494" s="277" t="s">
        <v>3567</v>
      </c>
      <c r="D2494" s="277" t="s">
        <v>275</v>
      </c>
      <c r="E2494" s="278" t="s">
        <v>3568</v>
      </c>
      <c r="F2494" s="279" t="s">
        <v>3569</v>
      </c>
      <c r="G2494" s="280" t="s">
        <v>771</v>
      </c>
      <c r="H2494" s="281">
        <v>1</v>
      </c>
      <c r="I2494" s="282"/>
      <c r="J2494" s="283">
        <f>ROUND(I2494*H2494,2)</f>
        <v>0</v>
      </c>
      <c r="K2494" s="279" t="s">
        <v>19</v>
      </c>
      <c r="L2494" s="284"/>
      <c r="M2494" s="285" t="s">
        <v>19</v>
      </c>
      <c r="N2494" s="286" t="s">
        <v>40</v>
      </c>
      <c r="O2494" s="87"/>
      <c r="P2494" s="224">
        <f>O2494*H2494</f>
        <v>0</v>
      </c>
      <c r="Q2494" s="224">
        <v>0</v>
      </c>
      <c r="R2494" s="224">
        <f>Q2494*H2494</f>
        <v>0</v>
      </c>
      <c r="S2494" s="224">
        <v>0</v>
      </c>
      <c r="T2494" s="225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6" t="s">
        <v>349</v>
      </c>
      <c r="AT2494" s="226" t="s">
        <v>275</v>
      </c>
      <c r="AU2494" s="226" t="s">
        <v>79</v>
      </c>
      <c r="AY2494" s="20" t="s">
        <v>142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20" t="s">
        <v>77</v>
      </c>
      <c r="BK2494" s="227">
        <f>ROUND(I2494*H2494,2)</f>
        <v>0</v>
      </c>
      <c r="BL2494" s="20" t="s">
        <v>248</v>
      </c>
      <c r="BM2494" s="226" t="s">
        <v>3570</v>
      </c>
    </row>
    <row r="2495" s="2" customFormat="1" ht="24.15" customHeight="1">
      <c r="A2495" s="41"/>
      <c r="B2495" s="42"/>
      <c r="C2495" s="215" t="s">
        <v>3571</v>
      </c>
      <c r="D2495" s="215" t="s">
        <v>144</v>
      </c>
      <c r="E2495" s="216" t="s">
        <v>3572</v>
      </c>
      <c r="F2495" s="217" t="s">
        <v>3573</v>
      </c>
      <c r="G2495" s="218" t="s">
        <v>166</v>
      </c>
      <c r="H2495" s="219">
        <v>12</v>
      </c>
      <c r="I2495" s="220"/>
      <c r="J2495" s="221">
        <f>ROUND(I2495*H2495,2)</f>
        <v>0</v>
      </c>
      <c r="K2495" s="217" t="s">
        <v>148</v>
      </c>
      <c r="L2495" s="47"/>
      <c r="M2495" s="222" t="s">
        <v>19</v>
      </c>
      <c r="N2495" s="223" t="s">
        <v>40</v>
      </c>
      <c r="O2495" s="87"/>
      <c r="P2495" s="224">
        <f>O2495*H2495</f>
        <v>0</v>
      </c>
      <c r="Q2495" s="224">
        <v>0</v>
      </c>
      <c r="R2495" s="224">
        <f>Q2495*H2495</f>
        <v>0</v>
      </c>
      <c r="S2495" s="224">
        <v>0</v>
      </c>
      <c r="T2495" s="225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26" t="s">
        <v>248</v>
      </c>
      <c r="AT2495" s="226" t="s">
        <v>144</v>
      </c>
      <c r="AU2495" s="226" t="s">
        <v>79</v>
      </c>
      <c r="AY2495" s="20" t="s">
        <v>142</v>
      </c>
      <c r="BE2495" s="227">
        <f>IF(N2495="základní",J2495,0)</f>
        <v>0</v>
      </c>
      <c r="BF2495" s="227">
        <f>IF(N2495="snížená",J2495,0)</f>
        <v>0</v>
      </c>
      <c r="BG2495" s="227">
        <f>IF(N2495="zákl. přenesená",J2495,0)</f>
        <v>0</v>
      </c>
      <c r="BH2495" s="227">
        <f>IF(N2495="sníž. přenesená",J2495,0)</f>
        <v>0</v>
      </c>
      <c r="BI2495" s="227">
        <f>IF(N2495="nulová",J2495,0)</f>
        <v>0</v>
      </c>
      <c r="BJ2495" s="20" t="s">
        <v>77</v>
      </c>
      <c r="BK2495" s="227">
        <f>ROUND(I2495*H2495,2)</f>
        <v>0</v>
      </c>
      <c r="BL2495" s="20" t="s">
        <v>248</v>
      </c>
      <c r="BM2495" s="226" t="s">
        <v>3574</v>
      </c>
    </row>
    <row r="2496" s="2" customFormat="1">
      <c r="A2496" s="41"/>
      <c r="B2496" s="42"/>
      <c r="C2496" s="43"/>
      <c r="D2496" s="228" t="s">
        <v>151</v>
      </c>
      <c r="E2496" s="43"/>
      <c r="F2496" s="229" t="s">
        <v>3575</v>
      </c>
      <c r="G2496" s="43"/>
      <c r="H2496" s="43"/>
      <c r="I2496" s="230"/>
      <c r="J2496" s="43"/>
      <c r="K2496" s="43"/>
      <c r="L2496" s="47"/>
      <c r="M2496" s="231"/>
      <c r="N2496" s="232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151</v>
      </c>
      <c r="AU2496" s="20" t="s">
        <v>79</v>
      </c>
    </row>
    <row r="2497" s="2" customFormat="1" ht="16.5" customHeight="1">
      <c r="A2497" s="41"/>
      <c r="B2497" s="42"/>
      <c r="C2497" s="277" t="s">
        <v>3576</v>
      </c>
      <c r="D2497" s="277" t="s">
        <v>275</v>
      </c>
      <c r="E2497" s="278" t="s">
        <v>3577</v>
      </c>
      <c r="F2497" s="279" t="s">
        <v>3578</v>
      </c>
      <c r="G2497" s="280" t="s">
        <v>166</v>
      </c>
      <c r="H2497" s="281">
        <v>12</v>
      </c>
      <c r="I2497" s="282"/>
      <c r="J2497" s="283">
        <f>ROUND(I2497*H2497,2)</f>
        <v>0</v>
      </c>
      <c r="K2497" s="279" t="s">
        <v>148</v>
      </c>
      <c r="L2497" s="284"/>
      <c r="M2497" s="285" t="s">
        <v>19</v>
      </c>
      <c r="N2497" s="286" t="s">
        <v>40</v>
      </c>
      <c r="O2497" s="87"/>
      <c r="P2497" s="224">
        <f>O2497*H2497</f>
        <v>0</v>
      </c>
      <c r="Q2497" s="224">
        <v>9.0000000000000006E-05</v>
      </c>
      <c r="R2497" s="224">
        <f>Q2497*H2497</f>
        <v>0.00108</v>
      </c>
      <c r="S2497" s="224">
        <v>0</v>
      </c>
      <c r="T2497" s="225">
        <f>S2497*H2497</f>
        <v>0</v>
      </c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R2497" s="226" t="s">
        <v>349</v>
      </c>
      <c r="AT2497" s="226" t="s">
        <v>275</v>
      </c>
      <c r="AU2497" s="226" t="s">
        <v>79</v>
      </c>
      <c r="AY2497" s="20" t="s">
        <v>142</v>
      </c>
      <c r="BE2497" s="227">
        <f>IF(N2497="základní",J2497,0)</f>
        <v>0</v>
      </c>
      <c r="BF2497" s="227">
        <f>IF(N2497="snížená",J2497,0)</f>
        <v>0</v>
      </c>
      <c r="BG2497" s="227">
        <f>IF(N2497="zákl. přenesená",J2497,0)</f>
        <v>0</v>
      </c>
      <c r="BH2497" s="227">
        <f>IF(N2497="sníž. přenesená",J2497,0)</f>
        <v>0</v>
      </c>
      <c r="BI2497" s="227">
        <f>IF(N2497="nulová",J2497,0)</f>
        <v>0</v>
      </c>
      <c r="BJ2497" s="20" t="s">
        <v>77</v>
      </c>
      <c r="BK2497" s="227">
        <f>ROUND(I2497*H2497,2)</f>
        <v>0</v>
      </c>
      <c r="BL2497" s="20" t="s">
        <v>248</v>
      </c>
      <c r="BM2497" s="226" t="s">
        <v>3579</v>
      </c>
    </row>
    <row r="2498" s="2" customFormat="1" ht="24.15" customHeight="1">
      <c r="A2498" s="41"/>
      <c r="B2498" s="42"/>
      <c r="C2498" s="215" t="s">
        <v>3580</v>
      </c>
      <c r="D2498" s="215" t="s">
        <v>144</v>
      </c>
      <c r="E2498" s="216" t="s">
        <v>3581</v>
      </c>
      <c r="F2498" s="217" t="s">
        <v>3582</v>
      </c>
      <c r="G2498" s="218" t="s">
        <v>166</v>
      </c>
      <c r="H2498" s="219">
        <v>2</v>
      </c>
      <c r="I2498" s="220"/>
      <c r="J2498" s="221">
        <f>ROUND(I2498*H2498,2)</f>
        <v>0</v>
      </c>
      <c r="K2498" s="217" t="s">
        <v>148</v>
      </c>
      <c r="L2498" s="47"/>
      <c r="M2498" s="222" t="s">
        <v>19</v>
      </c>
      <c r="N2498" s="223" t="s">
        <v>40</v>
      </c>
      <c r="O2498" s="87"/>
      <c r="P2498" s="224">
        <f>O2498*H2498</f>
        <v>0</v>
      </c>
      <c r="Q2498" s="224">
        <v>0</v>
      </c>
      <c r="R2498" s="224">
        <f>Q2498*H2498</f>
        <v>0</v>
      </c>
      <c r="S2498" s="224">
        <v>0</v>
      </c>
      <c r="T2498" s="225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6" t="s">
        <v>248</v>
      </c>
      <c r="AT2498" s="226" t="s">
        <v>144</v>
      </c>
      <c r="AU2498" s="226" t="s">
        <v>79</v>
      </c>
      <c r="AY2498" s="20" t="s">
        <v>142</v>
      </c>
      <c r="BE2498" s="227">
        <f>IF(N2498="základní",J2498,0)</f>
        <v>0</v>
      </c>
      <c r="BF2498" s="227">
        <f>IF(N2498="snížená",J2498,0)</f>
        <v>0</v>
      </c>
      <c r="BG2498" s="227">
        <f>IF(N2498="zákl. přenesená",J2498,0)</f>
        <v>0</v>
      </c>
      <c r="BH2498" s="227">
        <f>IF(N2498="sníž. přenesená",J2498,0)</f>
        <v>0</v>
      </c>
      <c r="BI2498" s="227">
        <f>IF(N2498="nulová",J2498,0)</f>
        <v>0</v>
      </c>
      <c r="BJ2498" s="20" t="s">
        <v>77</v>
      </c>
      <c r="BK2498" s="227">
        <f>ROUND(I2498*H2498,2)</f>
        <v>0</v>
      </c>
      <c r="BL2498" s="20" t="s">
        <v>248</v>
      </c>
      <c r="BM2498" s="226" t="s">
        <v>3583</v>
      </c>
    </row>
    <row r="2499" s="2" customFormat="1">
      <c r="A2499" s="41"/>
      <c r="B2499" s="42"/>
      <c r="C2499" s="43"/>
      <c r="D2499" s="228" t="s">
        <v>151</v>
      </c>
      <c r="E2499" s="43"/>
      <c r="F2499" s="229" t="s">
        <v>3584</v>
      </c>
      <c r="G2499" s="43"/>
      <c r="H2499" s="43"/>
      <c r="I2499" s="230"/>
      <c r="J2499" s="43"/>
      <c r="K2499" s="43"/>
      <c r="L2499" s="47"/>
      <c r="M2499" s="231"/>
      <c r="N2499" s="232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151</v>
      </c>
      <c r="AU2499" s="20" t="s">
        <v>79</v>
      </c>
    </row>
    <row r="2500" s="2" customFormat="1" ht="16.5" customHeight="1">
      <c r="A2500" s="41"/>
      <c r="B2500" s="42"/>
      <c r="C2500" s="277" t="s">
        <v>3585</v>
      </c>
      <c r="D2500" s="277" t="s">
        <v>275</v>
      </c>
      <c r="E2500" s="278" t="s">
        <v>3586</v>
      </c>
      <c r="F2500" s="279" t="s">
        <v>3587</v>
      </c>
      <c r="G2500" s="280" t="s">
        <v>166</v>
      </c>
      <c r="H2500" s="281">
        <v>2</v>
      </c>
      <c r="I2500" s="282"/>
      <c r="J2500" s="283">
        <f>ROUND(I2500*H2500,2)</f>
        <v>0</v>
      </c>
      <c r="K2500" s="279" t="s">
        <v>19</v>
      </c>
      <c r="L2500" s="284"/>
      <c r="M2500" s="285" t="s">
        <v>19</v>
      </c>
      <c r="N2500" s="286" t="s">
        <v>40</v>
      </c>
      <c r="O2500" s="87"/>
      <c r="P2500" s="224">
        <f>O2500*H2500</f>
        <v>0</v>
      </c>
      <c r="Q2500" s="224">
        <v>0.00029</v>
      </c>
      <c r="R2500" s="224">
        <f>Q2500*H2500</f>
        <v>0.00058</v>
      </c>
      <c r="S2500" s="224">
        <v>0</v>
      </c>
      <c r="T2500" s="225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26" t="s">
        <v>349</v>
      </c>
      <c r="AT2500" s="226" t="s">
        <v>275</v>
      </c>
      <c r="AU2500" s="226" t="s">
        <v>79</v>
      </c>
      <c r="AY2500" s="20" t="s">
        <v>142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20" t="s">
        <v>77</v>
      </c>
      <c r="BK2500" s="227">
        <f>ROUND(I2500*H2500,2)</f>
        <v>0</v>
      </c>
      <c r="BL2500" s="20" t="s">
        <v>248</v>
      </c>
      <c r="BM2500" s="226" t="s">
        <v>3588</v>
      </c>
    </row>
    <row r="2501" s="2" customFormat="1">
      <c r="A2501" s="41"/>
      <c r="B2501" s="42"/>
      <c r="C2501" s="43"/>
      <c r="D2501" s="235" t="s">
        <v>3370</v>
      </c>
      <c r="E2501" s="43"/>
      <c r="F2501" s="295" t="s">
        <v>3589</v>
      </c>
      <c r="G2501" s="43"/>
      <c r="H2501" s="43"/>
      <c r="I2501" s="230"/>
      <c r="J2501" s="43"/>
      <c r="K2501" s="43"/>
      <c r="L2501" s="47"/>
      <c r="M2501" s="231"/>
      <c r="N2501" s="232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T2501" s="20" t="s">
        <v>3370</v>
      </c>
      <c r="AU2501" s="20" t="s">
        <v>79</v>
      </c>
    </row>
    <row r="2502" s="2" customFormat="1" ht="24.15" customHeight="1">
      <c r="A2502" s="41"/>
      <c r="B2502" s="42"/>
      <c r="C2502" s="215" t="s">
        <v>3590</v>
      </c>
      <c r="D2502" s="215" t="s">
        <v>144</v>
      </c>
      <c r="E2502" s="216" t="s">
        <v>3591</v>
      </c>
      <c r="F2502" s="217" t="s">
        <v>3592</v>
      </c>
      <c r="G2502" s="218" t="s">
        <v>166</v>
      </c>
      <c r="H2502" s="219">
        <v>2</v>
      </c>
      <c r="I2502" s="220"/>
      <c r="J2502" s="221">
        <f>ROUND(I2502*H2502,2)</f>
        <v>0</v>
      </c>
      <c r="K2502" s="217" t="s">
        <v>148</v>
      </c>
      <c r="L2502" s="47"/>
      <c r="M2502" s="222" t="s">
        <v>19</v>
      </c>
      <c r="N2502" s="223" t="s">
        <v>40</v>
      </c>
      <c r="O2502" s="87"/>
      <c r="P2502" s="224">
        <f>O2502*H2502</f>
        <v>0</v>
      </c>
      <c r="Q2502" s="224">
        <v>0</v>
      </c>
      <c r="R2502" s="224">
        <f>Q2502*H2502</f>
        <v>0</v>
      </c>
      <c r="S2502" s="224">
        <v>0</v>
      </c>
      <c r="T2502" s="225">
        <f>S2502*H2502</f>
        <v>0</v>
      </c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R2502" s="226" t="s">
        <v>248</v>
      </c>
      <c r="AT2502" s="226" t="s">
        <v>144</v>
      </c>
      <c r="AU2502" s="226" t="s">
        <v>79</v>
      </c>
      <c r="AY2502" s="20" t="s">
        <v>142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20" t="s">
        <v>77</v>
      </c>
      <c r="BK2502" s="227">
        <f>ROUND(I2502*H2502,2)</f>
        <v>0</v>
      </c>
      <c r="BL2502" s="20" t="s">
        <v>248</v>
      </c>
      <c r="BM2502" s="226" t="s">
        <v>3593</v>
      </c>
    </row>
    <row r="2503" s="2" customFormat="1">
      <c r="A2503" s="41"/>
      <c r="B2503" s="42"/>
      <c r="C2503" s="43"/>
      <c r="D2503" s="228" t="s">
        <v>151</v>
      </c>
      <c r="E2503" s="43"/>
      <c r="F2503" s="229" t="s">
        <v>3594</v>
      </c>
      <c r="G2503" s="43"/>
      <c r="H2503" s="43"/>
      <c r="I2503" s="230"/>
      <c r="J2503" s="43"/>
      <c r="K2503" s="43"/>
      <c r="L2503" s="47"/>
      <c r="M2503" s="231"/>
      <c r="N2503" s="232"/>
      <c r="O2503" s="87"/>
      <c r="P2503" s="87"/>
      <c r="Q2503" s="87"/>
      <c r="R2503" s="87"/>
      <c r="S2503" s="87"/>
      <c r="T2503" s="88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T2503" s="20" t="s">
        <v>151</v>
      </c>
      <c r="AU2503" s="20" t="s">
        <v>79</v>
      </c>
    </row>
    <row r="2504" s="2" customFormat="1" ht="16.5" customHeight="1">
      <c r="A2504" s="41"/>
      <c r="B2504" s="42"/>
      <c r="C2504" s="277" t="s">
        <v>3595</v>
      </c>
      <c r="D2504" s="277" t="s">
        <v>275</v>
      </c>
      <c r="E2504" s="278" t="s">
        <v>3596</v>
      </c>
      <c r="F2504" s="279" t="s">
        <v>3597</v>
      </c>
      <c r="G2504" s="280" t="s">
        <v>166</v>
      </c>
      <c r="H2504" s="281">
        <v>2</v>
      </c>
      <c r="I2504" s="282"/>
      <c r="J2504" s="283">
        <f>ROUND(I2504*H2504,2)</f>
        <v>0</v>
      </c>
      <c r="K2504" s="279" t="s">
        <v>148</v>
      </c>
      <c r="L2504" s="284"/>
      <c r="M2504" s="285" t="s">
        <v>19</v>
      </c>
      <c r="N2504" s="286" t="s">
        <v>40</v>
      </c>
      <c r="O2504" s="87"/>
      <c r="P2504" s="224">
        <f>O2504*H2504</f>
        <v>0</v>
      </c>
      <c r="Q2504" s="224">
        <v>9.0000000000000006E-05</v>
      </c>
      <c r="R2504" s="224">
        <f>Q2504*H2504</f>
        <v>0.00018000000000000001</v>
      </c>
      <c r="S2504" s="224">
        <v>0</v>
      </c>
      <c r="T2504" s="225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6" t="s">
        <v>349</v>
      </c>
      <c r="AT2504" s="226" t="s">
        <v>275</v>
      </c>
      <c r="AU2504" s="226" t="s">
        <v>79</v>
      </c>
      <c r="AY2504" s="20" t="s">
        <v>142</v>
      </c>
      <c r="BE2504" s="227">
        <f>IF(N2504="základní",J2504,0)</f>
        <v>0</v>
      </c>
      <c r="BF2504" s="227">
        <f>IF(N2504="snížená",J2504,0)</f>
        <v>0</v>
      </c>
      <c r="BG2504" s="227">
        <f>IF(N2504="zákl. přenesená",J2504,0)</f>
        <v>0</v>
      </c>
      <c r="BH2504" s="227">
        <f>IF(N2504="sníž. přenesená",J2504,0)</f>
        <v>0</v>
      </c>
      <c r="BI2504" s="227">
        <f>IF(N2504="nulová",J2504,0)</f>
        <v>0</v>
      </c>
      <c r="BJ2504" s="20" t="s">
        <v>77</v>
      </c>
      <c r="BK2504" s="227">
        <f>ROUND(I2504*H2504,2)</f>
        <v>0</v>
      </c>
      <c r="BL2504" s="20" t="s">
        <v>248</v>
      </c>
      <c r="BM2504" s="226" t="s">
        <v>3598</v>
      </c>
    </row>
    <row r="2505" s="2" customFormat="1" ht="24.15" customHeight="1">
      <c r="A2505" s="41"/>
      <c r="B2505" s="42"/>
      <c r="C2505" s="215" t="s">
        <v>3599</v>
      </c>
      <c r="D2505" s="215" t="s">
        <v>144</v>
      </c>
      <c r="E2505" s="216" t="s">
        <v>3600</v>
      </c>
      <c r="F2505" s="217" t="s">
        <v>3601</v>
      </c>
      <c r="G2505" s="218" t="s">
        <v>166</v>
      </c>
      <c r="H2505" s="219">
        <v>39</v>
      </c>
      <c r="I2505" s="220"/>
      <c r="J2505" s="221">
        <f>ROUND(I2505*H2505,2)</f>
        <v>0</v>
      </c>
      <c r="K2505" s="217" t="s">
        <v>148</v>
      </c>
      <c r="L2505" s="47"/>
      <c r="M2505" s="222" t="s">
        <v>19</v>
      </c>
      <c r="N2505" s="223" t="s">
        <v>40</v>
      </c>
      <c r="O2505" s="87"/>
      <c r="P2505" s="224">
        <f>O2505*H2505</f>
        <v>0</v>
      </c>
      <c r="Q2505" s="224">
        <v>0</v>
      </c>
      <c r="R2505" s="224">
        <f>Q2505*H2505</f>
        <v>0</v>
      </c>
      <c r="S2505" s="224">
        <v>0</v>
      </c>
      <c r="T2505" s="225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6" t="s">
        <v>248</v>
      </c>
      <c r="AT2505" s="226" t="s">
        <v>144</v>
      </c>
      <c r="AU2505" s="226" t="s">
        <v>79</v>
      </c>
      <c r="AY2505" s="20" t="s">
        <v>142</v>
      </c>
      <c r="BE2505" s="227">
        <f>IF(N2505="základní",J2505,0)</f>
        <v>0</v>
      </c>
      <c r="BF2505" s="227">
        <f>IF(N2505="snížená",J2505,0)</f>
        <v>0</v>
      </c>
      <c r="BG2505" s="227">
        <f>IF(N2505="zákl. přenesená",J2505,0)</f>
        <v>0</v>
      </c>
      <c r="BH2505" s="227">
        <f>IF(N2505="sníž. přenesená",J2505,0)</f>
        <v>0</v>
      </c>
      <c r="BI2505" s="227">
        <f>IF(N2505="nulová",J2505,0)</f>
        <v>0</v>
      </c>
      <c r="BJ2505" s="20" t="s">
        <v>77</v>
      </c>
      <c r="BK2505" s="227">
        <f>ROUND(I2505*H2505,2)</f>
        <v>0</v>
      </c>
      <c r="BL2505" s="20" t="s">
        <v>248</v>
      </c>
      <c r="BM2505" s="226" t="s">
        <v>3602</v>
      </c>
    </row>
    <row r="2506" s="2" customFormat="1">
      <c r="A2506" s="41"/>
      <c r="B2506" s="42"/>
      <c r="C2506" s="43"/>
      <c r="D2506" s="228" t="s">
        <v>151</v>
      </c>
      <c r="E2506" s="43"/>
      <c r="F2506" s="229" t="s">
        <v>3603</v>
      </c>
      <c r="G2506" s="43"/>
      <c r="H2506" s="43"/>
      <c r="I2506" s="230"/>
      <c r="J2506" s="43"/>
      <c r="K2506" s="43"/>
      <c r="L2506" s="47"/>
      <c r="M2506" s="231"/>
      <c r="N2506" s="232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T2506" s="20" t="s">
        <v>151</v>
      </c>
      <c r="AU2506" s="20" t="s">
        <v>79</v>
      </c>
    </row>
    <row r="2507" s="2" customFormat="1" ht="16.5" customHeight="1">
      <c r="A2507" s="41"/>
      <c r="B2507" s="42"/>
      <c r="C2507" s="277" t="s">
        <v>3604</v>
      </c>
      <c r="D2507" s="277" t="s">
        <v>275</v>
      </c>
      <c r="E2507" s="278" t="s">
        <v>3605</v>
      </c>
      <c r="F2507" s="279" t="s">
        <v>3606</v>
      </c>
      <c r="G2507" s="280" t="s">
        <v>166</v>
      </c>
      <c r="H2507" s="281">
        <v>39</v>
      </c>
      <c r="I2507" s="282"/>
      <c r="J2507" s="283">
        <f>ROUND(I2507*H2507,2)</f>
        <v>0</v>
      </c>
      <c r="K2507" s="279" t="s">
        <v>148</v>
      </c>
      <c r="L2507" s="284"/>
      <c r="M2507" s="285" t="s">
        <v>19</v>
      </c>
      <c r="N2507" s="286" t="s">
        <v>40</v>
      </c>
      <c r="O2507" s="87"/>
      <c r="P2507" s="224">
        <f>O2507*H2507</f>
        <v>0</v>
      </c>
      <c r="Q2507" s="224">
        <v>5.0000000000000002E-05</v>
      </c>
      <c r="R2507" s="224">
        <f>Q2507*H2507</f>
        <v>0.0019500000000000001</v>
      </c>
      <c r="S2507" s="224">
        <v>0</v>
      </c>
      <c r="T2507" s="225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26" t="s">
        <v>349</v>
      </c>
      <c r="AT2507" s="226" t="s">
        <v>275</v>
      </c>
      <c r="AU2507" s="226" t="s">
        <v>79</v>
      </c>
      <c r="AY2507" s="20" t="s">
        <v>142</v>
      </c>
      <c r="BE2507" s="227">
        <f>IF(N2507="základní",J2507,0)</f>
        <v>0</v>
      </c>
      <c r="BF2507" s="227">
        <f>IF(N2507="snížená",J2507,0)</f>
        <v>0</v>
      </c>
      <c r="BG2507" s="227">
        <f>IF(N2507="zákl. přenesená",J2507,0)</f>
        <v>0</v>
      </c>
      <c r="BH2507" s="227">
        <f>IF(N2507="sníž. přenesená",J2507,0)</f>
        <v>0</v>
      </c>
      <c r="BI2507" s="227">
        <f>IF(N2507="nulová",J2507,0)</f>
        <v>0</v>
      </c>
      <c r="BJ2507" s="20" t="s">
        <v>77</v>
      </c>
      <c r="BK2507" s="227">
        <f>ROUND(I2507*H2507,2)</f>
        <v>0</v>
      </c>
      <c r="BL2507" s="20" t="s">
        <v>248</v>
      </c>
      <c r="BM2507" s="226" t="s">
        <v>3607</v>
      </c>
    </row>
    <row r="2508" s="2" customFormat="1" ht="24.15" customHeight="1">
      <c r="A2508" s="41"/>
      <c r="B2508" s="42"/>
      <c r="C2508" s="215" t="s">
        <v>3608</v>
      </c>
      <c r="D2508" s="215" t="s">
        <v>144</v>
      </c>
      <c r="E2508" s="216" t="s">
        <v>3600</v>
      </c>
      <c r="F2508" s="217" t="s">
        <v>3601</v>
      </c>
      <c r="G2508" s="218" t="s">
        <v>166</v>
      </c>
      <c r="H2508" s="219">
        <v>6</v>
      </c>
      <c r="I2508" s="220"/>
      <c r="J2508" s="221">
        <f>ROUND(I2508*H2508,2)</f>
        <v>0</v>
      </c>
      <c r="K2508" s="217" t="s">
        <v>148</v>
      </c>
      <c r="L2508" s="47"/>
      <c r="M2508" s="222" t="s">
        <v>19</v>
      </c>
      <c r="N2508" s="223" t="s">
        <v>40</v>
      </c>
      <c r="O2508" s="87"/>
      <c r="P2508" s="224">
        <f>O2508*H2508</f>
        <v>0</v>
      </c>
      <c r="Q2508" s="224">
        <v>0</v>
      </c>
      <c r="R2508" s="224">
        <f>Q2508*H2508</f>
        <v>0</v>
      </c>
      <c r="S2508" s="224">
        <v>0</v>
      </c>
      <c r="T2508" s="225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6" t="s">
        <v>248</v>
      </c>
      <c r="AT2508" s="226" t="s">
        <v>144</v>
      </c>
      <c r="AU2508" s="226" t="s">
        <v>79</v>
      </c>
      <c r="AY2508" s="20" t="s">
        <v>142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20" t="s">
        <v>77</v>
      </c>
      <c r="BK2508" s="227">
        <f>ROUND(I2508*H2508,2)</f>
        <v>0</v>
      </c>
      <c r="BL2508" s="20" t="s">
        <v>248</v>
      </c>
      <c r="BM2508" s="226" t="s">
        <v>3609</v>
      </c>
    </row>
    <row r="2509" s="2" customFormat="1">
      <c r="A2509" s="41"/>
      <c r="B2509" s="42"/>
      <c r="C2509" s="43"/>
      <c r="D2509" s="228" t="s">
        <v>151</v>
      </c>
      <c r="E2509" s="43"/>
      <c r="F2509" s="229" t="s">
        <v>3603</v>
      </c>
      <c r="G2509" s="43"/>
      <c r="H2509" s="43"/>
      <c r="I2509" s="230"/>
      <c r="J2509" s="43"/>
      <c r="K2509" s="43"/>
      <c r="L2509" s="47"/>
      <c r="M2509" s="231"/>
      <c r="N2509" s="232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T2509" s="20" t="s">
        <v>151</v>
      </c>
      <c r="AU2509" s="20" t="s">
        <v>79</v>
      </c>
    </row>
    <row r="2510" s="2" customFormat="1" ht="16.5" customHeight="1">
      <c r="A2510" s="41"/>
      <c r="B2510" s="42"/>
      <c r="C2510" s="277" t="s">
        <v>3610</v>
      </c>
      <c r="D2510" s="277" t="s">
        <v>275</v>
      </c>
      <c r="E2510" s="278" t="s">
        <v>3611</v>
      </c>
      <c r="F2510" s="279" t="s">
        <v>3612</v>
      </c>
      <c r="G2510" s="280" t="s">
        <v>166</v>
      </c>
      <c r="H2510" s="281">
        <v>6</v>
      </c>
      <c r="I2510" s="282"/>
      <c r="J2510" s="283">
        <f>ROUND(I2510*H2510,2)</f>
        <v>0</v>
      </c>
      <c r="K2510" s="279" t="s">
        <v>148</v>
      </c>
      <c r="L2510" s="284"/>
      <c r="M2510" s="285" t="s">
        <v>19</v>
      </c>
      <c r="N2510" s="286" t="s">
        <v>40</v>
      </c>
      <c r="O2510" s="87"/>
      <c r="P2510" s="224">
        <f>O2510*H2510</f>
        <v>0</v>
      </c>
      <c r="Q2510" s="224">
        <v>8.0000000000000007E-05</v>
      </c>
      <c r="R2510" s="224">
        <f>Q2510*H2510</f>
        <v>0.00048000000000000007</v>
      </c>
      <c r="S2510" s="224">
        <v>0</v>
      </c>
      <c r="T2510" s="225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6" t="s">
        <v>349</v>
      </c>
      <c r="AT2510" s="226" t="s">
        <v>275</v>
      </c>
      <c r="AU2510" s="226" t="s">
        <v>79</v>
      </c>
      <c r="AY2510" s="20" t="s">
        <v>142</v>
      </c>
      <c r="BE2510" s="227">
        <f>IF(N2510="základní",J2510,0)</f>
        <v>0</v>
      </c>
      <c r="BF2510" s="227">
        <f>IF(N2510="snížená",J2510,0)</f>
        <v>0</v>
      </c>
      <c r="BG2510" s="227">
        <f>IF(N2510="zákl. přenesená",J2510,0)</f>
        <v>0</v>
      </c>
      <c r="BH2510" s="227">
        <f>IF(N2510="sníž. přenesená",J2510,0)</f>
        <v>0</v>
      </c>
      <c r="BI2510" s="227">
        <f>IF(N2510="nulová",J2510,0)</f>
        <v>0</v>
      </c>
      <c r="BJ2510" s="20" t="s">
        <v>77</v>
      </c>
      <c r="BK2510" s="227">
        <f>ROUND(I2510*H2510,2)</f>
        <v>0</v>
      </c>
      <c r="BL2510" s="20" t="s">
        <v>248</v>
      </c>
      <c r="BM2510" s="226" t="s">
        <v>3613</v>
      </c>
    </row>
    <row r="2511" s="2" customFormat="1" ht="24.15" customHeight="1">
      <c r="A2511" s="41"/>
      <c r="B2511" s="42"/>
      <c r="C2511" s="215" t="s">
        <v>3614</v>
      </c>
      <c r="D2511" s="215" t="s">
        <v>144</v>
      </c>
      <c r="E2511" s="216" t="s">
        <v>3615</v>
      </c>
      <c r="F2511" s="217" t="s">
        <v>3616</v>
      </c>
      <c r="G2511" s="218" t="s">
        <v>166</v>
      </c>
      <c r="H2511" s="219">
        <v>17</v>
      </c>
      <c r="I2511" s="220"/>
      <c r="J2511" s="221">
        <f>ROUND(I2511*H2511,2)</f>
        <v>0</v>
      </c>
      <c r="K2511" s="217" t="s">
        <v>148</v>
      </c>
      <c r="L2511" s="47"/>
      <c r="M2511" s="222" t="s">
        <v>19</v>
      </c>
      <c r="N2511" s="223" t="s">
        <v>40</v>
      </c>
      <c r="O2511" s="87"/>
      <c r="P2511" s="224">
        <f>O2511*H2511</f>
        <v>0</v>
      </c>
      <c r="Q2511" s="224">
        <v>0</v>
      </c>
      <c r="R2511" s="224">
        <f>Q2511*H2511</f>
        <v>0</v>
      </c>
      <c r="S2511" s="224">
        <v>0</v>
      </c>
      <c r="T2511" s="225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26" t="s">
        <v>248</v>
      </c>
      <c r="AT2511" s="226" t="s">
        <v>144</v>
      </c>
      <c r="AU2511" s="226" t="s">
        <v>79</v>
      </c>
      <c r="AY2511" s="20" t="s">
        <v>142</v>
      </c>
      <c r="BE2511" s="227">
        <f>IF(N2511="základní",J2511,0)</f>
        <v>0</v>
      </c>
      <c r="BF2511" s="227">
        <f>IF(N2511="snížená",J2511,0)</f>
        <v>0</v>
      </c>
      <c r="BG2511" s="227">
        <f>IF(N2511="zákl. přenesená",J2511,0)</f>
        <v>0</v>
      </c>
      <c r="BH2511" s="227">
        <f>IF(N2511="sníž. přenesená",J2511,0)</f>
        <v>0</v>
      </c>
      <c r="BI2511" s="227">
        <f>IF(N2511="nulová",J2511,0)</f>
        <v>0</v>
      </c>
      <c r="BJ2511" s="20" t="s">
        <v>77</v>
      </c>
      <c r="BK2511" s="227">
        <f>ROUND(I2511*H2511,2)</f>
        <v>0</v>
      </c>
      <c r="BL2511" s="20" t="s">
        <v>248</v>
      </c>
      <c r="BM2511" s="226" t="s">
        <v>3617</v>
      </c>
    </row>
    <row r="2512" s="2" customFormat="1">
      <c r="A2512" s="41"/>
      <c r="B2512" s="42"/>
      <c r="C2512" s="43"/>
      <c r="D2512" s="228" t="s">
        <v>151</v>
      </c>
      <c r="E2512" s="43"/>
      <c r="F2512" s="229" t="s">
        <v>3618</v>
      </c>
      <c r="G2512" s="43"/>
      <c r="H2512" s="43"/>
      <c r="I2512" s="230"/>
      <c r="J2512" s="43"/>
      <c r="K2512" s="43"/>
      <c r="L2512" s="47"/>
      <c r="M2512" s="231"/>
      <c r="N2512" s="232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T2512" s="20" t="s">
        <v>151</v>
      </c>
      <c r="AU2512" s="20" t="s">
        <v>79</v>
      </c>
    </row>
    <row r="2513" s="2" customFormat="1" ht="16.5" customHeight="1">
      <c r="A2513" s="41"/>
      <c r="B2513" s="42"/>
      <c r="C2513" s="277" t="s">
        <v>3619</v>
      </c>
      <c r="D2513" s="277" t="s">
        <v>275</v>
      </c>
      <c r="E2513" s="278" t="s">
        <v>3620</v>
      </c>
      <c r="F2513" s="279" t="s">
        <v>3621</v>
      </c>
      <c r="G2513" s="280" t="s">
        <v>166</v>
      </c>
      <c r="H2513" s="281">
        <v>17</v>
      </c>
      <c r="I2513" s="282"/>
      <c r="J2513" s="283">
        <f>ROUND(I2513*H2513,2)</f>
        <v>0</v>
      </c>
      <c r="K2513" s="279" t="s">
        <v>148</v>
      </c>
      <c r="L2513" s="284"/>
      <c r="M2513" s="285" t="s">
        <v>19</v>
      </c>
      <c r="N2513" s="286" t="s">
        <v>40</v>
      </c>
      <c r="O2513" s="87"/>
      <c r="P2513" s="224">
        <f>O2513*H2513</f>
        <v>0</v>
      </c>
      <c r="Q2513" s="224">
        <v>5.0000000000000002E-05</v>
      </c>
      <c r="R2513" s="224">
        <f>Q2513*H2513</f>
        <v>0.00085000000000000006</v>
      </c>
      <c r="S2513" s="224">
        <v>0</v>
      </c>
      <c r="T2513" s="225">
        <f>S2513*H2513</f>
        <v>0</v>
      </c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R2513" s="226" t="s">
        <v>349</v>
      </c>
      <c r="AT2513" s="226" t="s">
        <v>275</v>
      </c>
      <c r="AU2513" s="226" t="s">
        <v>79</v>
      </c>
      <c r="AY2513" s="20" t="s">
        <v>142</v>
      </c>
      <c r="BE2513" s="227">
        <f>IF(N2513="základní",J2513,0)</f>
        <v>0</v>
      </c>
      <c r="BF2513" s="227">
        <f>IF(N2513="snížená",J2513,0)</f>
        <v>0</v>
      </c>
      <c r="BG2513" s="227">
        <f>IF(N2513="zákl. přenesená",J2513,0)</f>
        <v>0</v>
      </c>
      <c r="BH2513" s="227">
        <f>IF(N2513="sníž. přenesená",J2513,0)</f>
        <v>0</v>
      </c>
      <c r="BI2513" s="227">
        <f>IF(N2513="nulová",J2513,0)</f>
        <v>0</v>
      </c>
      <c r="BJ2513" s="20" t="s">
        <v>77</v>
      </c>
      <c r="BK2513" s="227">
        <f>ROUND(I2513*H2513,2)</f>
        <v>0</v>
      </c>
      <c r="BL2513" s="20" t="s">
        <v>248</v>
      </c>
      <c r="BM2513" s="226" t="s">
        <v>3622</v>
      </c>
    </row>
    <row r="2514" s="2" customFormat="1" ht="24.15" customHeight="1">
      <c r="A2514" s="41"/>
      <c r="B2514" s="42"/>
      <c r="C2514" s="215" t="s">
        <v>3623</v>
      </c>
      <c r="D2514" s="215" t="s">
        <v>144</v>
      </c>
      <c r="E2514" s="216" t="s">
        <v>3624</v>
      </c>
      <c r="F2514" s="217" t="s">
        <v>3625</v>
      </c>
      <c r="G2514" s="218" t="s">
        <v>166</v>
      </c>
      <c r="H2514" s="219">
        <v>4</v>
      </c>
      <c r="I2514" s="220"/>
      <c r="J2514" s="221">
        <f>ROUND(I2514*H2514,2)</f>
        <v>0</v>
      </c>
      <c r="K2514" s="217" t="s">
        <v>148</v>
      </c>
      <c r="L2514" s="47"/>
      <c r="M2514" s="222" t="s">
        <v>19</v>
      </c>
      <c r="N2514" s="223" t="s">
        <v>40</v>
      </c>
      <c r="O2514" s="87"/>
      <c r="P2514" s="224">
        <f>O2514*H2514</f>
        <v>0</v>
      </c>
      <c r="Q2514" s="224">
        <v>0</v>
      </c>
      <c r="R2514" s="224">
        <f>Q2514*H2514</f>
        <v>0</v>
      </c>
      <c r="S2514" s="224">
        <v>0</v>
      </c>
      <c r="T2514" s="225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6" t="s">
        <v>248</v>
      </c>
      <c r="AT2514" s="226" t="s">
        <v>144</v>
      </c>
      <c r="AU2514" s="226" t="s">
        <v>79</v>
      </c>
      <c r="AY2514" s="20" t="s">
        <v>142</v>
      </c>
      <c r="BE2514" s="227">
        <f>IF(N2514="základní",J2514,0)</f>
        <v>0</v>
      </c>
      <c r="BF2514" s="227">
        <f>IF(N2514="snížená",J2514,0)</f>
        <v>0</v>
      </c>
      <c r="BG2514" s="227">
        <f>IF(N2514="zákl. přenesená",J2514,0)</f>
        <v>0</v>
      </c>
      <c r="BH2514" s="227">
        <f>IF(N2514="sníž. přenesená",J2514,0)</f>
        <v>0</v>
      </c>
      <c r="BI2514" s="227">
        <f>IF(N2514="nulová",J2514,0)</f>
        <v>0</v>
      </c>
      <c r="BJ2514" s="20" t="s">
        <v>77</v>
      </c>
      <c r="BK2514" s="227">
        <f>ROUND(I2514*H2514,2)</f>
        <v>0</v>
      </c>
      <c r="BL2514" s="20" t="s">
        <v>248</v>
      </c>
      <c r="BM2514" s="226" t="s">
        <v>3626</v>
      </c>
    </row>
    <row r="2515" s="2" customFormat="1">
      <c r="A2515" s="41"/>
      <c r="B2515" s="42"/>
      <c r="C2515" s="43"/>
      <c r="D2515" s="228" t="s">
        <v>151</v>
      </c>
      <c r="E2515" s="43"/>
      <c r="F2515" s="229" t="s">
        <v>3627</v>
      </c>
      <c r="G2515" s="43"/>
      <c r="H2515" s="43"/>
      <c r="I2515" s="230"/>
      <c r="J2515" s="43"/>
      <c r="K2515" s="43"/>
      <c r="L2515" s="47"/>
      <c r="M2515" s="231"/>
      <c r="N2515" s="232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151</v>
      </c>
      <c r="AU2515" s="20" t="s">
        <v>79</v>
      </c>
    </row>
    <row r="2516" s="2" customFormat="1" ht="16.5" customHeight="1">
      <c r="A2516" s="41"/>
      <c r="B2516" s="42"/>
      <c r="C2516" s="277" t="s">
        <v>3628</v>
      </c>
      <c r="D2516" s="277" t="s">
        <v>275</v>
      </c>
      <c r="E2516" s="278" t="s">
        <v>3629</v>
      </c>
      <c r="F2516" s="279" t="s">
        <v>3630</v>
      </c>
      <c r="G2516" s="280" t="s">
        <v>166</v>
      </c>
      <c r="H2516" s="281">
        <v>4</v>
      </c>
      <c r="I2516" s="282"/>
      <c r="J2516" s="283">
        <f>ROUND(I2516*H2516,2)</f>
        <v>0</v>
      </c>
      <c r="K2516" s="279" t="s">
        <v>148</v>
      </c>
      <c r="L2516" s="284"/>
      <c r="M2516" s="285" t="s">
        <v>19</v>
      </c>
      <c r="N2516" s="286" t="s">
        <v>40</v>
      </c>
      <c r="O2516" s="87"/>
      <c r="P2516" s="224">
        <f>O2516*H2516</f>
        <v>0</v>
      </c>
      <c r="Q2516" s="224">
        <v>5.0000000000000002E-05</v>
      </c>
      <c r="R2516" s="224">
        <f>Q2516*H2516</f>
        <v>0.00020000000000000001</v>
      </c>
      <c r="S2516" s="224">
        <v>0</v>
      </c>
      <c r="T2516" s="225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6" t="s">
        <v>349</v>
      </c>
      <c r="AT2516" s="226" t="s">
        <v>275</v>
      </c>
      <c r="AU2516" s="226" t="s">
        <v>79</v>
      </c>
      <c r="AY2516" s="20" t="s">
        <v>142</v>
      </c>
      <c r="BE2516" s="227">
        <f>IF(N2516="základní",J2516,0)</f>
        <v>0</v>
      </c>
      <c r="BF2516" s="227">
        <f>IF(N2516="snížená",J2516,0)</f>
        <v>0</v>
      </c>
      <c r="BG2516" s="227">
        <f>IF(N2516="zákl. přenesená",J2516,0)</f>
        <v>0</v>
      </c>
      <c r="BH2516" s="227">
        <f>IF(N2516="sníž. přenesená",J2516,0)</f>
        <v>0</v>
      </c>
      <c r="BI2516" s="227">
        <f>IF(N2516="nulová",J2516,0)</f>
        <v>0</v>
      </c>
      <c r="BJ2516" s="20" t="s">
        <v>77</v>
      </c>
      <c r="BK2516" s="227">
        <f>ROUND(I2516*H2516,2)</f>
        <v>0</v>
      </c>
      <c r="BL2516" s="20" t="s">
        <v>248</v>
      </c>
      <c r="BM2516" s="226" t="s">
        <v>3631</v>
      </c>
    </row>
    <row r="2517" s="2" customFormat="1" ht="24.15" customHeight="1">
      <c r="A2517" s="41"/>
      <c r="B2517" s="42"/>
      <c r="C2517" s="215" t="s">
        <v>3632</v>
      </c>
      <c r="D2517" s="215" t="s">
        <v>144</v>
      </c>
      <c r="E2517" s="216" t="s">
        <v>3633</v>
      </c>
      <c r="F2517" s="217" t="s">
        <v>3634</v>
      </c>
      <c r="G2517" s="218" t="s">
        <v>166</v>
      </c>
      <c r="H2517" s="219">
        <v>2</v>
      </c>
      <c r="I2517" s="220"/>
      <c r="J2517" s="221">
        <f>ROUND(I2517*H2517,2)</f>
        <v>0</v>
      </c>
      <c r="K2517" s="217" t="s">
        <v>148</v>
      </c>
      <c r="L2517" s="47"/>
      <c r="M2517" s="222" t="s">
        <v>19</v>
      </c>
      <c r="N2517" s="223" t="s">
        <v>40</v>
      </c>
      <c r="O2517" s="87"/>
      <c r="P2517" s="224">
        <f>O2517*H2517</f>
        <v>0</v>
      </c>
      <c r="Q2517" s="224">
        <v>0</v>
      </c>
      <c r="R2517" s="224">
        <f>Q2517*H2517</f>
        <v>0</v>
      </c>
      <c r="S2517" s="224">
        <v>0</v>
      </c>
      <c r="T2517" s="225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6" t="s">
        <v>248</v>
      </c>
      <c r="AT2517" s="226" t="s">
        <v>144</v>
      </c>
      <c r="AU2517" s="226" t="s">
        <v>79</v>
      </c>
      <c r="AY2517" s="20" t="s">
        <v>142</v>
      </c>
      <c r="BE2517" s="227">
        <f>IF(N2517="základní",J2517,0)</f>
        <v>0</v>
      </c>
      <c r="BF2517" s="227">
        <f>IF(N2517="snížená",J2517,0)</f>
        <v>0</v>
      </c>
      <c r="BG2517" s="227">
        <f>IF(N2517="zákl. přenesená",J2517,0)</f>
        <v>0</v>
      </c>
      <c r="BH2517" s="227">
        <f>IF(N2517="sníž. přenesená",J2517,0)</f>
        <v>0</v>
      </c>
      <c r="BI2517" s="227">
        <f>IF(N2517="nulová",J2517,0)</f>
        <v>0</v>
      </c>
      <c r="BJ2517" s="20" t="s">
        <v>77</v>
      </c>
      <c r="BK2517" s="227">
        <f>ROUND(I2517*H2517,2)</f>
        <v>0</v>
      </c>
      <c r="BL2517" s="20" t="s">
        <v>248</v>
      </c>
      <c r="BM2517" s="226" t="s">
        <v>3635</v>
      </c>
    </row>
    <row r="2518" s="2" customFormat="1">
      <c r="A2518" s="41"/>
      <c r="B2518" s="42"/>
      <c r="C2518" s="43"/>
      <c r="D2518" s="228" t="s">
        <v>151</v>
      </c>
      <c r="E2518" s="43"/>
      <c r="F2518" s="229" t="s">
        <v>3636</v>
      </c>
      <c r="G2518" s="43"/>
      <c r="H2518" s="43"/>
      <c r="I2518" s="230"/>
      <c r="J2518" s="43"/>
      <c r="K2518" s="43"/>
      <c r="L2518" s="47"/>
      <c r="M2518" s="231"/>
      <c r="N2518" s="232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T2518" s="20" t="s">
        <v>151</v>
      </c>
      <c r="AU2518" s="20" t="s">
        <v>79</v>
      </c>
    </row>
    <row r="2519" s="2" customFormat="1" ht="16.5" customHeight="1">
      <c r="A2519" s="41"/>
      <c r="B2519" s="42"/>
      <c r="C2519" s="277" t="s">
        <v>3637</v>
      </c>
      <c r="D2519" s="277" t="s">
        <v>275</v>
      </c>
      <c r="E2519" s="278" t="s">
        <v>3638</v>
      </c>
      <c r="F2519" s="279" t="s">
        <v>3639</v>
      </c>
      <c r="G2519" s="280" t="s">
        <v>771</v>
      </c>
      <c r="H2519" s="281">
        <v>2</v>
      </c>
      <c r="I2519" s="282"/>
      <c r="J2519" s="283">
        <f>ROUND(I2519*H2519,2)</f>
        <v>0</v>
      </c>
      <c r="K2519" s="279" t="s">
        <v>19</v>
      </c>
      <c r="L2519" s="284"/>
      <c r="M2519" s="285" t="s">
        <v>19</v>
      </c>
      <c r="N2519" s="286" t="s">
        <v>40</v>
      </c>
      <c r="O2519" s="87"/>
      <c r="P2519" s="224">
        <f>O2519*H2519</f>
        <v>0</v>
      </c>
      <c r="Q2519" s="224">
        <v>0</v>
      </c>
      <c r="R2519" s="224">
        <f>Q2519*H2519</f>
        <v>0</v>
      </c>
      <c r="S2519" s="224">
        <v>0</v>
      </c>
      <c r="T2519" s="225">
        <f>S2519*H2519</f>
        <v>0</v>
      </c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R2519" s="226" t="s">
        <v>349</v>
      </c>
      <c r="AT2519" s="226" t="s">
        <v>275</v>
      </c>
      <c r="AU2519" s="226" t="s">
        <v>79</v>
      </c>
      <c r="AY2519" s="20" t="s">
        <v>142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20" t="s">
        <v>77</v>
      </c>
      <c r="BK2519" s="227">
        <f>ROUND(I2519*H2519,2)</f>
        <v>0</v>
      </c>
      <c r="BL2519" s="20" t="s">
        <v>248</v>
      </c>
      <c r="BM2519" s="226" t="s">
        <v>3640</v>
      </c>
    </row>
    <row r="2520" s="2" customFormat="1" ht="16.5" customHeight="1">
      <c r="A2520" s="41"/>
      <c r="B2520" s="42"/>
      <c r="C2520" s="215" t="s">
        <v>3641</v>
      </c>
      <c r="D2520" s="215" t="s">
        <v>144</v>
      </c>
      <c r="E2520" s="216" t="s">
        <v>3642</v>
      </c>
      <c r="F2520" s="217" t="s">
        <v>3643</v>
      </c>
      <c r="G2520" s="218" t="s">
        <v>166</v>
      </c>
      <c r="H2520" s="219">
        <v>46</v>
      </c>
      <c r="I2520" s="220"/>
      <c r="J2520" s="221">
        <f>ROUND(I2520*H2520,2)</f>
        <v>0</v>
      </c>
      <c r="K2520" s="217" t="s">
        <v>148</v>
      </c>
      <c r="L2520" s="47"/>
      <c r="M2520" s="222" t="s">
        <v>19</v>
      </c>
      <c r="N2520" s="223" t="s">
        <v>40</v>
      </c>
      <c r="O2520" s="87"/>
      <c r="P2520" s="224">
        <f>O2520*H2520</f>
        <v>0</v>
      </c>
      <c r="Q2520" s="224">
        <v>0</v>
      </c>
      <c r="R2520" s="224">
        <f>Q2520*H2520</f>
        <v>0</v>
      </c>
      <c r="S2520" s="224">
        <v>0</v>
      </c>
      <c r="T2520" s="225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26" t="s">
        <v>248</v>
      </c>
      <c r="AT2520" s="226" t="s">
        <v>144</v>
      </c>
      <c r="AU2520" s="226" t="s">
        <v>79</v>
      </c>
      <c r="AY2520" s="20" t="s">
        <v>142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20" t="s">
        <v>77</v>
      </c>
      <c r="BK2520" s="227">
        <f>ROUND(I2520*H2520,2)</f>
        <v>0</v>
      </c>
      <c r="BL2520" s="20" t="s">
        <v>248</v>
      </c>
      <c r="BM2520" s="226" t="s">
        <v>3644</v>
      </c>
    </row>
    <row r="2521" s="2" customFormat="1">
      <c r="A2521" s="41"/>
      <c r="B2521" s="42"/>
      <c r="C2521" s="43"/>
      <c r="D2521" s="228" t="s">
        <v>151</v>
      </c>
      <c r="E2521" s="43"/>
      <c r="F2521" s="229" t="s">
        <v>3645</v>
      </c>
      <c r="G2521" s="43"/>
      <c r="H2521" s="43"/>
      <c r="I2521" s="230"/>
      <c r="J2521" s="43"/>
      <c r="K2521" s="43"/>
      <c r="L2521" s="47"/>
      <c r="M2521" s="231"/>
      <c r="N2521" s="232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151</v>
      </c>
      <c r="AU2521" s="20" t="s">
        <v>79</v>
      </c>
    </row>
    <row r="2522" s="2" customFormat="1" ht="16.5" customHeight="1">
      <c r="A2522" s="41"/>
      <c r="B2522" s="42"/>
      <c r="C2522" s="277" t="s">
        <v>3646</v>
      </c>
      <c r="D2522" s="277" t="s">
        <v>275</v>
      </c>
      <c r="E2522" s="278" t="s">
        <v>3647</v>
      </c>
      <c r="F2522" s="279" t="s">
        <v>3648</v>
      </c>
      <c r="G2522" s="280" t="s">
        <v>166</v>
      </c>
      <c r="H2522" s="281">
        <v>46</v>
      </c>
      <c r="I2522" s="282"/>
      <c r="J2522" s="283">
        <f>ROUND(I2522*H2522,2)</f>
        <v>0</v>
      </c>
      <c r="K2522" s="279" t="s">
        <v>148</v>
      </c>
      <c r="L2522" s="284"/>
      <c r="M2522" s="285" t="s">
        <v>19</v>
      </c>
      <c r="N2522" s="286" t="s">
        <v>40</v>
      </c>
      <c r="O2522" s="87"/>
      <c r="P2522" s="224">
        <f>O2522*H2522</f>
        <v>0</v>
      </c>
      <c r="Q2522" s="224">
        <v>0.00010000000000000001</v>
      </c>
      <c r="R2522" s="224">
        <f>Q2522*H2522</f>
        <v>0.0045999999999999999</v>
      </c>
      <c r="S2522" s="224">
        <v>0</v>
      </c>
      <c r="T2522" s="225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26" t="s">
        <v>349</v>
      </c>
      <c r="AT2522" s="226" t="s">
        <v>275</v>
      </c>
      <c r="AU2522" s="226" t="s">
        <v>79</v>
      </c>
      <c r="AY2522" s="20" t="s">
        <v>142</v>
      </c>
      <c r="BE2522" s="227">
        <f>IF(N2522="základní",J2522,0)</f>
        <v>0</v>
      </c>
      <c r="BF2522" s="227">
        <f>IF(N2522="snížená",J2522,0)</f>
        <v>0</v>
      </c>
      <c r="BG2522" s="227">
        <f>IF(N2522="zákl. přenesená",J2522,0)</f>
        <v>0</v>
      </c>
      <c r="BH2522" s="227">
        <f>IF(N2522="sníž. přenesená",J2522,0)</f>
        <v>0</v>
      </c>
      <c r="BI2522" s="227">
        <f>IF(N2522="nulová",J2522,0)</f>
        <v>0</v>
      </c>
      <c r="BJ2522" s="20" t="s">
        <v>77</v>
      </c>
      <c r="BK2522" s="227">
        <f>ROUND(I2522*H2522,2)</f>
        <v>0</v>
      </c>
      <c r="BL2522" s="20" t="s">
        <v>248</v>
      </c>
      <c r="BM2522" s="226" t="s">
        <v>3649</v>
      </c>
    </row>
    <row r="2523" s="2" customFormat="1">
      <c r="A2523" s="41"/>
      <c r="B2523" s="42"/>
      <c r="C2523" s="43"/>
      <c r="D2523" s="235" t="s">
        <v>3370</v>
      </c>
      <c r="E2523" s="43"/>
      <c r="F2523" s="295" t="s">
        <v>3650</v>
      </c>
      <c r="G2523" s="43"/>
      <c r="H2523" s="43"/>
      <c r="I2523" s="230"/>
      <c r="J2523" s="43"/>
      <c r="K2523" s="43"/>
      <c r="L2523" s="47"/>
      <c r="M2523" s="231"/>
      <c r="N2523" s="232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T2523" s="20" t="s">
        <v>3370</v>
      </c>
      <c r="AU2523" s="20" t="s">
        <v>79</v>
      </c>
    </row>
    <row r="2524" s="2" customFormat="1" ht="16.5" customHeight="1">
      <c r="A2524" s="41"/>
      <c r="B2524" s="42"/>
      <c r="C2524" s="215" t="s">
        <v>3651</v>
      </c>
      <c r="D2524" s="215" t="s">
        <v>144</v>
      </c>
      <c r="E2524" s="216" t="s">
        <v>3652</v>
      </c>
      <c r="F2524" s="217" t="s">
        <v>3653</v>
      </c>
      <c r="G2524" s="218" t="s">
        <v>166</v>
      </c>
      <c r="H2524" s="219">
        <v>9</v>
      </c>
      <c r="I2524" s="220"/>
      <c r="J2524" s="221">
        <f>ROUND(I2524*H2524,2)</f>
        <v>0</v>
      </c>
      <c r="K2524" s="217" t="s">
        <v>148</v>
      </c>
      <c r="L2524" s="47"/>
      <c r="M2524" s="222" t="s">
        <v>19</v>
      </c>
      <c r="N2524" s="223" t="s">
        <v>40</v>
      </c>
      <c r="O2524" s="87"/>
      <c r="P2524" s="224">
        <f>O2524*H2524</f>
        <v>0</v>
      </c>
      <c r="Q2524" s="224">
        <v>0</v>
      </c>
      <c r="R2524" s="224">
        <f>Q2524*H2524</f>
        <v>0</v>
      </c>
      <c r="S2524" s="224">
        <v>0</v>
      </c>
      <c r="T2524" s="225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6" t="s">
        <v>248</v>
      </c>
      <c r="AT2524" s="226" t="s">
        <v>144</v>
      </c>
      <c r="AU2524" s="226" t="s">
        <v>79</v>
      </c>
      <c r="AY2524" s="20" t="s">
        <v>142</v>
      </c>
      <c r="BE2524" s="227">
        <f>IF(N2524="základní",J2524,0)</f>
        <v>0</v>
      </c>
      <c r="BF2524" s="227">
        <f>IF(N2524="snížená",J2524,0)</f>
        <v>0</v>
      </c>
      <c r="BG2524" s="227">
        <f>IF(N2524="zákl. přenesená",J2524,0)</f>
        <v>0</v>
      </c>
      <c r="BH2524" s="227">
        <f>IF(N2524="sníž. přenesená",J2524,0)</f>
        <v>0</v>
      </c>
      <c r="BI2524" s="227">
        <f>IF(N2524="nulová",J2524,0)</f>
        <v>0</v>
      </c>
      <c r="BJ2524" s="20" t="s">
        <v>77</v>
      </c>
      <c r="BK2524" s="227">
        <f>ROUND(I2524*H2524,2)</f>
        <v>0</v>
      </c>
      <c r="BL2524" s="20" t="s">
        <v>248</v>
      </c>
      <c r="BM2524" s="226" t="s">
        <v>3654</v>
      </c>
    </row>
    <row r="2525" s="2" customFormat="1">
      <c r="A2525" s="41"/>
      <c r="B2525" s="42"/>
      <c r="C2525" s="43"/>
      <c r="D2525" s="228" t="s">
        <v>151</v>
      </c>
      <c r="E2525" s="43"/>
      <c r="F2525" s="229" t="s">
        <v>3655</v>
      </c>
      <c r="G2525" s="43"/>
      <c r="H2525" s="43"/>
      <c r="I2525" s="230"/>
      <c r="J2525" s="43"/>
      <c r="K2525" s="43"/>
      <c r="L2525" s="47"/>
      <c r="M2525" s="231"/>
      <c r="N2525" s="232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T2525" s="20" t="s">
        <v>151</v>
      </c>
      <c r="AU2525" s="20" t="s">
        <v>79</v>
      </c>
    </row>
    <row r="2526" s="2" customFormat="1" ht="16.5" customHeight="1">
      <c r="A2526" s="41"/>
      <c r="B2526" s="42"/>
      <c r="C2526" s="277" t="s">
        <v>3656</v>
      </c>
      <c r="D2526" s="277" t="s">
        <v>275</v>
      </c>
      <c r="E2526" s="278" t="s">
        <v>3657</v>
      </c>
      <c r="F2526" s="279" t="s">
        <v>3658</v>
      </c>
      <c r="G2526" s="280" t="s">
        <v>166</v>
      </c>
      <c r="H2526" s="281">
        <v>9</v>
      </c>
      <c r="I2526" s="282"/>
      <c r="J2526" s="283">
        <f>ROUND(I2526*H2526,2)</f>
        <v>0</v>
      </c>
      <c r="K2526" s="279" t="s">
        <v>148</v>
      </c>
      <c r="L2526" s="284"/>
      <c r="M2526" s="285" t="s">
        <v>19</v>
      </c>
      <c r="N2526" s="286" t="s">
        <v>40</v>
      </c>
      <c r="O2526" s="87"/>
      <c r="P2526" s="224">
        <f>O2526*H2526</f>
        <v>0</v>
      </c>
      <c r="Q2526" s="224">
        <v>0.00027999999999999998</v>
      </c>
      <c r="R2526" s="224">
        <f>Q2526*H2526</f>
        <v>0.0025199999999999997</v>
      </c>
      <c r="S2526" s="224">
        <v>0</v>
      </c>
      <c r="T2526" s="225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6" t="s">
        <v>349</v>
      </c>
      <c r="AT2526" s="226" t="s">
        <v>275</v>
      </c>
      <c r="AU2526" s="226" t="s">
        <v>79</v>
      </c>
      <c r="AY2526" s="20" t="s">
        <v>142</v>
      </c>
      <c r="BE2526" s="227">
        <f>IF(N2526="základní",J2526,0)</f>
        <v>0</v>
      </c>
      <c r="BF2526" s="227">
        <f>IF(N2526="snížená",J2526,0)</f>
        <v>0</v>
      </c>
      <c r="BG2526" s="227">
        <f>IF(N2526="zákl. přenesená",J2526,0)</f>
        <v>0</v>
      </c>
      <c r="BH2526" s="227">
        <f>IF(N2526="sníž. přenesená",J2526,0)</f>
        <v>0</v>
      </c>
      <c r="BI2526" s="227">
        <f>IF(N2526="nulová",J2526,0)</f>
        <v>0</v>
      </c>
      <c r="BJ2526" s="20" t="s">
        <v>77</v>
      </c>
      <c r="BK2526" s="227">
        <f>ROUND(I2526*H2526,2)</f>
        <v>0</v>
      </c>
      <c r="BL2526" s="20" t="s">
        <v>248</v>
      </c>
      <c r="BM2526" s="226" t="s">
        <v>3659</v>
      </c>
    </row>
    <row r="2527" s="2" customFormat="1" ht="24.15" customHeight="1">
      <c r="A2527" s="41"/>
      <c r="B2527" s="42"/>
      <c r="C2527" s="215" t="s">
        <v>3660</v>
      </c>
      <c r="D2527" s="215" t="s">
        <v>144</v>
      </c>
      <c r="E2527" s="216" t="s">
        <v>3661</v>
      </c>
      <c r="F2527" s="217" t="s">
        <v>3662</v>
      </c>
      <c r="G2527" s="218" t="s">
        <v>166</v>
      </c>
      <c r="H2527" s="219">
        <v>59</v>
      </c>
      <c r="I2527" s="220"/>
      <c r="J2527" s="221">
        <f>ROUND(I2527*H2527,2)</f>
        <v>0</v>
      </c>
      <c r="K2527" s="217" t="s">
        <v>148</v>
      </c>
      <c r="L2527" s="47"/>
      <c r="M2527" s="222" t="s">
        <v>19</v>
      </c>
      <c r="N2527" s="223" t="s">
        <v>40</v>
      </c>
      <c r="O2527" s="87"/>
      <c r="P2527" s="224">
        <f>O2527*H2527</f>
        <v>0</v>
      </c>
      <c r="Q2527" s="224">
        <v>0</v>
      </c>
      <c r="R2527" s="224">
        <f>Q2527*H2527</f>
        <v>0</v>
      </c>
      <c r="S2527" s="224">
        <v>0</v>
      </c>
      <c r="T2527" s="225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6" t="s">
        <v>248</v>
      </c>
      <c r="AT2527" s="226" t="s">
        <v>144</v>
      </c>
      <c r="AU2527" s="226" t="s">
        <v>79</v>
      </c>
      <c r="AY2527" s="20" t="s">
        <v>142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20" t="s">
        <v>77</v>
      </c>
      <c r="BK2527" s="227">
        <f>ROUND(I2527*H2527,2)</f>
        <v>0</v>
      </c>
      <c r="BL2527" s="20" t="s">
        <v>248</v>
      </c>
      <c r="BM2527" s="226" t="s">
        <v>3663</v>
      </c>
    </row>
    <row r="2528" s="2" customFormat="1">
      <c r="A2528" s="41"/>
      <c r="B2528" s="42"/>
      <c r="C2528" s="43"/>
      <c r="D2528" s="228" t="s">
        <v>151</v>
      </c>
      <c r="E2528" s="43"/>
      <c r="F2528" s="229" t="s">
        <v>3664</v>
      </c>
      <c r="G2528" s="43"/>
      <c r="H2528" s="43"/>
      <c r="I2528" s="230"/>
      <c r="J2528" s="43"/>
      <c r="K2528" s="43"/>
      <c r="L2528" s="47"/>
      <c r="M2528" s="231"/>
      <c r="N2528" s="232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151</v>
      </c>
      <c r="AU2528" s="20" t="s">
        <v>79</v>
      </c>
    </row>
    <row r="2529" s="2" customFormat="1" ht="16.5" customHeight="1">
      <c r="A2529" s="41"/>
      <c r="B2529" s="42"/>
      <c r="C2529" s="277" t="s">
        <v>3665</v>
      </c>
      <c r="D2529" s="277" t="s">
        <v>275</v>
      </c>
      <c r="E2529" s="278" t="s">
        <v>3666</v>
      </c>
      <c r="F2529" s="279" t="s">
        <v>3667</v>
      </c>
      <c r="G2529" s="280" t="s">
        <v>166</v>
      </c>
      <c r="H2529" s="281">
        <v>59</v>
      </c>
      <c r="I2529" s="282"/>
      <c r="J2529" s="283">
        <f>ROUND(I2529*H2529,2)</f>
        <v>0</v>
      </c>
      <c r="K2529" s="279" t="s">
        <v>148</v>
      </c>
      <c r="L2529" s="284"/>
      <c r="M2529" s="285" t="s">
        <v>19</v>
      </c>
      <c r="N2529" s="286" t="s">
        <v>40</v>
      </c>
      <c r="O2529" s="87"/>
      <c r="P2529" s="224">
        <f>O2529*H2529</f>
        <v>0</v>
      </c>
      <c r="Q2529" s="224">
        <v>0.00010000000000000001</v>
      </c>
      <c r="R2529" s="224">
        <f>Q2529*H2529</f>
        <v>0.0058999999999999999</v>
      </c>
      <c r="S2529" s="224">
        <v>0</v>
      </c>
      <c r="T2529" s="225">
        <f>S2529*H2529</f>
        <v>0</v>
      </c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R2529" s="226" t="s">
        <v>349</v>
      </c>
      <c r="AT2529" s="226" t="s">
        <v>275</v>
      </c>
      <c r="AU2529" s="226" t="s">
        <v>79</v>
      </c>
      <c r="AY2529" s="20" t="s">
        <v>142</v>
      </c>
      <c r="BE2529" s="227">
        <f>IF(N2529="základní",J2529,0)</f>
        <v>0</v>
      </c>
      <c r="BF2529" s="227">
        <f>IF(N2529="snížená",J2529,0)</f>
        <v>0</v>
      </c>
      <c r="BG2529" s="227">
        <f>IF(N2529="zákl. přenesená",J2529,0)</f>
        <v>0</v>
      </c>
      <c r="BH2529" s="227">
        <f>IF(N2529="sníž. přenesená",J2529,0)</f>
        <v>0</v>
      </c>
      <c r="BI2529" s="227">
        <f>IF(N2529="nulová",J2529,0)</f>
        <v>0</v>
      </c>
      <c r="BJ2529" s="20" t="s">
        <v>77</v>
      </c>
      <c r="BK2529" s="227">
        <f>ROUND(I2529*H2529,2)</f>
        <v>0</v>
      </c>
      <c r="BL2529" s="20" t="s">
        <v>248</v>
      </c>
      <c r="BM2529" s="226" t="s">
        <v>3668</v>
      </c>
    </row>
    <row r="2530" s="2" customFormat="1" ht="24.15" customHeight="1">
      <c r="A2530" s="41"/>
      <c r="B2530" s="42"/>
      <c r="C2530" s="215" t="s">
        <v>3669</v>
      </c>
      <c r="D2530" s="215" t="s">
        <v>144</v>
      </c>
      <c r="E2530" s="216" t="s">
        <v>3670</v>
      </c>
      <c r="F2530" s="217" t="s">
        <v>3671</v>
      </c>
      <c r="G2530" s="218" t="s">
        <v>166</v>
      </c>
      <c r="H2530" s="219">
        <v>352</v>
      </c>
      <c r="I2530" s="220"/>
      <c r="J2530" s="221">
        <f>ROUND(I2530*H2530,2)</f>
        <v>0</v>
      </c>
      <c r="K2530" s="217" t="s">
        <v>148</v>
      </c>
      <c r="L2530" s="47"/>
      <c r="M2530" s="222" t="s">
        <v>19</v>
      </c>
      <c r="N2530" s="223" t="s">
        <v>40</v>
      </c>
      <c r="O2530" s="87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6" t="s">
        <v>248</v>
      </c>
      <c r="AT2530" s="226" t="s">
        <v>144</v>
      </c>
      <c r="AU2530" s="226" t="s">
        <v>79</v>
      </c>
      <c r="AY2530" s="20" t="s">
        <v>142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20" t="s">
        <v>77</v>
      </c>
      <c r="BK2530" s="227">
        <f>ROUND(I2530*H2530,2)</f>
        <v>0</v>
      </c>
      <c r="BL2530" s="20" t="s">
        <v>248</v>
      </c>
      <c r="BM2530" s="226" t="s">
        <v>3672</v>
      </c>
    </row>
    <row r="2531" s="2" customFormat="1">
      <c r="A2531" s="41"/>
      <c r="B2531" s="42"/>
      <c r="C2531" s="43"/>
      <c r="D2531" s="228" t="s">
        <v>151</v>
      </c>
      <c r="E2531" s="43"/>
      <c r="F2531" s="229" t="s">
        <v>3673</v>
      </c>
      <c r="G2531" s="43"/>
      <c r="H2531" s="43"/>
      <c r="I2531" s="230"/>
      <c r="J2531" s="43"/>
      <c r="K2531" s="43"/>
      <c r="L2531" s="47"/>
      <c r="M2531" s="231"/>
      <c r="N2531" s="232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151</v>
      </c>
      <c r="AU2531" s="20" t="s">
        <v>79</v>
      </c>
    </row>
    <row r="2532" s="2" customFormat="1" ht="16.5" customHeight="1">
      <c r="A2532" s="41"/>
      <c r="B2532" s="42"/>
      <c r="C2532" s="277" t="s">
        <v>3674</v>
      </c>
      <c r="D2532" s="277" t="s">
        <v>275</v>
      </c>
      <c r="E2532" s="278" t="s">
        <v>3675</v>
      </c>
      <c r="F2532" s="279" t="s">
        <v>3676</v>
      </c>
      <c r="G2532" s="280" t="s">
        <v>166</v>
      </c>
      <c r="H2532" s="281">
        <v>334</v>
      </c>
      <c r="I2532" s="282"/>
      <c r="J2532" s="283">
        <f>ROUND(I2532*H2532,2)</f>
        <v>0</v>
      </c>
      <c r="K2532" s="279" t="s">
        <v>148</v>
      </c>
      <c r="L2532" s="284"/>
      <c r="M2532" s="285" t="s">
        <v>19</v>
      </c>
      <c r="N2532" s="286" t="s">
        <v>40</v>
      </c>
      <c r="O2532" s="87"/>
      <c r="P2532" s="224">
        <f>O2532*H2532</f>
        <v>0</v>
      </c>
      <c r="Q2532" s="224">
        <v>6.9999999999999994E-05</v>
      </c>
      <c r="R2532" s="224">
        <f>Q2532*H2532</f>
        <v>0.023379999999999998</v>
      </c>
      <c r="S2532" s="224">
        <v>0</v>
      </c>
      <c r="T2532" s="225">
        <f>S2532*H2532</f>
        <v>0</v>
      </c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R2532" s="226" t="s">
        <v>349</v>
      </c>
      <c r="AT2532" s="226" t="s">
        <v>275</v>
      </c>
      <c r="AU2532" s="226" t="s">
        <v>79</v>
      </c>
      <c r="AY2532" s="20" t="s">
        <v>142</v>
      </c>
      <c r="BE2532" s="227">
        <f>IF(N2532="základní",J2532,0)</f>
        <v>0</v>
      </c>
      <c r="BF2532" s="227">
        <f>IF(N2532="snížená",J2532,0)</f>
        <v>0</v>
      </c>
      <c r="BG2532" s="227">
        <f>IF(N2532="zákl. přenesená",J2532,0)</f>
        <v>0</v>
      </c>
      <c r="BH2532" s="227">
        <f>IF(N2532="sníž. přenesená",J2532,0)</f>
        <v>0</v>
      </c>
      <c r="BI2532" s="227">
        <f>IF(N2532="nulová",J2532,0)</f>
        <v>0</v>
      </c>
      <c r="BJ2532" s="20" t="s">
        <v>77</v>
      </c>
      <c r="BK2532" s="227">
        <f>ROUND(I2532*H2532,2)</f>
        <v>0</v>
      </c>
      <c r="BL2532" s="20" t="s">
        <v>248</v>
      </c>
      <c r="BM2532" s="226" t="s">
        <v>3677</v>
      </c>
    </row>
    <row r="2533" s="2" customFormat="1" ht="16.5" customHeight="1">
      <c r="A2533" s="41"/>
      <c r="B2533" s="42"/>
      <c r="C2533" s="277" t="s">
        <v>3678</v>
      </c>
      <c r="D2533" s="277" t="s">
        <v>275</v>
      </c>
      <c r="E2533" s="278" t="s">
        <v>3679</v>
      </c>
      <c r="F2533" s="279" t="s">
        <v>3680</v>
      </c>
      <c r="G2533" s="280" t="s">
        <v>166</v>
      </c>
      <c r="H2533" s="281">
        <v>18</v>
      </c>
      <c r="I2533" s="282"/>
      <c r="J2533" s="283">
        <f>ROUND(I2533*H2533,2)</f>
        <v>0</v>
      </c>
      <c r="K2533" s="279" t="s">
        <v>148</v>
      </c>
      <c r="L2533" s="284"/>
      <c r="M2533" s="285" t="s">
        <v>19</v>
      </c>
      <c r="N2533" s="286" t="s">
        <v>40</v>
      </c>
      <c r="O2533" s="87"/>
      <c r="P2533" s="224">
        <f>O2533*H2533</f>
        <v>0</v>
      </c>
      <c r="Q2533" s="224">
        <v>0.00010000000000000001</v>
      </c>
      <c r="R2533" s="224">
        <f>Q2533*H2533</f>
        <v>0.0018000000000000002</v>
      </c>
      <c r="S2533" s="224">
        <v>0</v>
      </c>
      <c r="T2533" s="225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6" t="s">
        <v>349</v>
      </c>
      <c r="AT2533" s="226" t="s">
        <v>275</v>
      </c>
      <c r="AU2533" s="226" t="s">
        <v>79</v>
      </c>
      <c r="AY2533" s="20" t="s">
        <v>142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20" t="s">
        <v>77</v>
      </c>
      <c r="BK2533" s="227">
        <f>ROUND(I2533*H2533,2)</f>
        <v>0</v>
      </c>
      <c r="BL2533" s="20" t="s">
        <v>248</v>
      </c>
      <c r="BM2533" s="226" t="s">
        <v>3681</v>
      </c>
    </row>
    <row r="2534" s="2" customFormat="1" ht="24.15" customHeight="1">
      <c r="A2534" s="41"/>
      <c r="B2534" s="42"/>
      <c r="C2534" s="215" t="s">
        <v>3682</v>
      </c>
      <c r="D2534" s="215" t="s">
        <v>144</v>
      </c>
      <c r="E2534" s="216" t="s">
        <v>3683</v>
      </c>
      <c r="F2534" s="217" t="s">
        <v>3684</v>
      </c>
      <c r="G2534" s="218" t="s">
        <v>166</v>
      </c>
      <c r="H2534" s="219">
        <v>12</v>
      </c>
      <c r="I2534" s="220"/>
      <c r="J2534" s="221">
        <f>ROUND(I2534*H2534,2)</f>
        <v>0</v>
      </c>
      <c r="K2534" s="217" t="s">
        <v>148</v>
      </c>
      <c r="L2534" s="47"/>
      <c r="M2534" s="222" t="s">
        <v>19</v>
      </c>
      <c r="N2534" s="223" t="s">
        <v>40</v>
      </c>
      <c r="O2534" s="87"/>
      <c r="P2534" s="224">
        <f>O2534*H2534</f>
        <v>0</v>
      </c>
      <c r="Q2534" s="224">
        <v>0</v>
      </c>
      <c r="R2534" s="224">
        <f>Q2534*H2534</f>
        <v>0</v>
      </c>
      <c r="S2534" s="224">
        <v>0</v>
      </c>
      <c r="T2534" s="225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26" t="s">
        <v>248</v>
      </c>
      <c r="AT2534" s="226" t="s">
        <v>144</v>
      </c>
      <c r="AU2534" s="226" t="s">
        <v>79</v>
      </c>
      <c r="AY2534" s="20" t="s">
        <v>142</v>
      </c>
      <c r="BE2534" s="227">
        <f>IF(N2534="základní",J2534,0)</f>
        <v>0</v>
      </c>
      <c r="BF2534" s="227">
        <f>IF(N2534="snížená",J2534,0)</f>
        <v>0</v>
      </c>
      <c r="BG2534" s="227">
        <f>IF(N2534="zákl. přenesená",J2534,0)</f>
        <v>0</v>
      </c>
      <c r="BH2534" s="227">
        <f>IF(N2534="sníž. přenesená",J2534,0)</f>
        <v>0</v>
      </c>
      <c r="BI2534" s="227">
        <f>IF(N2534="nulová",J2534,0)</f>
        <v>0</v>
      </c>
      <c r="BJ2534" s="20" t="s">
        <v>77</v>
      </c>
      <c r="BK2534" s="227">
        <f>ROUND(I2534*H2534,2)</f>
        <v>0</v>
      </c>
      <c r="BL2534" s="20" t="s">
        <v>248</v>
      </c>
      <c r="BM2534" s="226" t="s">
        <v>3685</v>
      </c>
    </row>
    <row r="2535" s="2" customFormat="1">
      <c r="A2535" s="41"/>
      <c r="B2535" s="42"/>
      <c r="C2535" s="43"/>
      <c r="D2535" s="228" t="s">
        <v>151</v>
      </c>
      <c r="E2535" s="43"/>
      <c r="F2535" s="229" t="s">
        <v>3686</v>
      </c>
      <c r="G2535" s="43"/>
      <c r="H2535" s="43"/>
      <c r="I2535" s="230"/>
      <c r="J2535" s="43"/>
      <c r="K2535" s="43"/>
      <c r="L2535" s="47"/>
      <c r="M2535" s="231"/>
      <c r="N2535" s="232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T2535" s="20" t="s">
        <v>151</v>
      </c>
      <c r="AU2535" s="20" t="s">
        <v>79</v>
      </c>
    </row>
    <row r="2536" s="2" customFormat="1" ht="16.5" customHeight="1">
      <c r="A2536" s="41"/>
      <c r="B2536" s="42"/>
      <c r="C2536" s="277" t="s">
        <v>3687</v>
      </c>
      <c r="D2536" s="277" t="s">
        <v>275</v>
      </c>
      <c r="E2536" s="278" t="s">
        <v>3688</v>
      </c>
      <c r="F2536" s="279" t="s">
        <v>3689</v>
      </c>
      <c r="G2536" s="280" t="s">
        <v>166</v>
      </c>
      <c r="H2536" s="281">
        <v>12</v>
      </c>
      <c r="I2536" s="282"/>
      <c r="J2536" s="283">
        <f>ROUND(I2536*H2536,2)</f>
        <v>0</v>
      </c>
      <c r="K2536" s="279" t="s">
        <v>19</v>
      </c>
      <c r="L2536" s="284"/>
      <c r="M2536" s="285" t="s">
        <v>19</v>
      </c>
      <c r="N2536" s="286" t="s">
        <v>40</v>
      </c>
      <c r="O2536" s="87"/>
      <c r="P2536" s="224">
        <f>O2536*H2536</f>
        <v>0</v>
      </c>
      <c r="Q2536" s="224">
        <v>5.0000000000000002E-05</v>
      </c>
      <c r="R2536" s="224">
        <f>Q2536*H2536</f>
        <v>0.00060000000000000006</v>
      </c>
      <c r="S2536" s="224">
        <v>0</v>
      </c>
      <c r="T2536" s="225">
        <f>S2536*H2536</f>
        <v>0</v>
      </c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R2536" s="226" t="s">
        <v>349</v>
      </c>
      <c r="AT2536" s="226" t="s">
        <v>275</v>
      </c>
      <c r="AU2536" s="226" t="s">
        <v>79</v>
      </c>
      <c r="AY2536" s="20" t="s">
        <v>142</v>
      </c>
      <c r="BE2536" s="227">
        <f>IF(N2536="základní",J2536,0)</f>
        <v>0</v>
      </c>
      <c r="BF2536" s="227">
        <f>IF(N2536="snížená",J2536,0)</f>
        <v>0</v>
      </c>
      <c r="BG2536" s="227">
        <f>IF(N2536="zákl. přenesená",J2536,0)</f>
        <v>0</v>
      </c>
      <c r="BH2536" s="227">
        <f>IF(N2536="sníž. přenesená",J2536,0)</f>
        <v>0</v>
      </c>
      <c r="BI2536" s="227">
        <f>IF(N2536="nulová",J2536,0)</f>
        <v>0</v>
      </c>
      <c r="BJ2536" s="20" t="s">
        <v>77</v>
      </c>
      <c r="BK2536" s="227">
        <f>ROUND(I2536*H2536,2)</f>
        <v>0</v>
      </c>
      <c r="BL2536" s="20" t="s">
        <v>248</v>
      </c>
      <c r="BM2536" s="226" t="s">
        <v>3690</v>
      </c>
    </row>
    <row r="2537" s="2" customFormat="1" ht="21.75" customHeight="1">
      <c r="A2537" s="41"/>
      <c r="B2537" s="42"/>
      <c r="C2537" s="215" t="s">
        <v>3691</v>
      </c>
      <c r="D2537" s="215" t="s">
        <v>144</v>
      </c>
      <c r="E2537" s="216" t="s">
        <v>3692</v>
      </c>
      <c r="F2537" s="217" t="s">
        <v>3693</v>
      </c>
      <c r="G2537" s="218" t="s">
        <v>166</v>
      </c>
      <c r="H2537" s="219">
        <v>7</v>
      </c>
      <c r="I2537" s="220"/>
      <c r="J2537" s="221">
        <f>ROUND(I2537*H2537,2)</f>
        <v>0</v>
      </c>
      <c r="K2537" s="217" t="s">
        <v>148</v>
      </c>
      <c r="L2537" s="47"/>
      <c r="M2537" s="222" t="s">
        <v>19</v>
      </c>
      <c r="N2537" s="223" t="s">
        <v>40</v>
      </c>
      <c r="O2537" s="87"/>
      <c r="P2537" s="224">
        <f>O2537*H2537</f>
        <v>0</v>
      </c>
      <c r="Q2537" s="224">
        <v>0</v>
      </c>
      <c r="R2537" s="224">
        <f>Q2537*H2537</f>
        <v>0</v>
      </c>
      <c r="S2537" s="224">
        <v>0</v>
      </c>
      <c r="T2537" s="225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6" t="s">
        <v>248</v>
      </c>
      <c r="AT2537" s="226" t="s">
        <v>144</v>
      </c>
      <c r="AU2537" s="226" t="s">
        <v>79</v>
      </c>
      <c r="AY2537" s="20" t="s">
        <v>142</v>
      </c>
      <c r="BE2537" s="227">
        <f>IF(N2537="základní",J2537,0)</f>
        <v>0</v>
      </c>
      <c r="BF2537" s="227">
        <f>IF(N2537="snížená",J2537,0)</f>
        <v>0</v>
      </c>
      <c r="BG2537" s="227">
        <f>IF(N2537="zákl. přenesená",J2537,0)</f>
        <v>0</v>
      </c>
      <c r="BH2537" s="227">
        <f>IF(N2537="sníž. přenesená",J2537,0)</f>
        <v>0</v>
      </c>
      <c r="BI2537" s="227">
        <f>IF(N2537="nulová",J2537,0)</f>
        <v>0</v>
      </c>
      <c r="BJ2537" s="20" t="s">
        <v>77</v>
      </c>
      <c r="BK2537" s="227">
        <f>ROUND(I2537*H2537,2)</f>
        <v>0</v>
      </c>
      <c r="BL2537" s="20" t="s">
        <v>248</v>
      </c>
      <c r="BM2537" s="226" t="s">
        <v>3694</v>
      </c>
    </row>
    <row r="2538" s="2" customFormat="1">
      <c r="A2538" s="41"/>
      <c r="B2538" s="42"/>
      <c r="C2538" s="43"/>
      <c r="D2538" s="228" t="s">
        <v>151</v>
      </c>
      <c r="E2538" s="43"/>
      <c r="F2538" s="229" t="s">
        <v>3695</v>
      </c>
      <c r="G2538" s="43"/>
      <c r="H2538" s="43"/>
      <c r="I2538" s="230"/>
      <c r="J2538" s="43"/>
      <c r="K2538" s="43"/>
      <c r="L2538" s="47"/>
      <c r="M2538" s="231"/>
      <c r="N2538" s="232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151</v>
      </c>
      <c r="AU2538" s="20" t="s">
        <v>79</v>
      </c>
    </row>
    <row r="2539" s="2" customFormat="1" ht="16.5" customHeight="1">
      <c r="A2539" s="41"/>
      <c r="B2539" s="42"/>
      <c r="C2539" s="277" t="s">
        <v>3696</v>
      </c>
      <c r="D2539" s="277" t="s">
        <v>275</v>
      </c>
      <c r="E2539" s="278" t="s">
        <v>3697</v>
      </c>
      <c r="F2539" s="279" t="s">
        <v>3698</v>
      </c>
      <c r="G2539" s="280" t="s">
        <v>771</v>
      </c>
      <c r="H2539" s="281">
        <v>7</v>
      </c>
      <c r="I2539" s="282"/>
      <c r="J2539" s="283">
        <f>ROUND(I2539*H2539,2)</f>
        <v>0</v>
      </c>
      <c r="K2539" s="279" t="s">
        <v>19</v>
      </c>
      <c r="L2539" s="284"/>
      <c r="M2539" s="285" t="s">
        <v>19</v>
      </c>
      <c r="N2539" s="286" t="s">
        <v>40</v>
      </c>
      <c r="O2539" s="87"/>
      <c r="P2539" s="224">
        <f>O2539*H2539</f>
        <v>0</v>
      </c>
      <c r="Q2539" s="224">
        <v>0</v>
      </c>
      <c r="R2539" s="224">
        <f>Q2539*H2539</f>
        <v>0</v>
      </c>
      <c r="S2539" s="224">
        <v>0</v>
      </c>
      <c r="T2539" s="225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6" t="s">
        <v>349</v>
      </c>
      <c r="AT2539" s="226" t="s">
        <v>275</v>
      </c>
      <c r="AU2539" s="226" t="s">
        <v>79</v>
      </c>
      <c r="AY2539" s="20" t="s">
        <v>142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20" t="s">
        <v>77</v>
      </c>
      <c r="BK2539" s="227">
        <f>ROUND(I2539*H2539,2)</f>
        <v>0</v>
      </c>
      <c r="BL2539" s="20" t="s">
        <v>248</v>
      </c>
      <c r="BM2539" s="226" t="s">
        <v>3699</v>
      </c>
    </row>
    <row r="2540" s="2" customFormat="1" ht="24.15" customHeight="1">
      <c r="A2540" s="41"/>
      <c r="B2540" s="42"/>
      <c r="C2540" s="215" t="s">
        <v>3700</v>
      </c>
      <c r="D2540" s="215" t="s">
        <v>144</v>
      </c>
      <c r="E2540" s="216" t="s">
        <v>3701</v>
      </c>
      <c r="F2540" s="217" t="s">
        <v>3702</v>
      </c>
      <c r="G2540" s="218" t="s">
        <v>176</v>
      </c>
      <c r="H2540" s="219">
        <v>17</v>
      </c>
      <c r="I2540" s="220"/>
      <c r="J2540" s="221">
        <f>ROUND(I2540*H2540,2)</f>
        <v>0</v>
      </c>
      <c r="K2540" s="217" t="s">
        <v>148</v>
      </c>
      <c r="L2540" s="47"/>
      <c r="M2540" s="222" t="s">
        <v>19</v>
      </c>
      <c r="N2540" s="223" t="s">
        <v>40</v>
      </c>
      <c r="O2540" s="87"/>
      <c r="P2540" s="224">
        <f>O2540*H2540</f>
        <v>0</v>
      </c>
      <c r="Q2540" s="224">
        <v>0</v>
      </c>
      <c r="R2540" s="224">
        <f>Q2540*H2540</f>
        <v>0</v>
      </c>
      <c r="S2540" s="224">
        <v>0</v>
      </c>
      <c r="T2540" s="225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6" t="s">
        <v>248</v>
      </c>
      <c r="AT2540" s="226" t="s">
        <v>144</v>
      </c>
      <c r="AU2540" s="226" t="s">
        <v>79</v>
      </c>
      <c r="AY2540" s="20" t="s">
        <v>142</v>
      </c>
      <c r="BE2540" s="227">
        <f>IF(N2540="základní",J2540,0)</f>
        <v>0</v>
      </c>
      <c r="BF2540" s="227">
        <f>IF(N2540="snížená",J2540,0)</f>
        <v>0</v>
      </c>
      <c r="BG2540" s="227">
        <f>IF(N2540="zákl. přenesená",J2540,0)</f>
        <v>0</v>
      </c>
      <c r="BH2540" s="227">
        <f>IF(N2540="sníž. přenesená",J2540,0)</f>
        <v>0</v>
      </c>
      <c r="BI2540" s="227">
        <f>IF(N2540="nulová",J2540,0)</f>
        <v>0</v>
      </c>
      <c r="BJ2540" s="20" t="s">
        <v>77</v>
      </c>
      <c r="BK2540" s="227">
        <f>ROUND(I2540*H2540,2)</f>
        <v>0</v>
      </c>
      <c r="BL2540" s="20" t="s">
        <v>248</v>
      </c>
      <c r="BM2540" s="226" t="s">
        <v>3703</v>
      </c>
    </row>
    <row r="2541" s="2" customFormat="1">
      <c r="A2541" s="41"/>
      <c r="B2541" s="42"/>
      <c r="C2541" s="43"/>
      <c r="D2541" s="228" t="s">
        <v>151</v>
      </c>
      <c r="E2541" s="43"/>
      <c r="F2541" s="229" t="s">
        <v>3704</v>
      </c>
      <c r="G2541" s="43"/>
      <c r="H2541" s="43"/>
      <c r="I2541" s="230"/>
      <c r="J2541" s="43"/>
      <c r="K2541" s="43"/>
      <c r="L2541" s="47"/>
      <c r="M2541" s="231"/>
      <c r="N2541" s="232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151</v>
      </c>
      <c r="AU2541" s="20" t="s">
        <v>79</v>
      </c>
    </row>
    <row r="2542" s="2" customFormat="1" ht="24.15" customHeight="1">
      <c r="A2542" s="41"/>
      <c r="B2542" s="42"/>
      <c r="C2542" s="277" t="s">
        <v>3705</v>
      </c>
      <c r="D2542" s="277" t="s">
        <v>275</v>
      </c>
      <c r="E2542" s="278" t="s">
        <v>3706</v>
      </c>
      <c r="F2542" s="279" t="s">
        <v>3707</v>
      </c>
      <c r="G2542" s="280" t="s">
        <v>176</v>
      </c>
      <c r="H2542" s="281">
        <v>18.359999999999999</v>
      </c>
      <c r="I2542" s="282"/>
      <c r="J2542" s="283">
        <f>ROUND(I2542*H2542,2)</f>
        <v>0</v>
      </c>
      <c r="K2542" s="279" t="s">
        <v>19</v>
      </c>
      <c r="L2542" s="284"/>
      <c r="M2542" s="285" t="s">
        <v>19</v>
      </c>
      <c r="N2542" s="286" t="s">
        <v>40</v>
      </c>
      <c r="O2542" s="87"/>
      <c r="P2542" s="224">
        <f>O2542*H2542</f>
        <v>0</v>
      </c>
      <c r="Q2542" s="224">
        <v>0.00014999999999999999</v>
      </c>
      <c r="R2542" s="224">
        <f>Q2542*H2542</f>
        <v>0.0027539999999999995</v>
      </c>
      <c r="S2542" s="224">
        <v>0</v>
      </c>
      <c r="T2542" s="225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6" t="s">
        <v>349</v>
      </c>
      <c r="AT2542" s="226" t="s">
        <v>275</v>
      </c>
      <c r="AU2542" s="226" t="s">
        <v>79</v>
      </c>
      <c r="AY2542" s="20" t="s">
        <v>142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20" t="s">
        <v>77</v>
      </c>
      <c r="BK2542" s="227">
        <f>ROUND(I2542*H2542,2)</f>
        <v>0</v>
      </c>
      <c r="BL2542" s="20" t="s">
        <v>248</v>
      </c>
      <c r="BM2542" s="226" t="s">
        <v>3708</v>
      </c>
    </row>
    <row r="2543" s="2" customFormat="1" ht="16.5" customHeight="1">
      <c r="A2543" s="41"/>
      <c r="B2543" s="42"/>
      <c r="C2543" s="277" t="s">
        <v>3709</v>
      </c>
      <c r="D2543" s="277" t="s">
        <v>275</v>
      </c>
      <c r="E2543" s="278" t="s">
        <v>3710</v>
      </c>
      <c r="F2543" s="279" t="s">
        <v>3711</v>
      </c>
      <c r="G2543" s="280" t="s">
        <v>166</v>
      </c>
      <c r="H2543" s="281">
        <v>17</v>
      </c>
      <c r="I2543" s="282"/>
      <c r="J2543" s="283">
        <f>ROUND(I2543*H2543,2)</f>
        <v>0</v>
      </c>
      <c r="K2543" s="279" t="s">
        <v>148</v>
      </c>
      <c r="L2543" s="284"/>
      <c r="M2543" s="285" t="s">
        <v>19</v>
      </c>
      <c r="N2543" s="286" t="s">
        <v>40</v>
      </c>
      <c r="O2543" s="87"/>
      <c r="P2543" s="224">
        <f>O2543*H2543</f>
        <v>0</v>
      </c>
      <c r="Q2543" s="224">
        <v>0.00025000000000000001</v>
      </c>
      <c r="R2543" s="224">
        <f>Q2543*H2543</f>
        <v>0.0042500000000000003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349</v>
      </c>
      <c r="AT2543" s="226" t="s">
        <v>275</v>
      </c>
      <c r="AU2543" s="226" t="s">
        <v>79</v>
      </c>
      <c r="AY2543" s="20" t="s">
        <v>142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77</v>
      </c>
      <c r="BK2543" s="227">
        <f>ROUND(I2543*H2543,2)</f>
        <v>0</v>
      </c>
      <c r="BL2543" s="20" t="s">
        <v>248</v>
      </c>
      <c r="BM2543" s="226" t="s">
        <v>3712</v>
      </c>
    </row>
    <row r="2544" s="2" customFormat="1" ht="24.15" customHeight="1">
      <c r="A2544" s="41"/>
      <c r="B2544" s="42"/>
      <c r="C2544" s="215" t="s">
        <v>3713</v>
      </c>
      <c r="D2544" s="215" t="s">
        <v>144</v>
      </c>
      <c r="E2544" s="216" t="s">
        <v>3714</v>
      </c>
      <c r="F2544" s="217" t="s">
        <v>3715</v>
      </c>
      <c r="G2544" s="218" t="s">
        <v>166</v>
      </c>
      <c r="H2544" s="219">
        <v>287</v>
      </c>
      <c r="I2544" s="220"/>
      <c r="J2544" s="221">
        <f>ROUND(I2544*H2544,2)</f>
        <v>0</v>
      </c>
      <c r="K2544" s="217" t="s">
        <v>148</v>
      </c>
      <c r="L2544" s="47"/>
      <c r="M2544" s="222" t="s">
        <v>19</v>
      </c>
      <c r="N2544" s="223" t="s">
        <v>40</v>
      </c>
      <c r="O2544" s="87"/>
      <c r="P2544" s="224">
        <f>O2544*H2544</f>
        <v>0</v>
      </c>
      <c r="Q2544" s="224">
        <v>0</v>
      </c>
      <c r="R2544" s="224">
        <f>Q2544*H2544</f>
        <v>0</v>
      </c>
      <c r="S2544" s="224">
        <v>0</v>
      </c>
      <c r="T2544" s="225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26" t="s">
        <v>248</v>
      </c>
      <c r="AT2544" s="226" t="s">
        <v>144</v>
      </c>
      <c r="AU2544" s="226" t="s">
        <v>79</v>
      </c>
      <c r="AY2544" s="20" t="s">
        <v>142</v>
      </c>
      <c r="BE2544" s="227">
        <f>IF(N2544="základní",J2544,0)</f>
        <v>0</v>
      </c>
      <c r="BF2544" s="227">
        <f>IF(N2544="snížená",J2544,0)</f>
        <v>0</v>
      </c>
      <c r="BG2544" s="227">
        <f>IF(N2544="zákl. přenesená",J2544,0)</f>
        <v>0</v>
      </c>
      <c r="BH2544" s="227">
        <f>IF(N2544="sníž. přenesená",J2544,0)</f>
        <v>0</v>
      </c>
      <c r="BI2544" s="227">
        <f>IF(N2544="nulová",J2544,0)</f>
        <v>0</v>
      </c>
      <c r="BJ2544" s="20" t="s">
        <v>77</v>
      </c>
      <c r="BK2544" s="227">
        <f>ROUND(I2544*H2544,2)</f>
        <v>0</v>
      </c>
      <c r="BL2544" s="20" t="s">
        <v>248</v>
      </c>
      <c r="BM2544" s="226" t="s">
        <v>3716</v>
      </c>
    </row>
    <row r="2545" s="2" customFormat="1">
      <c r="A2545" s="41"/>
      <c r="B2545" s="42"/>
      <c r="C2545" s="43"/>
      <c r="D2545" s="228" t="s">
        <v>151</v>
      </c>
      <c r="E2545" s="43"/>
      <c r="F2545" s="229" t="s">
        <v>3717</v>
      </c>
      <c r="G2545" s="43"/>
      <c r="H2545" s="43"/>
      <c r="I2545" s="230"/>
      <c r="J2545" s="43"/>
      <c r="K2545" s="43"/>
      <c r="L2545" s="47"/>
      <c r="M2545" s="231"/>
      <c r="N2545" s="232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T2545" s="20" t="s">
        <v>151</v>
      </c>
      <c r="AU2545" s="20" t="s">
        <v>79</v>
      </c>
    </row>
    <row r="2546" s="2" customFormat="1" ht="16.5" customHeight="1">
      <c r="A2546" s="41"/>
      <c r="B2546" s="42"/>
      <c r="C2546" s="277" t="s">
        <v>3718</v>
      </c>
      <c r="D2546" s="277" t="s">
        <v>275</v>
      </c>
      <c r="E2546" s="278" t="s">
        <v>3719</v>
      </c>
      <c r="F2546" s="279" t="s">
        <v>3720</v>
      </c>
      <c r="G2546" s="280" t="s">
        <v>771</v>
      </c>
      <c r="H2546" s="281">
        <v>9</v>
      </c>
      <c r="I2546" s="282"/>
      <c r="J2546" s="283">
        <f>ROUND(I2546*H2546,2)</f>
        <v>0</v>
      </c>
      <c r="K2546" s="279" t="s">
        <v>19</v>
      </c>
      <c r="L2546" s="284"/>
      <c r="M2546" s="285" t="s">
        <v>19</v>
      </c>
      <c r="N2546" s="286" t="s">
        <v>40</v>
      </c>
      <c r="O2546" s="87"/>
      <c r="P2546" s="224">
        <f>O2546*H2546</f>
        <v>0</v>
      </c>
      <c r="Q2546" s="224">
        <v>0</v>
      </c>
      <c r="R2546" s="224">
        <f>Q2546*H2546</f>
        <v>0</v>
      </c>
      <c r="S2546" s="224">
        <v>0</v>
      </c>
      <c r="T2546" s="225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6" t="s">
        <v>349</v>
      </c>
      <c r="AT2546" s="226" t="s">
        <v>275</v>
      </c>
      <c r="AU2546" s="226" t="s">
        <v>79</v>
      </c>
      <c r="AY2546" s="20" t="s">
        <v>142</v>
      </c>
      <c r="BE2546" s="227">
        <f>IF(N2546="základní",J2546,0)</f>
        <v>0</v>
      </c>
      <c r="BF2546" s="227">
        <f>IF(N2546="snížená",J2546,0)</f>
        <v>0</v>
      </c>
      <c r="BG2546" s="227">
        <f>IF(N2546="zákl. přenesená",J2546,0)</f>
        <v>0</v>
      </c>
      <c r="BH2546" s="227">
        <f>IF(N2546="sníž. přenesená",J2546,0)</f>
        <v>0</v>
      </c>
      <c r="BI2546" s="227">
        <f>IF(N2546="nulová",J2546,0)</f>
        <v>0</v>
      </c>
      <c r="BJ2546" s="20" t="s">
        <v>77</v>
      </c>
      <c r="BK2546" s="227">
        <f>ROUND(I2546*H2546,2)</f>
        <v>0</v>
      </c>
      <c r="BL2546" s="20" t="s">
        <v>248</v>
      </c>
      <c r="BM2546" s="226" t="s">
        <v>3721</v>
      </c>
    </row>
    <row r="2547" s="2" customFormat="1" ht="16.5" customHeight="1">
      <c r="A2547" s="41"/>
      <c r="B2547" s="42"/>
      <c r="C2547" s="277" t="s">
        <v>3722</v>
      </c>
      <c r="D2547" s="277" t="s">
        <v>275</v>
      </c>
      <c r="E2547" s="278" t="s">
        <v>3723</v>
      </c>
      <c r="F2547" s="279" t="s">
        <v>3724</v>
      </c>
      <c r="G2547" s="280" t="s">
        <v>771</v>
      </c>
      <c r="H2547" s="281">
        <v>5</v>
      </c>
      <c r="I2547" s="282"/>
      <c r="J2547" s="283">
        <f>ROUND(I2547*H2547,2)</f>
        <v>0</v>
      </c>
      <c r="K2547" s="279" t="s">
        <v>19</v>
      </c>
      <c r="L2547" s="284"/>
      <c r="M2547" s="285" t="s">
        <v>19</v>
      </c>
      <c r="N2547" s="286" t="s">
        <v>40</v>
      </c>
      <c r="O2547" s="87"/>
      <c r="P2547" s="224">
        <f>O2547*H2547</f>
        <v>0</v>
      </c>
      <c r="Q2547" s="224">
        <v>0</v>
      </c>
      <c r="R2547" s="224">
        <f>Q2547*H2547</f>
        <v>0</v>
      </c>
      <c r="S2547" s="224">
        <v>0</v>
      </c>
      <c r="T2547" s="225">
        <f>S2547*H2547</f>
        <v>0</v>
      </c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R2547" s="226" t="s">
        <v>349</v>
      </c>
      <c r="AT2547" s="226" t="s">
        <v>275</v>
      </c>
      <c r="AU2547" s="226" t="s">
        <v>79</v>
      </c>
      <c r="AY2547" s="20" t="s">
        <v>142</v>
      </c>
      <c r="BE2547" s="227">
        <f>IF(N2547="základní",J2547,0)</f>
        <v>0</v>
      </c>
      <c r="BF2547" s="227">
        <f>IF(N2547="snížená",J2547,0)</f>
        <v>0</v>
      </c>
      <c r="BG2547" s="227">
        <f>IF(N2547="zákl. přenesená",J2547,0)</f>
        <v>0</v>
      </c>
      <c r="BH2547" s="227">
        <f>IF(N2547="sníž. přenesená",J2547,0)</f>
        <v>0</v>
      </c>
      <c r="BI2547" s="227">
        <f>IF(N2547="nulová",J2547,0)</f>
        <v>0</v>
      </c>
      <c r="BJ2547" s="20" t="s">
        <v>77</v>
      </c>
      <c r="BK2547" s="227">
        <f>ROUND(I2547*H2547,2)</f>
        <v>0</v>
      </c>
      <c r="BL2547" s="20" t="s">
        <v>248</v>
      </c>
      <c r="BM2547" s="226" t="s">
        <v>3725</v>
      </c>
    </row>
    <row r="2548" s="2" customFormat="1" ht="16.5" customHeight="1">
      <c r="A2548" s="41"/>
      <c r="B2548" s="42"/>
      <c r="C2548" s="277" t="s">
        <v>3726</v>
      </c>
      <c r="D2548" s="277" t="s">
        <v>275</v>
      </c>
      <c r="E2548" s="278" t="s">
        <v>3727</v>
      </c>
      <c r="F2548" s="279" t="s">
        <v>3728</v>
      </c>
      <c r="G2548" s="280" t="s">
        <v>771</v>
      </c>
      <c r="H2548" s="281">
        <v>36</v>
      </c>
      <c r="I2548" s="282"/>
      <c r="J2548" s="283">
        <f>ROUND(I2548*H2548,2)</f>
        <v>0</v>
      </c>
      <c r="K2548" s="279" t="s">
        <v>19</v>
      </c>
      <c r="L2548" s="284"/>
      <c r="M2548" s="285" t="s">
        <v>19</v>
      </c>
      <c r="N2548" s="286" t="s">
        <v>40</v>
      </c>
      <c r="O2548" s="87"/>
      <c r="P2548" s="224">
        <f>O2548*H2548</f>
        <v>0</v>
      </c>
      <c r="Q2548" s="224">
        <v>0</v>
      </c>
      <c r="R2548" s="224">
        <f>Q2548*H2548</f>
        <v>0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349</v>
      </c>
      <c r="AT2548" s="226" t="s">
        <v>275</v>
      </c>
      <c r="AU2548" s="226" t="s">
        <v>79</v>
      </c>
      <c r="AY2548" s="20" t="s">
        <v>142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77</v>
      </c>
      <c r="BK2548" s="227">
        <f>ROUND(I2548*H2548,2)</f>
        <v>0</v>
      </c>
      <c r="BL2548" s="20" t="s">
        <v>248</v>
      </c>
      <c r="BM2548" s="226" t="s">
        <v>3729</v>
      </c>
    </row>
    <row r="2549" s="2" customFormat="1" ht="16.5" customHeight="1">
      <c r="A2549" s="41"/>
      <c r="B2549" s="42"/>
      <c r="C2549" s="277" t="s">
        <v>3730</v>
      </c>
      <c r="D2549" s="277" t="s">
        <v>275</v>
      </c>
      <c r="E2549" s="278" t="s">
        <v>3731</v>
      </c>
      <c r="F2549" s="279" t="s">
        <v>3732</v>
      </c>
      <c r="G2549" s="280" t="s">
        <v>771</v>
      </c>
      <c r="H2549" s="281">
        <v>9</v>
      </c>
      <c r="I2549" s="282"/>
      <c r="J2549" s="283">
        <f>ROUND(I2549*H2549,2)</f>
        <v>0</v>
      </c>
      <c r="K2549" s="279" t="s">
        <v>19</v>
      </c>
      <c r="L2549" s="284"/>
      <c r="M2549" s="285" t="s">
        <v>19</v>
      </c>
      <c r="N2549" s="286" t="s">
        <v>40</v>
      </c>
      <c r="O2549" s="87"/>
      <c r="P2549" s="224">
        <f>O2549*H2549</f>
        <v>0</v>
      </c>
      <c r="Q2549" s="224">
        <v>0</v>
      </c>
      <c r="R2549" s="224">
        <f>Q2549*H2549</f>
        <v>0</v>
      </c>
      <c r="S2549" s="224">
        <v>0</v>
      </c>
      <c r="T2549" s="225">
        <f>S2549*H2549</f>
        <v>0</v>
      </c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R2549" s="226" t="s">
        <v>349</v>
      </c>
      <c r="AT2549" s="226" t="s">
        <v>275</v>
      </c>
      <c r="AU2549" s="226" t="s">
        <v>79</v>
      </c>
      <c r="AY2549" s="20" t="s">
        <v>142</v>
      </c>
      <c r="BE2549" s="227">
        <f>IF(N2549="základní",J2549,0)</f>
        <v>0</v>
      </c>
      <c r="BF2549" s="227">
        <f>IF(N2549="snížená",J2549,0)</f>
        <v>0</v>
      </c>
      <c r="BG2549" s="227">
        <f>IF(N2549="zákl. přenesená",J2549,0)</f>
        <v>0</v>
      </c>
      <c r="BH2549" s="227">
        <f>IF(N2549="sníž. přenesená",J2549,0)</f>
        <v>0</v>
      </c>
      <c r="BI2549" s="227">
        <f>IF(N2549="nulová",J2549,0)</f>
        <v>0</v>
      </c>
      <c r="BJ2549" s="20" t="s">
        <v>77</v>
      </c>
      <c r="BK2549" s="227">
        <f>ROUND(I2549*H2549,2)</f>
        <v>0</v>
      </c>
      <c r="BL2549" s="20" t="s">
        <v>248</v>
      </c>
      <c r="BM2549" s="226" t="s">
        <v>3733</v>
      </c>
    </row>
    <row r="2550" s="2" customFormat="1" ht="16.5" customHeight="1">
      <c r="A2550" s="41"/>
      <c r="B2550" s="42"/>
      <c r="C2550" s="277" t="s">
        <v>3734</v>
      </c>
      <c r="D2550" s="277" t="s">
        <v>275</v>
      </c>
      <c r="E2550" s="278" t="s">
        <v>3735</v>
      </c>
      <c r="F2550" s="279" t="s">
        <v>3736</v>
      </c>
      <c r="G2550" s="280" t="s">
        <v>771</v>
      </c>
      <c r="H2550" s="281">
        <v>23</v>
      </c>
      <c r="I2550" s="282"/>
      <c r="J2550" s="283">
        <f>ROUND(I2550*H2550,2)</f>
        <v>0</v>
      </c>
      <c r="K2550" s="279" t="s">
        <v>19</v>
      </c>
      <c r="L2550" s="284"/>
      <c r="M2550" s="285" t="s">
        <v>19</v>
      </c>
      <c r="N2550" s="286" t="s">
        <v>40</v>
      </c>
      <c r="O2550" s="87"/>
      <c r="P2550" s="224">
        <f>O2550*H2550</f>
        <v>0</v>
      </c>
      <c r="Q2550" s="224">
        <v>0</v>
      </c>
      <c r="R2550" s="224">
        <f>Q2550*H2550</f>
        <v>0</v>
      </c>
      <c r="S2550" s="224">
        <v>0</v>
      </c>
      <c r="T2550" s="225">
        <f>S2550*H2550</f>
        <v>0</v>
      </c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R2550" s="226" t="s">
        <v>349</v>
      </c>
      <c r="AT2550" s="226" t="s">
        <v>275</v>
      </c>
      <c r="AU2550" s="226" t="s">
        <v>79</v>
      </c>
      <c r="AY2550" s="20" t="s">
        <v>142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20" t="s">
        <v>77</v>
      </c>
      <c r="BK2550" s="227">
        <f>ROUND(I2550*H2550,2)</f>
        <v>0</v>
      </c>
      <c r="BL2550" s="20" t="s">
        <v>248</v>
      </c>
      <c r="BM2550" s="226" t="s">
        <v>3737</v>
      </c>
    </row>
    <row r="2551" s="2" customFormat="1" ht="16.5" customHeight="1">
      <c r="A2551" s="41"/>
      <c r="B2551" s="42"/>
      <c r="C2551" s="277" t="s">
        <v>3738</v>
      </c>
      <c r="D2551" s="277" t="s">
        <v>275</v>
      </c>
      <c r="E2551" s="278" t="s">
        <v>3739</v>
      </c>
      <c r="F2551" s="279" t="s">
        <v>3740</v>
      </c>
      <c r="G2551" s="280" t="s">
        <v>771</v>
      </c>
      <c r="H2551" s="281">
        <v>37</v>
      </c>
      <c r="I2551" s="282"/>
      <c r="J2551" s="283">
        <f>ROUND(I2551*H2551,2)</f>
        <v>0</v>
      </c>
      <c r="K2551" s="279" t="s">
        <v>19</v>
      </c>
      <c r="L2551" s="284"/>
      <c r="M2551" s="285" t="s">
        <v>19</v>
      </c>
      <c r="N2551" s="286" t="s">
        <v>40</v>
      </c>
      <c r="O2551" s="87"/>
      <c r="P2551" s="224">
        <f>O2551*H2551</f>
        <v>0</v>
      </c>
      <c r="Q2551" s="224">
        <v>0</v>
      </c>
      <c r="R2551" s="224">
        <f>Q2551*H2551</f>
        <v>0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349</v>
      </c>
      <c r="AT2551" s="226" t="s">
        <v>275</v>
      </c>
      <c r="AU2551" s="226" t="s">
        <v>79</v>
      </c>
      <c r="AY2551" s="20" t="s">
        <v>142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77</v>
      </c>
      <c r="BK2551" s="227">
        <f>ROUND(I2551*H2551,2)</f>
        <v>0</v>
      </c>
      <c r="BL2551" s="20" t="s">
        <v>248</v>
      </c>
      <c r="BM2551" s="226" t="s">
        <v>3741</v>
      </c>
    </row>
    <row r="2552" s="2" customFormat="1" ht="16.5" customHeight="1">
      <c r="A2552" s="41"/>
      <c r="B2552" s="42"/>
      <c r="C2552" s="277" t="s">
        <v>3742</v>
      </c>
      <c r="D2552" s="277" t="s">
        <v>275</v>
      </c>
      <c r="E2552" s="278" t="s">
        <v>3743</v>
      </c>
      <c r="F2552" s="279" t="s">
        <v>3744</v>
      </c>
      <c r="G2552" s="280" t="s">
        <v>771</v>
      </c>
      <c r="H2552" s="281">
        <v>1</v>
      </c>
      <c r="I2552" s="282"/>
      <c r="J2552" s="283">
        <f>ROUND(I2552*H2552,2)</f>
        <v>0</v>
      </c>
      <c r="K2552" s="279" t="s">
        <v>19</v>
      </c>
      <c r="L2552" s="284"/>
      <c r="M2552" s="285" t="s">
        <v>19</v>
      </c>
      <c r="N2552" s="286" t="s">
        <v>40</v>
      </c>
      <c r="O2552" s="87"/>
      <c r="P2552" s="224">
        <f>O2552*H2552</f>
        <v>0</v>
      </c>
      <c r="Q2552" s="224">
        <v>0</v>
      </c>
      <c r="R2552" s="224">
        <f>Q2552*H2552</f>
        <v>0</v>
      </c>
      <c r="S2552" s="224">
        <v>0</v>
      </c>
      <c r="T2552" s="225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6" t="s">
        <v>349</v>
      </c>
      <c r="AT2552" s="226" t="s">
        <v>275</v>
      </c>
      <c r="AU2552" s="226" t="s">
        <v>79</v>
      </c>
      <c r="AY2552" s="20" t="s">
        <v>142</v>
      </c>
      <c r="BE2552" s="227">
        <f>IF(N2552="základní",J2552,0)</f>
        <v>0</v>
      </c>
      <c r="BF2552" s="227">
        <f>IF(N2552="snížená",J2552,0)</f>
        <v>0</v>
      </c>
      <c r="BG2552" s="227">
        <f>IF(N2552="zákl. přenesená",J2552,0)</f>
        <v>0</v>
      </c>
      <c r="BH2552" s="227">
        <f>IF(N2552="sníž. přenesená",J2552,0)</f>
        <v>0</v>
      </c>
      <c r="BI2552" s="227">
        <f>IF(N2552="nulová",J2552,0)</f>
        <v>0</v>
      </c>
      <c r="BJ2552" s="20" t="s">
        <v>77</v>
      </c>
      <c r="BK2552" s="227">
        <f>ROUND(I2552*H2552,2)</f>
        <v>0</v>
      </c>
      <c r="BL2552" s="20" t="s">
        <v>248</v>
      </c>
      <c r="BM2552" s="226" t="s">
        <v>3745</v>
      </c>
    </row>
    <row r="2553" s="2" customFormat="1" ht="16.5" customHeight="1">
      <c r="A2553" s="41"/>
      <c r="B2553" s="42"/>
      <c r="C2553" s="277" t="s">
        <v>3746</v>
      </c>
      <c r="D2553" s="277" t="s">
        <v>275</v>
      </c>
      <c r="E2553" s="278" t="s">
        <v>3747</v>
      </c>
      <c r="F2553" s="279" t="s">
        <v>3748</v>
      </c>
      <c r="G2553" s="280" t="s">
        <v>771</v>
      </c>
      <c r="H2553" s="281">
        <v>4</v>
      </c>
      <c r="I2553" s="282"/>
      <c r="J2553" s="283">
        <f>ROUND(I2553*H2553,2)</f>
        <v>0</v>
      </c>
      <c r="K2553" s="279" t="s">
        <v>19</v>
      </c>
      <c r="L2553" s="284"/>
      <c r="M2553" s="285" t="s">
        <v>19</v>
      </c>
      <c r="N2553" s="286" t="s">
        <v>40</v>
      </c>
      <c r="O2553" s="87"/>
      <c r="P2553" s="224">
        <f>O2553*H2553</f>
        <v>0</v>
      </c>
      <c r="Q2553" s="224">
        <v>0</v>
      </c>
      <c r="R2553" s="224">
        <f>Q2553*H2553</f>
        <v>0</v>
      </c>
      <c r="S2553" s="224">
        <v>0</v>
      </c>
      <c r="T2553" s="225">
        <f>S2553*H2553</f>
        <v>0</v>
      </c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R2553" s="226" t="s">
        <v>349</v>
      </c>
      <c r="AT2553" s="226" t="s">
        <v>275</v>
      </c>
      <c r="AU2553" s="226" t="s">
        <v>79</v>
      </c>
      <c r="AY2553" s="20" t="s">
        <v>142</v>
      </c>
      <c r="BE2553" s="227">
        <f>IF(N2553="základní",J2553,0)</f>
        <v>0</v>
      </c>
      <c r="BF2553" s="227">
        <f>IF(N2553="snížená",J2553,0)</f>
        <v>0</v>
      </c>
      <c r="BG2553" s="227">
        <f>IF(N2553="zákl. přenesená",J2553,0)</f>
        <v>0</v>
      </c>
      <c r="BH2553" s="227">
        <f>IF(N2553="sníž. přenesená",J2553,0)</f>
        <v>0</v>
      </c>
      <c r="BI2553" s="227">
        <f>IF(N2553="nulová",J2553,0)</f>
        <v>0</v>
      </c>
      <c r="BJ2553" s="20" t="s">
        <v>77</v>
      </c>
      <c r="BK2553" s="227">
        <f>ROUND(I2553*H2553,2)</f>
        <v>0</v>
      </c>
      <c r="BL2553" s="20" t="s">
        <v>248</v>
      </c>
      <c r="BM2553" s="226" t="s">
        <v>3749</v>
      </c>
    </row>
    <row r="2554" s="2" customFormat="1" ht="16.5" customHeight="1">
      <c r="A2554" s="41"/>
      <c r="B2554" s="42"/>
      <c r="C2554" s="277" t="s">
        <v>3750</v>
      </c>
      <c r="D2554" s="277" t="s">
        <v>275</v>
      </c>
      <c r="E2554" s="278" t="s">
        <v>3751</v>
      </c>
      <c r="F2554" s="279" t="s">
        <v>3752</v>
      </c>
      <c r="G2554" s="280" t="s">
        <v>771</v>
      </c>
      <c r="H2554" s="281">
        <v>22</v>
      </c>
      <c r="I2554" s="282"/>
      <c r="J2554" s="283">
        <f>ROUND(I2554*H2554,2)</f>
        <v>0</v>
      </c>
      <c r="K2554" s="279" t="s">
        <v>19</v>
      </c>
      <c r="L2554" s="284"/>
      <c r="M2554" s="285" t="s">
        <v>19</v>
      </c>
      <c r="N2554" s="286" t="s">
        <v>40</v>
      </c>
      <c r="O2554" s="87"/>
      <c r="P2554" s="224">
        <f>O2554*H2554</f>
        <v>0</v>
      </c>
      <c r="Q2554" s="224">
        <v>0</v>
      </c>
      <c r="R2554" s="224">
        <f>Q2554*H2554</f>
        <v>0</v>
      </c>
      <c r="S2554" s="224">
        <v>0</v>
      </c>
      <c r="T2554" s="225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6" t="s">
        <v>349</v>
      </c>
      <c r="AT2554" s="226" t="s">
        <v>275</v>
      </c>
      <c r="AU2554" s="226" t="s">
        <v>79</v>
      </c>
      <c r="AY2554" s="20" t="s">
        <v>142</v>
      </c>
      <c r="BE2554" s="227">
        <f>IF(N2554="základní",J2554,0)</f>
        <v>0</v>
      </c>
      <c r="BF2554" s="227">
        <f>IF(N2554="snížená",J2554,0)</f>
        <v>0</v>
      </c>
      <c r="BG2554" s="227">
        <f>IF(N2554="zákl. přenesená",J2554,0)</f>
        <v>0</v>
      </c>
      <c r="BH2554" s="227">
        <f>IF(N2554="sníž. přenesená",J2554,0)</f>
        <v>0</v>
      </c>
      <c r="BI2554" s="227">
        <f>IF(N2554="nulová",J2554,0)</f>
        <v>0</v>
      </c>
      <c r="BJ2554" s="20" t="s">
        <v>77</v>
      </c>
      <c r="BK2554" s="227">
        <f>ROUND(I2554*H2554,2)</f>
        <v>0</v>
      </c>
      <c r="BL2554" s="20" t="s">
        <v>248</v>
      </c>
      <c r="BM2554" s="226" t="s">
        <v>3753</v>
      </c>
    </row>
    <row r="2555" s="2" customFormat="1">
      <c r="A2555" s="41"/>
      <c r="B2555" s="42"/>
      <c r="C2555" s="43"/>
      <c r="D2555" s="235" t="s">
        <v>3370</v>
      </c>
      <c r="E2555" s="43"/>
      <c r="F2555" s="295" t="s">
        <v>3754</v>
      </c>
      <c r="G2555" s="43"/>
      <c r="H2555" s="43"/>
      <c r="I2555" s="230"/>
      <c r="J2555" s="43"/>
      <c r="K2555" s="43"/>
      <c r="L2555" s="47"/>
      <c r="M2555" s="231"/>
      <c r="N2555" s="232"/>
      <c r="O2555" s="87"/>
      <c r="P2555" s="87"/>
      <c r="Q2555" s="87"/>
      <c r="R2555" s="87"/>
      <c r="S2555" s="87"/>
      <c r="T2555" s="88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T2555" s="20" t="s">
        <v>3370</v>
      </c>
      <c r="AU2555" s="20" t="s">
        <v>79</v>
      </c>
    </row>
    <row r="2556" s="2" customFormat="1" ht="16.5" customHeight="1">
      <c r="A2556" s="41"/>
      <c r="B2556" s="42"/>
      <c r="C2556" s="277" t="s">
        <v>3755</v>
      </c>
      <c r="D2556" s="277" t="s">
        <v>275</v>
      </c>
      <c r="E2556" s="278" t="s">
        <v>3756</v>
      </c>
      <c r="F2556" s="279" t="s">
        <v>3757</v>
      </c>
      <c r="G2556" s="280" t="s">
        <v>771</v>
      </c>
      <c r="H2556" s="281">
        <v>5</v>
      </c>
      <c r="I2556" s="282"/>
      <c r="J2556" s="283">
        <f>ROUND(I2556*H2556,2)</f>
        <v>0</v>
      </c>
      <c r="K2556" s="279" t="s">
        <v>19</v>
      </c>
      <c r="L2556" s="284"/>
      <c r="M2556" s="285" t="s">
        <v>19</v>
      </c>
      <c r="N2556" s="286" t="s">
        <v>40</v>
      </c>
      <c r="O2556" s="87"/>
      <c r="P2556" s="224">
        <f>O2556*H2556</f>
        <v>0</v>
      </c>
      <c r="Q2556" s="224">
        <v>0</v>
      </c>
      <c r="R2556" s="224">
        <f>Q2556*H2556</f>
        <v>0</v>
      </c>
      <c r="S2556" s="224">
        <v>0</v>
      </c>
      <c r="T2556" s="225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6" t="s">
        <v>349</v>
      </c>
      <c r="AT2556" s="226" t="s">
        <v>275</v>
      </c>
      <c r="AU2556" s="226" t="s">
        <v>79</v>
      </c>
      <c r="AY2556" s="20" t="s">
        <v>142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20" t="s">
        <v>77</v>
      </c>
      <c r="BK2556" s="227">
        <f>ROUND(I2556*H2556,2)</f>
        <v>0</v>
      </c>
      <c r="BL2556" s="20" t="s">
        <v>248</v>
      </c>
      <c r="BM2556" s="226" t="s">
        <v>3758</v>
      </c>
    </row>
    <row r="2557" s="2" customFormat="1" ht="16.5" customHeight="1">
      <c r="A2557" s="41"/>
      <c r="B2557" s="42"/>
      <c r="C2557" s="277" t="s">
        <v>3759</v>
      </c>
      <c r="D2557" s="277" t="s">
        <v>275</v>
      </c>
      <c r="E2557" s="278" t="s">
        <v>3760</v>
      </c>
      <c r="F2557" s="279" t="s">
        <v>3761</v>
      </c>
      <c r="G2557" s="280" t="s">
        <v>771</v>
      </c>
      <c r="H2557" s="281">
        <v>53</v>
      </c>
      <c r="I2557" s="282"/>
      <c r="J2557" s="283">
        <f>ROUND(I2557*H2557,2)</f>
        <v>0</v>
      </c>
      <c r="K2557" s="279" t="s">
        <v>19</v>
      </c>
      <c r="L2557" s="284"/>
      <c r="M2557" s="285" t="s">
        <v>19</v>
      </c>
      <c r="N2557" s="286" t="s">
        <v>40</v>
      </c>
      <c r="O2557" s="87"/>
      <c r="P2557" s="224">
        <f>O2557*H2557</f>
        <v>0</v>
      </c>
      <c r="Q2557" s="224">
        <v>0</v>
      </c>
      <c r="R2557" s="224">
        <f>Q2557*H2557</f>
        <v>0</v>
      </c>
      <c r="S2557" s="224">
        <v>0</v>
      </c>
      <c r="T2557" s="225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26" t="s">
        <v>349</v>
      </c>
      <c r="AT2557" s="226" t="s">
        <v>275</v>
      </c>
      <c r="AU2557" s="226" t="s">
        <v>79</v>
      </c>
      <c r="AY2557" s="20" t="s">
        <v>142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20" t="s">
        <v>77</v>
      </c>
      <c r="BK2557" s="227">
        <f>ROUND(I2557*H2557,2)</f>
        <v>0</v>
      </c>
      <c r="BL2557" s="20" t="s">
        <v>248</v>
      </c>
      <c r="BM2557" s="226" t="s">
        <v>3762</v>
      </c>
    </row>
    <row r="2558" s="2" customFormat="1" ht="16.5" customHeight="1">
      <c r="A2558" s="41"/>
      <c r="B2558" s="42"/>
      <c r="C2558" s="277" t="s">
        <v>3763</v>
      </c>
      <c r="D2558" s="277" t="s">
        <v>275</v>
      </c>
      <c r="E2558" s="278" t="s">
        <v>3764</v>
      </c>
      <c r="F2558" s="279" t="s">
        <v>3765</v>
      </c>
      <c r="G2558" s="280" t="s">
        <v>771</v>
      </c>
      <c r="H2558" s="281">
        <v>25</v>
      </c>
      <c r="I2558" s="282"/>
      <c r="J2558" s="283">
        <f>ROUND(I2558*H2558,2)</f>
        <v>0</v>
      </c>
      <c r="K2558" s="279" t="s">
        <v>19</v>
      </c>
      <c r="L2558" s="284"/>
      <c r="M2558" s="285" t="s">
        <v>19</v>
      </c>
      <c r="N2558" s="286" t="s">
        <v>40</v>
      </c>
      <c r="O2558" s="87"/>
      <c r="P2558" s="224">
        <f>O2558*H2558</f>
        <v>0</v>
      </c>
      <c r="Q2558" s="224">
        <v>0</v>
      </c>
      <c r="R2558" s="224">
        <f>Q2558*H2558</f>
        <v>0</v>
      </c>
      <c r="S2558" s="224">
        <v>0</v>
      </c>
      <c r="T2558" s="225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26" t="s">
        <v>349</v>
      </c>
      <c r="AT2558" s="226" t="s">
        <v>275</v>
      </c>
      <c r="AU2558" s="226" t="s">
        <v>79</v>
      </c>
      <c r="AY2558" s="20" t="s">
        <v>142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20" t="s">
        <v>77</v>
      </c>
      <c r="BK2558" s="227">
        <f>ROUND(I2558*H2558,2)</f>
        <v>0</v>
      </c>
      <c r="BL2558" s="20" t="s">
        <v>248</v>
      </c>
      <c r="BM2558" s="226" t="s">
        <v>3766</v>
      </c>
    </row>
    <row r="2559" s="2" customFormat="1" ht="16.5" customHeight="1">
      <c r="A2559" s="41"/>
      <c r="B2559" s="42"/>
      <c r="C2559" s="277" t="s">
        <v>3767</v>
      </c>
      <c r="D2559" s="277" t="s">
        <v>275</v>
      </c>
      <c r="E2559" s="278" t="s">
        <v>3768</v>
      </c>
      <c r="F2559" s="279" t="s">
        <v>3769</v>
      </c>
      <c r="G2559" s="280" t="s">
        <v>771</v>
      </c>
      <c r="H2559" s="281">
        <v>11</v>
      </c>
      <c r="I2559" s="282"/>
      <c r="J2559" s="283">
        <f>ROUND(I2559*H2559,2)</f>
        <v>0</v>
      </c>
      <c r="K2559" s="279" t="s">
        <v>19</v>
      </c>
      <c r="L2559" s="284"/>
      <c r="M2559" s="285" t="s">
        <v>19</v>
      </c>
      <c r="N2559" s="286" t="s">
        <v>40</v>
      </c>
      <c r="O2559" s="87"/>
      <c r="P2559" s="224">
        <f>O2559*H2559</f>
        <v>0</v>
      </c>
      <c r="Q2559" s="224">
        <v>0</v>
      </c>
      <c r="R2559" s="224">
        <f>Q2559*H2559</f>
        <v>0</v>
      </c>
      <c r="S2559" s="224">
        <v>0</v>
      </c>
      <c r="T2559" s="225">
        <f>S2559*H2559</f>
        <v>0</v>
      </c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R2559" s="226" t="s">
        <v>349</v>
      </c>
      <c r="AT2559" s="226" t="s">
        <v>275</v>
      </c>
      <c r="AU2559" s="226" t="s">
        <v>79</v>
      </c>
      <c r="AY2559" s="20" t="s">
        <v>142</v>
      </c>
      <c r="BE2559" s="227">
        <f>IF(N2559="základní",J2559,0)</f>
        <v>0</v>
      </c>
      <c r="BF2559" s="227">
        <f>IF(N2559="snížená",J2559,0)</f>
        <v>0</v>
      </c>
      <c r="BG2559" s="227">
        <f>IF(N2559="zákl. přenesená",J2559,0)</f>
        <v>0</v>
      </c>
      <c r="BH2559" s="227">
        <f>IF(N2559="sníž. přenesená",J2559,0)</f>
        <v>0</v>
      </c>
      <c r="BI2559" s="227">
        <f>IF(N2559="nulová",J2559,0)</f>
        <v>0</v>
      </c>
      <c r="BJ2559" s="20" t="s">
        <v>77</v>
      </c>
      <c r="BK2559" s="227">
        <f>ROUND(I2559*H2559,2)</f>
        <v>0</v>
      </c>
      <c r="BL2559" s="20" t="s">
        <v>248</v>
      </c>
      <c r="BM2559" s="226" t="s">
        <v>3770</v>
      </c>
    </row>
    <row r="2560" s="2" customFormat="1" ht="16.5" customHeight="1">
      <c r="A2560" s="41"/>
      <c r="B2560" s="42"/>
      <c r="C2560" s="277" t="s">
        <v>3771</v>
      </c>
      <c r="D2560" s="277" t="s">
        <v>275</v>
      </c>
      <c r="E2560" s="278" t="s">
        <v>3772</v>
      </c>
      <c r="F2560" s="279" t="s">
        <v>3773</v>
      </c>
      <c r="G2560" s="280" t="s">
        <v>771</v>
      </c>
      <c r="H2560" s="281">
        <v>9</v>
      </c>
      <c r="I2560" s="282"/>
      <c r="J2560" s="283">
        <f>ROUND(I2560*H2560,2)</f>
        <v>0</v>
      </c>
      <c r="K2560" s="279" t="s">
        <v>19</v>
      </c>
      <c r="L2560" s="284"/>
      <c r="M2560" s="285" t="s">
        <v>19</v>
      </c>
      <c r="N2560" s="286" t="s">
        <v>40</v>
      </c>
      <c r="O2560" s="87"/>
      <c r="P2560" s="224">
        <f>O2560*H2560</f>
        <v>0</v>
      </c>
      <c r="Q2560" s="224">
        <v>0</v>
      </c>
      <c r="R2560" s="224">
        <f>Q2560*H2560</f>
        <v>0</v>
      </c>
      <c r="S2560" s="224">
        <v>0</v>
      </c>
      <c r="T2560" s="225">
        <f>S2560*H2560</f>
        <v>0</v>
      </c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R2560" s="226" t="s">
        <v>349</v>
      </c>
      <c r="AT2560" s="226" t="s">
        <v>275</v>
      </c>
      <c r="AU2560" s="226" t="s">
        <v>79</v>
      </c>
      <c r="AY2560" s="20" t="s">
        <v>142</v>
      </c>
      <c r="BE2560" s="227">
        <f>IF(N2560="základní",J2560,0)</f>
        <v>0</v>
      </c>
      <c r="BF2560" s="227">
        <f>IF(N2560="snížená",J2560,0)</f>
        <v>0</v>
      </c>
      <c r="BG2560" s="227">
        <f>IF(N2560="zákl. přenesená",J2560,0)</f>
        <v>0</v>
      </c>
      <c r="BH2560" s="227">
        <f>IF(N2560="sníž. přenesená",J2560,0)</f>
        <v>0</v>
      </c>
      <c r="BI2560" s="227">
        <f>IF(N2560="nulová",J2560,0)</f>
        <v>0</v>
      </c>
      <c r="BJ2560" s="20" t="s">
        <v>77</v>
      </c>
      <c r="BK2560" s="227">
        <f>ROUND(I2560*H2560,2)</f>
        <v>0</v>
      </c>
      <c r="BL2560" s="20" t="s">
        <v>248</v>
      </c>
      <c r="BM2560" s="226" t="s">
        <v>3774</v>
      </c>
    </row>
    <row r="2561" s="2" customFormat="1" ht="16.5" customHeight="1">
      <c r="A2561" s="41"/>
      <c r="B2561" s="42"/>
      <c r="C2561" s="277" t="s">
        <v>3775</v>
      </c>
      <c r="D2561" s="277" t="s">
        <v>275</v>
      </c>
      <c r="E2561" s="278" t="s">
        <v>3776</v>
      </c>
      <c r="F2561" s="279" t="s">
        <v>3777</v>
      </c>
      <c r="G2561" s="280" t="s">
        <v>771</v>
      </c>
      <c r="H2561" s="281">
        <v>1</v>
      </c>
      <c r="I2561" s="282"/>
      <c r="J2561" s="283">
        <f>ROUND(I2561*H2561,2)</f>
        <v>0</v>
      </c>
      <c r="K2561" s="279" t="s">
        <v>19</v>
      </c>
      <c r="L2561" s="284"/>
      <c r="M2561" s="285" t="s">
        <v>19</v>
      </c>
      <c r="N2561" s="286" t="s">
        <v>40</v>
      </c>
      <c r="O2561" s="87"/>
      <c r="P2561" s="224">
        <f>O2561*H2561</f>
        <v>0</v>
      </c>
      <c r="Q2561" s="224">
        <v>0</v>
      </c>
      <c r="R2561" s="224">
        <f>Q2561*H2561</f>
        <v>0</v>
      </c>
      <c r="S2561" s="224">
        <v>0</v>
      </c>
      <c r="T2561" s="225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26" t="s">
        <v>349</v>
      </c>
      <c r="AT2561" s="226" t="s">
        <v>275</v>
      </c>
      <c r="AU2561" s="226" t="s">
        <v>79</v>
      </c>
      <c r="AY2561" s="20" t="s">
        <v>142</v>
      </c>
      <c r="BE2561" s="227">
        <f>IF(N2561="základní",J2561,0)</f>
        <v>0</v>
      </c>
      <c r="BF2561" s="227">
        <f>IF(N2561="snížená",J2561,0)</f>
        <v>0</v>
      </c>
      <c r="BG2561" s="227">
        <f>IF(N2561="zákl. přenesená",J2561,0)</f>
        <v>0</v>
      </c>
      <c r="BH2561" s="227">
        <f>IF(N2561="sníž. přenesená",J2561,0)</f>
        <v>0</v>
      </c>
      <c r="BI2561" s="227">
        <f>IF(N2561="nulová",J2561,0)</f>
        <v>0</v>
      </c>
      <c r="BJ2561" s="20" t="s">
        <v>77</v>
      </c>
      <c r="BK2561" s="227">
        <f>ROUND(I2561*H2561,2)</f>
        <v>0</v>
      </c>
      <c r="BL2561" s="20" t="s">
        <v>248</v>
      </c>
      <c r="BM2561" s="226" t="s">
        <v>3778</v>
      </c>
    </row>
    <row r="2562" s="2" customFormat="1" ht="16.5" customHeight="1">
      <c r="A2562" s="41"/>
      <c r="B2562" s="42"/>
      <c r="C2562" s="277" t="s">
        <v>3779</v>
      </c>
      <c r="D2562" s="277" t="s">
        <v>275</v>
      </c>
      <c r="E2562" s="278" t="s">
        <v>3780</v>
      </c>
      <c r="F2562" s="279" t="s">
        <v>3781</v>
      </c>
      <c r="G2562" s="280" t="s">
        <v>771</v>
      </c>
      <c r="H2562" s="281">
        <v>16</v>
      </c>
      <c r="I2562" s="282"/>
      <c r="J2562" s="283">
        <f>ROUND(I2562*H2562,2)</f>
        <v>0</v>
      </c>
      <c r="K2562" s="279" t="s">
        <v>19</v>
      </c>
      <c r="L2562" s="284"/>
      <c r="M2562" s="285" t="s">
        <v>19</v>
      </c>
      <c r="N2562" s="286" t="s">
        <v>40</v>
      </c>
      <c r="O2562" s="87"/>
      <c r="P2562" s="224">
        <f>O2562*H2562</f>
        <v>0</v>
      </c>
      <c r="Q2562" s="224">
        <v>0</v>
      </c>
      <c r="R2562" s="224">
        <f>Q2562*H2562</f>
        <v>0</v>
      </c>
      <c r="S2562" s="224">
        <v>0</v>
      </c>
      <c r="T2562" s="225">
        <f>S2562*H2562</f>
        <v>0</v>
      </c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R2562" s="226" t="s">
        <v>349</v>
      </c>
      <c r="AT2562" s="226" t="s">
        <v>275</v>
      </c>
      <c r="AU2562" s="226" t="s">
        <v>79</v>
      </c>
      <c r="AY2562" s="20" t="s">
        <v>142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20" t="s">
        <v>77</v>
      </c>
      <c r="BK2562" s="227">
        <f>ROUND(I2562*H2562,2)</f>
        <v>0</v>
      </c>
      <c r="BL2562" s="20" t="s">
        <v>248</v>
      </c>
      <c r="BM2562" s="226" t="s">
        <v>3782</v>
      </c>
    </row>
    <row r="2563" s="2" customFormat="1" ht="16.5" customHeight="1">
      <c r="A2563" s="41"/>
      <c r="B2563" s="42"/>
      <c r="C2563" s="277" t="s">
        <v>3783</v>
      </c>
      <c r="D2563" s="277" t="s">
        <v>275</v>
      </c>
      <c r="E2563" s="278" t="s">
        <v>3784</v>
      </c>
      <c r="F2563" s="279" t="s">
        <v>3785</v>
      </c>
      <c r="G2563" s="280" t="s">
        <v>771</v>
      </c>
      <c r="H2563" s="281">
        <v>2</v>
      </c>
      <c r="I2563" s="282"/>
      <c r="J2563" s="283">
        <f>ROUND(I2563*H2563,2)</f>
        <v>0</v>
      </c>
      <c r="K2563" s="279" t="s">
        <v>19</v>
      </c>
      <c r="L2563" s="284"/>
      <c r="M2563" s="285" t="s">
        <v>19</v>
      </c>
      <c r="N2563" s="286" t="s">
        <v>40</v>
      </c>
      <c r="O2563" s="87"/>
      <c r="P2563" s="224">
        <f>O2563*H2563</f>
        <v>0</v>
      </c>
      <c r="Q2563" s="224">
        <v>0</v>
      </c>
      <c r="R2563" s="224">
        <f>Q2563*H2563</f>
        <v>0</v>
      </c>
      <c r="S2563" s="224">
        <v>0</v>
      </c>
      <c r="T2563" s="225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6" t="s">
        <v>349</v>
      </c>
      <c r="AT2563" s="226" t="s">
        <v>275</v>
      </c>
      <c r="AU2563" s="226" t="s">
        <v>79</v>
      </c>
      <c r="AY2563" s="20" t="s">
        <v>142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20" t="s">
        <v>77</v>
      </c>
      <c r="BK2563" s="227">
        <f>ROUND(I2563*H2563,2)</f>
        <v>0</v>
      </c>
      <c r="BL2563" s="20" t="s">
        <v>248</v>
      </c>
      <c r="BM2563" s="226" t="s">
        <v>3786</v>
      </c>
    </row>
    <row r="2564" s="2" customFormat="1" ht="16.5" customHeight="1">
      <c r="A2564" s="41"/>
      <c r="B2564" s="42"/>
      <c r="C2564" s="277" t="s">
        <v>3787</v>
      </c>
      <c r="D2564" s="277" t="s">
        <v>275</v>
      </c>
      <c r="E2564" s="278" t="s">
        <v>3788</v>
      </c>
      <c r="F2564" s="279" t="s">
        <v>3789</v>
      </c>
      <c r="G2564" s="280" t="s">
        <v>771</v>
      </c>
      <c r="H2564" s="281">
        <v>13</v>
      </c>
      <c r="I2564" s="282"/>
      <c r="J2564" s="283">
        <f>ROUND(I2564*H2564,2)</f>
        <v>0</v>
      </c>
      <c r="K2564" s="279" t="s">
        <v>19</v>
      </c>
      <c r="L2564" s="284"/>
      <c r="M2564" s="285" t="s">
        <v>19</v>
      </c>
      <c r="N2564" s="286" t="s">
        <v>40</v>
      </c>
      <c r="O2564" s="87"/>
      <c r="P2564" s="224">
        <f>O2564*H2564</f>
        <v>0</v>
      </c>
      <c r="Q2564" s="224">
        <v>0</v>
      </c>
      <c r="R2564" s="224">
        <f>Q2564*H2564</f>
        <v>0</v>
      </c>
      <c r="S2564" s="224">
        <v>0</v>
      </c>
      <c r="T2564" s="225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26" t="s">
        <v>349</v>
      </c>
      <c r="AT2564" s="226" t="s">
        <v>275</v>
      </c>
      <c r="AU2564" s="226" t="s">
        <v>79</v>
      </c>
      <c r="AY2564" s="20" t="s">
        <v>142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20" t="s">
        <v>77</v>
      </c>
      <c r="BK2564" s="227">
        <f>ROUND(I2564*H2564,2)</f>
        <v>0</v>
      </c>
      <c r="BL2564" s="20" t="s">
        <v>248</v>
      </c>
      <c r="BM2564" s="226" t="s">
        <v>3790</v>
      </c>
    </row>
    <row r="2565" s="2" customFormat="1">
      <c r="A2565" s="41"/>
      <c r="B2565" s="42"/>
      <c r="C2565" s="43"/>
      <c r="D2565" s="235" t="s">
        <v>3370</v>
      </c>
      <c r="E2565" s="43"/>
      <c r="F2565" s="295" t="s">
        <v>3791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3370</v>
      </c>
      <c r="AU2565" s="20" t="s">
        <v>79</v>
      </c>
    </row>
    <row r="2566" s="2" customFormat="1" ht="16.5" customHeight="1">
      <c r="A2566" s="41"/>
      <c r="B2566" s="42"/>
      <c r="C2566" s="277" t="s">
        <v>3792</v>
      </c>
      <c r="D2566" s="277" t="s">
        <v>275</v>
      </c>
      <c r="E2566" s="278" t="s">
        <v>3793</v>
      </c>
      <c r="F2566" s="279" t="s">
        <v>3794</v>
      </c>
      <c r="G2566" s="280" t="s">
        <v>771</v>
      </c>
      <c r="H2566" s="281">
        <v>3</v>
      </c>
      <c r="I2566" s="282"/>
      <c r="J2566" s="283">
        <f>ROUND(I2566*H2566,2)</f>
        <v>0</v>
      </c>
      <c r="K2566" s="279" t="s">
        <v>19</v>
      </c>
      <c r="L2566" s="284"/>
      <c r="M2566" s="285" t="s">
        <v>19</v>
      </c>
      <c r="N2566" s="286" t="s">
        <v>40</v>
      </c>
      <c r="O2566" s="87"/>
      <c r="P2566" s="224">
        <f>O2566*H2566</f>
        <v>0</v>
      </c>
      <c r="Q2566" s="224">
        <v>0</v>
      </c>
      <c r="R2566" s="224">
        <f>Q2566*H2566</f>
        <v>0</v>
      </c>
      <c r="S2566" s="224">
        <v>0</v>
      </c>
      <c r="T2566" s="225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26" t="s">
        <v>349</v>
      </c>
      <c r="AT2566" s="226" t="s">
        <v>275</v>
      </c>
      <c r="AU2566" s="226" t="s">
        <v>79</v>
      </c>
      <c r="AY2566" s="20" t="s">
        <v>142</v>
      </c>
      <c r="BE2566" s="227">
        <f>IF(N2566="základní",J2566,0)</f>
        <v>0</v>
      </c>
      <c r="BF2566" s="227">
        <f>IF(N2566="snížená",J2566,0)</f>
        <v>0</v>
      </c>
      <c r="BG2566" s="227">
        <f>IF(N2566="zákl. přenesená",J2566,0)</f>
        <v>0</v>
      </c>
      <c r="BH2566" s="227">
        <f>IF(N2566="sníž. přenesená",J2566,0)</f>
        <v>0</v>
      </c>
      <c r="BI2566" s="227">
        <f>IF(N2566="nulová",J2566,0)</f>
        <v>0</v>
      </c>
      <c r="BJ2566" s="20" t="s">
        <v>77</v>
      </c>
      <c r="BK2566" s="227">
        <f>ROUND(I2566*H2566,2)</f>
        <v>0</v>
      </c>
      <c r="BL2566" s="20" t="s">
        <v>248</v>
      </c>
      <c r="BM2566" s="226" t="s">
        <v>3795</v>
      </c>
    </row>
    <row r="2567" s="2" customFormat="1">
      <c r="A2567" s="41"/>
      <c r="B2567" s="42"/>
      <c r="C2567" s="43"/>
      <c r="D2567" s="235" t="s">
        <v>3370</v>
      </c>
      <c r="E2567" s="43"/>
      <c r="F2567" s="295" t="s">
        <v>3796</v>
      </c>
      <c r="G2567" s="43"/>
      <c r="H2567" s="43"/>
      <c r="I2567" s="230"/>
      <c r="J2567" s="43"/>
      <c r="K2567" s="43"/>
      <c r="L2567" s="47"/>
      <c r="M2567" s="231"/>
      <c r="N2567" s="232"/>
      <c r="O2567" s="87"/>
      <c r="P2567" s="87"/>
      <c r="Q2567" s="87"/>
      <c r="R2567" s="87"/>
      <c r="S2567" s="87"/>
      <c r="T2567" s="88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T2567" s="20" t="s">
        <v>3370</v>
      </c>
      <c r="AU2567" s="20" t="s">
        <v>79</v>
      </c>
    </row>
    <row r="2568" s="2" customFormat="1" ht="16.5" customHeight="1">
      <c r="A2568" s="41"/>
      <c r="B2568" s="42"/>
      <c r="C2568" s="277" t="s">
        <v>3797</v>
      </c>
      <c r="D2568" s="277" t="s">
        <v>275</v>
      </c>
      <c r="E2568" s="278" t="s">
        <v>3798</v>
      </c>
      <c r="F2568" s="279" t="s">
        <v>3799</v>
      </c>
      <c r="G2568" s="280" t="s">
        <v>771</v>
      </c>
      <c r="H2568" s="281">
        <v>3</v>
      </c>
      <c r="I2568" s="282"/>
      <c r="J2568" s="283">
        <f>ROUND(I2568*H2568,2)</f>
        <v>0</v>
      </c>
      <c r="K2568" s="279" t="s">
        <v>19</v>
      </c>
      <c r="L2568" s="284"/>
      <c r="M2568" s="285" t="s">
        <v>19</v>
      </c>
      <c r="N2568" s="286" t="s">
        <v>40</v>
      </c>
      <c r="O2568" s="87"/>
      <c r="P2568" s="224">
        <f>O2568*H2568</f>
        <v>0</v>
      </c>
      <c r="Q2568" s="224">
        <v>0</v>
      </c>
      <c r="R2568" s="224">
        <f>Q2568*H2568</f>
        <v>0</v>
      </c>
      <c r="S2568" s="224">
        <v>0</v>
      </c>
      <c r="T2568" s="225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6" t="s">
        <v>349</v>
      </c>
      <c r="AT2568" s="226" t="s">
        <v>275</v>
      </c>
      <c r="AU2568" s="226" t="s">
        <v>79</v>
      </c>
      <c r="AY2568" s="20" t="s">
        <v>142</v>
      </c>
      <c r="BE2568" s="227">
        <f>IF(N2568="základní",J2568,0)</f>
        <v>0</v>
      </c>
      <c r="BF2568" s="227">
        <f>IF(N2568="snížená",J2568,0)</f>
        <v>0</v>
      </c>
      <c r="BG2568" s="227">
        <f>IF(N2568="zákl. přenesená",J2568,0)</f>
        <v>0</v>
      </c>
      <c r="BH2568" s="227">
        <f>IF(N2568="sníž. přenesená",J2568,0)</f>
        <v>0</v>
      </c>
      <c r="BI2568" s="227">
        <f>IF(N2568="nulová",J2568,0)</f>
        <v>0</v>
      </c>
      <c r="BJ2568" s="20" t="s">
        <v>77</v>
      </c>
      <c r="BK2568" s="227">
        <f>ROUND(I2568*H2568,2)</f>
        <v>0</v>
      </c>
      <c r="BL2568" s="20" t="s">
        <v>248</v>
      </c>
      <c r="BM2568" s="226" t="s">
        <v>3800</v>
      </c>
    </row>
    <row r="2569" s="2" customFormat="1">
      <c r="A2569" s="41"/>
      <c r="B2569" s="42"/>
      <c r="C2569" s="43"/>
      <c r="D2569" s="235" t="s">
        <v>3370</v>
      </c>
      <c r="E2569" s="43"/>
      <c r="F2569" s="295" t="s">
        <v>3801</v>
      </c>
      <c r="G2569" s="43"/>
      <c r="H2569" s="43"/>
      <c r="I2569" s="230"/>
      <c r="J2569" s="43"/>
      <c r="K2569" s="43"/>
      <c r="L2569" s="47"/>
      <c r="M2569" s="231"/>
      <c r="N2569" s="232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20" t="s">
        <v>3370</v>
      </c>
      <c r="AU2569" s="20" t="s">
        <v>79</v>
      </c>
    </row>
    <row r="2570" s="2" customFormat="1" ht="24.15" customHeight="1">
      <c r="A2570" s="41"/>
      <c r="B2570" s="42"/>
      <c r="C2570" s="215" t="s">
        <v>3802</v>
      </c>
      <c r="D2570" s="215" t="s">
        <v>144</v>
      </c>
      <c r="E2570" s="216" t="s">
        <v>3803</v>
      </c>
      <c r="F2570" s="217" t="s">
        <v>3804</v>
      </c>
      <c r="G2570" s="218" t="s">
        <v>176</v>
      </c>
      <c r="H2570" s="219">
        <v>20</v>
      </c>
      <c r="I2570" s="220"/>
      <c r="J2570" s="221">
        <f>ROUND(I2570*H2570,2)</f>
        <v>0</v>
      </c>
      <c r="K2570" s="217" t="s">
        <v>148</v>
      </c>
      <c r="L2570" s="47"/>
      <c r="M2570" s="222" t="s">
        <v>19</v>
      </c>
      <c r="N2570" s="223" t="s">
        <v>40</v>
      </c>
      <c r="O2570" s="87"/>
      <c r="P2570" s="224">
        <f>O2570*H2570</f>
        <v>0</v>
      </c>
      <c r="Q2570" s="224">
        <v>0</v>
      </c>
      <c r="R2570" s="224">
        <f>Q2570*H2570</f>
        <v>0</v>
      </c>
      <c r="S2570" s="224">
        <v>0</v>
      </c>
      <c r="T2570" s="225">
        <f>S2570*H2570</f>
        <v>0</v>
      </c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R2570" s="226" t="s">
        <v>248</v>
      </c>
      <c r="AT2570" s="226" t="s">
        <v>144</v>
      </c>
      <c r="AU2570" s="226" t="s">
        <v>79</v>
      </c>
      <c r="AY2570" s="20" t="s">
        <v>142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20" t="s">
        <v>77</v>
      </c>
      <c r="BK2570" s="227">
        <f>ROUND(I2570*H2570,2)</f>
        <v>0</v>
      </c>
      <c r="BL2570" s="20" t="s">
        <v>248</v>
      </c>
      <c r="BM2570" s="226" t="s">
        <v>3805</v>
      </c>
    </row>
    <row r="2571" s="2" customFormat="1">
      <c r="A2571" s="41"/>
      <c r="B2571" s="42"/>
      <c r="C2571" s="43"/>
      <c r="D2571" s="228" t="s">
        <v>151</v>
      </c>
      <c r="E2571" s="43"/>
      <c r="F2571" s="229" t="s">
        <v>3806</v>
      </c>
      <c r="G2571" s="43"/>
      <c r="H2571" s="43"/>
      <c r="I2571" s="230"/>
      <c r="J2571" s="43"/>
      <c r="K2571" s="43"/>
      <c r="L2571" s="47"/>
      <c r="M2571" s="231"/>
      <c r="N2571" s="232"/>
      <c r="O2571" s="87"/>
      <c r="P2571" s="87"/>
      <c r="Q2571" s="87"/>
      <c r="R2571" s="87"/>
      <c r="S2571" s="87"/>
      <c r="T2571" s="88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T2571" s="20" t="s">
        <v>151</v>
      </c>
      <c r="AU2571" s="20" t="s">
        <v>79</v>
      </c>
    </row>
    <row r="2572" s="2" customFormat="1" ht="16.5" customHeight="1">
      <c r="A2572" s="41"/>
      <c r="B2572" s="42"/>
      <c r="C2572" s="277" t="s">
        <v>3807</v>
      </c>
      <c r="D2572" s="277" t="s">
        <v>275</v>
      </c>
      <c r="E2572" s="278" t="s">
        <v>3808</v>
      </c>
      <c r="F2572" s="279" t="s">
        <v>3809</v>
      </c>
      <c r="G2572" s="280" t="s">
        <v>3810</v>
      </c>
      <c r="H2572" s="281">
        <v>20</v>
      </c>
      <c r="I2572" s="282"/>
      <c r="J2572" s="283">
        <f>ROUND(I2572*H2572,2)</f>
        <v>0</v>
      </c>
      <c r="K2572" s="279" t="s">
        <v>148</v>
      </c>
      <c r="L2572" s="284"/>
      <c r="M2572" s="285" t="s">
        <v>19</v>
      </c>
      <c r="N2572" s="286" t="s">
        <v>40</v>
      </c>
      <c r="O2572" s="87"/>
      <c r="P2572" s="224">
        <f>O2572*H2572</f>
        <v>0</v>
      </c>
      <c r="Q2572" s="224">
        <v>0.001</v>
      </c>
      <c r="R2572" s="224">
        <f>Q2572*H2572</f>
        <v>0.02</v>
      </c>
      <c r="S2572" s="224">
        <v>0</v>
      </c>
      <c r="T2572" s="225">
        <f>S2572*H2572</f>
        <v>0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26" t="s">
        <v>349</v>
      </c>
      <c r="AT2572" s="226" t="s">
        <v>275</v>
      </c>
      <c r="AU2572" s="226" t="s">
        <v>79</v>
      </c>
      <c r="AY2572" s="20" t="s">
        <v>142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20" t="s">
        <v>77</v>
      </c>
      <c r="BK2572" s="227">
        <f>ROUND(I2572*H2572,2)</f>
        <v>0</v>
      </c>
      <c r="BL2572" s="20" t="s">
        <v>248</v>
      </c>
      <c r="BM2572" s="226" t="s">
        <v>3811</v>
      </c>
    </row>
    <row r="2573" s="2" customFormat="1" ht="24.15" customHeight="1">
      <c r="A2573" s="41"/>
      <c r="B2573" s="42"/>
      <c r="C2573" s="215" t="s">
        <v>3812</v>
      </c>
      <c r="D2573" s="215" t="s">
        <v>144</v>
      </c>
      <c r="E2573" s="216" t="s">
        <v>3813</v>
      </c>
      <c r="F2573" s="217" t="s">
        <v>3814</v>
      </c>
      <c r="G2573" s="218" t="s">
        <v>176</v>
      </c>
      <c r="H2573" s="219">
        <v>120</v>
      </c>
      <c r="I2573" s="220"/>
      <c r="J2573" s="221">
        <f>ROUND(I2573*H2573,2)</f>
        <v>0</v>
      </c>
      <c r="K2573" s="217" t="s">
        <v>148</v>
      </c>
      <c r="L2573" s="47"/>
      <c r="M2573" s="222" t="s">
        <v>19</v>
      </c>
      <c r="N2573" s="223" t="s">
        <v>40</v>
      </c>
      <c r="O2573" s="87"/>
      <c r="P2573" s="224">
        <f>O2573*H2573</f>
        <v>0</v>
      </c>
      <c r="Q2573" s="224">
        <v>0</v>
      </c>
      <c r="R2573" s="224">
        <f>Q2573*H2573</f>
        <v>0</v>
      </c>
      <c r="S2573" s="224">
        <v>0</v>
      </c>
      <c r="T2573" s="225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6" t="s">
        <v>248</v>
      </c>
      <c r="AT2573" s="226" t="s">
        <v>144</v>
      </c>
      <c r="AU2573" s="226" t="s">
        <v>79</v>
      </c>
      <c r="AY2573" s="20" t="s">
        <v>142</v>
      </c>
      <c r="BE2573" s="227">
        <f>IF(N2573="základní",J2573,0)</f>
        <v>0</v>
      </c>
      <c r="BF2573" s="227">
        <f>IF(N2573="snížená",J2573,0)</f>
        <v>0</v>
      </c>
      <c r="BG2573" s="227">
        <f>IF(N2573="zákl. přenesená",J2573,0)</f>
        <v>0</v>
      </c>
      <c r="BH2573" s="227">
        <f>IF(N2573="sníž. přenesená",J2573,0)</f>
        <v>0</v>
      </c>
      <c r="BI2573" s="227">
        <f>IF(N2573="nulová",J2573,0)</f>
        <v>0</v>
      </c>
      <c r="BJ2573" s="20" t="s">
        <v>77</v>
      </c>
      <c r="BK2573" s="227">
        <f>ROUND(I2573*H2573,2)</f>
        <v>0</v>
      </c>
      <c r="BL2573" s="20" t="s">
        <v>248</v>
      </c>
      <c r="BM2573" s="226" t="s">
        <v>3815</v>
      </c>
    </row>
    <row r="2574" s="2" customFormat="1">
      <c r="A2574" s="41"/>
      <c r="B2574" s="42"/>
      <c r="C2574" s="43"/>
      <c r="D2574" s="228" t="s">
        <v>151</v>
      </c>
      <c r="E2574" s="43"/>
      <c r="F2574" s="229" t="s">
        <v>3816</v>
      </c>
      <c r="G2574" s="43"/>
      <c r="H2574" s="43"/>
      <c r="I2574" s="230"/>
      <c r="J2574" s="43"/>
      <c r="K2574" s="43"/>
      <c r="L2574" s="47"/>
      <c r="M2574" s="231"/>
      <c r="N2574" s="232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151</v>
      </c>
      <c r="AU2574" s="20" t="s">
        <v>79</v>
      </c>
    </row>
    <row r="2575" s="2" customFormat="1" ht="16.5" customHeight="1">
      <c r="A2575" s="41"/>
      <c r="B2575" s="42"/>
      <c r="C2575" s="277" t="s">
        <v>3817</v>
      </c>
      <c r="D2575" s="277" t="s">
        <v>275</v>
      </c>
      <c r="E2575" s="278" t="s">
        <v>3808</v>
      </c>
      <c r="F2575" s="279" t="s">
        <v>3809</v>
      </c>
      <c r="G2575" s="280" t="s">
        <v>3810</v>
      </c>
      <c r="H2575" s="281">
        <v>120</v>
      </c>
      <c r="I2575" s="282"/>
      <c r="J2575" s="283">
        <f>ROUND(I2575*H2575,2)</f>
        <v>0</v>
      </c>
      <c r="K2575" s="279" t="s">
        <v>148</v>
      </c>
      <c r="L2575" s="284"/>
      <c r="M2575" s="285" t="s">
        <v>19</v>
      </c>
      <c r="N2575" s="286" t="s">
        <v>40</v>
      </c>
      <c r="O2575" s="87"/>
      <c r="P2575" s="224">
        <f>O2575*H2575</f>
        <v>0</v>
      </c>
      <c r="Q2575" s="224">
        <v>0.001</v>
      </c>
      <c r="R2575" s="224">
        <f>Q2575*H2575</f>
        <v>0.12</v>
      </c>
      <c r="S2575" s="224">
        <v>0</v>
      </c>
      <c r="T2575" s="225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26" t="s">
        <v>349</v>
      </c>
      <c r="AT2575" s="226" t="s">
        <v>275</v>
      </c>
      <c r="AU2575" s="226" t="s">
        <v>79</v>
      </c>
      <c r="AY2575" s="20" t="s">
        <v>142</v>
      </c>
      <c r="BE2575" s="227">
        <f>IF(N2575="základní",J2575,0)</f>
        <v>0</v>
      </c>
      <c r="BF2575" s="227">
        <f>IF(N2575="snížená",J2575,0)</f>
        <v>0</v>
      </c>
      <c r="BG2575" s="227">
        <f>IF(N2575="zákl. přenesená",J2575,0)</f>
        <v>0</v>
      </c>
      <c r="BH2575" s="227">
        <f>IF(N2575="sníž. přenesená",J2575,0)</f>
        <v>0</v>
      </c>
      <c r="BI2575" s="227">
        <f>IF(N2575="nulová",J2575,0)</f>
        <v>0</v>
      </c>
      <c r="BJ2575" s="20" t="s">
        <v>77</v>
      </c>
      <c r="BK2575" s="227">
        <f>ROUND(I2575*H2575,2)</f>
        <v>0</v>
      </c>
      <c r="BL2575" s="20" t="s">
        <v>248</v>
      </c>
      <c r="BM2575" s="226" t="s">
        <v>3818</v>
      </c>
    </row>
    <row r="2576" s="2" customFormat="1" ht="16.5" customHeight="1">
      <c r="A2576" s="41"/>
      <c r="B2576" s="42"/>
      <c r="C2576" s="277" t="s">
        <v>3819</v>
      </c>
      <c r="D2576" s="277" t="s">
        <v>275</v>
      </c>
      <c r="E2576" s="278" t="s">
        <v>3820</v>
      </c>
      <c r="F2576" s="279" t="s">
        <v>3821</v>
      </c>
      <c r="G2576" s="280" t="s">
        <v>166</v>
      </c>
      <c r="H2576" s="281">
        <v>5</v>
      </c>
      <c r="I2576" s="282"/>
      <c r="J2576" s="283">
        <f>ROUND(I2576*H2576,2)</f>
        <v>0</v>
      </c>
      <c r="K2576" s="279" t="s">
        <v>148</v>
      </c>
      <c r="L2576" s="284"/>
      <c r="M2576" s="285" t="s">
        <v>19</v>
      </c>
      <c r="N2576" s="286" t="s">
        <v>40</v>
      </c>
      <c r="O2576" s="87"/>
      <c r="P2576" s="224">
        <f>O2576*H2576</f>
        <v>0</v>
      </c>
      <c r="Q2576" s="224">
        <v>0.00029999999999999997</v>
      </c>
      <c r="R2576" s="224">
        <f>Q2576*H2576</f>
        <v>0.0014999999999999998</v>
      </c>
      <c r="S2576" s="224">
        <v>0</v>
      </c>
      <c r="T2576" s="225">
        <f>S2576*H2576</f>
        <v>0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26" t="s">
        <v>349</v>
      </c>
      <c r="AT2576" s="226" t="s">
        <v>275</v>
      </c>
      <c r="AU2576" s="226" t="s">
        <v>79</v>
      </c>
      <c r="AY2576" s="20" t="s">
        <v>142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20" t="s">
        <v>77</v>
      </c>
      <c r="BK2576" s="227">
        <f>ROUND(I2576*H2576,2)</f>
        <v>0</v>
      </c>
      <c r="BL2576" s="20" t="s">
        <v>248</v>
      </c>
      <c r="BM2576" s="226" t="s">
        <v>3822</v>
      </c>
    </row>
    <row r="2577" s="2" customFormat="1" ht="16.5" customHeight="1">
      <c r="A2577" s="41"/>
      <c r="B2577" s="42"/>
      <c r="C2577" s="215" t="s">
        <v>3823</v>
      </c>
      <c r="D2577" s="215" t="s">
        <v>144</v>
      </c>
      <c r="E2577" s="216" t="s">
        <v>3824</v>
      </c>
      <c r="F2577" s="217" t="s">
        <v>3825</v>
      </c>
      <c r="G2577" s="218" t="s">
        <v>176</v>
      </c>
      <c r="H2577" s="219">
        <v>240</v>
      </c>
      <c r="I2577" s="220"/>
      <c r="J2577" s="221">
        <f>ROUND(I2577*H2577,2)</f>
        <v>0</v>
      </c>
      <c r="K2577" s="217" t="s">
        <v>148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</v>
      </c>
      <c r="R2577" s="224">
        <f>Q2577*H2577</f>
        <v>0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248</v>
      </c>
      <c r="AT2577" s="226" t="s">
        <v>144</v>
      </c>
      <c r="AU2577" s="226" t="s">
        <v>79</v>
      </c>
      <c r="AY2577" s="20" t="s">
        <v>142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77</v>
      </c>
      <c r="BK2577" s="227">
        <f>ROUND(I2577*H2577,2)</f>
        <v>0</v>
      </c>
      <c r="BL2577" s="20" t="s">
        <v>248</v>
      </c>
      <c r="BM2577" s="226" t="s">
        <v>3826</v>
      </c>
    </row>
    <row r="2578" s="2" customFormat="1">
      <c r="A2578" s="41"/>
      <c r="B2578" s="42"/>
      <c r="C2578" s="43"/>
      <c r="D2578" s="228" t="s">
        <v>151</v>
      </c>
      <c r="E2578" s="43"/>
      <c r="F2578" s="229" t="s">
        <v>3827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151</v>
      </c>
      <c r="AU2578" s="20" t="s">
        <v>79</v>
      </c>
    </row>
    <row r="2579" s="2" customFormat="1" ht="16.5" customHeight="1">
      <c r="A2579" s="41"/>
      <c r="B2579" s="42"/>
      <c r="C2579" s="277" t="s">
        <v>3828</v>
      </c>
      <c r="D2579" s="277" t="s">
        <v>275</v>
      </c>
      <c r="E2579" s="278" t="s">
        <v>3829</v>
      </c>
      <c r="F2579" s="279" t="s">
        <v>3830</v>
      </c>
      <c r="G2579" s="280" t="s">
        <v>3810</v>
      </c>
      <c r="H2579" s="281">
        <v>32.399999999999999</v>
      </c>
      <c r="I2579" s="282"/>
      <c r="J2579" s="283">
        <f>ROUND(I2579*H2579,2)</f>
        <v>0</v>
      </c>
      <c r="K2579" s="279" t="s">
        <v>148</v>
      </c>
      <c r="L2579" s="284"/>
      <c r="M2579" s="285" t="s">
        <v>19</v>
      </c>
      <c r="N2579" s="286" t="s">
        <v>40</v>
      </c>
      <c r="O2579" s="87"/>
      <c r="P2579" s="224">
        <f>O2579*H2579</f>
        <v>0</v>
      </c>
      <c r="Q2579" s="224">
        <v>0.001</v>
      </c>
      <c r="R2579" s="224">
        <f>Q2579*H2579</f>
        <v>0.032399999999999998</v>
      </c>
      <c r="S2579" s="224">
        <v>0</v>
      </c>
      <c r="T2579" s="225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26" t="s">
        <v>349</v>
      </c>
      <c r="AT2579" s="226" t="s">
        <v>275</v>
      </c>
      <c r="AU2579" s="226" t="s">
        <v>79</v>
      </c>
      <c r="AY2579" s="20" t="s">
        <v>142</v>
      </c>
      <c r="BE2579" s="227">
        <f>IF(N2579="základní",J2579,0)</f>
        <v>0</v>
      </c>
      <c r="BF2579" s="227">
        <f>IF(N2579="snížená",J2579,0)</f>
        <v>0</v>
      </c>
      <c r="BG2579" s="227">
        <f>IF(N2579="zákl. přenesená",J2579,0)</f>
        <v>0</v>
      </c>
      <c r="BH2579" s="227">
        <f>IF(N2579="sníž. přenesená",J2579,0)</f>
        <v>0</v>
      </c>
      <c r="BI2579" s="227">
        <f>IF(N2579="nulová",J2579,0)</f>
        <v>0</v>
      </c>
      <c r="BJ2579" s="20" t="s">
        <v>77</v>
      </c>
      <c r="BK2579" s="227">
        <f>ROUND(I2579*H2579,2)</f>
        <v>0</v>
      </c>
      <c r="BL2579" s="20" t="s">
        <v>248</v>
      </c>
      <c r="BM2579" s="226" t="s">
        <v>3831</v>
      </c>
    </row>
    <row r="2580" s="2" customFormat="1" ht="16.5" customHeight="1">
      <c r="A2580" s="41"/>
      <c r="B2580" s="42"/>
      <c r="C2580" s="215" t="s">
        <v>3832</v>
      </c>
      <c r="D2580" s="215" t="s">
        <v>144</v>
      </c>
      <c r="E2580" s="216" t="s">
        <v>3833</v>
      </c>
      <c r="F2580" s="217" t="s">
        <v>3834</v>
      </c>
      <c r="G2580" s="218" t="s">
        <v>166</v>
      </c>
      <c r="H2580" s="219">
        <v>148</v>
      </c>
      <c r="I2580" s="220"/>
      <c r="J2580" s="221">
        <f>ROUND(I2580*H2580,2)</f>
        <v>0</v>
      </c>
      <c r="K2580" s="217" t="s">
        <v>148</v>
      </c>
      <c r="L2580" s="47"/>
      <c r="M2580" s="222" t="s">
        <v>19</v>
      </c>
      <c r="N2580" s="223" t="s">
        <v>40</v>
      </c>
      <c r="O2580" s="87"/>
      <c r="P2580" s="224">
        <f>O2580*H2580</f>
        <v>0</v>
      </c>
      <c r="Q2580" s="224">
        <v>0</v>
      </c>
      <c r="R2580" s="224">
        <f>Q2580*H2580</f>
        <v>0</v>
      </c>
      <c r="S2580" s="224">
        <v>0</v>
      </c>
      <c r="T2580" s="225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26" t="s">
        <v>248</v>
      </c>
      <c r="AT2580" s="226" t="s">
        <v>144</v>
      </c>
      <c r="AU2580" s="226" t="s">
        <v>79</v>
      </c>
      <c r="AY2580" s="20" t="s">
        <v>142</v>
      </c>
      <c r="BE2580" s="227">
        <f>IF(N2580="základní",J2580,0)</f>
        <v>0</v>
      </c>
      <c r="BF2580" s="227">
        <f>IF(N2580="snížená",J2580,0)</f>
        <v>0</v>
      </c>
      <c r="BG2580" s="227">
        <f>IF(N2580="zákl. přenesená",J2580,0)</f>
        <v>0</v>
      </c>
      <c r="BH2580" s="227">
        <f>IF(N2580="sníž. přenesená",J2580,0)</f>
        <v>0</v>
      </c>
      <c r="BI2580" s="227">
        <f>IF(N2580="nulová",J2580,0)</f>
        <v>0</v>
      </c>
      <c r="BJ2580" s="20" t="s">
        <v>77</v>
      </c>
      <c r="BK2580" s="227">
        <f>ROUND(I2580*H2580,2)</f>
        <v>0</v>
      </c>
      <c r="BL2580" s="20" t="s">
        <v>248</v>
      </c>
      <c r="BM2580" s="226" t="s">
        <v>3835</v>
      </c>
    </row>
    <row r="2581" s="2" customFormat="1">
      <c r="A2581" s="41"/>
      <c r="B2581" s="42"/>
      <c r="C2581" s="43"/>
      <c r="D2581" s="228" t="s">
        <v>151</v>
      </c>
      <c r="E2581" s="43"/>
      <c r="F2581" s="229" t="s">
        <v>3836</v>
      </c>
      <c r="G2581" s="43"/>
      <c r="H2581" s="43"/>
      <c r="I2581" s="230"/>
      <c r="J2581" s="43"/>
      <c r="K2581" s="43"/>
      <c r="L2581" s="47"/>
      <c r="M2581" s="231"/>
      <c r="N2581" s="232"/>
      <c r="O2581" s="87"/>
      <c r="P2581" s="87"/>
      <c r="Q2581" s="87"/>
      <c r="R2581" s="87"/>
      <c r="S2581" s="87"/>
      <c r="T2581" s="88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T2581" s="20" t="s">
        <v>151</v>
      </c>
      <c r="AU2581" s="20" t="s">
        <v>79</v>
      </c>
    </row>
    <row r="2582" s="2" customFormat="1" ht="16.5" customHeight="1">
      <c r="A2582" s="41"/>
      <c r="B2582" s="42"/>
      <c r="C2582" s="277" t="s">
        <v>3837</v>
      </c>
      <c r="D2582" s="277" t="s">
        <v>275</v>
      </c>
      <c r="E2582" s="278" t="s">
        <v>3838</v>
      </c>
      <c r="F2582" s="279" t="s">
        <v>3839</v>
      </c>
      <c r="G2582" s="280" t="s">
        <v>166</v>
      </c>
      <c r="H2582" s="281">
        <v>60</v>
      </c>
      <c r="I2582" s="282"/>
      <c r="J2582" s="283">
        <f>ROUND(I2582*H2582,2)</f>
        <v>0</v>
      </c>
      <c r="K2582" s="279" t="s">
        <v>148</v>
      </c>
      <c r="L2582" s="284"/>
      <c r="M2582" s="285" t="s">
        <v>19</v>
      </c>
      <c r="N2582" s="286" t="s">
        <v>40</v>
      </c>
      <c r="O2582" s="87"/>
      <c r="P2582" s="224">
        <f>O2582*H2582</f>
        <v>0</v>
      </c>
      <c r="Q2582" s="224">
        <v>0.00023000000000000001</v>
      </c>
      <c r="R2582" s="224">
        <f>Q2582*H2582</f>
        <v>0.0138</v>
      </c>
      <c r="S2582" s="224">
        <v>0</v>
      </c>
      <c r="T2582" s="225">
        <f>S2582*H2582</f>
        <v>0</v>
      </c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R2582" s="226" t="s">
        <v>349</v>
      </c>
      <c r="AT2582" s="226" t="s">
        <v>275</v>
      </c>
      <c r="AU2582" s="226" t="s">
        <v>79</v>
      </c>
      <c r="AY2582" s="20" t="s">
        <v>142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20" t="s">
        <v>77</v>
      </c>
      <c r="BK2582" s="227">
        <f>ROUND(I2582*H2582,2)</f>
        <v>0</v>
      </c>
      <c r="BL2582" s="20" t="s">
        <v>248</v>
      </c>
      <c r="BM2582" s="226" t="s">
        <v>3840</v>
      </c>
    </row>
    <row r="2583" s="2" customFormat="1" ht="16.5" customHeight="1">
      <c r="A2583" s="41"/>
      <c r="B2583" s="42"/>
      <c r="C2583" s="277" t="s">
        <v>3841</v>
      </c>
      <c r="D2583" s="277" t="s">
        <v>275</v>
      </c>
      <c r="E2583" s="278" t="s">
        <v>3842</v>
      </c>
      <c r="F2583" s="279" t="s">
        <v>3843</v>
      </c>
      <c r="G2583" s="280" t="s">
        <v>166</v>
      </c>
      <c r="H2583" s="281">
        <v>7</v>
      </c>
      <c r="I2583" s="282"/>
      <c r="J2583" s="283">
        <f>ROUND(I2583*H2583,2)</f>
        <v>0</v>
      </c>
      <c r="K2583" s="279" t="s">
        <v>148</v>
      </c>
      <c r="L2583" s="284"/>
      <c r="M2583" s="285" t="s">
        <v>19</v>
      </c>
      <c r="N2583" s="286" t="s">
        <v>40</v>
      </c>
      <c r="O2583" s="87"/>
      <c r="P2583" s="224">
        <f>O2583*H2583</f>
        <v>0</v>
      </c>
      <c r="Q2583" s="224">
        <v>0.00018000000000000001</v>
      </c>
      <c r="R2583" s="224">
        <f>Q2583*H2583</f>
        <v>0.0012600000000000001</v>
      </c>
      <c r="S2583" s="224">
        <v>0</v>
      </c>
      <c r="T2583" s="225">
        <f>S2583*H2583</f>
        <v>0</v>
      </c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R2583" s="226" t="s">
        <v>349</v>
      </c>
      <c r="AT2583" s="226" t="s">
        <v>275</v>
      </c>
      <c r="AU2583" s="226" t="s">
        <v>79</v>
      </c>
      <c r="AY2583" s="20" t="s">
        <v>142</v>
      </c>
      <c r="BE2583" s="227">
        <f>IF(N2583="základní",J2583,0)</f>
        <v>0</v>
      </c>
      <c r="BF2583" s="227">
        <f>IF(N2583="snížená",J2583,0)</f>
        <v>0</v>
      </c>
      <c r="BG2583" s="227">
        <f>IF(N2583="zákl. přenesená",J2583,0)</f>
        <v>0</v>
      </c>
      <c r="BH2583" s="227">
        <f>IF(N2583="sníž. přenesená",J2583,0)</f>
        <v>0</v>
      </c>
      <c r="BI2583" s="227">
        <f>IF(N2583="nulová",J2583,0)</f>
        <v>0</v>
      </c>
      <c r="BJ2583" s="20" t="s">
        <v>77</v>
      </c>
      <c r="BK2583" s="227">
        <f>ROUND(I2583*H2583,2)</f>
        <v>0</v>
      </c>
      <c r="BL2583" s="20" t="s">
        <v>248</v>
      </c>
      <c r="BM2583" s="226" t="s">
        <v>3844</v>
      </c>
    </row>
    <row r="2584" s="2" customFormat="1" ht="16.5" customHeight="1">
      <c r="A2584" s="41"/>
      <c r="B2584" s="42"/>
      <c r="C2584" s="277" t="s">
        <v>3845</v>
      </c>
      <c r="D2584" s="277" t="s">
        <v>275</v>
      </c>
      <c r="E2584" s="278" t="s">
        <v>3846</v>
      </c>
      <c r="F2584" s="279" t="s">
        <v>3847</v>
      </c>
      <c r="G2584" s="280" t="s">
        <v>166</v>
      </c>
      <c r="H2584" s="281">
        <v>14</v>
      </c>
      <c r="I2584" s="282"/>
      <c r="J2584" s="283">
        <f>ROUND(I2584*H2584,2)</f>
        <v>0</v>
      </c>
      <c r="K2584" s="279" t="s">
        <v>148</v>
      </c>
      <c r="L2584" s="284"/>
      <c r="M2584" s="285" t="s">
        <v>19</v>
      </c>
      <c r="N2584" s="286" t="s">
        <v>40</v>
      </c>
      <c r="O2584" s="87"/>
      <c r="P2584" s="224">
        <f>O2584*H2584</f>
        <v>0</v>
      </c>
      <c r="Q2584" s="224">
        <v>0.00010000000000000001</v>
      </c>
      <c r="R2584" s="224">
        <f>Q2584*H2584</f>
        <v>0.0014</v>
      </c>
      <c r="S2584" s="224">
        <v>0</v>
      </c>
      <c r="T2584" s="225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6" t="s">
        <v>349</v>
      </c>
      <c r="AT2584" s="226" t="s">
        <v>275</v>
      </c>
      <c r="AU2584" s="226" t="s">
        <v>79</v>
      </c>
      <c r="AY2584" s="20" t="s">
        <v>142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20" t="s">
        <v>77</v>
      </c>
      <c r="BK2584" s="227">
        <f>ROUND(I2584*H2584,2)</f>
        <v>0</v>
      </c>
      <c r="BL2584" s="20" t="s">
        <v>248</v>
      </c>
      <c r="BM2584" s="226" t="s">
        <v>3848</v>
      </c>
    </row>
    <row r="2585" s="2" customFormat="1" ht="16.5" customHeight="1">
      <c r="A2585" s="41"/>
      <c r="B2585" s="42"/>
      <c r="C2585" s="277" t="s">
        <v>3849</v>
      </c>
      <c r="D2585" s="277" t="s">
        <v>275</v>
      </c>
      <c r="E2585" s="278" t="s">
        <v>3850</v>
      </c>
      <c r="F2585" s="279" t="s">
        <v>3851</v>
      </c>
      <c r="G2585" s="280" t="s">
        <v>166</v>
      </c>
      <c r="H2585" s="281">
        <v>52</v>
      </c>
      <c r="I2585" s="282"/>
      <c r="J2585" s="283">
        <f>ROUND(I2585*H2585,2)</f>
        <v>0</v>
      </c>
      <c r="K2585" s="279" t="s">
        <v>148</v>
      </c>
      <c r="L2585" s="284"/>
      <c r="M2585" s="285" t="s">
        <v>19</v>
      </c>
      <c r="N2585" s="286" t="s">
        <v>40</v>
      </c>
      <c r="O2585" s="87"/>
      <c r="P2585" s="224">
        <f>O2585*H2585</f>
        <v>0</v>
      </c>
      <c r="Q2585" s="224">
        <v>0.00029999999999999997</v>
      </c>
      <c r="R2585" s="224">
        <f>Q2585*H2585</f>
        <v>0.015599999999999999</v>
      </c>
      <c r="S2585" s="224">
        <v>0</v>
      </c>
      <c r="T2585" s="225">
        <f>S2585*H2585</f>
        <v>0</v>
      </c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R2585" s="226" t="s">
        <v>349</v>
      </c>
      <c r="AT2585" s="226" t="s">
        <v>275</v>
      </c>
      <c r="AU2585" s="226" t="s">
        <v>79</v>
      </c>
      <c r="AY2585" s="20" t="s">
        <v>142</v>
      </c>
      <c r="BE2585" s="227">
        <f>IF(N2585="základní",J2585,0)</f>
        <v>0</v>
      </c>
      <c r="BF2585" s="227">
        <f>IF(N2585="snížená",J2585,0)</f>
        <v>0</v>
      </c>
      <c r="BG2585" s="227">
        <f>IF(N2585="zákl. přenesená",J2585,0)</f>
        <v>0</v>
      </c>
      <c r="BH2585" s="227">
        <f>IF(N2585="sníž. přenesená",J2585,0)</f>
        <v>0</v>
      </c>
      <c r="BI2585" s="227">
        <f>IF(N2585="nulová",J2585,0)</f>
        <v>0</v>
      </c>
      <c r="BJ2585" s="20" t="s">
        <v>77</v>
      </c>
      <c r="BK2585" s="227">
        <f>ROUND(I2585*H2585,2)</f>
        <v>0</v>
      </c>
      <c r="BL2585" s="20" t="s">
        <v>248</v>
      </c>
      <c r="BM2585" s="226" t="s">
        <v>3852</v>
      </c>
    </row>
    <row r="2586" s="2" customFormat="1" ht="16.5" customHeight="1">
      <c r="A2586" s="41"/>
      <c r="B2586" s="42"/>
      <c r="C2586" s="277" t="s">
        <v>3853</v>
      </c>
      <c r="D2586" s="277" t="s">
        <v>275</v>
      </c>
      <c r="E2586" s="278" t="s">
        <v>3854</v>
      </c>
      <c r="F2586" s="279" t="s">
        <v>3855</v>
      </c>
      <c r="G2586" s="280" t="s">
        <v>166</v>
      </c>
      <c r="H2586" s="281">
        <v>15</v>
      </c>
      <c r="I2586" s="282"/>
      <c r="J2586" s="283">
        <f>ROUND(I2586*H2586,2)</f>
        <v>0</v>
      </c>
      <c r="K2586" s="279" t="s">
        <v>148</v>
      </c>
      <c r="L2586" s="284"/>
      <c r="M2586" s="285" t="s">
        <v>19</v>
      </c>
      <c r="N2586" s="286" t="s">
        <v>40</v>
      </c>
      <c r="O2586" s="87"/>
      <c r="P2586" s="224">
        <f>O2586*H2586</f>
        <v>0</v>
      </c>
      <c r="Q2586" s="224">
        <v>0.00027999999999999998</v>
      </c>
      <c r="R2586" s="224">
        <f>Q2586*H2586</f>
        <v>0.0041999999999999997</v>
      </c>
      <c r="S2586" s="224">
        <v>0</v>
      </c>
      <c r="T2586" s="225">
        <f>S2586*H2586</f>
        <v>0</v>
      </c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R2586" s="226" t="s">
        <v>349</v>
      </c>
      <c r="AT2586" s="226" t="s">
        <v>275</v>
      </c>
      <c r="AU2586" s="226" t="s">
        <v>79</v>
      </c>
      <c r="AY2586" s="20" t="s">
        <v>142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20" t="s">
        <v>77</v>
      </c>
      <c r="BK2586" s="227">
        <f>ROUND(I2586*H2586,2)</f>
        <v>0</v>
      </c>
      <c r="BL2586" s="20" t="s">
        <v>248</v>
      </c>
      <c r="BM2586" s="226" t="s">
        <v>3856</v>
      </c>
    </row>
    <row r="2587" s="2" customFormat="1" ht="16.5" customHeight="1">
      <c r="A2587" s="41"/>
      <c r="B2587" s="42"/>
      <c r="C2587" s="277" t="s">
        <v>3857</v>
      </c>
      <c r="D2587" s="277" t="s">
        <v>275</v>
      </c>
      <c r="E2587" s="278" t="s">
        <v>3858</v>
      </c>
      <c r="F2587" s="279" t="s">
        <v>3859</v>
      </c>
      <c r="G2587" s="280" t="s">
        <v>166</v>
      </c>
      <c r="H2587" s="281">
        <v>1</v>
      </c>
      <c r="I2587" s="282"/>
      <c r="J2587" s="283">
        <f>ROUND(I2587*H2587,2)</f>
        <v>0</v>
      </c>
      <c r="K2587" s="279" t="s">
        <v>148</v>
      </c>
      <c r="L2587" s="284"/>
      <c r="M2587" s="285" t="s">
        <v>19</v>
      </c>
      <c r="N2587" s="286" t="s">
        <v>40</v>
      </c>
      <c r="O2587" s="87"/>
      <c r="P2587" s="224">
        <f>O2587*H2587</f>
        <v>0</v>
      </c>
      <c r="Q2587" s="224">
        <v>0.00050000000000000001</v>
      </c>
      <c r="R2587" s="224">
        <f>Q2587*H2587</f>
        <v>0.00050000000000000001</v>
      </c>
      <c r="S2587" s="224">
        <v>0</v>
      </c>
      <c r="T2587" s="225">
        <f>S2587*H2587</f>
        <v>0</v>
      </c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R2587" s="226" t="s">
        <v>349</v>
      </c>
      <c r="AT2587" s="226" t="s">
        <v>275</v>
      </c>
      <c r="AU2587" s="226" t="s">
        <v>79</v>
      </c>
      <c r="AY2587" s="20" t="s">
        <v>142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20" t="s">
        <v>77</v>
      </c>
      <c r="BK2587" s="227">
        <f>ROUND(I2587*H2587,2)</f>
        <v>0</v>
      </c>
      <c r="BL2587" s="20" t="s">
        <v>248</v>
      </c>
      <c r="BM2587" s="226" t="s">
        <v>3860</v>
      </c>
    </row>
    <row r="2588" s="2" customFormat="1" ht="16.5" customHeight="1">
      <c r="A2588" s="41"/>
      <c r="B2588" s="42"/>
      <c r="C2588" s="277" t="s">
        <v>3861</v>
      </c>
      <c r="D2588" s="277" t="s">
        <v>275</v>
      </c>
      <c r="E2588" s="278" t="s">
        <v>3862</v>
      </c>
      <c r="F2588" s="279" t="s">
        <v>3863</v>
      </c>
      <c r="G2588" s="280" t="s">
        <v>166</v>
      </c>
      <c r="H2588" s="281">
        <v>3</v>
      </c>
      <c r="I2588" s="282"/>
      <c r="J2588" s="283">
        <f>ROUND(I2588*H2588,2)</f>
        <v>0</v>
      </c>
      <c r="K2588" s="279" t="s">
        <v>148</v>
      </c>
      <c r="L2588" s="284"/>
      <c r="M2588" s="285" t="s">
        <v>19</v>
      </c>
      <c r="N2588" s="286" t="s">
        <v>40</v>
      </c>
      <c r="O2588" s="87"/>
      <c r="P2588" s="224">
        <f>O2588*H2588</f>
        <v>0</v>
      </c>
      <c r="Q2588" s="224">
        <v>0.001</v>
      </c>
      <c r="R2588" s="224">
        <f>Q2588*H2588</f>
        <v>0.0030000000000000001</v>
      </c>
      <c r="S2588" s="224">
        <v>0</v>
      </c>
      <c r="T2588" s="225">
        <f>S2588*H2588</f>
        <v>0</v>
      </c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R2588" s="226" t="s">
        <v>349</v>
      </c>
      <c r="AT2588" s="226" t="s">
        <v>275</v>
      </c>
      <c r="AU2588" s="226" t="s">
        <v>79</v>
      </c>
      <c r="AY2588" s="20" t="s">
        <v>142</v>
      </c>
      <c r="BE2588" s="227">
        <f>IF(N2588="základní",J2588,0)</f>
        <v>0</v>
      </c>
      <c r="BF2588" s="227">
        <f>IF(N2588="snížená",J2588,0)</f>
        <v>0</v>
      </c>
      <c r="BG2588" s="227">
        <f>IF(N2588="zákl. přenesená",J2588,0)</f>
        <v>0</v>
      </c>
      <c r="BH2588" s="227">
        <f>IF(N2588="sníž. přenesená",J2588,0)</f>
        <v>0</v>
      </c>
      <c r="BI2588" s="227">
        <f>IF(N2588="nulová",J2588,0)</f>
        <v>0</v>
      </c>
      <c r="BJ2588" s="20" t="s">
        <v>77</v>
      </c>
      <c r="BK2588" s="227">
        <f>ROUND(I2588*H2588,2)</f>
        <v>0</v>
      </c>
      <c r="BL2588" s="20" t="s">
        <v>248</v>
      </c>
      <c r="BM2588" s="226" t="s">
        <v>3864</v>
      </c>
    </row>
    <row r="2589" s="2" customFormat="1" ht="16.5" customHeight="1">
      <c r="A2589" s="41"/>
      <c r="B2589" s="42"/>
      <c r="C2589" s="277" t="s">
        <v>3865</v>
      </c>
      <c r="D2589" s="277" t="s">
        <v>275</v>
      </c>
      <c r="E2589" s="278" t="s">
        <v>3866</v>
      </c>
      <c r="F2589" s="279" t="s">
        <v>3867</v>
      </c>
      <c r="G2589" s="280" t="s">
        <v>166</v>
      </c>
      <c r="H2589" s="281">
        <v>6</v>
      </c>
      <c r="I2589" s="282"/>
      <c r="J2589" s="283">
        <f>ROUND(I2589*H2589,2)</f>
        <v>0</v>
      </c>
      <c r="K2589" s="279" t="s">
        <v>148</v>
      </c>
      <c r="L2589" s="284"/>
      <c r="M2589" s="285" t="s">
        <v>19</v>
      </c>
      <c r="N2589" s="286" t="s">
        <v>40</v>
      </c>
      <c r="O2589" s="87"/>
      <c r="P2589" s="224">
        <f>O2589*H2589</f>
        <v>0</v>
      </c>
      <c r="Q2589" s="224">
        <v>0.00089999999999999998</v>
      </c>
      <c r="R2589" s="224">
        <f>Q2589*H2589</f>
        <v>0.0054000000000000003</v>
      </c>
      <c r="S2589" s="224">
        <v>0</v>
      </c>
      <c r="T2589" s="225">
        <f>S2589*H2589</f>
        <v>0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26" t="s">
        <v>349</v>
      </c>
      <c r="AT2589" s="226" t="s">
        <v>275</v>
      </c>
      <c r="AU2589" s="226" t="s">
        <v>79</v>
      </c>
      <c r="AY2589" s="20" t="s">
        <v>142</v>
      </c>
      <c r="BE2589" s="227">
        <f>IF(N2589="základní",J2589,0)</f>
        <v>0</v>
      </c>
      <c r="BF2589" s="227">
        <f>IF(N2589="snížená",J2589,0)</f>
        <v>0</v>
      </c>
      <c r="BG2589" s="227">
        <f>IF(N2589="zákl. přenesená",J2589,0)</f>
        <v>0</v>
      </c>
      <c r="BH2589" s="227">
        <f>IF(N2589="sníž. přenesená",J2589,0)</f>
        <v>0</v>
      </c>
      <c r="BI2589" s="227">
        <f>IF(N2589="nulová",J2589,0)</f>
        <v>0</v>
      </c>
      <c r="BJ2589" s="20" t="s">
        <v>77</v>
      </c>
      <c r="BK2589" s="227">
        <f>ROUND(I2589*H2589,2)</f>
        <v>0</v>
      </c>
      <c r="BL2589" s="20" t="s">
        <v>248</v>
      </c>
      <c r="BM2589" s="226" t="s">
        <v>3868</v>
      </c>
    </row>
    <row r="2590" s="2" customFormat="1" ht="16.5" customHeight="1">
      <c r="A2590" s="41"/>
      <c r="B2590" s="42"/>
      <c r="C2590" s="277" t="s">
        <v>3869</v>
      </c>
      <c r="D2590" s="277" t="s">
        <v>275</v>
      </c>
      <c r="E2590" s="278" t="s">
        <v>3870</v>
      </c>
      <c r="F2590" s="279" t="s">
        <v>3871</v>
      </c>
      <c r="G2590" s="280" t="s">
        <v>166</v>
      </c>
      <c r="H2590" s="281">
        <v>3</v>
      </c>
      <c r="I2590" s="282"/>
      <c r="J2590" s="283">
        <f>ROUND(I2590*H2590,2)</f>
        <v>0</v>
      </c>
      <c r="K2590" s="279" t="s">
        <v>148</v>
      </c>
      <c r="L2590" s="284"/>
      <c r="M2590" s="285" t="s">
        <v>19</v>
      </c>
      <c r="N2590" s="286" t="s">
        <v>40</v>
      </c>
      <c r="O2590" s="87"/>
      <c r="P2590" s="224">
        <f>O2590*H2590</f>
        <v>0</v>
      </c>
      <c r="Q2590" s="224">
        <v>0.00024000000000000001</v>
      </c>
      <c r="R2590" s="224">
        <f>Q2590*H2590</f>
        <v>0.00072000000000000005</v>
      </c>
      <c r="S2590" s="224">
        <v>0</v>
      </c>
      <c r="T2590" s="225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6" t="s">
        <v>349</v>
      </c>
      <c r="AT2590" s="226" t="s">
        <v>275</v>
      </c>
      <c r="AU2590" s="226" t="s">
        <v>79</v>
      </c>
      <c r="AY2590" s="20" t="s">
        <v>142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20" t="s">
        <v>77</v>
      </c>
      <c r="BK2590" s="227">
        <f>ROUND(I2590*H2590,2)</f>
        <v>0</v>
      </c>
      <c r="BL2590" s="20" t="s">
        <v>248</v>
      </c>
      <c r="BM2590" s="226" t="s">
        <v>3872</v>
      </c>
    </row>
    <row r="2591" s="2" customFormat="1" ht="16.5" customHeight="1">
      <c r="A2591" s="41"/>
      <c r="B2591" s="42"/>
      <c r="C2591" s="277" t="s">
        <v>3873</v>
      </c>
      <c r="D2591" s="277" t="s">
        <v>275</v>
      </c>
      <c r="E2591" s="278" t="s">
        <v>3874</v>
      </c>
      <c r="F2591" s="279" t="s">
        <v>3875</v>
      </c>
      <c r="G2591" s="280" t="s">
        <v>166</v>
      </c>
      <c r="H2591" s="281">
        <v>160</v>
      </c>
      <c r="I2591" s="282"/>
      <c r="J2591" s="283">
        <f>ROUND(I2591*H2591,2)</f>
        <v>0</v>
      </c>
      <c r="K2591" s="279" t="s">
        <v>148</v>
      </c>
      <c r="L2591" s="284"/>
      <c r="M2591" s="285" t="s">
        <v>19</v>
      </c>
      <c r="N2591" s="286" t="s">
        <v>40</v>
      </c>
      <c r="O2591" s="87"/>
      <c r="P2591" s="224">
        <f>O2591*H2591</f>
        <v>0</v>
      </c>
      <c r="Q2591" s="224">
        <v>0.00021000000000000001</v>
      </c>
      <c r="R2591" s="224">
        <f>Q2591*H2591</f>
        <v>0.033600000000000005</v>
      </c>
      <c r="S2591" s="224">
        <v>0</v>
      </c>
      <c r="T2591" s="225">
        <f>S2591*H2591</f>
        <v>0</v>
      </c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R2591" s="226" t="s">
        <v>349</v>
      </c>
      <c r="AT2591" s="226" t="s">
        <v>275</v>
      </c>
      <c r="AU2591" s="226" t="s">
        <v>79</v>
      </c>
      <c r="AY2591" s="20" t="s">
        <v>142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20" t="s">
        <v>77</v>
      </c>
      <c r="BK2591" s="227">
        <f>ROUND(I2591*H2591,2)</f>
        <v>0</v>
      </c>
      <c r="BL2591" s="20" t="s">
        <v>248</v>
      </c>
      <c r="BM2591" s="226" t="s">
        <v>3876</v>
      </c>
    </row>
    <row r="2592" s="2" customFormat="1" ht="16.5" customHeight="1">
      <c r="A2592" s="41"/>
      <c r="B2592" s="42"/>
      <c r="C2592" s="277" t="s">
        <v>3877</v>
      </c>
      <c r="D2592" s="277" t="s">
        <v>275</v>
      </c>
      <c r="E2592" s="278" t="s">
        <v>3878</v>
      </c>
      <c r="F2592" s="279" t="s">
        <v>3879</v>
      </c>
      <c r="G2592" s="280" t="s">
        <v>166</v>
      </c>
      <c r="H2592" s="281">
        <v>25</v>
      </c>
      <c r="I2592" s="282"/>
      <c r="J2592" s="283">
        <f>ROUND(I2592*H2592,2)</f>
        <v>0</v>
      </c>
      <c r="K2592" s="279" t="s">
        <v>148</v>
      </c>
      <c r="L2592" s="284"/>
      <c r="M2592" s="285" t="s">
        <v>19</v>
      </c>
      <c r="N2592" s="286" t="s">
        <v>40</v>
      </c>
      <c r="O2592" s="87"/>
      <c r="P2592" s="224">
        <f>O2592*H2592</f>
        <v>0</v>
      </c>
      <c r="Q2592" s="224">
        <v>6.0000000000000002E-05</v>
      </c>
      <c r="R2592" s="224">
        <f>Q2592*H2592</f>
        <v>0.0015</v>
      </c>
      <c r="S2592" s="224">
        <v>0</v>
      </c>
      <c r="T2592" s="225">
        <f>S2592*H2592</f>
        <v>0</v>
      </c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R2592" s="226" t="s">
        <v>349</v>
      </c>
      <c r="AT2592" s="226" t="s">
        <v>275</v>
      </c>
      <c r="AU2592" s="226" t="s">
        <v>79</v>
      </c>
      <c r="AY2592" s="20" t="s">
        <v>142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20" t="s">
        <v>77</v>
      </c>
      <c r="BK2592" s="227">
        <f>ROUND(I2592*H2592,2)</f>
        <v>0</v>
      </c>
      <c r="BL2592" s="20" t="s">
        <v>248</v>
      </c>
      <c r="BM2592" s="226" t="s">
        <v>3880</v>
      </c>
    </row>
    <row r="2593" s="2" customFormat="1" ht="16.5" customHeight="1">
      <c r="A2593" s="41"/>
      <c r="B2593" s="42"/>
      <c r="C2593" s="277" t="s">
        <v>3881</v>
      </c>
      <c r="D2593" s="277" t="s">
        <v>275</v>
      </c>
      <c r="E2593" s="278" t="s">
        <v>3882</v>
      </c>
      <c r="F2593" s="279" t="s">
        <v>3883</v>
      </c>
      <c r="G2593" s="280" t="s">
        <v>166</v>
      </c>
      <c r="H2593" s="281">
        <v>60</v>
      </c>
      <c r="I2593" s="282"/>
      <c r="J2593" s="283">
        <f>ROUND(I2593*H2593,2)</f>
        <v>0</v>
      </c>
      <c r="K2593" s="279" t="s">
        <v>148</v>
      </c>
      <c r="L2593" s="284"/>
      <c r="M2593" s="285" t="s">
        <v>19</v>
      </c>
      <c r="N2593" s="286" t="s">
        <v>40</v>
      </c>
      <c r="O2593" s="87"/>
      <c r="P2593" s="224">
        <f>O2593*H2593</f>
        <v>0</v>
      </c>
      <c r="Q2593" s="224">
        <v>0.00050000000000000001</v>
      </c>
      <c r="R2593" s="224">
        <f>Q2593*H2593</f>
        <v>0.029999999999999999</v>
      </c>
      <c r="S2593" s="224">
        <v>0</v>
      </c>
      <c r="T2593" s="225">
        <f>S2593*H2593</f>
        <v>0</v>
      </c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R2593" s="226" t="s">
        <v>349</v>
      </c>
      <c r="AT2593" s="226" t="s">
        <v>275</v>
      </c>
      <c r="AU2593" s="226" t="s">
        <v>79</v>
      </c>
      <c r="AY2593" s="20" t="s">
        <v>142</v>
      </c>
      <c r="BE2593" s="227">
        <f>IF(N2593="základní",J2593,0)</f>
        <v>0</v>
      </c>
      <c r="BF2593" s="227">
        <f>IF(N2593="snížená",J2593,0)</f>
        <v>0</v>
      </c>
      <c r="BG2593" s="227">
        <f>IF(N2593="zákl. přenesená",J2593,0)</f>
        <v>0</v>
      </c>
      <c r="BH2593" s="227">
        <f>IF(N2593="sníž. přenesená",J2593,0)</f>
        <v>0</v>
      </c>
      <c r="BI2593" s="227">
        <f>IF(N2593="nulová",J2593,0)</f>
        <v>0</v>
      </c>
      <c r="BJ2593" s="20" t="s">
        <v>77</v>
      </c>
      <c r="BK2593" s="227">
        <f>ROUND(I2593*H2593,2)</f>
        <v>0</v>
      </c>
      <c r="BL2593" s="20" t="s">
        <v>248</v>
      </c>
      <c r="BM2593" s="226" t="s">
        <v>3884</v>
      </c>
    </row>
    <row r="2594" s="2" customFormat="1" ht="16.5" customHeight="1">
      <c r="A2594" s="41"/>
      <c r="B2594" s="42"/>
      <c r="C2594" s="215" t="s">
        <v>3885</v>
      </c>
      <c r="D2594" s="215" t="s">
        <v>144</v>
      </c>
      <c r="E2594" s="216" t="s">
        <v>3886</v>
      </c>
      <c r="F2594" s="217" t="s">
        <v>3887</v>
      </c>
      <c r="G2594" s="218" t="s">
        <v>166</v>
      </c>
      <c r="H2594" s="219">
        <v>7</v>
      </c>
      <c r="I2594" s="220"/>
      <c r="J2594" s="221">
        <f>ROUND(I2594*H2594,2)</f>
        <v>0</v>
      </c>
      <c r="K2594" s="217" t="s">
        <v>148</v>
      </c>
      <c r="L2594" s="47"/>
      <c r="M2594" s="222" t="s">
        <v>19</v>
      </c>
      <c r="N2594" s="223" t="s">
        <v>40</v>
      </c>
      <c r="O2594" s="87"/>
      <c r="P2594" s="224">
        <f>O2594*H2594</f>
        <v>0</v>
      </c>
      <c r="Q2594" s="224">
        <v>0</v>
      </c>
      <c r="R2594" s="224">
        <f>Q2594*H2594</f>
        <v>0</v>
      </c>
      <c r="S2594" s="224">
        <v>0</v>
      </c>
      <c r="T2594" s="225">
        <f>S2594*H2594</f>
        <v>0</v>
      </c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R2594" s="226" t="s">
        <v>248</v>
      </c>
      <c r="AT2594" s="226" t="s">
        <v>144</v>
      </c>
      <c r="AU2594" s="226" t="s">
        <v>79</v>
      </c>
      <c r="AY2594" s="20" t="s">
        <v>142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20" t="s">
        <v>77</v>
      </c>
      <c r="BK2594" s="227">
        <f>ROUND(I2594*H2594,2)</f>
        <v>0</v>
      </c>
      <c r="BL2594" s="20" t="s">
        <v>248</v>
      </c>
      <c r="BM2594" s="226" t="s">
        <v>3888</v>
      </c>
    </row>
    <row r="2595" s="2" customFormat="1">
      <c r="A2595" s="41"/>
      <c r="B2595" s="42"/>
      <c r="C2595" s="43"/>
      <c r="D2595" s="228" t="s">
        <v>151</v>
      </c>
      <c r="E2595" s="43"/>
      <c r="F2595" s="229" t="s">
        <v>3889</v>
      </c>
      <c r="G2595" s="43"/>
      <c r="H2595" s="43"/>
      <c r="I2595" s="230"/>
      <c r="J2595" s="43"/>
      <c r="K2595" s="43"/>
      <c r="L2595" s="47"/>
      <c r="M2595" s="231"/>
      <c r="N2595" s="232"/>
      <c r="O2595" s="87"/>
      <c r="P2595" s="87"/>
      <c r="Q2595" s="87"/>
      <c r="R2595" s="87"/>
      <c r="S2595" s="87"/>
      <c r="T2595" s="88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T2595" s="20" t="s">
        <v>151</v>
      </c>
      <c r="AU2595" s="20" t="s">
        <v>79</v>
      </c>
    </row>
    <row r="2596" s="2" customFormat="1" ht="16.5" customHeight="1">
      <c r="A2596" s="41"/>
      <c r="B2596" s="42"/>
      <c r="C2596" s="277" t="s">
        <v>3890</v>
      </c>
      <c r="D2596" s="277" t="s">
        <v>275</v>
      </c>
      <c r="E2596" s="278" t="s">
        <v>3891</v>
      </c>
      <c r="F2596" s="279" t="s">
        <v>3892</v>
      </c>
      <c r="G2596" s="280" t="s">
        <v>166</v>
      </c>
      <c r="H2596" s="281">
        <v>7</v>
      </c>
      <c r="I2596" s="282"/>
      <c r="J2596" s="283">
        <f>ROUND(I2596*H2596,2)</f>
        <v>0</v>
      </c>
      <c r="K2596" s="279" t="s">
        <v>148</v>
      </c>
      <c r="L2596" s="284"/>
      <c r="M2596" s="285" t="s">
        <v>19</v>
      </c>
      <c r="N2596" s="286" t="s">
        <v>40</v>
      </c>
      <c r="O2596" s="87"/>
      <c r="P2596" s="224">
        <f>O2596*H2596</f>
        <v>0</v>
      </c>
      <c r="Q2596" s="224">
        <v>0.0041999999999999997</v>
      </c>
      <c r="R2596" s="224">
        <f>Q2596*H2596</f>
        <v>0.029399999999999999</v>
      </c>
      <c r="S2596" s="224">
        <v>0</v>
      </c>
      <c r="T2596" s="225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26" t="s">
        <v>349</v>
      </c>
      <c r="AT2596" s="226" t="s">
        <v>275</v>
      </c>
      <c r="AU2596" s="226" t="s">
        <v>79</v>
      </c>
      <c r="AY2596" s="20" t="s">
        <v>142</v>
      </c>
      <c r="BE2596" s="227">
        <f>IF(N2596="základní",J2596,0)</f>
        <v>0</v>
      </c>
      <c r="BF2596" s="227">
        <f>IF(N2596="snížená",J2596,0)</f>
        <v>0</v>
      </c>
      <c r="BG2596" s="227">
        <f>IF(N2596="zákl. přenesená",J2596,0)</f>
        <v>0</v>
      </c>
      <c r="BH2596" s="227">
        <f>IF(N2596="sníž. přenesená",J2596,0)</f>
        <v>0</v>
      </c>
      <c r="BI2596" s="227">
        <f>IF(N2596="nulová",J2596,0)</f>
        <v>0</v>
      </c>
      <c r="BJ2596" s="20" t="s">
        <v>77</v>
      </c>
      <c r="BK2596" s="227">
        <f>ROUND(I2596*H2596,2)</f>
        <v>0</v>
      </c>
      <c r="BL2596" s="20" t="s">
        <v>248</v>
      </c>
      <c r="BM2596" s="226" t="s">
        <v>3893</v>
      </c>
    </row>
    <row r="2597" s="2" customFormat="1" ht="16.5" customHeight="1">
      <c r="A2597" s="41"/>
      <c r="B2597" s="42"/>
      <c r="C2597" s="215" t="s">
        <v>3894</v>
      </c>
      <c r="D2597" s="215" t="s">
        <v>144</v>
      </c>
      <c r="E2597" s="216" t="s">
        <v>3895</v>
      </c>
      <c r="F2597" s="217" t="s">
        <v>3896</v>
      </c>
      <c r="G2597" s="218" t="s">
        <v>166</v>
      </c>
      <c r="H2597" s="219">
        <v>7</v>
      </c>
      <c r="I2597" s="220"/>
      <c r="J2597" s="221">
        <f>ROUND(I2597*H2597,2)</f>
        <v>0</v>
      </c>
      <c r="K2597" s="217" t="s">
        <v>148</v>
      </c>
      <c r="L2597" s="47"/>
      <c r="M2597" s="222" t="s">
        <v>19</v>
      </c>
      <c r="N2597" s="223" t="s">
        <v>40</v>
      </c>
      <c r="O2597" s="87"/>
      <c r="P2597" s="224">
        <f>O2597*H2597</f>
        <v>0</v>
      </c>
      <c r="Q2597" s="224">
        <v>0</v>
      </c>
      <c r="R2597" s="224">
        <f>Q2597*H2597</f>
        <v>0</v>
      </c>
      <c r="S2597" s="224">
        <v>0</v>
      </c>
      <c r="T2597" s="225">
        <f>S2597*H2597</f>
        <v>0</v>
      </c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R2597" s="226" t="s">
        <v>248</v>
      </c>
      <c r="AT2597" s="226" t="s">
        <v>144</v>
      </c>
      <c r="AU2597" s="226" t="s">
        <v>79</v>
      </c>
      <c r="AY2597" s="20" t="s">
        <v>142</v>
      </c>
      <c r="BE2597" s="227">
        <f>IF(N2597="základní",J2597,0)</f>
        <v>0</v>
      </c>
      <c r="BF2597" s="227">
        <f>IF(N2597="snížená",J2597,0)</f>
        <v>0</v>
      </c>
      <c r="BG2597" s="227">
        <f>IF(N2597="zákl. přenesená",J2597,0)</f>
        <v>0</v>
      </c>
      <c r="BH2597" s="227">
        <f>IF(N2597="sníž. přenesená",J2597,0)</f>
        <v>0</v>
      </c>
      <c r="BI2597" s="227">
        <f>IF(N2597="nulová",J2597,0)</f>
        <v>0</v>
      </c>
      <c r="BJ2597" s="20" t="s">
        <v>77</v>
      </c>
      <c r="BK2597" s="227">
        <f>ROUND(I2597*H2597,2)</f>
        <v>0</v>
      </c>
      <c r="BL2597" s="20" t="s">
        <v>248</v>
      </c>
      <c r="BM2597" s="226" t="s">
        <v>3897</v>
      </c>
    </row>
    <row r="2598" s="2" customFormat="1">
      <c r="A2598" s="41"/>
      <c r="B2598" s="42"/>
      <c r="C2598" s="43"/>
      <c r="D2598" s="228" t="s">
        <v>151</v>
      </c>
      <c r="E2598" s="43"/>
      <c r="F2598" s="229" t="s">
        <v>3898</v>
      </c>
      <c r="G2598" s="43"/>
      <c r="H2598" s="43"/>
      <c r="I2598" s="230"/>
      <c r="J2598" s="43"/>
      <c r="K2598" s="43"/>
      <c r="L2598" s="47"/>
      <c r="M2598" s="231"/>
      <c r="N2598" s="232"/>
      <c r="O2598" s="87"/>
      <c r="P2598" s="87"/>
      <c r="Q2598" s="87"/>
      <c r="R2598" s="87"/>
      <c r="S2598" s="87"/>
      <c r="T2598" s="88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T2598" s="20" t="s">
        <v>151</v>
      </c>
      <c r="AU2598" s="20" t="s">
        <v>79</v>
      </c>
    </row>
    <row r="2599" s="2" customFormat="1" ht="16.5" customHeight="1">
      <c r="A2599" s="41"/>
      <c r="B2599" s="42"/>
      <c r="C2599" s="277" t="s">
        <v>3899</v>
      </c>
      <c r="D2599" s="277" t="s">
        <v>275</v>
      </c>
      <c r="E2599" s="278" t="s">
        <v>3900</v>
      </c>
      <c r="F2599" s="279" t="s">
        <v>3901</v>
      </c>
      <c r="G2599" s="280" t="s">
        <v>166</v>
      </c>
      <c r="H2599" s="281">
        <v>7</v>
      </c>
      <c r="I2599" s="282"/>
      <c r="J2599" s="283">
        <f>ROUND(I2599*H2599,2)</f>
        <v>0</v>
      </c>
      <c r="K2599" s="279" t="s">
        <v>19</v>
      </c>
      <c r="L2599" s="284"/>
      <c r="M2599" s="285" t="s">
        <v>19</v>
      </c>
      <c r="N2599" s="286" t="s">
        <v>40</v>
      </c>
      <c r="O2599" s="87"/>
      <c r="P2599" s="224">
        <f>O2599*H2599</f>
        <v>0</v>
      </c>
      <c r="Q2599" s="224">
        <v>0</v>
      </c>
      <c r="R2599" s="224">
        <f>Q2599*H2599</f>
        <v>0</v>
      </c>
      <c r="S2599" s="224">
        <v>0</v>
      </c>
      <c r="T2599" s="225">
        <f>S2599*H2599</f>
        <v>0</v>
      </c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R2599" s="226" t="s">
        <v>349</v>
      </c>
      <c r="AT2599" s="226" t="s">
        <v>275</v>
      </c>
      <c r="AU2599" s="226" t="s">
        <v>79</v>
      </c>
      <c r="AY2599" s="20" t="s">
        <v>142</v>
      </c>
      <c r="BE2599" s="227">
        <f>IF(N2599="základní",J2599,0)</f>
        <v>0</v>
      </c>
      <c r="BF2599" s="227">
        <f>IF(N2599="snížená",J2599,0)</f>
        <v>0</v>
      </c>
      <c r="BG2599" s="227">
        <f>IF(N2599="zákl. přenesená",J2599,0)</f>
        <v>0</v>
      </c>
      <c r="BH2599" s="227">
        <f>IF(N2599="sníž. přenesená",J2599,0)</f>
        <v>0</v>
      </c>
      <c r="BI2599" s="227">
        <f>IF(N2599="nulová",J2599,0)</f>
        <v>0</v>
      </c>
      <c r="BJ2599" s="20" t="s">
        <v>77</v>
      </c>
      <c r="BK2599" s="227">
        <f>ROUND(I2599*H2599,2)</f>
        <v>0</v>
      </c>
      <c r="BL2599" s="20" t="s">
        <v>248</v>
      </c>
      <c r="BM2599" s="226" t="s">
        <v>3902</v>
      </c>
    </row>
    <row r="2600" s="2" customFormat="1" ht="16.5" customHeight="1">
      <c r="A2600" s="41"/>
      <c r="B2600" s="42"/>
      <c r="C2600" s="215" t="s">
        <v>3903</v>
      </c>
      <c r="D2600" s="215" t="s">
        <v>144</v>
      </c>
      <c r="E2600" s="216" t="s">
        <v>3904</v>
      </c>
      <c r="F2600" s="217" t="s">
        <v>3905</v>
      </c>
      <c r="G2600" s="218" t="s">
        <v>166</v>
      </c>
      <c r="H2600" s="219">
        <v>52</v>
      </c>
      <c r="I2600" s="220"/>
      <c r="J2600" s="221">
        <f>ROUND(I2600*H2600,2)</f>
        <v>0</v>
      </c>
      <c r="K2600" s="217" t="s">
        <v>148</v>
      </c>
      <c r="L2600" s="47"/>
      <c r="M2600" s="222" t="s">
        <v>19</v>
      </c>
      <c r="N2600" s="223" t="s">
        <v>40</v>
      </c>
      <c r="O2600" s="87"/>
      <c r="P2600" s="224">
        <f>O2600*H2600</f>
        <v>0</v>
      </c>
      <c r="Q2600" s="224">
        <v>0</v>
      </c>
      <c r="R2600" s="224">
        <f>Q2600*H2600</f>
        <v>0</v>
      </c>
      <c r="S2600" s="224">
        <v>0</v>
      </c>
      <c r="T2600" s="225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6" t="s">
        <v>248</v>
      </c>
      <c r="AT2600" s="226" t="s">
        <v>144</v>
      </c>
      <c r="AU2600" s="226" t="s">
        <v>79</v>
      </c>
      <c r="AY2600" s="20" t="s">
        <v>142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20" t="s">
        <v>77</v>
      </c>
      <c r="BK2600" s="227">
        <f>ROUND(I2600*H2600,2)</f>
        <v>0</v>
      </c>
      <c r="BL2600" s="20" t="s">
        <v>248</v>
      </c>
      <c r="BM2600" s="226" t="s">
        <v>3906</v>
      </c>
    </row>
    <row r="2601" s="2" customFormat="1">
      <c r="A2601" s="41"/>
      <c r="B2601" s="42"/>
      <c r="C2601" s="43"/>
      <c r="D2601" s="228" t="s">
        <v>151</v>
      </c>
      <c r="E2601" s="43"/>
      <c r="F2601" s="229" t="s">
        <v>3907</v>
      </c>
      <c r="G2601" s="43"/>
      <c r="H2601" s="43"/>
      <c r="I2601" s="230"/>
      <c r="J2601" s="43"/>
      <c r="K2601" s="43"/>
      <c r="L2601" s="47"/>
      <c r="M2601" s="231"/>
      <c r="N2601" s="232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151</v>
      </c>
      <c r="AU2601" s="20" t="s">
        <v>79</v>
      </c>
    </row>
    <row r="2602" s="2" customFormat="1" ht="16.5" customHeight="1">
      <c r="A2602" s="41"/>
      <c r="B2602" s="42"/>
      <c r="C2602" s="277" t="s">
        <v>3908</v>
      </c>
      <c r="D2602" s="277" t="s">
        <v>275</v>
      </c>
      <c r="E2602" s="278" t="s">
        <v>3909</v>
      </c>
      <c r="F2602" s="279" t="s">
        <v>3910</v>
      </c>
      <c r="G2602" s="280" t="s">
        <v>166</v>
      </c>
      <c r="H2602" s="281">
        <v>52</v>
      </c>
      <c r="I2602" s="282"/>
      <c r="J2602" s="283">
        <f>ROUND(I2602*H2602,2)</f>
        <v>0</v>
      </c>
      <c r="K2602" s="279" t="s">
        <v>148</v>
      </c>
      <c r="L2602" s="284"/>
      <c r="M2602" s="285" t="s">
        <v>19</v>
      </c>
      <c r="N2602" s="286" t="s">
        <v>40</v>
      </c>
      <c r="O2602" s="87"/>
      <c r="P2602" s="224">
        <f>O2602*H2602</f>
        <v>0</v>
      </c>
      <c r="Q2602" s="224">
        <v>0.00050000000000000001</v>
      </c>
      <c r="R2602" s="224">
        <f>Q2602*H2602</f>
        <v>0.026000000000000002</v>
      </c>
      <c r="S2602" s="224">
        <v>0</v>
      </c>
      <c r="T2602" s="225">
        <f>S2602*H2602</f>
        <v>0</v>
      </c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R2602" s="226" t="s">
        <v>349</v>
      </c>
      <c r="AT2602" s="226" t="s">
        <v>275</v>
      </c>
      <c r="AU2602" s="226" t="s">
        <v>79</v>
      </c>
      <c r="AY2602" s="20" t="s">
        <v>142</v>
      </c>
      <c r="BE2602" s="227">
        <f>IF(N2602="základní",J2602,0)</f>
        <v>0</v>
      </c>
      <c r="BF2602" s="227">
        <f>IF(N2602="snížená",J2602,0)</f>
        <v>0</v>
      </c>
      <c r="BG2602" s="227">
        <f>IF(N2602="zákl. přenesená",J2602,0)</f>
        <v>0</v>
      </c>
      <c r="BH2602" s="227">
        <f>IF(N2602="sníž. přenesená",J2602,0)</f>
        <v>0</v>
      </c>
      <c r="BI2602" s="227">
        <f>IF(N2602="nulová",J2602,0)</f>
        <v>0</v>
      </c>
      <c r="BJ2602" s="20" t="s">
        <v>77</v>
      </c>
      <c r="BK2602" s="227">
        <f>ROUND(I2602*H2602,2)</f>
        <v>0</v>
      </c>
      <c r="BL2602" s="20" t="s">
        <v>248</v>
      </c>
      <c r="BM2602" s="226" t="s">
        <v>3911</v>
      </c>
    </row>
    <row r="2603" s="2" customFormat="1" ht="24.15" customHeight="1">
      <c r="A2603" s="41"/>
      <c r="B2603" s="42"/>
      <c r="C2603" s="215" t="s">
        <v>3912</v>
      </c>
      <c r="D2603" s="215" t="s">
        <v>144</v>
      </c>
      <c r="E2603" s="216" t="s">
        <v>3913</v>
      </c>
      <c r="F2603" s="217" t="s">
        <v>3914</v>
      </c>
      <c r="G2603" s="218" t="s">
        <v>166</v>
      </c>
      <c r="H2603" s="219">
        <v>7</v>
      </c>
      <c r="I2603" s="220"/>
      <c r="J2603" s="221">
        <f>ROUND(I2603*H2603,2)</f>
        <v>0</v>
      </c>
      <c r="K2603" s="217" t="s">
        <v>148</v>
      </c>
      <c r="L2603" s="47"/>
      <c r="M2603" s="222" t="s">
        <v>19</v>
      </c>
      <c r="N2603" s="223" t="s">
        <v>40</v>
      </c>
      <c r="O2603" s="87"/>
      <c r="P2603" s="224">
        <f>O2603*H2603</f>
        <v>0</v>
      </c>
      <c r="Q2603" s="224">
        <v>0</v>
      </c>
      <c r="R2603" s="224">
        <f>Q2603*H2603</f>
        <v>0</v>
      </c>
      <c r="S2603" s="224">
        <v>0</v>
      </c>
      <c r="T2603" s="225">
        <f>S2603*H2603</f>
        <v>0</v>
      </c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R2603" s="226" t="s">
        <v>248</v>
      </c>
      <c r="AT2603" s="226" t="s">
        <v>144</v>
      </c>
      <c r="AU2603" s="226" t="s">
        <v>79</v>
      </c>
      <c r="AY2603" s="20" t="s">
        <v>142</v>
      </c>
      <c r="BE2603" s="227">
        <f>IF(N2603="základní",J2603,0)</f>
        <v>0</v>
      </c>
      <c r="BF2603" s="227">
        <f>IF(N2603="snížená",J2603,0)</f>
        <v>0</v>
      </c>
      <c r="BG2603" s="227">
        <f>IF(N2603="zákl. přenesená",J2603,0)</f>
        <v>0</v>
      </c>
      <c r="BH2603" s="227">
        <f>IF(N2603="sníž. přenesená",J2603,0)</f>
        <v>0</v>
      </c>
      <c r="BI2603" s="227">
        <f>IF(N2603="nulová",J2603,0)</f>
        <v>0</v>
      </c>
      <c r="BJ2603" s="20" t="s">
        <v>77</v>
      </c>
      <c r="BK2603" s="227">
        <f>ROUND(I2603*H2603,2)</f>
        <v>0</v>
      </c>
      <c r="BL2603" s="20" t="s">
        <v>248</v>
      </c>
      <c r="BM2603" s="226" t="s">
        <v>3915</v>
      </c>
    </row>
    <row r="2604" s="2" customFormat="1">
      <c r="A2604" s="41"/>
      <c r="B2604" s="42"/>
      <c r="C2604" s="43"/>
      <c r="D2604" s="228" t="s">
        <v>151</v>
      </c>
      <c r="E2604" s="43"/>
      <c r="F2604" s="229" t="s">
        <v>3916</v>
      </c>
      <c r="G2604" s="43"/>
      <c r="H2604" s="43"/>
      <c r="I2604" s="230"/>
      <c r="J2604" s="43"/>
      <c r="K2604" s="43"/>
      <c r="L2604" s="47"/>
      <c r="M2604" s="231"/>
      <c r="N2604" s="232"/>
      <c r="O2604" s="87"/>
      <c r="P2604" s="87"/>
      <c r="Q2604" s="87"/>
      <c r="R2604" s="87"/>
      <c r="S2604" s="87"/>
      <c r="T2604" s="88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T2604" s="20" t="s">
        <v>151</v>
      </c>
      <c r="AU2604" s="20" t="s">
        <v>79</v>
      </c>
    </row>
    <row r="2605" s="2" customFormat="1" ht="16.5" customHeight="1">
      <c r="A2605" s="41"/>
      <c r="B2605" s="42"/>
      <c r="C2605" s="277" t="s">
        <v>3917</v>
      </c>
      <c r="D2605" s="277" t="s">
        <v>275</v>
      </c>
      <c r="E2605" s="278" t="s">
        <v>3918</v>
      </c>
      <c r="F2605" s="279" t="s">
        <v>3919</v>
      </c>
      <c r="G2605" s="280" t="s">
        <v>166</v>
      </c>
      <c r="H2605" s="281">
        <v>7</v>
      </c>
      <c r="I2605" s="282"/>
      <c r="J2605" s="283">
        <f>ROUND(I2605*H2605,2)</f>
        <v>0</v>
      </c>
      <c r="K2605" s="279" t="s">
        <v>148</v>
      </c>
      <c r="L2605" s="284"/>
      <c r="M2605" s="285" t="s">
        <v>19</v>
      </c>
      <c r="N2605" s="286" t="s">
        <v>40</v>
      </c>
      <c r="O2605" s="87"/>
      <c r="P2605" s="224">
        <f>O2605*H2605</f>
        <v>0</v>
      </c>
      <c r="Q2605" s="224">
        <v>0.0050800000000000003</v>
      </c>
      <c r="R2605" s="224">
        <f>Q2605*H2605</f>
        <v>0.035560000000000001</v>
      </c>
      <c r="S2605" s="224">
        <v>0</v>
      </c>
      <c r="T2605" s="225">
        <f>S2605*H2605</f>
        <v>0</v>
      </c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R2605" s="226" t="s">
        <v>349</v>
      </c>
      <c r="AT2605" s="226" t="s">
        <v>275</v>
      </c>
      <c r="AU2605" s="226" t="s">
        <v>79</v>
      </c>
      <c r="AY2605" s="20" t="s">
        <v>142</v>
      </c>
      <c r="BE2605" s="227">
        <f>IF(N2605="základní",J2605,0)</f>
        <v>0</v>
      </c>
      <c r="BF2605" s="227">
        <f>IF(N2605="snížená",J2605,0)</f>
        <v>0</v>
      </c>
      <c r="BG2605" s="227">
        <f>IF(N2605="zákl. přenesená",J2605,0)</f>
        <v>0</v>
      </c>
      <c r="BH2605" s="227">
        <f>IF(N2605="sníž. přenesená",J2605,0)</f>
        <v>0</v>
      </c>
      <c r="BI2605" s="227">
        <f>IF(N2605="nulová",J2605,0)</f>
        <v>0</v>
      </c>
      <c r="BJ2605" s="20" t="s">
        <v>77</v>
      </c>
      <c r="BK2605" s="227">
        <f>ROUND(I2605*H2605,2)</f>
        <v>0</v>
      </c>
      <c r="BL2605" s="20" t="s">
        <v>248</v>
      </c>
      <c r="BM2605" s="226" t="s">
        <v>3920</v>
      </c>
    </row>
    <row r="2606" s="2" customFormat="1" ht="24.15" customHeight="1">
      <c r="A2606" s="41"/>
      <c r="B2606" s="42"/>
      <c r="C2606" s="215" t="s">
        <v>3921</v>
      </c>
      <c r="D2606" s="215" t="s">
        <v>144</v>
      </c>
      <c r="E2606" s="216" t="s">
        <v>3922</v>
      </c>
      <c r="F2606" s="217" t="s">
        <v>3923</v>
      </c>
      <c r="G2606" s="218" t="s">
        <v>166</v>
      </c>
      <c r="H2606" s="219">
        <v>1</v>
      </c>
      <c r="I2606" s="220"/>
      <c r="J2606" s="221">
        <f>ROUND(I2606*H2606,2)</f>
        <v>0</v>
      </c>
      <c r="K2606" s="217" t="s">
        <v>148</v>
      </c>
      <c r="L2606" s="47"/>
      <c r="M2606" s="222" t="s">
        <v>19</v>
      </c>
      <c r="N2606" s="223" t="s">
        <v>40</v>
      </c>
      <c r="O2606" s="87"/>
      <c r="P2606" s="224">
        <f>O2606*H2606</f>
        <v>0</v>
      </c>
      <c r="Q2606" s="224">
        <v>0</v>
      </c>
      <c r="R2606" s="224">
        <f>Q2606*H2606</f>
        <v>0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248</v>
      </c>
      <c r="AT2606" s="226" t="s">
        <v>144</v>
      </c>
      <c r="AU2606" s="226" t="s">
        <v>79</v>
      </c>
      <c r="AY2606" s="20" t="s">
        <v>142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77</v>
      </c>
      <c r="BK2606" s="227">
        <f>ROUND(I2606*H2606,2)</f>
        <v>0</v>
      </c>
      <c r="BL2606" s="20" t="s">
        <v>248</v>
      </c>
      <c r="BM2606" s="226" t="s">
        <v>3924</v>
      </c>
    </row>
    <row r="2607" s="2" customFormat="1">
      <c r="A2607" s="41"/>
      <c r="B2607" s="42"/>
      <c r="C2607" s="43"/>
      <c r="D2607" s="228" t="s">
        <v>151</v>
      </c>
      <c r="E2607" s="43"/>
      <c r="F2607" s="229" t="s">
        <v>3925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151</v>
      </c>
      <c r="AU2607" s="20" t="s">
        <v>79</v>
      </c>
    </row>
    <row r="2608" s="2" customFormat="1" ht="33" customHeight="1">
      <c r="A2608" s="41"/>
      <c r="B2608" s="42"/>
      <c r="C2608" s="215" t="s">
        <v>3926</v>
      </c>
      <c r="D2608" s="215" t="s">
        <v>144</v>
      </c>
      <c r="E2608" s="216" t="s">
        <v>3927</v>
      </c>
      <c r="F2608" s="217" t="s">
        <v>3928</v>
      </c>
      <c r="G2608" s="218" t="s">
        <v>166</v>
      </c>
      <c r="H2608" s="219">
        <v>6</v>
      </c>
      <c r="I2608" s="220"/>
      <c r="J2608" s="221">
        <f>ROUND(I2608*H2608,2)</f>
        <v>0</v>
      </c>
      <c r="K2608" s="217" t="s">
        <v>148</v>
      </c>
      <c r="L2608" s="47"/>
      <c r="M2608" s="222" t="s">
        <v>19</v>
      </c>
      <c r="N2608" s="223" t="s">
        <v>40</v>
      </c>
      <c r="O2608" s="87"/>
      <c r="P2608" s="224">
        <f>O2608*H2608</f>
        <v>0</v>
      </c>
      <c r="Q2608" s="224">
        <v>0</v>
      </c>
      <c r="R2608" s="224">
        <f>Q2608*H2608</f>
        <v>0</v>
      </c>
      <c r="S2608" s="224">
        <v>0</v>
      </c>
      <c r="T2608" s="225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6" t="s">
        <v>248</v>
      </c>
      <c r="AT2608" s="226" t="s">
        <v>144</v>
      </c>
      <c r="AU2608" s="226" t="s">
        <v>79</v>
      </c>
      <c r="AY2608" s="20" t="s">
        <v>142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20" t="s">
        <v>77</v>
      </c>
      <c r="BK2608" s="227">
        <f>ROUND(I2608*H2608,2)</f>
        <v>0</v>
      </c>
      <c r="BL2608" s="20" t="s">
        <v>248</v>
      </c>
      <c r="BM2608" s="226" t="s">
        <v>3929</v>
      </c>
    </row>
    <row r="2609" s="2" customFormat="1">
      <c r="A2609" s="41"/>
      <c r="B2609" s="42"/>
      <c r="C2609" s="43"/>
      <c r="D2609" s="228" t="s">
        <v>151</v>
      </c>
      <c r="E2609" s="43"/>
      <c r="F2609" s="229" t="s">
        <v>3930</v>
      </c>
      <c r="G2609" s="43"/>
      <c r="H2609" s="43"/>
      <c r="I2609" s="230"/>
      <c r="J2609" s="43"/>
      <c r="K2609" s="43"/>
      <c r="L2609" s="47"/>
      <c r="M2609" s="231"/>
      <c r="N2609" s="232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151</v>
      </c>
      <c r="AU2609" s="20" t="s">
        <v>79</v>
      </c>
    </row>
    <row r="2610" s="2" customFormat="1" ht="21.75" customHeight="1">
      <c r="A2610" s="41"/>
      <c r="B2610" s="42"/>
      <c r="C2610" s="215" t="s">
        <v>3931</v>
      </c>
      <c r="D2610" s="215" t="s">
        <v>144</v>
      </c>
      <c r="E2610" s="216" t="s">
        <v>3932</v>
      </c>
      <c r="F2610" s="217" t="s">
        <v>3933</v>
      </c>
      <c r="G2610" s="218" t="s">
        <v>166</v>
      </c>
      <c r="H2610" s="219">
        <v>6</v>
      </c>
      <c r="I2610" s="220"/>
      <c r="J2610" s="221">
        <f>ROUND(I2610*H2610,2)</f>
        <v>0</v>
      </c>
      <c r="K2610" s="217" t="s">
        <v>148</v>
      </c>
      <c r="L2610" s="47"/>
      <c r="M2610" s="222" t="s">
        <v>19</v>
      </c>
      <c r="N2610" s="223" t="s">
        <v>40</v>
      </c>
      <c r="O2610" s="87"/>
      <c r="P2610" s="224">
        <f>O2610*H2610</f>
        <v>0</v>
      </c>
      <c r="Q2610" s="224">
        <v>0</v>
      </c>
      <c r="R2610" s="224">
        <f>Q2610*H2610</f>
        <v>0</v>
      </c>
      <c r="S2610" s="224">
        <v>0</v>
      </c>
      <c r="T2610" s="225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26" t="s">
        <v>248</v>
      </c>
      <c r="AT2610" s="226" t="s">
        <v>144</v>
      </c>
      <c r="AU2610" s="226" t="s">
        <v>79</v>
      </c>
      <c r="AY2610" s="20" t="s">
        <v>142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20" t="s">
        <v>77</v>
      </c>
      <c r="BK2610" s="227">
        <f>ROUND(I2610*H2610,2)</f>
        <v>0</v>
      </c>
      <c r="BL2610" s="20" t="s">
        <v>248</v>
      </c>
      <c r="BM2610" s="226" t="s">
        <v>3934</v>
      </c>
    </row>
    <row r="2611" s="2" customFormat="1">
      <c r="A2611" s="41"/>
      <c r="B2611" s="42"/>
      <c r="C2611" s="43"/>
      <c r="D2611" s="228" t="s">
        <v>151</v>
      </c>
      <c r="E2611" s="43"/>
      <c r="F2611" s="229" t="s">
        <v>3935</v>
      </c>
      <c r="G2611" s="43"/>
      <c r="H2611" s="43"/>
      <c r="I2611" s="230"/>
      <c r="J2611" s="43"/>
      <c r="K2611" s="43"/>
      <c r="L2611" s="47"/>
      <c r="M2611" s="231"/>
      <c r="N2611" s="232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T2611" s="20" t="s">
        <v>151</v>
      </c>
      <c r="AU2611" s="20" t="s">
        <v>79</v>
      </c>
    </row>
    <row r="2612" s="2" customFormat="1" ht="21.75" customHeight="1">
      <c r="A2612" s="41"/>
      <c r="B2612" s="42"/>
      <c r="C2612" s="215" t="s">
        <v>3936</v>
      </c>
      <c r="D2612" s="215" t="s">
        <v>144</v>
      </c>
      <c r="E2612" s="216" t="s">
        <v>3937</v>
      </c>
      <c r="F2612" s="217" t="s">
        <v>3938</v>
      </c>
      <c r="G2612" s="218" t="s">
        <v>166</v>
      </c>
      <c r="H2612" s="219">
        <v>2</v>
      </c>
      <c r="I2612" s="220"/>
      <c r="J2612" s="221">
        <f>ROUND(I2612*H2612,2)</f>
        <v>0</v>
      </c>
      <c r="K2612" s="217" t="s">
        <v>148</v>
      </c>
      <c r="L2612" s="47"/>
      <c r="M2612" s="222" t="s">
        <v>19</v>
      </c>
      <c r="N2612" s="223" t="s">
        <v>40</v>
      </c>
      <c r="O2612" s="87"/>
      <c r="P2612" s="224">
        <f>O2612*H2612</f>
        <v>0</v>
      </c>
      <c r="Q2612" s="224">
        <v>0</v>
      </c>
      <c r="R2612" s="224">
        <f>Q2612*H2612</f>
        <v>0</v>
      </c>
      <c r="S2612" s="224">
        <v>0</v>
      </c>
      <c r="T2612" s="225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6" t="s">
        <v>248</v>
      </c>
      <c r="AT2612" s="226" t="s">
        <v>144</v>
      </c>
      <c r="AU2612" s="226" t="s">
        <v>79</v>
      </c>
      <c r="AY2612" s="20" t="s">
        <v>142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20" t="s">
        <v>77</v>
      </c>
      <c r="BK2612" s="227">
        <f>ROUND(I2612*H2612,2)</f>
        <v>0</v>
      </c>
      <c r="BL2612" s="20" t="s">
        <v>248</v>
      </c>
      <c r="BM2612" s="226" t="s">
        <v>3939</v>
      </c>
    </row>
    <row r="2613" s="2" customFormat="1">
      <c r="A2613" s="41"/>
      <c r="B2613" s="42"/>
      <c r="C2613" s="43"/>
      <c r="D2613" s="228" t="s">
        <v>151</v>
      </c>
      <c r="E2613" s="43"/>
      <c r="F2613" s="229" t="s">
        <v>3940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151</v>
      </c>
      <c r="AU2613" s="20" t="s">
        <v>79</v>
      </c>
    </row>
    <row r="2614" s="2" customFormat="1" ht="16.5" customHeight="1">
      <c r="A2614" s="41"/>
      <c r="B2614" s="42"/>
      <c r="C2614" s="215" t="s">
        <v>3941</v>
      </c>
      <c r="D2614" s="215" t="s">
        <v>144</v>
      </c>
      <c r="E2614" s="216" t="s">
        <v>3942</v>
      </c>
      <c r="F2614" s="217" t="s">
        <v>3943</v>
      </c>
      <c r="G2614" s="218" t="s">
        <v>655</v>
      </c>
      <c r="H2614" s="219">
        <v>6</v>
      </c>
      <c r="I2614" s="220"/>
      <c r="J2614" s="221">
        <f>ROUND(I2614*H2614,2)</f>
        <v>0</v>
      </c>
      <c r="K2614" s="217" t="s">
        <v>148</v>
      </c>
      <c r="L2614" s="47"/>
      <c r="M2614" s="222" t="s">
        <v>19</v>
      </c>
      <c r="N2614" s="223" t="s">
        <v>40</v>
      </c>
      <c r="O2614" s="87"/>
      <c r="P2614" s="224">
        <f>O2614*H2614</f>
        <v>0</v>
      </c>
      <c r="Q2614" s="224">
        <v>0</v>
      </c>
      <c r="R2614" s="224">
        <f>Q2614*H2614</f>
        <v>0</v>
      </c>
      <c r="S2614" s="224">
        <v>0</v>
      </c>
      <c r="T2614" s="225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6" t="s">
        <v>248</v>
      </c>
      <c r="AT2614" s="226" t="s">
        <v>144</v>
      </c>
      <c r="AU2614" s="226" t="s">
        <v>79</v>
      </c>
      <c r="AY2614" s="20" t="s">
        <v>142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20" t="s">
        <v>77</v>
      </c>
      <c r="BK2614" s="227">
        <f>ROUND(I2614*H2614,2)</f>
        <v>0</v>
      </c>
      <c r="BL2614" s="20" t="s">
        <v>248</v>
      </c>
      <c r="BM2614" s="226" t="s">
        <v>3944</v>
      </c>
    </row>
    <row r="2615" s="2" customFormat="1">
      <c r="A2615" s="41"/>
      <c r="B2615" s="42"/>
      <c r="C2615" s="43"/>
      <c r="D2615" s="228" t="s">
        <v>151</v>
      </c>
      <c r="E2615" s="43"/>
      <c r="F2615" s="229" t="s">
        <v>3945</v>
      </c>
      <c r="G2615" s="43"/>
      <c r="H2615" s="43"/>
      <c r="I2615" s="230"/>
      <c r="J2615" s="43"/>
      <c r="K2615" s="43"/>
      <c r="L2615" s="47"/>
      <c r="M2615" s="231"/>
      <c r="N2615" s="232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151</v>
      </c>
      <c r="AU2615" s="20" t="s">
        <v>79</v>
      </c>
    </row>
    <row r="2616" s="2" customFormat="1" ht="33" customHeight="1">
      <c r="A2616" s="41"/>
      <c r="B2616" s="42"/>
      <c r="C2616" s="215" t="s">
        <v>3946</v>
      </c>
      <c r="D2616" s="215" t="s">
        <v>144</v>
      </c>
      <c r="E2616" s="216" t="s">
        <v>3947</v>
      </c>
      <c r="F2616" s="217" t="s">
        <v>3948</v>
      </c>
      <c r="G2616" s="218" t="s">
        <v>176</v>
      </c>
      <c r="H2616" s="219">
        <v>25</v>
      </c>
      <c r="I2616" s="220"/>
      <c r="J2616" s="221">
        <f>ROUND(I2616*H2616,2)</f>
        <v>0</v>
      </c>
      <c r="K2616" s="217" t="s">
        <v>148</v>
      </c>
      <c r="L2616" s="47"/>
      <c r="M2616" s="222" t="s">
        <v>19</v>
      </c>
      <c r="N2616" s="223" t="s">
        <v>40</v>
      </c>
      <c r="O2616" s="87"/>
      <c r="P2616" s="224">
        <f>O2616*H2616</f>
        <v>0</v>
      </c>
      <c r="Q2616" s="224">
        <v>0</v>
      </c>
      <c r="R2616" s="224">
        <f>Q2616*H2616</f>
        <v>0</v>
      </c>
      <c r="S2616" s="224">
        <v>0</v>
      </c>
      <c r="T2616" s="225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6" t="s">
        <v>248</v>
      </c>
      <c r="AT2616" s="226" t="s">
        <v>144</v>
      </c>
      <c r="AU2616" s="226" t="s">
        <v>79</v>
      </c>
      <c r="AY2616" s="20" t="s">
        <v>142</v>
      </c>
      <c r="BE2616" s="227">
        <f>IF(N2616="základní",J2616,0)</f>
        <v>0</v>
      </c>
      <c r="BF2616" s="227">
        <f>IF(N2616="snížená",J2616,0)</f>
        <v>0</v>
      </c>
      <c r="BG2616" s="227">
        <f>IF(N2616="zákl. přenesená",J2616,0)</f>
        <v>0</v>
      </c>
      <c r="BH2616" s="227">
        <f>IF(N2616="sníž. přenesená",J2616,0)</f>
        <v>0</v>
      </c>
      <c r="BI2616" s="227">
        <f>IF(N2616="nulová",J2616,0)</f>
        <v>0</v>
      </c>
      <c r="BJ2616" s="20" t="s">
        <v>77</v>
      </c>
      <c r="BK2616" s="227">
        <f>ROUND(I2616*H2616,2)</f>
        <v>0</v>
      </c>
      <c r="BL2616" s="20" t="s">
        <v>248</v>
      </c>
      <c r="BM2616" s="226" t="s">
        <v>3949</v>
      </c>
    </row>
    <row r="2617" s="2" customFormat="1">
      <c r="A2617" s="41"/>
      <c r="B2617" s="42"/>
      <c r="C2617" s="43"/>
      <c r="D2617" s="228" t="s">
        <v>151</v>
      </c>
      <c r="E2617" s="43"/>
      <c r="F2617" s="229" t="s">
        <v>3950</v>
      </c>
      <c r="G2617" s="43"/>
      <c r="H2617" s="43"/>
      <c r="I2617" s="230"/>
      <c r="J2617" s="43"/>
      <c r="K2617" s="43"/>
      <c r="L2617" s="47"/>
      <c r="M2617" s="231"/>
      <c r="N2617" s="232"/>
      <c r="O2617" s="87"/>
      <c r="P2617" s="87"/>
      <c r="Q2617" s="87"/>
      <c r="R2617" s="87"/>
      <c r="S2617" s="87"/>
      <c r="T2617" s="88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T2617" s="20" t="s">
        <v>151</v>
      </c>
      <c r="AU2617" s="20" t="s">
        <v>79</v>
      </c>
    </row>
    <row r="2618" s="2" customFormat="1" ht="16.5" customHeight="1">
      <c r="A2618" s="41"/>
      <c r="B2618" s="42"/>
      <c r="C2618" s="277" t="s">
        <v>3951</v>
      </c>
      <c r="D2618" s="277" t="s">
        <v>275</v>
      </c>
      <c r="E2618" s="278" t="s">
        <v>3952</v>
      </c>
      <c r="F2618" s="279" t="s">
        <v>3953</v>
      </c>
      <c r="G2618" s="280" t="s">
        <v>771</v>
      </c>
      <c r="H2618" s="281">
        <v>25</v>
      </c>
      <c r="I2618" s="282"/>
      <c r="J2618" s="283">
        <f>ROUND(I2618*H2618,2)</f>
        <v>0</v>
      </c>
      <c r="K2618" s="279" t="s">
        <v>19</v>
      </c>
      <c r="L2618" s="284"/>
      <c r="M2618" s="285" t="s">
        <v>19</v>
      </c>
      <c r="N2618" s="286" t="s">
        <v>40</v>
      </c>
      <c r="O2618" s="87"/>
      <c r="P2618" s="224">
        <f>O2618*H2618</f>
        <v>0</v>
      </c>
      <c r="Q2618" s="224">
        <v>0</v>
      </c>
      <c r="R2618" s="224">
        <f>Q2618*H2618</f>
        <v>0</v>
      </c>
      <c r="S2618" s="224">
        <v>0</v>
      </c>
      <c r="T2618" s="225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6" t="s">
        <v>349</v>
      </c>
      <c r="AT2618" s="226" t="s">
        <v>275</v>
      </c>
      <c r="AU2618" s="226" t="s">
        <v>79</v>
      </c>
      <c r="AY2618" s="20" t="s">
        <v>142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20" t="s">
        <v>77</v>
      </c>
      <c r="BK2618" s="227">
        <f>ROUND(I2618*H2618,2)</f>
        <v>0</v>
      </c>
      <c r="BL2618" s="20" t="s">
        <v>248</v>
      </c>
      <c r="BM2618" s="226" t="s">
        <v>3954</v>
      </c>
    </row>
    <row r="2619" s="2" customFormat="1" ht="21.75" customHeight="1">
      <c r="A2619" s="41"/>
      <c r="B2619" s="42"/>
      <c r="C2619" s="215" t="s">
        <v>3955</v>
      </c>
      <c r="D2619" s="215" t="s">
        <v>144</v>
      </c>
      <c r="E2619" s="216" t="s">
        <v>3956</v>
      </c>
      <c r="F2619" s="217" t="s">
        <v>3957</v>
      </c>
      <c r="G2619" s="218" t="s">
        <v>176</v>
      </c>
      <c r="H2619" s="219">
        <v>260</v>
      </c>
      <c r="I2619" s="220"/>
      <c r="J2619" s="221">
        <f>ROUND(I2619*H2619,2)</f>
        <v>0</v>
      </c>
      <c r="K2619" s="217" t="s">
        <v>148</v>
      </c>
      <c r="L2619" s="47"/>
      <c r="M2619" s="222" t="s">
        <v>19</v>
      </c>
      <c r="N2619" s="223" t="s">
        <v>40</v>
      </c>
      <c r="O2619" s="87"/>
      <c r="P2619" s="224">
        <f>O2619*H2619</f>
        <v>0</v>
      </c>
      <c r="Q2619" s="224">
        <v>0</v>
      </c>
      <c r="R2619" s="224">
        <f>Q2619*H2619</f>
        <v>0</v>
      </c>
      <c r="S2619" s="224">
        <v>0</v>
      </c>
      <c r="T2619" s="225">
        <f>S2619*H2619</f>
        <v>0</v>
      </c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R2619" s="226" t="s">
        <v>248</v>
      </c>
      <c r="AT2619" s="226" t="s">
        <v>144</v>
      </c>
      <c r="AU2619" s="226" t="s">
        <v>79</v>
      </c>
      <c r="AY2619" s="20" t="s">
        <v>142</v>
      </c>
      <c r="BE2619" s="227">
        <f>IF(N2619="základní",J2619,0)</f>
        <v>0</v>
      </c>
      <c r="BF2619" s="227">
        <f>IF(N2619="snížená",J2619,0)</f>
        <v>0</v>
      </c>
      <c r="BG2619" s="227">
        <f>IF(N2619="zákl. přenesená",J2619,0)</f>
        <v>0</v>
      </c>
      <c r="BH2619" s="227">
        <f>IF(N2619="sníž. přenesená",J2619,0)</f>
        <v>0</v>
      </c>
      <c r="BI2619" s="227">
        <f>IF(N2619="nulová",J2619,0)</f>
        <v>0</v>
      </c>
      <c r="BJ2619" s="20" t="s">
        <v>77</v>
      </c>
      <c r="BK2619" s="227">
        <f>ROUND(I2619*H2619,2)</f>
        <v>0</v>
      </c>
      <c r="BL2619" s="20" t="s">
        <v>248</v>
      </c>
      <c r="BM2619" s="226" t="s">
        <v>3958</v>
      </c>
    </row>
    <row r="2620" s="2" customFormat="1">
      <c r="A2620" s="41"/>
      <c r="B2620" s="42"/>
      <c r="C2620" s="43"/>
      <c r="D2620" s="228" t="s">
        <v>151</v>
      </c>
      <c r="E2620" s="43"/>
      <c r="F2620" s="229" t="s">
        <v>3959</v>
      </c>
      <c r="G2620" s="43"/>
      <c r="H2620" s="43"/>
      <c r="I2620" s="230"/>
      <c r="J2620" s="43"/>
      <c r="K2620" s="43"/>
      <c r="L2620" s="47"/>
      <c r="M2620" s="231"/>
      <c r="N2620" s="232"/>
      <c r="O2620" s="87"/>
      <c r="P2620" s="87"/>
      <c r="Q2620" s="87"/>
      <c r="R2620" s="87"/>
      <c r="S2620" s="87"/>
      <c r="T2620" s="88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T2620" s="20" t="s">
        <v>151</v>
      </c>
      <c r="AU2620" s="20" t="s">
        <v>79</v>
      </c>
    </row>
    <row r="2621" s="2" customFormat="1" ht="16.5" customHeight="1">
      <c r="A2621" s="41"/>
      <c r="B2621" s="42"/>
      <c r="C2621" s="277" t="s">
        <v>3960</v>
      </c>
      <c r="D2621" s="277" t="s">
        <v>275</v>
      </c>
      <c r="E2621" s="278" t="s">
        <v>3961</v>
      </c>
      <c r="F2621" s="279" t="s">
        <v>3962</v>
      </c>
      <c r="G2621" s="280" t="s">
        <v>176</v>
      </c>
      <c r="H2621" s="281">
        <v>120</v>
      </c>
      <c r="I2621" s="282"/>
      <c r="J2621" s="283">
        <f>ROUND(I2621*H2621,2)</f>
        <v>0</v>
      </c>
      <c r="K2621" s="279" t="s">
        <v>19</v>
      </c>
      <c r="L2621" s="284"/>
      <c r="M2621" s="285" t="s">
        <v>19</v>
      </c>
      <c r="N2621" s="286" t="s">
        <v>40</v>
      </c>
      <c r="O2621" s="87"/>
      <c r="P2621" s="224">
        <f>O2621*H2621</f>
        <v>0</v>
      </c>
      <c r="Q2621" s="224">
        <v>0.0019</v>
      </c>
      <c r="R2621" s="224">
        <f>Q2621*H2621</f>
        <v>0.22800000000000001</v>
      </c>
      <c r="S2621" s="224">
        <v>0</v>
      </c>
      <c r="T2621" s="225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6" t="s">
        <v>349</v>
      </c>
      <c r="AT2621" s="226" t="s">
        <v>275</v>
      </c>
      <c r="AU2621" s="226" t="s">
        <v>79</v>
      </c>
      <c r="AY2621" s="20" t="s">
        <v>142</v>
      </c>
      <c r="BE2621" s="227">
        <f>IF(N2621="základní",J2621,0)</f>
        <v>0</v>
      </c>
      <c r="BF2621" s="227">
        <f>IF(N2621="snížená",J2621,0)</f>
        <v>0</v>
      </c>
      <c r="BG2621" s="227">
        <f>IF(N2621="zákl. přenesená",J2621,0)</f>
        <v>0</v>
      </c>
      <c r="BH2621" s="227">
        <f>IF(N2621="sníž. přenesená",J2621,0)</f>
        <v>0</v>
      </c>
      <c r="BI2621" s="227">
        <f>IF(N2621="nulová",J2621,0)</f>
        <v>0</v>
      </c>
      <c r="BJ2621" s="20" t="s">
        <v>77</v>
      </c>
      <c r="BK2621" s="227">
        <f>ROUND(I2621*H2621,2)</f>
        <v>0</v>
      </c>
      <c r="BL2621" s="20" t="s">
        <v>248</v>
      </c>
      <c r="BM2621" s="226" t="s">
        <v>3963</v>
      </c>
    </row>
    <row r="2622" s="2" customFormat="1" ht="16.5" customHeight="1">
      <c r="A2622" s="41"/>
      <c r="B2622" s="42"/>
      <c r="C2622" s="277" t="s">
        <v>3964</v>
      </c>
      <c r="D2622" s="277" t="s">
        <v>275</v>
      </c>
      <c r="E2622" s="278" t="s">
        <v>3965</v>
      </c>
      <c r="F2622" s="279" t="s">
        <v>3966</v>
      </c>
      <c r="G2622" s="280" t="s">
        <v>176</v>
      </c>
      <c r="H2622" s="281">
        <v>36</v>
      </c>
      <c r="I2622" s="282"/>
      <c r="J2622" s="283">
        <f>ROUND(I2622*H2622,2)</f>
        <v>0</v>
      </c>
      <c r="K2622" s="279" t="s">
        <v>19</v>
      </c>
      <c r="L2622" s="284"/>
      <c r="M2622" s="285" t="s">
        <v>19</v>
      </c>
      <c r="N2622" s="286" t="s">
        <v>40</v>
      </c>
      <c r="O2622" s="87"/>
      <c r="P2622" s="224">
        <f>O2622*H2622</f>
        <v>0</v>
      </c>
      <c r="Q2622" s="224">
        <v>0.0019</v>
      </c>
      <c r="R2622" s="224">
        <f>Q2622*H2622</f>
        <v>0.068400000000000002</v>
      </c>
      <c r="S2622" s="224">
        <v>0</v>
      </c>
      <c r="T2622" s="225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6" t="s">
        <v>349</v>
      </c>
      <c r="AT2622" s="226" t="s">
        <v>275</v>
      </c>
      <c r="AU2622" s="226" t="s">
        <v>79</v>
      </c>
      <c r="AY2622" s="20" t="s">
        <v>142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20" t="s">
        <v>77</v>
      </c>
      <c r="BK2622" s="227">
        <f>ROUND(I2622*H2622,2)</f>
        <v>0</v>
      </c>
      <c r="BL2622" s="20" t="s">
        <v>248</v>
      </c>
      <c r="BM2622" s="226" t="s">
        <v>3967</v>
      </c>
    </row>
    <row r="2623" s="2" customFormat="1" ht="16.5" customHeight="1">
      <c r="A2623" s="41"/>
      <c r="B2623" s="42"/>
      <c r="C2623" s="277" t="s">
        <v>3968</v>
      </c>
      <c r="D2623" s="277" t="s">
        <v>275</v>
      </c>
      <c r="E2623" s="278" t="s">
        <v>3969</v>
      </c>
      <c r="F2623" s="279" t="s">
        <v>3970</v>
      </c>
      <c r="G2623" s="280" t="s">
        <v>176</v>
      </c>
      <c r="H2623" s="281">
        <v>140</v>
      </c>
      <c r="I2623" s="282"/>
      <c r="J2623" s="283">
        <f>ROUND(I2623*H2623,2)</f>
        <v>0</v>
      </c>
      <c r="K2623" s="279" t="s">
        <v>148</v>
      </c>
      <c r="L2623" s="284"/>
      <c r="M2623" s="285" t="s">
        <v>19</v>
      </c>
      <c r="N2623" s="286" t="s">
        <v>40</v>
      </c>
      <c r="O2623" s="87"/>
      <c r="P2623" s="224">
        <f>O2623*H2623</f>
        <v>0</v>
      </c>
      <c r="Q2623" s="224">
        <v>0.0022499999999999998</v>
      </c>
      <c r="R2623" s="224">
        <f>Q2623*H2623</f>
        <v>0.315</v>
      </c>
      <c r="S2623" s="224">
        <v>0</v>
      </c>
      <c r="T2623" s="225">
        <f>S2623*H2623</f>
        <v>0</v>
      </c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R2623" s="226" t="s">
        <v>349</v>
      </c>
      <c r="AT2623" s="226" t="s">
        <v>275</v>
      </c>
      <c r="AU2623" s="226" t="s">
        <v>79</v>
      </c>
      <c r="AY2623" s="20" t="s">
        <v>142</v>
      </c>
      <c r="BE2623" s="227">
        <f>IF(N2623="základní",J2623,0)</f>
        <v>0</v>
      </c>
      <c r="BF2623" s="227">
        <f>IF(N2623="snížená",J2623,0)</f>
        <v>0</v>
      </c>
      <c r="BG2623" s="227">
        <f>IF(N2623="zákl. přenesená",J2623,0)</f>
        <v>0</v>
      </c>
      <c r="BH2623" s="227">
        <f>IF(N2623="sníž. přenesená",J2623,0)</f>
        <v>0</v>
      </c>
      <c r="BI2623" s="227">
        <f>IF(N2623="nulová",J2623,0)</f>
        <v>0</v>
      </c>
      <c r="BJ2623" s="20" t="s">
        <v>77</v>
      </c>
      <c r="BK2623" s="227">
        <f>ROUND(I2623*H2623,2)</f>
        <v>0</v>
      </c>
      <c r="BL2623" s="20" t="s">
        <v>248</v>
      </c>
      <c r="BM2623" s="226" t="s">
        <v>3971</v>
      </c>
    </row>
    <row r="2624" s="2" customFormat="1" ht="16.5" customHeight="1">
      <c r="A2624" s="41"/>
      <c r="B2624" s="42"/>
      <c r="C2624" s="215" t="s">
        <v>3972</v>
      </c>
      <c r="D2624" s="215" t="s">
        <v>144</v>
      </c>
      <c r="E2624" s="216" t="s">
        <v>3973</v>
      </c>
      <c r="F2624" s="217" t="s">
        <v>3974</v>
      </c>
      <c r="G2624" s="218" t="s">
        <v>166</v>
      </c>
      <c r="H2624" s="219">
        <v>160</v>
      </c>
      <c r="I2624" s="220"/>
      <c r="J2624" s="221">
        <f>ROUND(I2624*H2624,2)</f>
        <v>0</v>
      </c>
      <c r="K2624" s="217" t="s">
        <v>148</v>
      </c>
      <c r="L2624" s="47"/>
      <c r="M2624" s="222" t="s">
        <v>19</v>
      </c>
      <c r="N2624" s="223" t="s">
        <v>40</v>
      </c>
      <c r="O2624" s="87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6" t="s">
        <v>248</v>
      </c>
      <c r="AT2624" s="226" t="s">
        <v>144</v>
      </c>
      <c r="AU2624" s="226" t="s">
        <v>79</v>
      </c>
      <c r="AY2624" s="20" t="s">
        <v>142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20" t="s">
        <v>77</v>
      </c>
      <c r="BK2624" s="227">
        <f>ROUND(I2624*H2624,2)</f>
        <v>0</v>
      </c>
      <c r="BL2624" s="20" t="s">
        <v>248</v>
      </c>
      <c r="BM2624" s="226" t="s">
        <v>3975</v>
      </c>
    </row>
    <row r="2625" s="2" customFormat="1">
      <c r="A2625" s="41"/>
      <c r="B2625" s="42"/>
      <c r="C2625" s="43"/>
      <c r="D2625" s="228" t="s">
        <v>151</v>
      </c>
      <c r="E2625" s="43"/>
      <c r="F2625" s="229" t="s">
        <v>3976</v>
      </c>
      <c r="G2625" s="43"/>
      <c r="H2625" s="43"/>
      <c r="I2625" s="230"/>
      <c r="J2625" s="43"/>
      <c r="K2625" s="43"/>
      <c r="L2625" s="47"/>
      <c r="M2625" s="231"/>
      <c r="N2625" s="232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151</v>
      </c>
      <c r="AU2625" s="20" t="s">
        <v>79</v>
      </c>
    </row>
    <row r="2626" s="2" customFormat="1" ht="16.5" customHeight="1">
      <c r="A2626" s="41"/>
      <c r="B2626" s="42"/>
      <c r="C2626" s="277" t="s">
        <v>3977</v>
      </c>
      <c r="D2626" s="277" t="s">
        <v>275</v>
      </c>
      <c r="E2626" s="278" t="s">
        <v>3978</v>
      </c>
      <c r="F2626" s="279" t="s">
        <v>3979</v>
      </c>
      <c r="G2626" s="280" t="s">
        <v>166</v>
      </c>
      <c r="H2626" s="281">
        <v>160</v>
      </c>
      <c r="I2626" s="282"/>
      <c r="J2626" s="283">
        <f>ROUND(I2626*H2626,2)</f>
        <v>0</v>
      </c>
      <c r="K2626" s="279" t="s">
        <v>19</v>
      </c>
      <c r="L2626" s="284"/>
      <c r="M2626" s="285" t="s">
        <v>19</v>
      </c>
      <c r="N2626" s="286" t="s">
        <v>40</v>
      </c>
      <c r="O2626" s="87"/>
      <c r="P2626" s="224">
        <f>O2626*H2626</f>
        <v>0</v>
      </c>
      <c r="Q2626" s="224">
        <v>0</v>
      </c>
      <c r="R2626" s="224">
        <f>Q2626*H2626</f>
        <v>0</v>
      </c>
      <c r="S2626" s="224">
        <v>0</v>
      </c>
      <c r="T2626" s="225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6" t="s">
        <v>349</v>
      </c>
      <c r="AT2626" s="226" t="s">
        <v>275</v>
      </c>
      <c r="AU2626" s="226" t="s">
        <v>79</v>
      </c>
      <c r="AY2626" s="20" t="s">
        <v>142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20" t="s">
        <v>77</v>
      </c>
      <c r="BK2626" s="227">
        <f>ROUND(I2626*H2626,2)</f>
        <v>0</v>
      </c>
      <c r="BL2626" s="20" t="s">
        <v>248</v>
      </c>
      <c r="BM2626" s="226" t="s">
        <v>3980</v>
      </c>
    </row>
    <row r="2627" s="2" customFormat="1" ht="24.15" customHeight="1">
      <c r="A2627" s="41"/>
      <c r="B2627" s="42"/>
      <c r="C2627" s="215" t="s">
        <v>3981</v>
      </c>
      <c r="D2627" s="215" t="s">
        <v>144</v>
      </c>
      <c r="E2627" s="216" t="s">
        <v>3982</v>
      </c>
      <c r="F2627" s="217" t="s">
        <v>3983</v>
      </c>
      <c r="G2627" s="218" t="s">
        <v>166</v>
      </c>
      <c r="H2627" s="219">
        <v>1</v>
      </c>
      <c r="I2627" s="220"/>
      <c r="J2627" s="221">
        <f>ROUND(I2627*H2627,2)</f>
        <v>0</v>
      </c>
      <c r="K2627" s="217" t="s">
        <v>148</v>
      </c>
      <c r="L2627" s="47"/>
      <c r="M2627" s="222" t="s">
        <v>19</v>
      </c>
      <c r="N2627" s="223" t="s">
        <v>40</v>
      </c>
      <c r="O2627" s="87"/>
      <c r="P2627" s="224">
        <f>O2627*H2627</f>
        <v>0</v>
      </c>
      <c r="Q2627" s="224">
        <v>0.01</v>
      </c>
      <c r="R2627" s="224">
        <f>Q2627*H2627</f>
        <v>0.01</v>
      </c>
      <c r="S2627" s="224">
        <v>0</v>
      </c>
      <c r="T2627" s="225">
        <f>S2627*H2627</f>
        <v>0</v>
      </c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R2627" s="226" t="s">
        <v>248</v>
      </c>
      <c r="AT2627" s="226" t="s">
        <v>144</v>
      </c>
      <c r="AU2627" s="226" t="s">
        <v>79</v>
      </c>
      <c r="AY2627" s="20" t="s">
        <v>142</v>
      </c>
      <c r="BE2627" s="227">
        <f>IF(N2627="základní",J2627,0)</f>
        <v>0</v>
      </c>
      <c r="BF2627" s="227">
        <f>IF(N2627="snížená",J2627,0)</f>
        <v>0</v>
      </c>
      <c r="BG2627" s="227">
        <f>IF(N2627="zákl. přenesená",J2627,0)</f>
        <v>0</v>
      </c>
      <c r="BH2627" s="227">
        <f>IF(N2627="sníž. přenesená",J2627,0)</f>
        <v>0</v>
      </c>
      <c r="BI2627" s="227">
        <f>IF(N2627="nulová",J2627,0)</f>
        <v>0</v>
      </c>
      <c r="BJ2627" s="20" t="s">
        <v>77</v>
      </c>
      <c r="BK2627" s="227">
        <f>ROUND(I2627*H2627,2)</f>
        <v>0</v>
      </c>
      <c r="BL2627" s="20" t="s">
        <v>248</v>
      </c>
      <c r="BM2627" s="226" t="s">
        <v>3984</v>
      </c>
    </row>
    <row r="2628" s="2" customFormat="1">
      <c r="A2628" s="41"/>
      <c r="B2628" s="42"/>
      <c r="C2628" s="43"/>
      <c r="D2628" s="228" t="s">
        <v>151</v>
      </c>
      <c r="E2628" s="43"/>
      <c r="F2628" s="229" t="s">
        <v>3985</v>
      </c>
      <c r="G2628" s="43"/>
      <c r="H2628" s="43"/>
      <c r="I2628" s="230"/>
      <c r="J2628" s="43"/>
      <c r="K2628" s="43"/>
      <c r="L2628" s="47"/>
      <c r="M2628" s="231"/>
      <c r="N2628" s="232"/>
      <c r="O2628" s="87"/>
      <c r="P2628" s="87"/>
      <c r="Q2628" s="87"/>
      <c r="R2628" s="87"/>
      <c r="S2628" s="87"/>
      <c r="T2628" s="88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T2628" s="20" t="s">
        <v>151</v>
      </c>
      <c r="AU2628" s="20" t="s">
        <v>79</v>
      </c>
    </row>
    <row r="2629" s="2" customFormat="1" ht="37.8" customHeight="1">
      <c r="A2629" s="41"/>
      <c r="B2629" s="42"/>
      <c r="C2629" s="215" t="s">
        <v>3986</v>
      </c>
      <c r="D2629" s="215" t="s">
        <v>144</v>
      </c>
      <c r="E2629" s="216" t="s">
        <v>3987</v>
      </c>
      <c r="F2629" s="217" t="s">
        <v>3988</v>
      </c>
      <c r="G2629" s="218" t="s">
        <v>166</v>
      </c>
      <c r="H2629" s="219">
        <v>1</v>
      </c>
      <c r="I2629" s="220"/>
      <c r="J2629" s="221">
        <f>ROUND(I2629*H2629,2)</f>
        <v>0</v>
      </c>
      <c r="K2629" s="217" t="s">
        <v>19</v>
      </c>
      <c r="L2629" s="47"/>
      <c r="M2629" s="222" t="s">
        <v>19</v>
      </c>
      <c r="N2629" s="223" t="s">
        <v>40</v>
      </c>
      <c r="O2629" s="87"/>
      <c r="P2629" s="224">
        <f>O2629*H2629</f>
        <v>0</v>
      </c>
      <c r="Q2629" s="224">
        <v>0</v>
      </c>
      <c r="R2629" s="224">
        <f>Q2629*H2629</f>
        <v>0</v>
      </c>
      <c r="S2629" s="224">
        <v>0</v>
      </c>
      <c r="T2629" s="225">
        <f>S2629*H2629</f>
        <v>0</v>
      </c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R2629" s="226" t="s">
        <v>3989</v>
      </c>
      <c r="AT2629" s="226" t="s">
        <v>144</v>
      </c>
      <c r="AU2629" s="226" t="s">
        <v>79</v>
      </c>
      <c r="AY2629" s="20" t="s">
        <v>142</v>
      </c>
      <c r="BE2629" s="227">
        <f>IF(N2629="základní",J2629,0)</f>
        <v>0</v>
      </c>
      <c r="BF2629" s="227">
        <f>IF(N2629="snížená",J2629,0)</f>
        <v>0</v>
      </c>
      <c r="BG2629" s="227">
        <f>IF(N2629="zákl. přenesená",J2629,0)</f>
        <v>0</v>
      </c>
      <c r="BH2629" s="227">
        <f>IF(N2629="sníž. přenesená",J2629,0)</f>
        <v>0</v>
      </c>
      <c r="BI2629" s="227">
        <f>IF(N2629="nulová",J2629,0)</f>
        <v>0</v>
      </c>
      <c r="BJ2629" s="20" t="s">
        <v>77</v>
      </c>
      <c r="BK2629" s="227">
        <f>ROUND(I2629*H2629,2)</f>
        <v>0</v>
      </c>
      <c r="BL2629" s="20" t="s">
        <v>3989</v>
      </c>
      <c r="BM2629" s="226" t="s">
        <v>3990</v>
      </c>
    </row>
    <row r="2630" s="2" customFormat="1" ht="24.15" customHeight="1">
      <c r="A2630" s="41"/>
      <c r="B2630" s="42"/>
      <c r="C2630" s="277" t="s">
        <v>3991</v>
      </c>
      <c r="D2630" s="277" t="s">
        <v>275</v>
      </c>
      <c r="E2630" s="278" t="s">
        <v>3992</v>
      </c>
      <c r="F2630" s="279" t="s">
        <v>3993</v>
      </c>
      <c r="G2630" s="280" t="s">
        <v>166</v>
      </c>
      <c r="H2630" s="281">
        <v>1</v>
      </c>
      <c r="I2630" s="282"/>
      <c r="J2630" s="283">
        <f>ROUND(I2630*H2630,2)</f>
        <v>0</v>
      </c>
      <c r="K2630" s="279" t="s">
        <v>19</v>
      </c>
      <c r="L2630" s="284"/>
      <c r="M2630" s="285" t="s">
        <v>19</v>
      </c>
      <c r="N2630" s="286" t="s">
        <v>40</v>
      </c>
      <c r="O2630" s="87"/>
      <c r="P2630" s="224">
        <f>O2630*H2630</f>
        <v>0</v>
      </c>
      <c r="Q2630" s="224">
        <v>0</v>
      </c>
      <c r="R2630" s="224">
        <f>Q2630*H2630</f>
        <v>0</v>
      </c>
      <c r="S2630" s="224">
        <v>0</v>
      </c>
      <c r="T2630" s="225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6" t="s">
        <v>3989</v>
      </c>
      <c r="AT2630" s="226" t="s">
        <v>275</v>
      </c>
      <c r="AU2630" s="226" t="s">
        <v>79</v>
      </c>
      <c r="AY2630" s="20" t="s">
        <v>142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20" t="s">
        <v>77</v>
      </c>
      <c r="BK2630" s="227">
        <f>ROUND(I2630*H2630,2)</f>
        <v>0</v>
      </c>
      <c r="BL2630" s="20" t="s">
        <v>3989</v>
      </c>
      <c r="BM2630" s="226" t="s">
        <v>3994</v>
      </c>
    </row>
    <row r="2631" s="2" customFormat="1">
      <c r="A2631" s="41"/>
      <c r="B2631" s="42"/>
      <c r="C2631" s="43"/>
      <c r="D2631" s="235" t="s">
        <v>3370</v>
      </c>
      <c r="E2631" s="43"/>
      <c r="F2631" s="295" t="s">
        <v>3995</v>
      </c>
      <c r="G2631" s="43"/>
      <c r="H2631" s="43"/>
      <c r="I2631" s="230"/>
      <c r="J2631" s="43"/>
      <c r="K2631" s="43"/>
      <c r="L2631" s="47"/>
      <c r="M2631" s="231"/>
      <c r="N2631" s="232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T2631" s="20" t="s">
        <v>3370</v>
      </c>
      <c r="AU2631" s="20" t="s">
        <v>79</v>
      </c>
    </row>
    <row r="2632" s="2" customFormat="1" ht="37.8" customHeight="1">
      <c r="A2632" s="41"/>
      <c r="B2632" s="42"/>
      <c r="C2632" s="215" t="s">
        <v>3996</v>
      </c>
      <c r="D2632" s="215" t="s">
        <v>144</v>
      </c>
      <c r="E2632" s="216" t="s">
        <v>3997</v>
      </c>
      <c r="F2632" s="217" t="s">
        <v>3998</v>
      </c>
      <c r="G2632" s="218" t="s">
        <v>166</v>
      </c>
      <c r="H2632" s="219">
        <v>1</v>
      </c>
      <c r="I2632" s="220"/>
      <c r="J2632" s="221">
        <f>ROUND(I2632*H2632,2)</f>
        <v>0</v>
      </c>
      <c r="K2632" s="217" t="s">
        <v>19</v>
      </c>
      <c r="L2632" s="47"/>
      <c r="M2632" s="222" t="s">
        <v>19</v>
      </c>
      <c r="N2632" s="223" t="s">
        <v>40</v>
      </c>
      <c r="O2632" s="87"/>
      <c r="P2632" s="224">
        <f>O2632*H2632</f>
        <v>0</v>
      </c>
      <c r="Q2632" s="224">
        <v>0</v>
      </c>
      <c r="R2632" s="224">
        <f>Q2632*H2632</f>
        <v>0</v>
      </c>
      <c r="S2632" s="224">
        <v>0</v>
      </c>
      <c r="T2632" s="225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26" t="s">
        <v>3989</v>
      </c>
      <c r="AT2632" s="226" t="s">
        <v>144</v>
      </c>
      <c r="AU2632" s="226" t="s">
        <v>79</v>
      </c>
      <c r="AY2632" s="20" t="s">
        <v>142</v>
      </c>
      <c r="BE2632" s="227">
        <f>IF(N2632="základní",J2632,0)</f>
        <v>0</v>
      </c>
      <c r="BF2632" s="227">
        <f>IF(N2632="snížená",J2632,0)</f>
        <v>0</v>
      </c>
      <c r="BG2632" s="227">
        <f>IF(N2632="zákl. přenesená",J2632,0)</f>
        <v>0</v>
      </c>
      <c r="BH2632" s="227">
        <f>IF(N2632="sníž. přenesená",J2632,0)</f>
        <v>0</v>
      </c>
      <c r="BI2632" s="227">
        <f>IF(N2632="nulová",J2632,0)</f>
        <v>0</v>
      </c>
      <c r="BJ2632" s="20" t="s">
        <v>77</v>
      </c>
      <c r="BK2632" s="227">
        <f>ROUND(I2632*H2632,2)</f>
        <v>0</v>
      </c>
      <c r="BL2632" s="20" t="s">
        <v>3989</v>
      </c>
      <c r="BM2632" s="226" t="s">
        <v>3999</v>
      </c>
    </row>
    <row r="2633" s="2" customFormat="1" ht="49.05" customHeight="1">
      <c r="A2633" s="41"/>
      <c r="B2633" s="42"/>
      <c r="C2633" s="277" t="s">
        <v>4000</v>
      </c>
      <c r="D2633" s="277" t="s">
        <v>275</v>
      </c>
      <c r="E2633" s="278" t="s">
        <v>4001</v>
      </c>
      <c r="F2633" s="279" t="s">
        <v>4002</v>
      </c>
      <c r="G2633" s="280" t="s">
        <v>166</v>
      </c>
      <c r="H2633" s="281">
        <v>1</v>
      </c>
      <c r="I2633" s="282"/>
      <c r="J2633" s="283">
        <f>ROUND(I2633*H2633,2)</f>
        <v>0</v>
      </c>
      <c r="K2633" s="279" t="s">
        <v>19</v>
      </c>
      <c r="L2633" s="284"/>
      <c r="M2633" s="285" t="s">
        <v>19</v>
      </c>
      <c r="N2633" s="286" t="s">
        <v>40</v>
      </c>
      <c r="O2633" s="87"/>
      <c r="P2633" s="224">
        <f>O2633*H2633</f>
        <v>0</v>
      </c>
      <c r="Q2633" s="224">
        <v>0</v>
      </c>
      <c r="R2633" s="224">
        <f>Q2633*H2633</f>
        <v>0</v>
      </c>
      <c r="S2633" s="224">
        <v>0</v>
      </c>
      <c r="T2633" s="225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26" t="s">
        <v>3989</v>
      </c>
      <c r="AT2633" s="226" t="s">
        <v>275</v>
      </c>
      <c r="AU2633" s="226" t="s">
        <v>79</v>
      </c>
      <c r="AY2633" s="20" t="s">
        <v>142</v>
      </c>
      <c r="BE2633" s="227">
        <f>IF(N2633="základní",J2633,0)</f>
        <v>0</v>
      </c>
      <c r="BF2633" s="227">
        <f>IF(N2633="snížená",J2633,0)</f>
        <v>0</v>
      </c>
      <c r="BG2633" s="227">
        <f>IF(N2633="zákl. přenesená",J2633,0)</f>
        <v>0</v>
      </c>
      <c r="BH2633" s="227">
        <f>IF(N2633="sníž. přenesená",J2633,0)</f>
        <v>0</v>
      </c>
      <c r="BI2633" s="227">
        <f>IF(N2633="nulová",J2633,0)</f>
        <v>0</v>
      </c>
      <c r="BJ2633" s="20" t="s">
        <v>77</v>
      </c>
      <c r="BK2633" s="227">
        <f>ROUND(I2633*H2633,2)</f>
        <v>0</v>
      </c>
      <c r="BL2633" s="20" t="s">
        <v>3989</v>
      </c>
      <c r="BM2633" s="226" t="s">
        <v>4003</v>
      </c>
    </row>
    <row r="2634" s="2" customFormat="1">
      <c r="A2634" s="41"/>
      <c r="B2634" s="42"/>
      <c r="C2634" s="43"/>
      <c r="D2634" s="235" t="s">
        <v>3370</v>
      </c>
      <c r="E2634" s="43"/>
      <c r="F2634" s="295" t="s">
        <v>3995</v>
      </c>
      <c r="G2634" s="43"/>
      <c r="H2634" s="43"/>
      <c r="I2634" s="230"/>
      <c r="J2634" s="43"/>
      <c r="K2634" s="43"/>
      <c r="L2634" s="47"/>
      <c r="M2634" s="231"/>
      <c r="N2634" s="232"/>
      <c r="O2634" s="87"/>
      <c r="P2634" s="87"/>
      <c r="Q2634" s="87"/>
      <c r="R2634" s="87"/>
      <c r="S2634" s="87"/>
      <c r="T2634" s="88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T2634" s="20" t="s">
        <v>3370</v>
      </c>
      <c r="AU2634" s="20" t="s">
        <v>79</v>
      </c>
    </row>
    <row r="2635" s="2" customFormat="1" ht="24.15" customHeight="1">
      <c r="A2635" s="41"/>
      <c r="B2635" s="42"/>
      <c r="C2635" s="277" t="s">
        <v>4004</v>
      </c>
      <c r="D2635" s="277" t="s">
        <v>275</v>
      </c>
      <c r="E2635" s="278" t="s">
        <v>4005</v>
      </c>
      <c r="F2635" s="279" t="s">
        <v>4006</v>
      </c>
      <c r="G2635" s="280" t="s">
        <v>166</v>
      </c>
      <c r="H2635" s="281">
        <v>3</v>
      </c>
      <c r="I2635" s="282"/>
      <c r="J2635" s="283">
        <f>ROUND(I2635*H2635,2)</f>
        <v>0</v>
      </c>
      <c r="K2635" s="279" t="s">
        <v>19</v>
      </c>
      <c r="L2635" s="284"/>
      <c r="M2635" s="285" t="s">
        <v>19</v>
      </c>
      <c r="N2635" s="286" t="s">
        <v>40</v>
      </c>
      <c r="O2635" s="87"/>
      <c r="P2635" s="224">
        <f>O2635*H2635</f>
        <v>0</v>
      </c>
      <c r="Q2635" s="224">
        <v>0</v>
      </c>
      <c r="R2635" s="224">
        <f>Q2635*H2635</f>
        <v>0</v>
      </c>
      <c r="S2635" s="224">
        <v>0</v>
      </c>
      <c r="T2635" s="225">
        <f>S2635*H2635</f>
        <v>0</v>
      </c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R2635" s="226" t="s">
        <v>3989</v>
      </c>
      <c r="AT2635" s="226" t="s">
        <v>275</v>
      </c>
      <c r="AU2635" s="226" t="s">
        <v>79</v>
      </c>
      <c r="AY2635" s="20" t="s">
        <v>142</v>
      </c>
      <c r="BE2635" s="227">
        <f>IF(N2635="základní",J2635,0)</f>
        <v>0</v>
      </c>
      <c r="BF2635" s="227">
        <f>IF(N2635="snížená",J2635,0)</f>
        <v>0</v>
      </c>
      <c r="BG2635" s="227">
        <f>IF(N2635="zákl. přenesená",J2635,0)</f>
        <v>0</v>
      </c>
      <c r="BH2635" s="227">
        <f>IF(N2635="sníž. přenesená",J2635,0)</f>
        <v>0</v>
      </c>
      <c r="BI2635" s="227">
        <f>IF(N2635="nulová",J2635,0)</f>
        <v>0</v>
      </c>
      <c r="BJ2635" s="20" t="s">
        <v>77</v>
      </c>
      <c r="BK2635" s="227">
        <f>ROUND(I2635*H2635,2)</f>
        <v>0</v>
      </c>
      <c r="BL2635" s="20" t="s">
        <v>3989</v>
      </c>
      <c r="BM2635" s="226" t="s">
        <v>4007</v>
      </c>
    </row>
    <row r="2636" s="2" customFormat="1">
      <c r="A2636" s="41"/>
      <c r="B2636" s="42"/>
      <c r="C2636" s="43"/>
      <c r="D2636" s="235" t="s">
        <v>3370</v>
      </c>
      <c r="E2636" s="43"/>
      <c r="F2636" s="295" t="s">
        <v>3995</v>
      </c>
      <c r="G2636" s="43"/>
      <c r="H2636" s="43"/>
      <c r="I2636" s="230"/>
      <c r="J2636" s="43"/>
      <c r="K2636" s="43"/>
      <c r="L2636" s="47"/>
      <c r="M2636" s="231"/>
      <c r="N2636" s="232"/>
      <c r="O2636" s="87"/>
      <c r="P2636" s="87"/>
      <c r="Q2636" s="87"/>
      <c r="R2636" s="87"/>
      <c r="S2636" s="87"/>
      <c r="T2636" s="88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T2636" s="20" t="s">
        <v>3370</v>
      </c>
      <c r="AU2636" s="20" t="s">
        <v>79</v>
      </c>
    </row>
    <row r="2637" s="2" customFormat="1" ht="24.15" customHeight="1">
      <c r="A2637" s="41"/>
      <c r="B2637" s="42"/>
      <c r="C2637" s="215" t="s">
        <v>4008</v>
      </c>
      <c r="D2637" s="215" t="s">
        <v>144</v>
      </c>
      <c r="E2637" s="216" t="s">
        <v>4009</v>
      </c>
      <c r="F2637" s="217" t="s">
        <v>4010</v>
      </c>
      <c r="G2637" s="218" t="s">
        <v>3326</v>
      </c>
      <c r="H2637" s="294"/>
      <c r="I2637" s="220"/>
      <c r="J2637" s="221">
        <f>ROUND(I2637*H2637,2)</f>
        <v>0</v>
      </c>
      <c r="K2637" s="217" t="s">
        <v>148</v>
      </c>
      <c r="L2637" s="47"/>
      <c r="M2637" s="222" t="s">
        <v>19</v>
      </c>
      <c r="N2637" s="223" t="s">
        <v>40</v>
      </c>
      <c r="O2637" s="87"/>
      <c r="P2637" s="224">
        <f>O2637*H2637</f>
        <v>0</v>
      </c>
      <c r="Q2637" s="224">
        <v>0</v>
      </c>
      <c r="R2637" s="224">
        <f>Q2637*H2637</f>
        <v>0</v>
      </c>
      <c r="S2637" s="224">
        <v>0</v>
      </c>
      <c r="T2637" s="225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6" t="s">
        <v>248</v>
      </c>
      <c r="AT2637" s="226" t="s">
        <v>144</v>
      </c>
      <c r="AU2637" s="226" t="s">
        <v>79</v>
      </c>
      <c r="AY2637" s="20" t="s">
        <v>142</v>
      </c>
      <c r="BE2637" s="227">
        <f>IF(N2637="základní",J2637,0)</f>
        <v>0</v>
      </c>
      <c r="BF2637" s="227">
        <f>IF(N2637="snížená",J2637,0)</f>
        <v>0</v>
      </c>
      <c r="BG2637" s="227">
        <f>IF(N2637="zákl. přenesená",J2637,0)</f>
        <v>0</v>
      </c>
      <c r="BH2637" s="227">
        <f>IF(N2637="sníž. přenesená",J2637,0)</f>
        <v>0</v>
      </c>
      <c r="BI2637" s="227">
        <f>IF(N2637="nulová",J2637,0)</f>
        <v>0</v>
      </c>
      <c r="BJ2637" s="20" t="s">
        <v>77</v>
      </c>
      <c r="BK2637" s="227">
        <f>ROUND(I2637*H2637,2)</f>
        <v>0</v>
      </c>
      <c r="BL2637" s="20" t="s">
        <v>248</v>
      </c>
      <c r="BM2637" s="226" t="s">
        <v>4011</v>
      </c>
    </row>
    <row r="2638" s="2" customFormat="1">
      <c r="A2638" s="41"/>
      <c r="B2638" s="42"/>
      <c r="C2638" s="43"/>
      <c r="D2638" s="228" t="s">
        <v>151</v>
      </c>
      <c r="E2638" s="43"/>
      <c r="F2638" s="229" t="s">
        <v>4012</v>
      </c>
      <c r="G2638" s="43"/>
      <c r="H2638" s="43"/>
      <c r="I2638" s="230"/>
      <c r="J2638" s="43"/>
      <c r="K2638" s="43"/>
      <c r="L2638" s="47"/>
      <c r="M2638" s="231"/>
      <c r="N2638" s="232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151</v>
      </c>
      <c r="AU2638" s="20" t="s">
        <v>79</v>
      </c>
    </row>
    <row r="2639" s="2" customFormat="1" ht="24.15" customHeight="1">
      <c r="A2639" s="41"/>
      <c r="B2639" s="42"/>
      <c r="C2639" s="215" t="s">
        <v>4013</v>
      </c>
      <c r="D2639" s="215" t="s">
        <v>144</v>
      </c>
      <c r="E2639" s="216" t="s">
        <v>4014</v>
      </c>
      <c r="F2639" s="217" t="s">
        <v>4015</v>
      </c>
      <c r="G2639" s="218" t="s">
        <v>4016</v>
      </c>
      <c r="H2639" s="219">
        <v>6</v>
      </c>
      <c r="I2639" s="220"/>
      <c r="J2639" s="221">
        <f>ROUND(I2639*H2639,2)</f>
        <v>0</v>
      </c>
      <c r="K2639" s="217" t="s">
        <v>148</v>
      </c>
      <c r="L2639" s="47"/>
      <c r="M2639" s="222" t="s">
        <v>19</v>
      </c>
      <c r="N2639" s="223" t="s">
        <v>40</v>
      </c>
      <c r="O2639" s="87"/>
      <c r="P2639" s="224">
        <f>O2639*H2639</f>
        <v>0</v>
      </c>
      <c r="Q2639" s="224">
        <v>0</v>
      </c>
      <c r="R2639" s="224">
        <f>Q2639*H2639</f>
        <v>0</v>
      </c>
      <c r="S2639" s="224">
        <v>0</v>
      </c>
      <c r="T2639" s="225">
        <f>S2639*H2639</f>
        <v>0</v>
      </c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R2639" s="226" t="s">
        <v>248</v>
      </c>
      <c r="AT2639" s="226" t="s">
        <v>144</v>
      </c>
      <c r="AU2639" s="226" t="s">
        <v>79</v>
      </c>
      <c r="AY2639" s="20" t="s">
        <v>142</v>
      </c>
      <c r="BE2639" s="227">
        <f>IF(N2639="základní",J2639,0)</f>
        <v>0</v>
      </c>
      <c r="BF2639" s="227">
        <f>IF(N2639="snížená",J2639,0)</f>
        <v>0</v>
      </c>
      <c r="BG2639" s="227">
        <f>IF(N2639="zákl. přenesená",J2639,0)</f>
        <v>0</v>
      </c>
      <c r="BH2639" s="227">
        <f>IF(N2639="sníž. přenesená",J2639,0)</f>
        <v>0</v>
      </c>
      <c r="BI2639" s="227">
        <f>IF(N2639="nulová",J2639,0)</f>
        <v>0</v>
      </c>
      <c r="BJ2639" s="20" t="s">
        <v>77</v>
      </c>
      <c r="BK2639" s="227">
        <f>ROUND(I2639*H2639,2)</f>
        <v>0</v>
      </c>
      <c r="BL2639" s="20" t="s">
        <v>248</v>
      </c>
      <c r="BM2639" s="226" t="s">
        <v>4017</v>
      </c>
    </row>
    <row r="2640" s="2" customFormat="1">
      <c r="A2640" s="41"/>
      <c r="B2640" s="42"/>
      <c r="C2640" s="43"/>
      <c r="D2640" s="228" t="s">
        <v>151</v>
      </c>
      <c r="E2640" s="43"/>
      <c r="F2640" s="229" t="s">
        <v>4018</v>
      </c>
      <c r="G2640" s="43"/>
      <c r="H2640" s="43"/>
      <c r="I2640" s="230"/>
      <c r="J2640" s="43"/>
      <c r="K2640" s="43"/>
      <c r="L2640" s="47"/>
      <c r="M2640" s="231"/>
      <c r="N2640" s="232"/>
      <c r="O2640" s="87"/>
      <c r="P2640" s="87"/>
      <c r="Q2640" s="87"/>
      <c r="R2640" s="87"/>
      <c r="S2640" s="87"/>
      <c r="T2640" s="88"/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T2640" s="20" t="s">
        <v>151</v>
      </c>
      <c r="AU2640" s="20" t="s">
        <v>79</v>
      </c>
    </row>
    <row r="2641" s="2" customFormat="1" ht="16.5" customHeight="1">
      <c r="A2641" s="41"/>
      <c r="B2641" s="42"/>
      <c r="C2641" s="215" t="s">
        <v>4019</v>
      </c>
      <c r="D2641" s="215" t="s">
        <v>144</v>
      </c>
      <c r="E2641" s="216" t="s">
        <v>4020</v>
      </c>
      <c r="F2641" s="217" t="s">
        <v>4021</v>
      </c>
      <c r="G2641" s="218" t="s">
        <v>771</v>
      </c>
      <c r="H2641" s="219">
        <v>10</v>
      </c>
      <c r="I2641" s="220"/>
      <c r="J2641" s="221">
        <f>ROUND(I2641*H2641,2)</f>
        <v>0</v>
      </c>
      <c r="K2641" s="217" t="s">
        <v>19</v>
      </c>
      <c r="L2641" s="47"/>
      <c r="M2641" s="222" t="s">
        <v>19</v>
      </c>
      <c r="N2641" s="223" t="s">
        <v>40</v>
      </c>
      <c r="O2641" s="87"/>
      <c r="P2641" s="224">
        <f>O2641*H2641</f>
        <v>0</v>
      </c>
      <c r="Q2641" s="224">
        <v>0</v>
      </c>
      <c r="R2641" s="224">
        <f>Q2641*H2641</f>
        <v>0</v>
      </c>
      <c r="S2641" s="224">
        <v>0</v>
      </c>
      <c r="T2641" s="225">
        <f>S2641*H2641</f>
        <v>0</v>
      </c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R2641" s="226" t="s">
        <v>248</v>
      </c>
      <c r="AT2641" s="226" t="s">
        <v>144</v>
      </c>
      <c r="AU2641" s="226" t="s">
        <v>79</v>
      </c>
      <c r="AY2641" s="20" t="s">
        <v>142</v>
      </c>
      <c r="BE2641" s="227">
        <f>IF(N2641="základní",J2641,0)</f>
        <v>0</v>
      </c>
      <c r="BF2641" s="227">
        <f>IF(N2641="snížená",J2641,0)</f>
        <v>0</v>
      </c>
      <c r="BG2641" s="227">
        <f>IF(N2641="zákl. přenesená",J2641,0)</f>
        <v>0</v>
      </c>
      <c r="BH2641" s="227">
        <f>IF(N2641="sníž. přenesená",J2641,0)</f>
        <v>0</v>
      </c>
      <c r="BI2641" s="227">
        <f>IF(N2641="nulová",J2641,0)</f>
        <v>0</v>
      </c>
      <c r="BJ2641" s="20" t="s">
        <v>77</v>
      </c>
      <c r="BK2641" s="227">
        <f>ROUND(I2641*H2641,2)</f>
        <v>0</v>
      </c>
      <c r="BL2641" s="20" t="s">
        <v>248</v>
      </c>
      <c r="BM2641" s="226" t="s">
        <v>4022</v>
      </c>
    </row>
    <row r="2642" s="2" customFormat="1" ht="16.5" customHeight="1">
      <c r="A2642" s="41"/>
      <c r="B2642" s="42"/>
      <c r="C2642" s="277" t="s">
        <v>4023</v>
      </c>
      <c r="D2642" s="277" t="s">
        <v>275</v>
      </c>
      <c r="E2642" s="278" t="s">
        <v>4024</v>
      </c>
      <c r="F2642" s="279" t="s">
        <v>4025</v>
      </c>
      <c r="G2642" s="280" t="s">
        <v>771</v>
      </c>
      <c r="H2642" s="281">
        <v>10</v>
      </c>
      <c r="I2642" s="282"/>
      <c r="J2642" s="283">
        <f>ROUND(I2642*H2642,2)</f>
        <v>0</v>
      </c>
      <c r="K2642" s="279" t="s">
        <v>19</v>
      </c>
      <c r="L2642" s="284"/>
      <c r="M2642" s="285" t="s">
        <v>19</v>
      </c>
      <c r="N2642" s="286" t="s">
        <v>40</v>
      </c>
      <c r="O2642" s="87"/>
      <c r="P2642" s="224">
        <f>O2642*H2642</f>
        <v>0</v>
      </c>
      <c r="Q2642" s="224">
        <v>0</v>
      </c>
      <c r="R2642" s="224">
        <f>Q2642*H2642</f>
        <v>0</v>
      </c>
      <c r="S2642" s="224">
        <v>0</v>
      </c>
      <c r="T2642" s="225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6" t="s">
        <v>349</v>
      </c>
      <c r="AT2642" s="226" t="s">
        <v>275</v>
      </c>
      <c r="AU2642" s="226" t="s">
        <v>79</v>
      </c>
      <c r="AY2642" s="20" t="s">
        <v>142</v>
      </c>
      <c r="BE2642" s="227">
        <f>IF(N2642="základní",J2642,0)</f>
        <v>0</v>
      </c>
      <c r="BF2642" s="227">
        <f>IF(N2642="snížená",J2642,0)</f>
        <v>0</v>
      </c>
      <c r="BG2642" s="227">
        <f>IF(N2642="zákl. přenesená",J2642,0)</f>
        <v>0</v>
      </c>
      <c r="BH2642" s="227">
        <f>IF(N2642="sníž. přenesená",J2642,0)</f>
        <v>0</v>
      </c>
      <c r="BI2642" s="227">
        <f>IF(N2642="nulová",J2642,0)</f>
        <v>0</v>
      </c>
      <c r="BJ2642" s="20" t="s">
        <v>77</v>
      </c>
      <c r="BK2642" s="227">
        <f>ROUND(I2642*H2642,2)</f>
        <v>0</v>
      </c>
      <c r="BL2642" s="20" t="s">
        <v>248</v>
      </c>
      <c r="BM2642" s="226" t="s">
        <v>4026</v>
      </c>
    </row>
    <row r="2643" s="2" customFormat="1" ht="16.5" customHeight="1">
      <c r="A2643" s="41"/>
      <c r="B2643" s="42"/>
      <c r="C2643" s="215" t="s">
        <v>4027</v>
      </c>
      <c r="D2643" s="215" t="s">
        <v>144</v>
      </c>
      <c r="E2643" s="216" t="s">
        <v>4028</v>
      </c>
      <c r="F2643" s="217" t="s">
        <v>4029</v>
      </c>
      <c r="G2643" s="218" t="s">
        <v>771</v>
      </c>
      <c r="H2643" s="219">
        <v>40</v>
      </c>
      <c r="I2643" s="220"/>
      <c r="J2643" s="221">
        <f>ROUND(I2643*H2643,2)</f>
        <v>0</v>
      </c>
      <c r="K2643" s="217" t="s">
        <v>19</v>
      </c>
      <c r="L2643" s="47"/>
      <c r="M2643" s="222" t="s">
        <v>19</v>
      </c>
      <c r="N2643" s="223" t="s">
        <v>40</v>
      </c>
      <c r="O2643" s="87"/>
      <c r="P2643" s="224">
        <f>O2643*H2643</f>
        <v>0</v>
      </c>
      <c r="Q2643" s="224">
        <v>0</v>
      </c>
      <c r="R2643" s="224">
        <f>Q2643*H2643</f>
        <v>0</v>
      </c>
      <c r="S2643" s="224">
        <v>0</v>
      </c>
      <c r="T2643" s="225">
        <f>S2643*H2643</f>
        <v>0</v>
      </c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R2643" s="226" t="s">
        <v>248</v>
      </c>
      <c r="AT2643" s="226" t="s">
        <v>144</v>
      </c>
      <c r="AU2643" s="226" t="s">
        <v>79</v>
      </c>
      <c r="AY2643" s="20" t="s">
        <v>142</v>
      </c>
      <c r="BE2643" s="227">
        <f>IF(N2643="základní",J2643,0)</f>
        <v>0</v>
      </c>
      <c r="BF2643" s="227">
        <f>IF(N2643="snížená",J2643,0)</f>
        <v>0</v>
      </c>
      <c r="BG2643" s="227">
        <f>IF(N2643="zákl. přenesená",J2643,0)</f>
        <v>0</v>
      </c>
      <c r="BH2643" s="227">
        <f>IF(N2643="sníž. přenesená",J2643,0)</f>
        <v>0</v>
      </c>
      <c r="BI2643" s="227">
        <f>IF(N2643="nulová",J2643,0)</f>
        <v>0</v>
      </c>
      <c r="BJ2643" s="20" t="s">
        <v>77</v>
      </c>
      <c r="BK2643" s="227">
        <f>ROUND(I2643*H2643,2)</f>
        <v>0</v>
      </c>
      <c r="BL2643" s="20" t="s">
        <v>248</v>
      </c>
      <c r="BM2643" s="226" t="s">
        <v>4030</v>
      </c>
    </row>
    <row r="2644" s="2" customFormat="1" ht="16.5" customHeight="1">
      <c r="A2644" s="41"/>
      <c r="B2644" s="42"/>
      <c r="C2644" s="215" t="s">
        <v>4031</v>
      </c>
      <c r="D2644" s="215" t="s">
        <v>144</v>
      </c>
      <c r="E2644" s="216" t="s">
        <v>4032</v>
      </c>
      <c r="F2644" s="217" t="s">
        <v>4033</v>
      </c>
      <c r="G2644" s="218" t="s">
        <v>771</v>
      </c>
      <c r="H2644" s="219">
        <v>208</v>
      </c>
      <c r="I2644" s="220"/>
      <c r="J2644" s="221">
        <f>ROUND(I2644*H2644,2)</f>
        <v>0</v>
      </c>
      <c r="K2644" s="217" t="s">
        <v>19</v>
      </c>
      <c r="L2644" s="47"/>
      <c r="M2644" s="222" t="s">
        <v>19</v>
      </c>
      <c r="N2644" s="223" t="s">
        <v>40</v>
      </c>
      <c r="O2644" s="87"/>
      <c r="P2644" s="224">
        <f>O2644*H2644</f>
        <v>0</v>
      </c>
      <c r="Q2644" s="224">
        <v>0</v>
      </c>
      <c r="R2644" s="224">
        <f>Q2644*H2644</f>
        <v>0</v>
      </c>
      <c r="S2644" s="224">
        <v>0</v>
      </c>
      <c r="T2644" s="225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6" t="s">
        <v>248</v>
      </c>
      <c r="AT2644" s="226" t="s">
        <v>144</v>
      </c>
      <c r="AU2644" s="226" t="s">
        <v>79</v>
      </c>
      <c r="AY2644" s="20" t="s">
        <v>142</v>
      </c>
      <c r="BE2644" s="227">
        <f>IF(N2644="základní",J2644,0)</f>
        <v>0</v>
      </c>
      <c r="BF2644" s="227">
        <f>IF(N2644="snížená",J2644,0)</f>
        <v>0</v>
      </c>
      <c r="BG2644" s="227">
        <f>IF(N2644="zákl. přenesená",J2644,0)</f>
        <v>0</v>
      </c>
      <c r="BH2644" s="227">
        <f>IF(N2644="sníž. přenesená",J2644,0)</f>
        <v>0</v>
      </c>
      <c r="BI2644" s="227">
        <f>IF(N2644="nulová",J2644,0)</f>
        <v>0</v>
      </c>
      <c r="BJ2644" s="20" t="s">
        <v>77</v>
      </c>
      <c r="BK2644" s="227">
        <f>ROUND(I2644*H2644,2)</f>
        <v>0</v>
      </c>
      <c r="BL2644" s="20" t="s">
        <v>248</v>
      </c>
      <c r="BM2644" s="226" t="s">
        <v>4034</v>
      </c>
    </row>
    <row r="2645" s="2" customFormat="1" ht="16.5" customHeight="1">
      <c r="A2645" s="41"/>
      <c r="B2645" s="42"/>
      <c r="C2645" s="277" t="s">
        <v>4035</v>
      </c>
      <c r="D2645" s="277" t="s">
        <v>275</v>
      </c>
      <c r="E2645" s="278" t="s">
        <v>4036</v>
      </c>
      <c r="F2645" s="279" t="s">
        <v>4037</v>
      </c>
      <c r="G2645" s="280" t="s">
        <v>771</v>
      </c>
      <c r="H2645" s="281">
        <v>208</v>
      </c>
      <c r="I2645" s="282"/>
      <c r="J2645" s="283">
        <f>ROUND(I2645*H2645,2)</f>
        <v>0</v>
      </c>
      <c r="K2645" s="279" t="s">
        <v>19</v>
      </c>
      <c r="L2645" s="284"/>
      <c r="M2645" s="285" t="s">
        <v>19</v>
      </c>
      <c r="N2645" s="286" t="s">
        <v>40</v>
      </c>
      <c r="O2645" s="87"/>
      <c r="P2645" s="224">
        <f>O2645*H2645</f>
        <v>0</v>
      </c>
      <c r="Q2645" s="224">
        <v>0.0040000000000000001</v>
      </c>
      <c r="R2645" s="224">
        <f>Q2645*H2645</f>
        <v>0.83200000000000007</v>
      </c>
      <c r="S2645" s="224">
        <v>0</v>
      </c>
      <c r="T2645" s="225">
        <f>S2645*H2645</f>
        <v>0</v>
      </c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R2645" s="226" t="s">
        <v>349</v>
      </c>
      <c r="AT2645" s="226" t="s">
        <v>275</v>
      </c>
      <c r="AU2645" s="226" t="s">
        <v>79</v>
      </c>
      <c r="AY2645" s="20" t="s">
        <v>142</v>
      </c>
      <c r="BE2645" s="227">
        <f>IF(N2645="základní",J2645,0)</f>
        <v>0</v>
      </c>
      <c r="BF2645" s="227">
        <f>IF(N2645="snížená",J2645,0)</f>
        <v>0</v>
      </c>
      <c r="BG2645" s="227">
        <f>IF(N2645="zákl. přenesená",J2645,0)</f>
        <v>0</v>
      </c>
      <c r="BH2645" s="227">
        <f>IF(N2645="sníž. přenesená",J2645,0)</f>
        <v>0</v>
      </c>
      <c r="BI2645" s="227">
        <f>IF(N2645="nulová",J2645,0)</f>
        <v>0</v>
      </c>
      <c r="BJ2645" s="20" t="s">
        <v>77</v>
      </c>
      <c r="BK2645" s="227">
        <f>ROUND(I2645*H2645,2)</f>
        <v>0</v>
      </c>
      <c r="BL2645" s="20" t="s">
        <v>248</v>
      </c>
      <c r="BM2645" s="226" t="s">
        <v>4038</v>
      </c>
    </row>
    <row r="2646" s="2" customFormat="1">
      <c r="A2646" s="41"/>
      <c r="B2646" s="42"/>
      <c r="C2646" s="43"/>
      <c r="D2646" s="235" t="s">
        <v>3370</v>
      </c>
      <c r="E2646" s="43"/>
      <c r="F2646" s="295" t="s">
        <v>4039</v>
      </c>
      <c r="G2646" s="43"/>
      <c r="H2646" s="43"/>
      <c r="I2646" s="230"/>
      <c r="J2646" s="43"/>
      <c r="K2646" s="43"/>
      <c r="L2646" s="47"/>
      <c r="M2646" s="231"/>
      <c r="N2646" s="232"/>
      <c r="O2646" s="87"/>
      <c r="P2646" s="87"/>
      <c r="Q2646" s="87"/>
      <c r="R2646" s="87"/>
      <c r="S2646" s="87"/>
      <c r="T2646" s="88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T2646" s="20" t="s">
        <v>3370</v>
      </c>
      <c r="AU2646" s="20" t="s">
        <v>79</v>
      </c>
    </row>
    <row r="2647" s="12" customFormat="1" ht="22.8" customHeight="1">
      <c r="A2647" s="12"/>
      <c r="B2647" s="199"/>
      <c r="C2647" s="200"/>
      <c r="D2647" s="201" t="s">
        <v>68</v>
      </c>
      <c r="E2647" s="213" t="s">
        <v>4040</v>
      </c>
      <c r="F2647" s="213" t="s">
        <v>4041</v>
      </c>
      <c r="G2647" s="200"/>
      <c r="H2647" s="200"/>
      <c r="I2647" s="203"/>
      <c r="J2647" s="214">
        <f>BK2647</f>
        <v>0</v>
      </c>
      <c r="K2647" s="200"/>
      <c r="L2647" s="205"/>
      <c r="M2647" s="206"/>
      <c r="N2647" s="207"/>
      <c r="O2647" s="207"/>
      <c r="P2647" s="208">
        <f>P2648+SUM(P2649:P2657)+P2668+P2673+P2682+P2693+P2704+P2708+P2727+P2734+P2746+P2757+P2765</f>
        <v>0</v>
      </c>
      <c r="Q2647" s="207"/>
      <c r="R2647" s="208">
        <f>R2648+SUM(R2649:R2657)+R2668+R2673+R2682+R2693+R2704+R2708+R2727+R2734+R2746+R2757+R2765</f>
        <v>0</v>
      </c>
      <c r="S2647" s="207"/>
      <c r="T2647" s="209">
        <f>T2648+SUM(T2649:T2657)+T2668+T2673+T2682+T2693+T2704+T2708+T2727+T2734+T2746+T2757+T2765</f>
        <v>0</v>
      </c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R2647" s="210" t="s">
        <v>79</v>
      </c>
      <c r="AT2647" s="211" t="s">
        <v>68</v>
      </c>
      <c r="AU2647" s="211" t="s">
        <v>77</v>
      </c>
      <c r="AY2647" s="210" t="s">
        <v>142</v>
      </c>
      <c r="BK2647" s="212">
        <f>BK2648+SUM(BK2649:BK2657)+BK2668+BK2673+BK2682+BK2693+BK2704+BK2708+BK2727+BK2734+BK2746+BK2757+BK2765</f>
        <v>0</v>
      </c>
    </row>
    <row r="2648" s="2" customFormat="1" ht="16.5" customHeight="1">
      <c r="A2648" s="41"/>
      <c r="B2648" s="42"/>
      <c r="C2648" s="215" t="s">
        <v>4042</v>
      </c>
      <c r="D2648" s="215" t="s">
        <v>144</v>
      </c>
      <c r="E2648" s="216" t="s">
        <v>4043</v>
      </c>
      <c r="F2648" s="217" t="s">
        <v>4044</v>
      </c>
      <c r="G2648" s="218" t="s">
        <v>166</v>
      </c>
      <c r="H2648" s="219">
        <v>2</v>
      </c>
      <c r="I2648" s="220"/>
      <c r="J2648" s="221">
        <f>ROUND(I2648*H2648,2)</f>
        <v>0</v>
      </c>
      <c r="K2648" s="217" t="s">
        <v>148</v>
      </c>
      <c r="L2648" s="47"/>
      <c r="M2648" s="222" t="s">
        <v>19</v>
      </c>
      <c r="N2648" s="223" t="s">
        <v>40</v>
      </c>
      <c r="O2648" s="87"/>
      <c r="P2648" s="224">
        <f>O2648*H2648</f>
        <v>0</v>
      </c>
      <c r="Q2648" s="224">
        <v>0</v>
      </c>
      <c r="R2648" s="224">
        <f>Q2648*H2648</f>
        <v>0</v>
      </c>
      <c r="S2648" s="224">
        <v>0</v>
      </c>
      <c r="T2648" s="225">
        <f>S2648*H2648</f>
        <v>0</v>
      </c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R2648" s="226" t="s">
        <v>248</v>
      </c>
      <c r="AT2648" s="226" t="s">
        <v>144</v>
      </c>
      <c r="AU2648" s="226" t="s">
        <v>79</v>
      </c>
      <c r="AY2648" s="20" t="s">
        <v>142</v>
      </c>
      <c r="BE2648" s="227">
        <f>IF(N2648="základní",J2648,0)</f>
        <v>0</v>
      </c>
      <c r="BF2648" s="227">
        <f>IF(N2648="snížená",J2648,0)</f>
        <v>0</v>
      </c>
      <c r="BG2648" s="227">
        <f>IF(N2648="zákl. přenesená",J2648,0)</f>
        <v>0</v>
      </c>
      <c r="BH2648" s="227">
        <f>IF(N2648="sníž. přenesená",J2648,0)</f>
        <v>0</v>
      </c>
      <c r="BI2648" s="227">
        <f>IF(N2648="nulová",J2648,0)</f>
        <v>0</v>
      </c>
      <c r="BJ2648" s="20" t="s">
        <v>77</v>
      </c>
      <c r="BK2648" s="227">
        <f>ROUND(I2648*H2648,2)</f>
        <v>0</v>
      </c>
      <c r="BL2648" s="20" t="s">
        <v>248</v>
      </c>
      <c r="BM2648" s="226" t="s">
        <v>4045</v>
      </c>
    </row>
    <row r="2649" s="2" customFormat="1">
      <c r="A2649" s="41"/>
      <c r="B2649" s="42"/>
      <c r="C2649" s="43"/>
      <c r="D2649" s="228" t="s">
        <v>151</v>
      </c>
      <c r="E2649" s="43"/>
      <c r="F2649" s="229" t="s">
        <v>4046</v>
      </c>
      <c r="G2649" s="43"/>
      <c r="H2649" s="43"/>
      <c r="I2649" s="230"/>
      <c r="J2649" s="43"/>
      <c r="K2649" s="43"/>
      <c r="L2649" s="47"/>
      <c r="M2649" s="231"/>
      <c r="N2649" s="232"/>
      <c r="O2649" s="87"/>
      <c r="P2649" s="87"/>
      <c r="Q2649" s="87"/>
      <c r="R2649" s="87"/>
      <c r="S2649" s="87"/>
      <c r="T2649" s="88"/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T2649" s="20" t="s">
        <v>151</v>
      </c>
      <c r="AU2649" s="20" t="s">
        <v>79</v>
      </c>
    </row>
    <row r="2650" s="2" customFormat="1">
      <c r="A2650" s="41"/>
      <c r="B2650" s="42"/>
      <c r="C2650" s="43"/>
      <c r="D2650" s="235" t="s">
        <v>3370</v>
      </c>
      <c r="E2650" s="43"/>
      <c r="F2650" s="295" t="s">
        <v>4047</v>
      </c>
      <c r="G2650" s="43"/>
      <c r="H2650" s="43"/>
      <c r="I2650" s="230"/>
      <c r="J2650" s="43"/>
      <c r="K2650" s="43"/>
      <c r="L2650" s="47"/>
      <c r="M2650" s="231"/>
      <c r="N2650" s="232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3370</v>
      </c>
      <c r="AU2650" s="20" t="s">
        <v>79</v>
      </c>
    </row>
    <row r="2651" s="2" customFormat="1" ht="16.5" customHeight="1">
      <c r="A2651" s="41"/>
      <c r="B2651" s="42"/>
      <c r="C2651" s="215" t="s">
        <v>4048</v>
      </c>
      <c r="D2651" s="215" t="s">
        <v>144</v>
      </c>
      <c r="E2651" s="216" t="s">
        <v>4049</v>
      </c>
      <c r="F2651" s="217" t="s">
        <v>4050</v>
      </c>
      <c r="G2651" s="218" t="s">
        <v>166</v>
      </c>
      <c r="H2651" s="219">
        <v>2</v>
      </c>
      <c r="I2651" s="220"/>
      <c r="J2651" s="221">
        <f>ROUND(I2651*H2651,2)</f>
        <v>0</v>
      </c>
      <c r="K2651" s="217" t="s">
        <v>148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</v>
      </c>
      <c r="R2651" s="224">
        <f>Q2651*H2651</f>
        <v>0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248</v>
      </c>
      <c r="AT2651" s="226" t="s">
        <v>144</v>
      </c>
      <c r="AU2651" s="226" t="s">
        <v>79</v>
      </c>
      <c r="AY2651" s="20" t="s">
        <v>142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77</v>
      </c>
      <c r="BK2651" s="227">
        <f>ROUND(I2651*H2651,2)</f>
        <v>0</v>
      </c>
      <c r="BL2651" s="20" t="s">
        <v>248</v>
      </c>
      <c r="BM2651" s="226" t="s">
        <v>4051</v>
      </c>
    </row>
    <row r="2652" s="2" customFormat="1">
      <c r="A2652" s="41"/>
      <c r="B2652" s="42"/>
      <c r="C2652" s="43"/>
      <c r="D2652" s="228" t="s">
        <v>151</v>
      </c>
      <c r="E2652" s="43"/>
      <c r="F2652" s="229" t="s">
        <v>4052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151</v>
      </c>
      <c r="AU2652" s="20" t="s">
        <v>79</v>
      </c>
    </row>
    <row r="2653" s="2" customFormat="1" ht="21.75" customHeight="1">
      <c r="A2653" s="41"/>
      <c r="B2653" s="42"/>
      <c r="C2653" s="215" t="s">
        <v>4053</v>
      </c>
      <c r="D2653" s="215" t="s">
        <v>144</v>
      </c>
      <c r="E2653" s="216" t="s">
        <v>4054</v>
      </c>
      <c r="F2653" s="217" t="s">
        <v>4055</v>
      </c>
      <c r="G2653" s="218" t="s">
        <v>166</v>
      </c>
      <c r="H2653" s="219">
        <v>2</v>
      </c>
      <c r="I2653" s="220"/>
      <c r="J2653" s="221">
        <f>ROUND(I2653*H2653,2)</f>
        <v>0</v>
      </c>
      <c r="K2653" s="217" t="s">
        <v>148</v>
      </c>
      <c r="L2653" s="47"/>
      <c r="M2653" s="222" t="s">
        <v>19</v>
      </c>
      <c r="N2653" s="223" t="s">
        <v>40</v>
      </c>
      <c r="O2653" s="87"/>
      <c r="P2653" s="224">
        <f>O2653*H2653</f>
        <v>0</v>
      </c>
      <c r="Q2653" s="224">
        <v>0</v>
      </c>
      <c r="R2653" s="224">
        <f>Q2653*H2653</f>
        <v>0</v>
      </c>
      <c r="S2653" s="224">
        <v>0</v>
      </c>
      <c r="T2653" s="225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26" t="s">
        <v>248</v>
      </c>
      <c r="AT2653" s="226" t="s">
        <v>144</v>
      </c>
      <c r="AU2653" s="226" t="s">
        <v>79</v>
      </c>
      <c r="AY2653" s="20" t="s">
        <v>142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20" t="s">
        <v>77</v>
      </c>
      <c r="BK2653" s="227">
        <f>ROUND(I2653*H2653,2)</f>
        <v>0</v>
      </c>
      <c r="BL2653" s="20" t="s">
        <v>248</v>
      </c>
      <c r="BM2653" s="226" t="s">
        <v>4056</v>
      </c>
    </row>
    <row r="2654" s="2" customFormat="1">
      <c r="A2654" s="41"/>
      <c r="B2654" s="42"/>
      <c r="C2654" s="43"/>
      <c r="D2654" s="228" t="s">
        <v>151</v>
      </c>
      <c r="E2654" s="43"/>
      <c r="F2654" s="229" t="s">
        <v>4057</v>
      </c>
      <c r="G2654" s="43"/>
      <c r="H2654" s="43"/>
      <c r="I2654" s="230"/>
      <c r="J2654" s="43"/>
      <c r="K2654" s="43"/>
      <c r="L2654" s="47"/>
      <c r="M2654" s="231"/>
      <c r="N2654" s="232"/>
      <c r="O2654" s="87"/>
      <c r="P2654" s="87"/>
      <c r="Q2654" s="87"/>
      <c r="R2654" s="87"/>
      <c r="S2654" s="87"/>
      <c r="T2654" s="88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151</v>
      </c>
      <c r="AU2654" s="20" t="s">
        <v>79</v>
      </c>
    </row>
    <row r="2655" s="2" customFormat="1" ht="16.5" customHeight="1">
      <c r="A2655" s="41"/>
      <c r="B2655" s="42"/>
      <c r="C2655" s="215" t="s">
        <v>4058</v>
      </c>
      <c r="D2655" s="215" t="s">
        <v>144</v>
      </c>
      <c r="E2655" s="216" t="s">
        <v>4059</v>
      </c>
      <c r="F2655" s="217" t="s">
        <v>4060</v>
      </c>
      <c r="G2655" s="218" t="s">
        <v>166</v>
      </c>
      <c r="H2655" s="219">
        <v>2</v>
      </c>
      <c r="I2655" s="220"/>
      <c r="J2655" s="221">
        <f>ROUND(I2655*H2655,2)</f>
        <v>0</v>
      </c>
      <c r="K2655" s="217" t="s">
        <v>148</v>
      </c>
      <c r="L2655" s="47"/>
      <c r="M2655" s="222" t="s">
        <v>19</v>
      </c>
      <c r="N2655" s="223" t="s">
        <v>40</v>
      </c>
      <c r="O2655" s="87"/>
      <c r="P2655" s="224">
        <f>O2655*H2655</f>
        <v>0</v>
      </c>
      <c r="Q2655" s="224">
        <v>0</v>
      </c>
      <c r="R2655" s="224">
        <f>Q2655*H2655</f>
        <v>0</v>
      </c>
      <c r="S2655" s="224">
        <v>0</v>
      </c>
      <c r="T2655" s="225">
        <f>S2655*H2655</f>
        <v>0</v>
      </c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R2655" s="226" t="s">
        <v>248</v>
      </c>
      <c r="AT2655" s="226" t="s">
        <v>144</v>
      </c>
      <c r="AU2655" s="226" t="s">
        <v>79</v>
      </c>
      <c r="AY2655" s="20" t="s">
        <v>142</v>
      </c>
      <c r="BE2655" s="227">
        <f>IF(N2655="základní",J2655,0)</f>
        <v>0</v>
      </c>
      <c r="BF2655" s="227">
        <f>IF(N2655="snížená",J2655,0)</f>
        <v>0</v>
      </c>
      <c r="BG2655" s="227">
        <f>IF(N2655="zákl. přenesená",J2655,0)</f>
        <v>0</v>
      </c>
      <c r="BH2655" s="227">
        <f>IF(N2655="sníž. přenesená",J2655,0)</f>
        <v>0</v>
      </c>
      <c r="BI2655" s="227">
        <f>IF(N2655="nulová",J2655,0)</f>
        <v>0</v>
      </c>
      <c r="BJ2655" s="20" t="s">
        <v>77</v>
      </c>
      <c r="BK2655" s="227">
        <f>ROUND(I2655*H2655,2)</f>
        <v>0</v>
      </c>
      <c r="BL2655" s="20" t="s">
        <v>248</v>
      </c>
      <c r="BM2655" s="226" t="s">
        <v>4061</v>
      </c>
    </row>
    <row r="2656" s="2" customFormat="1">
      <c r="A2656" s="41"/>
      <c r="B2656" s="42"/>
      <c r="C2656" s="43"/>
      <c r="D2656" s="228" t="s">
        <v>151</v>
      </c>
      <c r="E2656" s="43"/>
      <c r="F2656" s="229" t="s">
        <v>4062</v>
      </c>
      <c r="G2656" s="43"/>
      <c r="H2656" s="43"/>
      <c r="I2656" s="230"/>
      <c r="J2656" s="43"/>
      <c r="K2656" s="43"/>
      <c r="L2656" s="47"/>
      <c r="M2656" s="231"/>
      <c r="N2656" s="232"/>
      <c r="O2656" s="87"/>
      <c r="P2656" s="87"/>
      <c r="Q2656" s="87"/>
      <c r="R2656" s="87"/>
      <c r="S2656" s="87"/>
      <c r="T2656" s="88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T2656" s="20" t="s">
        <v>151</v>
      </c>
      <c r="AU2656" s="20" t="s">
        <v>79</v>
      </c>
    </row>
    <row r="2657" s="12" customFormat="1" ht="20.88" customHeight="1">
      <c r="A2657" s="12"/>
      <c r="B2657" s="199"/>
      <c r="C2657" s="200"/>
      <c r="D2657" s="201" t="s">
        <v>68</v>
      </c>
      <c r="E2657" s="213" t="s">
        <v>217</v>
      </c>
      <c r="F2657" s="213" t="s">
        <v>4063</v>
      </c>
      <c r="G2657" s="200"/>
      <c r="H2657" s="200"/>
      <c r="I2657" s="203"/>
      <c r="J2657" s="214">
        <f>BK2657</f>
        <v>0</v>
      </c>
      <c r="K2657" s="200"/>
      <c r="L2657" s="205"/>
      <c r="M2657" s="206"/>
      <c r="N2657" s="207"/>
      <c r="O2657" s="207"/>
      <c r="P2657" s="208">
        <f>SUM(P2658:P2667)</f>
        <v>0</v>
      </c>
      <c r="Q2657" s="207"/>
      <c r="R2657" s="208">
        <f>SUM(R2658:R2667)</f>
        <v>0</v>
      </c>
      <c r="S2657" s="207"/>
      <c r="T2657" s="209">
        <f>SUM(T2658:T2667)</f>
        <v>0</v>
      </c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R2657" s="210" t="s">
        <v>77</v>
      </c>
      <c r="AT2657" s="211" t="s">
        <v>68</v>
      </c>
      <c r="AU2657" s="211" t="s">
        <v>79</v>
      </c>
      <c r="AY2657" s="210" t="s">
        <v>142</v>
      </c>
      <c r="BK2657" s="212">
        <f>SUM(BK2658:BK2667)</f>
        <v>0</v>
      </c>
    </row>
    <row r="2658" s="2" customFormat="1" ht="16.5" customHeight="1">
      <c r="A2658" s="41"/>
      <c r="B2658" s="42"/>
      <c r="C2658" s="215" t="s">
        <v>4064</v>
      </c>
      <c r="D2658" s="215" t="s">
        <v>144</v>
      </c>
      <c r="E2658" s="216" t="s">
        <v>4065</v>
      </c>
      <c r="F2658" s="217" t="s">
        <v>4066</v>
      </c>
      <c r="G2658" s="218" t="s">
        <v>771</v>
      </c>
      <c r="H2658" s="219">
        <v>4</v>
      </c>
      <c r="I2658" s="220"/>
      <c r="J2658" s="221">
        <f>ROUND(I2658*H2658,2)</f>
        <v>0</v>
      </c>
      <c r="K2658" s="217" t="s">
        <v>19</v>
      </c>
      <c r="L2658" s="47"/>
      <c r="M2658" s="222" t="s">
        <v>19</v>
      </c>
      <c r="N2658" s="223" t="s">
        <v>40</v>
      </c>
      <c r="O2658" s="87"/>
      <c r="P2658" s="224">
        <f>O2658*H2658</f>
        <v>0</v>
      </c>
      <c r="Q2658" s="224">
        <v>0</v>
      </c>
      <c r="R2658" s="224">
        <f>Q2658*H2658</f>
        <v>0</v>
      </c>
      <c r="S2658" s="224">
        <v>0</v>
      </c>
      <c r="T2658" s="225">
        <f>S2658*H2658</f>
        <v>0</v>
      </c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R2658" s="226" t="s">
        <v>149</v>
      </c>
      <c r="AT2658" s="226" t="s">
        <v>144</v>
      </c>
      <c r="AU2658" s="226" t="s">
        <v>163</v>
      </c>
      <c r="AY2658" s="20" t="s">
        <v>142</v>
      </c>
      <c r="BE2658" s="227">
        <f>IF(N2658="základní",J2658,0)</f>
        <v>0</v>
      </c>
      <c r="BF2658" s="227">
        <f>IF(N2658="snížená",J2658,0)</f>
        <v>0</v>
      </c>
      <c r="BG2658" s="227">
        <f>IF(N2658="zákl. přenesená",J2658,0)</f>
        <v>0</v>
      </c>
      <c r="BH2658" s="227">
        <f>IF(N2658="sníž. přenesená",J2658,0)</f>
        <v>0</v>
      </c>
      <c r="BI2658" s="227">
        <f>IF(N2658="nulová",J2658,0)</f>
        <v>0</v>
      </c>
      <c r="BJ2658" s="20" t="s">
        <v>77</v>
      </c>
      <c r="BK2658" s="227">
        <f>ROUND(I2658*H2658,2)</f>
        <v>0</v>
      </c>
      <c r="BL2658" s="20" t="s">
        <v>149</v>
      </c>
      <c r="BM2658" s="226" t="s">
        <v>4067</v>
      </c>
    </row>
    <row r="2659" s="2" customFormat="1" ht="16.5" customHeight="1">
      <c r="A2659" s="41"/>
      <c r="B2659" s="42"/>
      <c r="C2659" s="215" t="s">
        <v>4068</v>
      </c>
      <c r="D2659" s="215" t="s">
        <v>144</v>
      </c>
      <c r="E2659" s="216" t="s">
        <v>4069</v>
      </c>
      <c r="F2659" s="217" t="s">
        <v>4070</v>
      </c>
      <c r="G2659" s="218" t="s">
        <v>771</v>
      </c>
      <c r="H2659" s="219">
        <v>2</v>
      </c>
      <c r="I2659" s="220"/>
      <c r="J2659" s="221">
        <f>ROUND(I2659*H2659,2)</f>
        <v>0</v>
      </c>
      <c r="K2659" s="217" t="s">
        <v>19</v>
      </c>
      <c r="L2659" s="47"/>
      <c r="M2659" s="222" t="s">
        <v>19</v>
      </c>
      <c r="N2659" s="223" t="s">
        <v>40</v>
      </c>
      <c r="O2659" s="87"/>
      <c r="P2659" s="224">
        <f>O2659*H2659</f>
        <v>0</v>
      </c>
      <c r="Q2659" s="224">
        <v>0</v>
      </c>
      <c r="R2659" s="224">
        <f>Q2659*H2659</f>
        <v>0</v>
      </c>
      <c r="S2659" s="224">
        <v>0</v>
      </c>
      <c r="T2659" s="225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6" t="s">
        <v>149</v>
      </c>
      <c r="AT2659" s="226" t="s">
        <v>144</v>
      </c>
      <c r="AU2659" s="226" t="s">
        <v>163</v>
      </c>
      <c r="AY2659" s="20" t="s">
        <v>142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20" t="s">
        <v>77</v>
      </c>
      <c r="BK2659" s="227">
        <f>ROUND(I2659*H2659,2)</f>
        <v>0</v>
      </c>
      <c r="BL2659" s="20" t="s">
        <v>149</v>
      </c>
      <c r="BM2659" s="226" t="s">
        <v>4071</v>
      </c>
    </row>
    <row r="2660" s="2" customFormat="1" ht="16.5" customHeight="1">
      <c r="A2660" s="41"/>
      <c r="B2660" s="42"/>
      <c r="C2660" s="215" t="s">
        <v>4072</v>
      </c>
      <c r="D2660" s="215" t="s">
        <v>144</v>
      </c>
      <c r="E2660" s="216" t="s">
        <v>4073</v>
      </c>
      <c r="F2660" s="217" t="s">
        <v>4074</v>
      </c>
      <c r="G2660" s="218" t="s">
        <v>771</v>
      </c>
      <c r="H2660" s="219">
        <v>6</v>
      </c>
      <c r="I2660" s="220"/>
      <c r="J2660" s="221">
        <f>ROUND(I2660*H2660,2)</f>
        <v>0</v>
      </c>
      <c r="K2660" s="217" t="s">
        <v>19</v>
      </c>
      <c r="L2660" s="47"/>
      <c r="M2660" s="222" t="s">
        <v>19</v>
      </c>
      <c r="N2660" s="223" t="s">
        <v>40</v>
      </c>
      <c r="O2660" s="87"/>
      <c r="P2660" s="224">
        <f>O2660*H2660</f>
        <v>0</v>
      </c>
      <c r="Q2660" s="224">
        <v>0</v>
      </c>
      <c r="R2660" s="224">
        <f>Q2660*H2660</f>
        <v>0</v>
      </c>
      <c r="S2660" s="224">
        <v>0</v>
      </c>
      <c r="T2660" s="225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26" t="s">
        <v>149</v>
      </c>
      <c r="AT2660" s="226" t="s">
        <v>144</v>
      </c>
      <c r="AU2660" s="226" t="s">
        <v>163</v>
      </c>
      <c r="AY2660" s="20" t="s">
        <v>142</v>
      </c>
      <c r="BE2660" s="227">
        <f>IF(N2660="základní",J2660,0)</f>
        <v>0</v>
      </c>
      <c r="BF2660" s="227">
        <f>IF(N2660="snížená",J2660,0)</f>
        <v>0</v>
      </c>
      <c r="BG2660" s="227">
        <f>IF(N2660="zákl. přenesená",J2660,0)</f>
        <v>0</v>
      </c>
      <c r="BH2660" s="227">
        <f>IF(N2660="sníž. přenesená",J2660,0)</f>
        <v>0</v>
      </c>
      <c r="BI2660" s="227">
        <f>IF(N2660="nulová",J2660,0)</f>
        <v>0</v>
      </c>
      <c r="BJ2660" s="20" t="s">
        <v>77</v>
      </c>
      <c r="BK2660" s="227">
        <f>ROUND(I2660*H2660,2)</f>
        <v>0</v>
      </c>
      <c r="BL2660" s="20" t="s">
        <v>149</v>
      </c>
      <c r="BM2660" s="226" t="s">
        <v>4075</v>
      </c>
    </row>
    <row r="2661" s="2" customFormat="1" ht="16.5" customHeight="1">
      <c r="A2661" s="41"/>
      <c r="B2661" s="42"/>
      <c r="C2661" s="215" t="s">
        <v>4076</v>
      </c>
      <c r="D2661" s="215" t="s">
        <v>144</v>
      </c>
      <c r="E2661" s="216" t="s">
        <v>4077</v>
      </c>
      <c r="F2661" s="217" t="s">
        <v>4078</v>
      </c>
      <c r="G2661" s="218" t="s">
        <v>771</v>
      </c>
      <c r="H2661" s="219">
        <v>2</v>
      </c>
      <c r="I2661" s="220"/>
      <c r="J2661" s="221">
        <f>ROUND(I2661*H2661,2)</f>
        <v>0</v>
      </c>
      <c r="K2661" s="217" t="s">
        <v>19</v>
      </c>
      <c r="L2661" s="47"/>
      <c r="M2661" s="222" t="s">
        <v>19</v>
      </c>
      <c r="N2661" s="223" t="s">
        <v>40</v>
      </c>
      <c r="O2661" s="87"/>
      <c r="P2661" s="224">
        <f>O2661*H2661</f>
        <v>0</v>
      </c>
      <c r="Q2661" s="224">
        <v>0</v>
      </c>
      <c r="R2661" s="224">
        <f>Q2661*H2661</f>
        <v>0</v>
      </c>
      <c r="S2661" s="224">
        <v>0</v>
      </c>
      <c r="T2661" s="225">
        <f>S2661*H2661</f>
        <v>0</v>
      </c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R2661" s="226" t="s">
        <v>149</v>
      </c>
      <c r="AT2661" s="226" t="s">
        <v>144</v>
      </c>
      <c r="AU2661" s="226" t="s">
        <v>163</v>
      </c>
      <c r="AY2661" s="20" t="s">
        <v>142</v>
      </c>
      <c r="BE2661" s="227">
        <f>IF(N2661="základní",J2661,0)</f>
        <v>0</v>
      </c>
      <c r="BF2661" s="227">
        <f>IF(N2661="snížená",J2661,0)</f>
        <v>0</v>
      </c>
      <c r="BG2661" s="227">
        <f>IF(N2661="zákl. přenesená",J2661,0)</f>
        <v>0</v>
      </c>
      <c r="BH2661" s="227">
        <f>IF(N2661="sníž. přenesená",J2661,0)</f>
        <v>0</v>
      </c>
      <c r="BI2661" s="227">
        <f>IF(N2661="nulová",J2661,0)</f>
        <v>0</v>
      </c>
      <c r="BJ2661" s="20" t="s">
        <v>77</v>
      </c>
      <c r="BK2661" s="227">
        <f>ROUND(I2661*H2661,2)</f>
        <v>0</v>
      </c>
      <c r="BL2661" s="20" t="s">
        <v>149</v>
      </c>
      <c r="BM2661" s="226" t="s">
        <v>4079</v>
      </c>
    </row>
    <row r="2662" s="2" customFormat="1" ht="16.5" customHeight="1">
      <c r="A2662" s="41"/>
      <c r="B2662" s="42"/>
      <c r="C2662" s="215" t="s">
        <v>4080</v>
      </c>
      <c r="D2662" s="215" t="s">
        <v>144</v>
      </c>
      <c r="E2662" s="216" t="s">
        <v>4081</v>
      </c>
      <c r="F2662" s="217" t="s">
        <v>4082</v>
      </c>
      <c r="G2662" s="218" t="s">
        <v>771</v>
      </c>
      <c r="H2662" s="219">
        <v>4</v>
      </c>
      <c r="I2662" s="220"/>
      <c r="J2662" s="221">
        <f>ROUND(I2662*H2662,2)</f>
        <v>0</v>
      </c>
      <c r="K2662" s="217" t="s">
        <v>19</v>
      </c>
      <c r="L2662" s="47"/>
      <c r="M2662" s="222" t="s">
        <v>19</v>
      </c>
      <c r="N2662" s="223" t="s">
        <v>40</v>
      </c>
      <c r="O2662" s="87"/>
      <c r="P2662" s="224">
        <f>O2662*H2662</f>
        <v>0</v>
      </c>
      <c r="Q2662" s="224">
        <v>0</v>
      </c>
      <c r="R2662" s="224">
        <f>Q2662*H2662</f>
        <v>0</v>
      </c>
      <c r="S2662" s="224">
        <v>0</v>
      </c>
      <c r="T2662" s="225">
        <f>S2662*H2662</f>
        <v>0</v>
      </c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R2662" s="226" t="s">
        <v>149</v>
      </c>
      <c r="AT2662" s="226" t="s">
        <v>144</v>
      </c>
      <c r="AU2662" s="226" t="s">
        <v>163</v>
      </c>
      <c r="AY2662" s="20" t="s">
        <v>142</v>
      </c>
      <c r="BE2662" s="227">
        <f>IF(N2662="základní",J2662,0)</f>
        <v>0</v>
      </c>
      <c r="BF2662" s="227">
        <f>IF(N2662="snížená",J2662,0)</f>
        <v>0</v>
      </c>
      <c r="BG2662" s="227">
        <f>IF(N2662="zákl. přenesená",J2662,0)</f>
        <v>0</v>
      </c>
      <c r="BH2662" s="227">
        <f>IF(N2662="sníž. přenesená",J2662,0)</f>
        <v>0</v>
      </c>
      <c r="BI2662" s="227">
        <f>IF(N2662="nulová",J2662,0)</f>
        <v>0</v>
      </c>
      <c r="BJ2662" s="20" t="s">
        <v>77</v>
      </c>
      <c r="BK2662" s="227">
        <f>ROUND(I2662*H2662,2)</f>
        <v>0</v>
      </c>
      <c r="BL2662" s="20" t="s">
        <v>149</v>
      </c>
      <c r="BM2662" s="226" t="s">
        <v>4083</v>
      </c>
    </row>
    <row r="2663" s="2" customFormat="1" ht="16.5" customHeight="1">
      <c r="A2663" s="41"/>
      <c r="B2663" s="42"/>
      <c r="C2663" s="215" t="s">
        <v>4084</v>
      </c>
      <c r="D2663" s="215" t="s">
        <v>144</v>
      </c>
      <c r="E2663" s="216" t="s">
        <v>4085</v>
      </c>
      <c r="F2663" s="217" t="s">
        <v>4086</v>
      </c>
      <c r="G2663" s="218" t="s">
        <v>771</v>
      </c>
      <c r="H2663" s="219">
        <v>4</v>
      </c>
      <c r="I2663" s="220"/>
      <c r="J2663" s="221">
        <f>ROUND(I2663*H2663,2)</f>
        <v>0</v>
      </c>
      <c r="K2663" s="217" t="s">
        <v>19</v>
      </c>
      <c r="L2663" s="47"/>
      <c r="M2663" s="222" t="s">
        <v>19</v>
      </c>
      <c r="N2663" s="223" t="s">
        <v>40</v>
      </c>
      <c r="O2663" s="87"/>
      <c r="P2663" s="224">
        <f>O2663*H2663</f>
        <v>0</v>
      </c>
      <c r="Q2663" s="224">
        <v>0</v>
      </c>
      <c r="R2663" s="224">
        <f>Q2663*H2663</f>
        <v>0</v>
      </c>
      <c r="S2663" s="224">
        <v>0</v>
      </c>
      <c r="T2663" s="225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26" t="s">
        <v>149</v>
      </c>
      <c r="AT2663" s="226" t="s">
        <v>144</v>
      </c>
      <c r="AU2663" s="226" t="s">
        <v>163</v>
      </c>
      <c r="AY2663" s="20" t="s">
        <v>142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20" t="s">
        <v>77</v>
      </c>
      <c r="BK2663" s="227">
        <f>ROUND(I2663*H2663,2)</f>
        <v>0</v>
      </c>
      <c r="BL2663" s="20" t="s">
        <v>149</v>
      </c>
      <c r="BM2663" s="226" t="s">
        <v>4087</v>
      </c>
    </row>
    <row r="2664" s="2" customFormat="1" ht="16.5" customHeight="1">
      <c r="A2664" s="41"/>
      <c r="B2664" s="42"/>
      <c r="C2664" s="215" t="s">
        <v>4088</v>
      </c>
      <c r="D2664" s="215" t="s">
        <v>144</v>
      </c>
      <c r="E2664" s="216" t="s">
        <v>4089</v>
      </c>
      <c r="F2664" s="217" t="s">
        <v>4090</v>
      </c>
      <c r="G2664" s="218" t="s">
        <v>771</v>
      </c>
      <c r="H2664" s="219">
        <v>2</v>
      </c>
      <c r="I2664" s="220"/>
      <c r="J2664" s="221">
        <f>ROUND(I2664*H2664,2)</f>
        <v>0</v>
      </c>
      <c r="K2664" s="217" t="s">
        <v>19</v>
      </c>
      <c r="L2664" s="47"/>
      <c r="M2664" s="222" t="s">
        <v>19</v>
      </c>
      <c r="N2664" s="223" t="s">
        <v>40</v>
      </c>
      <c r="O2664" s="87"/>
      <c r="P2664" s="224">
        <f>O2664*H2664</f>
        <v>0</v>
      </c>
      <c r="Q2664" s="224">
        <v>0</v>
      </c>
      <c r="R2664" s="224">
        <f>Q2664*H2664</f>
        <v>0</v>
      </c>
      <c r="S2664" s="224">
        <v>0</v>
      </c>
      <c r="T2664" s="225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26" t="s">
        <v>149</v>
      </c>
      <c r="AT2664" s="226" t="s">
        <v>144</v>
      </c>
      <c r="AU2664" s="226" t="s">
        <v>163</v>
      </c>
      <c r="AY2664" s="20" t="s">
        <v>142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20" t="s">
        <v>77</v>
      </c>
      <c r="BK2664" s="227">
        <f>ROUND(I2664*H2664,2)</f>
        <v>0</v>
      </c>
      <c r="BL2664" s="20" t="s">
        <v>149</v>
      </c>
      <c r="BM2664" s="226" t="s">
        <v>4091</v>
      </c>
    </row>
    <row r="2665" s="2" customFormat="1" ht="16.5" customHeight="1">
      <c r="A2665" s="41"/>
      <c r="B2665" s="42"/>
      <c r="C2665" s="215" t="s">
        <v>4092</v>
      </c>
      <c r="D2665" s="215" t="s">
        <v>144</v>
      </c>
      <c r="E2665" s="216" t="s">
        <v>4093</v>
      </c>
      <c r="F2665" s="217" t="s">
        <v>4094</v>
      </c>
      <c r="G2665" s="218" t="s">
        <v>771</v>
      </c>
      <c r="H2665" s="219">
        <v>9</v>
      </c>
      <c r="I2665" s="220"/>
      <c r="J2665" s="221">
        <f>ROUND(I2665*H2665,2)</f>
        <v>0</v>
      </c>
      <c r="K2665" s="217" t="s">
        <v>19</v>
      </c>
      <c r="L2665" s="47"/>
      <c r="M2665" s="222" t="s">
        <v>19</v>
      </c>
      <c r="N2665" s="223" t="s">
        <v>40</v>
      </c>
      <c r="O2665" s="87"/>
      <c r="P2665" s="224">
        <f>O2665*H2665</f>
        <v>0</v>
      </c>
      <c r="Q2665" s="224">
        <v>0</v>
      </c>
      <c r="R2665" s="224">
        <f>Q2665*H2665</f>
        <v>0</v>
      </c>
      <c r="S2665" s="224">
        <v>0</v>
      </c>
      <c r="T2665" s="225">
        <f>S2665*H2665</f>
        <v>0</v>
      </c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R2665" s="226" t="s">
        <v>149</v>
      </c>
      <c r="AT2665" s="226" t="s">
        <v>144</v>
      </c>
      <c r="AU2665" s="226" t="s">
        <v>163</v>
      </c>
      <c r="AY2665" s="20" t="s">
        <v>142</v>
      </c>
      <c r="BE2665" s="227">
        <f>IF(N2665="základní",J2665,0)</f>
        <v>0</v>
      </c>
      <c r="BF2665" s="227">
        <f>IF(N2665="snížená",J2665,0)</f>
        <v>0</v>
      </c>
      <c r="BG2665" s="227">
        <f>IF(N2665="zákl. přenesená",J2665,0)</f>
        <v>0</v>
      </c>
      <c r="BH2665" s="227">
        <f>IF(N2665="sníž. přenesená",J2665,0)</f>
        <v>0</v>
      </c>
      <c r="BI2665" s="227">
        <f>IF(N2665="nulová",J2665,0)</f>
        <v>0</v>
      </c>
      <c r="BJ2665" s="20" t="s">
        <v>77</v>
      </c>
      <c r="BK2665" s="227">
        <f>ROUND(I2665*H2665,2)</f>
        <v>0</v>
      </c>
      <c r="BL2665" s="20" t="s">
        <v>149</v>
      </c>
      <c r="BM2665" s="226" t="s">
        <v>4095</v>
      </c>
    </row>
    <row r="2666" s="2" customFormat="1" ht="16.5" customHeight="1">
      <c r="A2666" s="41"/>
      <c r="B2666" s="42"/>
      <c r="C2666" s="215" t="s">
        <v>4096</v>
      </c>
      <c r="D2666" s="215" t="s">
        <v>144</v>
      </c>
      <c r="E2666" s="216" t="s">
        <v>4097</v>
      </c>
      <c r="F2666" s="217" t="s">
        <v>4098</v>
      </c>
      <c r="G2666" s="218" t="s">
        <v>771</v>
      </c>
      <c r="H2666" s="219">
        <v>200</v>
      </c>
      <c r="I2666" s="220"/>
      <c r="J2666" s="221">
        <f>ROUND(I2666*H2666,2)</f>
        <v>0</v>
      </c>
      <c r="K2666" s="217" t="s">
        <v>19</v>
      </c>
      <c r="L2666" s="47"/>
      <c r="M2666" s="222" t="s">
        <v>19</v>
      </c>
      <c r="N2666" s="223" t="s">
        <v>40</v>
      </c>
      <c r="O2666" s="87"/>
      <c r="P2666" s="224">
        <f>O2666*H2666</f>
        <v>0</v>
      </c>
      <c r="Q2666" s="224">
        <v>0</v>
      </c>
      <c r="R2666" s="224">
        <f>Q2666*H2666</f>
        <v>0</v>
      </c>
      <c r="S2666" s="224">
        <v>0</v>
      </c>
      <c r="T2666" s="225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6" t="s">
        <v>149</v>
      </c>
      <c r="AT2666" s="226" t="s">
        <v>144</v>
      </c>
      <c r="AU2666" s="226" t="s">
        <v>163</v>
      </c>
      <c r="AY2666" s="20" t="s">
        <v>142</v>
      </c>
      <c r="BE2666" s="227">
        <f>IF(N2666="základní",J2666,0)</f>
        <v>0</v>
      </c>
      <c r="BF2666" s="227">
        <f>IF(N2666="snížená",J2666,0)</f>
        <v>0</v>
      </c>
      <c r="BG2666" s="227">
        <f>IF(N2666="zákl. přenesená",J2666,0)</f>
        <v>0</v>
      </c>
      <c r="BH2666" s="227">
        <f>IF(N2666="sníž. přenesená",J2666,0)</f>
        <v>0</v>
      </c>
      <c r="BI2666" s="227">
        <f>IF(N2666="nulová",J2666,0)</f>
        <v>0</v>
      </c>
      <c r="BJ2666" s="20" t="s">
        <v>77</v>
      </c>
      <c r="BK2666" s="227">
        <f>ROUND(I2666*H2666,2)</f>
        <v>0</v>
      </c>
      <c r="BL2666" s="20" t="s">
        <v>149</v>
      </c>
      <c r="BM2666" s="226" t="s">
        <v>4099</v>
      </c>
    </row>
    <row r="2667" s="2" customFormat="1" ht="33" customHeight="1">
      <c r="A2667" s="41"/>
      <c r="B2667" s="42"/>
      <c r="C2667" s="215" t="s">
        <v>4100</v>
      </c>
      <c r="D2667" s="215" t="s">
        <v>144</v>
      </c>
      <c r="E2667" s="216" t="s">
        <v>4101</v>
      </c>
      <c r="F2667" s="217" t="s">
        <v>4102</v>
      </c>
      <c r="G2667" s="218" t="s">
        <v>771</v>
      </c>
      <c r="H2667" s="219">
        <v>2</v>
      </c>
      <c r="I2667" s="220"/>
      <c r="J2667" s="221">
        <f>ROUND(I2667*H2667,2)</f>
        <v>0</v>
      </c>
      <c r="K2667" s="217" t="s">
        <v>19</v>
      </c>
      <c r="L2667" s="47"/>
      <c r="M2667" s="222" t="s">
        <v>19</v>
      </c>
      <c r="N2667" s="223" t="s">
        <v>40</v>
      </c>
      <c r="O2667" s="87"/>
      <c r="P2667" s="224">
        <f>O2667*H2667</f>
        <v>0</v>
      </c>
      <c r="Q2667" s="224">
        <v>0</v>
      </c>
      <c r="R2667" s="224">
        <f>Q2667*H2667</f>
        <v>0</v>
      </c>
      <c r="S2667" s="224">
        <v>0</v>
      </c>
      <c r="T2667" s="225">
        <f>S2667*H2667</f>
        <v>0</v>
      </c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R2667" s="226" t="s">
        <v>149</v>
      </c>
      <c r="AT2667" s="226" t="s">
        <v>144</v>
      </c>
      <c r="AU2667" s="226" t="s">
        <v>163</v>
      </c>
      <c r="AY2667" s="20" t="s">
        <v>142</v>
      </c>
      <c r="BE2667" s="227">
        <f>IF(N2667="základní",J2667,0)</f>
        <v>0</v>
      </c>
      <c r="BF2667" s="227">
        <f>IF(N2667="snížená",J2667,0)</f>
        <v>0</v>
      </c>
      <c r="BG2667" s="227">
        <f>IF(N2667="zákl. přenesená",J2667,0)</f>
        <v>0</v>
      </c>
      <c r="BH2667" s="227">
        <f>IF(N2667="sníž. přenesená",J2667,0)</f>
        <v>0</v>
      </c>
      <c r="BI2667" s="227">
        <f>IF(N2667="nulová",J2667,0)</f>
        <v>0</v>
      </c>
      <c r="BJ2667" s="20" t="s">
        <v>77</v>
      </c>
      <c r="BK2667" s="227">
        <f>ROUND(I2667*H2667,2)</f>
        <v>0</v>
      </c>
      <c r="BL2667" s="20" t="s">
        <v>149</v>
      </c>
      <c r="BM2667" s="226" t="s">
        <v>4103</v>
      </c>
    </row>
    <row r="2668" s="12" customFormat="1" ht="20.88" customHeight="1">
      <c r="A2668" s="12"/>
      <c r="B2668" s="199"/>
      <c r="C2668" s="200"/>
      <c r="D2668" s="201" t="s">
        <v>68</v>
      </c>
      <c r="E2668" s="213" t="s">
        <v>223</v>
      </c>
      <c r="F2668" s="213" t="s">
        <v>4104</v>
      </c>
      <c r="G2668" s="200"/>
      <c r="H2668" s="200"/>
      <c r="I2668" s="203"/>
      <c r="J2668" s="214">
        <f>BK2668</f>
        <v>0</v>
      </c>
      <c r="K2668" s="200"/>
      <c r="L2668" s="205"/>
      <c r="M2668" s="206"/>
      <c r="N2668" s="207"/>
      <c r="O2668" s="207"/>
      <c r="P2668" s="208">
        <f>SUM(P2669:P2672)</f>
        <v>0</v>
      </c>
      <c r="Q2668" s="207"/>
      <c r="R2668" s="208">
        <f>SUM(R2669:R2672)</f>
        <v>0</v>
      </c>
      <c r="S2668" s="207"/>
      <c r="T2668" s="209">
        <f>SUM(T2669:T2672)</f>
        <v>0</v>
      </c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R2668" s="210" t="s">
        <v>77</v>
      </c>
      <c r="AT2668" s="211" t="s">
        <v>68</v>
      </c>
      <c r="AU2668" s="211" t="s">
        <v>79</v>
      </c>
      <c r="AY2668" s="210" t="s">
        <v>142</v>
      </c>
      <c r="BK2668" s="212">
        <f>SUM(BK2669:BK2672)</f>
        <v>0</v>
      </c>
    </row>
    <row r="2669" s="2" customFormat="1" ht="16.5" customHeight="1">
      <c r="A2669" s="41"/>
      <c r="B2669" s="42"/>
      <c r="C2669" s="215" t="s">
        <v>4105</v>
      </c>
      <c r="D2669" s="215" t="s">
        <v>144</v>
      </c>
      <c r="E2669" s="216" t="s">
        <v>4106</v>
      </c>
      <c r="F2669" s="217" t="s">
        <v>4107</v>
      </c>
      <c r="G2669" s="218" t="s">
        <v>176</v>
      </c>
      <c r="H2669" s="219">
        <v>6500</v>
      </c>
      <c r="I2669" s="220"/>
      <c r="J2669" s="221">
        <f>ROUND(I2669*H2669,2)</f>
        <v>0</v>
      </c>
      <c r="K2669" s="217" t="s">
        <v>19</v>
      </c>
      <c r="L2669" s="47"/>
      <c r="M2669" s="222" t="s">
        <v>19</v>
      </c>
      <c r="N2669" s="223" t="s">
        <v>40</v>
      </c>
      <c r="O2669" s="87"/>
      <c r="P2669" s="224">
        <f>O2669*H2669</f>
        <v>0</v>
      </c>
      <c r="Q2669" s="224">
        <v>0</v>
      </c>
      <c r="R2669" s="224">
        <f>Q2669*H2669</f>
        <v>0</v>
      </c>
      <c r="S2669" s="224">
        <v>0</v>
      </c>
      <c r="T2669" s="225">
        <f>S2669*H2669</f>
        <v>0</v>
      </c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R2669" s="226" t="s">
        <v>149</v>
      </c>
      <c r="AT2669" s="226" t="s">
        <v>144</v>
      </c>
      <c r="AU2669" s="226" t="s">
        <v>163</v>
      </c>
      <c r="AY2669" s="20" t="s">
        <v>142</v>
      </c>
      <c r="BE2669" s="227">
        <f>IF(N2669="základní",J2669,0)</f>
        <v>0</v>
      </c>
      <c r="BF2669" s="227">
        <f>IF(N2669="snížená",J2669,0)</f>
        <v>0</v>
      </c>
      <c r="BG2669" s="227">
        <f>IF(N2669="zákl. přenesená",J2669,0)</f>
        <v>0</v>
      </c>
      <c r="BH2669" s="227">
        <f>IF(N2669="sníž. přenesená",J2669,0)</f>
        <v>0</v>
      </c>
      <c r="BI2669" s="227">
        <f>IF(N2669="nulová",J2669,0)</f>
        <v>0</v>
      </c>
      <c r="BJ2669" s="20" t="s">
        <v>77</v>
      </c>
      <c r="BK2669" s="227">
        <f>ROUND(I2669*H2669,2)</f>
        <v>0</v>
      </c>
      <c r="BL2669" s="20" t="s">
        <v>149</v>
      </c>
      <c r="BM2669" s="226" t="s">
        <v>4108</v>
      </c>
    </row>
    <row r="2670" s="2" customFormat="1" ht="16.5" customHeight="1">
      <c r="A2670" s="41"/>
      <c r="B2670" s="42"/>
      <c r="C2670" s="215" t="s">
        <v>4109</v>
      </c>
      <c r="D2670" s="215" t="s">
        <v>144</v>
      </c>
      <c r="E2670" s="216" t="s">
        <v>4110</v>
      </c>
      <c r="F2670" s="217" t="s">
        <v>4111</v>
      </c>
      <c r="G2670" s="218" t="s">
        <v>771</v>
      </c>
      <c r="H2670" s="219">
        <v>120</v>
      </c>
      <c r="I2670" s="220"/>
      <c r="J2670" s="221">
        <f>ROUND(I2670*H2670,2)</f>
        <v>0</v>
      </c>
      <c r="K2670" s="217" t="s">
        <v>19</v>
      </c>
      <c r="L2670" s="47"/>
      <c r="M2670" s="222" t="s">
        <v>19</v>
      </c>
      <c r="N2670" s="223" t="s">
        <v>40</v>
      </c>
      <c r="O2670" s="87"/>
      <c r="P2670" s="224">
        <f>O2670*H2670</f>
        <v>0</v>
      </c>
      <c r="Q2670" s="224">
        <v>0</v>
      </c>
      <c r="R2670" s="224">
        <f>Q2670*H2670</f>
        <v>0</v>
      </c>
      <c r="S2670" s="224">
        <v>0</v>
      </c>
      <c r="T2670" s="225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6" t="s">
        <v>149</v>
      </c>
      <c r="AT2670" s="226" t="s">
        <v>144</v>
      </c>
      <c r="AU2670" s="226" t="s">
        <v>163</v>
      </c>
      <c r="AY2670" s="20" t="s">
        <v>142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20" t="s">
        <v>77</v>
      </c>
      <c r="BK2670" s="227">
        <f>ROUND(I2670*H2670,2)</f>
        <v>0</v>
      </c>
      <c r="BL2670" s="20" t="s">
        <v>149</v>
      </c>
      <c r="BM2670" s="226" t="s">
        <v>4112</v>
      </c>
    </row>
    <row r="2671" s="2" customFormat="1" ht="16.5" customHeight="1">
      <c r="A2671" s="41"/>
      <c r="B2671" s="42"/>
      <c r="C2671" s="215" t="s">
        <v>4113</v>
      </c>
      <c r="D2671" s="215" t="s">
        <v>144</v>
      </c>
      <c r="E2671" s="216" t="s">
        <v>4114</v>
      </c>
      <c r="F2671" s="217" t="s">
        <v>4115</v>
      </c>
      <c r="G2671" s="218" t="s">
        <v>771</v>
      </c>
      <c r="H2671" s="219">
        <v>30</v>
      </c>
      <c r="I2671" s="220"/>
      <c r="J2671" s="221">
        <f>ROUND(I2671*H2671,2)</f>
        <v>0</v>
      </c>
      <c r="K2671" s="217" t="s">
        <v>19</v>
      </c>
      <c r="L2671" s="47"/>
      <c r="M2671" s="222" t="s">
        <v>19</v>
      </c>
      <c r="N2671" s="223" t="s">
        <v>40</v>
      </c>
      <c r="O2671" s="87"/>
      <c r="P2671" s="224">
        <f>O2671*H2671</f>
        <v>0</v>
      </c>
      <c r="Q2671" s="224">
        <v>0</v>
      </c>
      <c r="R2671" s="224">
        <f>Q2671*H2671</f>
        <v>0</v>
      </c>
      <c r="S2671" s="224">
        <v>0</v>
      </c>
      <c r="T2671" s="225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6" t="s">
        <v>149</v>
      </c>
      <c r="AT2671" s="226" t="s">
        <v>144</v>
      </c>
      <c r="AU2671" s="226" t="s">
        <v>163</v>
      </c>
      <c r="AY2671" s="20" t="s">
        <v>142</v>
      </c>
      <c r="BE2671" s="227">
        <f>IF(N2671="základní",J2671,0)</f>
        <v>0</v>
      </c>
      <c r="BF2671" s="227">
        <f>IF(N2671="snížená",J2671,0)</f>
        <v>0</v>
      </c>
      <c r="BG2671" s="227">
        <f>IF(N2671="zákl. přenesená",J2671,0)</f>
        <v>0</v>
      </c>
      <c r="BH2671" s="227">
        <f>IF(N2671="sníž. přenesená",J2671,0)</f>
        <v>0</v>
      </c>
      <c r="BI2671" s="227">
        <f>IF(N2671="nulová",J2671,0)</f>
        <v>0</v>
      </c>
      <c r="BJ2671" s="20" t="s">
        <v>77</v>
      </c>
      <c r="BK2671" s="227">
        <f>ROUND(I2671*H2671,2)</f>
        <v>0</v>
      </c>
      <c r="BL2671" s="20" t="s">
        <v>149</v>
      </c>
      <c r="BM2671" s="226" t="s">
        <v>4116</v>
      </c>
    </row>
    <row r="2672" s="2" customFormat="1" ht="16.5" customHeight="1">
      <c r="A2672" s="41"/>
      <c r="B2672" s="42"/>
      <c r="C2672" s="215" t="s">
        <v>4117</v>
      </c>
      <c r="D2672" s="215" t="s">
        <v>144</v>
      </c>
      <c r="E2672" s="216" t="s">
        <v>4118</v>
      </c>
      <c r="F2672" s="217" t="s">
        <v>4119</v>
      </c>
      <c r="G2672" s="218" t="s">
        <v>771</v>
      </c>
      <c r="H2672" s="219">
        <v>10</v>
      </c>
      <c r="I2672" s="220"/>
      <c r="J2672" s="221">
        <f>ROUND(I2672*H2672,2)</f>
        <v>0</v>
      </c>
      <c r="K2672" s="217" t="s">
        <v>19</v>
      </c>
      <c r="L2672" s="47"/>
      <c r="M2672" s="222" t="s">
        <v>19</v>
      </c>
      <c r="N2672" s="223" t="s">
        <v>40</v>
      </c>
      <c r="O2672" s="87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6" t="s">
        <v>149</v>
      </c>
      <c r="AT2672" s="226" t="s">
        <v>144</v>
      </c>
      <c r="AU2672" s="226" t="s">
        <v>163</v>
      </c>
      <c r="AY2672" s="20" t="s">
        <v>142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20" t="s">
        <v>77</v>
      </c>
      <c r="BK2672" s="227">
        <f>ROUND(I2672*H2672,2)</f>
        <v>0</v>
      </c>
      <c r="BL2672" s="20" t="s">
        <v>149</v>
      </c>
      <c r="BM2672" s="226" t="s">
        <v>4120</v>
      </c>
    </row>
    <row r="2673" s="12" customFormat="1" ht="20.88" customHeight="1">
      <c r="A2673" s="12"/>
      <c r="B2673" s="199"/>
      <c r="C2673" s="200"/>
      <c r="D2673" s="201" t="s">
        <v>68</v>
      </c>
      <c r="E2673" s="213" t="s">
        <v>232</v>
      </c>
      <c r="F2673" s="213" t="s">
        <v>4121</v>
      </c>
      <c r="G2673" s="200"/>
      <c r="H2673" s="200"/>
      <c r="I2673" s="203"/>
      <c r="J2673" s="214">
        <f>BK2673</f>
        <v>0</v>
      </c>
      <c r="K2673" s="200"/>
      <c r="L2673" s="205"/>
      <c r="M2673" s="206"/>
      <c r="N2673" s="207"/>
      <c r="O2673" s="207"/>
      <c r="P2673" s="208">
        <f>SUM(P2674:P2681)</f>
        <v>0</v>
      </c>
      <c r="Q2673" s="207"/>
      <c r="R2673" s="208">
        <f>SUM(R2674:R2681)</f>
        <v>0</v>
      </c>
      <c r="S2673" s="207"/>
      <c r="T2673" s="209">
        <f>SUM(T2674:T2681)</f>
        <v>0</v>
      </c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R2673" s="210" t="s">
        <v>77</v>
      </c>
      <c r="AT2673" s="211" t="s">
        <v>68</v>
      </c>
      <c r="AU2673" s="211" t="s">
        <v>79</v>
      </c>
      <c r="AY2673" s="210" t="s">
        <v>142</v>
      </c>
      <c r="BK2673" s="212">
        <f>SUM(BK2674:BK2681)</f>
        <v>0</v>
      </c>
    </row>
    <row r="2674" s="2" customFormat="1" ht="16.5" customHeight="1">
      <c r="A2674" s="41"/>
      <c r="B2674" s="42"/>
      <c r="C2674" s="215" t="s">
        <v>4122</v>
      </c>
      <c r="D2674" s="215" t="s">
        <v>144</v>
      </c>
      <c r="E2674" s="216" t="s">
        <v>4123</v>
      </c>
      <c r="F2674" s="217" t="s">
        <v>4124</v>
      </c>
      <c r="G2674" s="218" t="s">
        <v>771</v>
      </c>
      <c r="H2674" s="219">
        <v>41</v>
      </c>
      <c r="I2674" s="220"/>
      <c r="J2674" s="221">
        <f>ROUND(I2674*H2674,2)</f>
        <v>0</v>
      </c>
      <c r="K2674" s="217" t="s">
        <v>19</v>
      </c>
      <c r="L2674" s="47"/>
      <c r="M2674" s="222" t="s">
        <v>19</v>
      </c>
      <c r="N2674" s="223" t="s">
        <v>40</v>
      </c>
      <c r="O2674" s="87"/>
      <c r="P2674" s="224">
        <f>O2674*H2674</f>
        <v>0</v>
      </c>
      <c r="Q2674" s="224">
        <v>0</v>
      </c>
      <c r="R2674" s="224">
        <f>Q2674*H2674</f>
        <v>0</v>
      </c>
      <c r="S2674" s="224">
        <v>0</v>
      </c>
      <c r="T2674" s="225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6" t="s">
        <v>149</v>
      </c>
      <c r="AT2674" s="226" t="s">
        <v>144</v>
      </c>
      <c r="AU2674" s="226" t="s">
        <v>163</v>
      </c>
      <c r="AY2674" s="20" t="s">
        <v>142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20" t="s">
        <v>77</v>
      </c>
      <c r="BK2674" s="227">
        <f>ROUND(I2674*H2674,2)</f>
        <v>0</v>
      </c>
      <c r="BL2674" s="20" t="s">
        <v>149</v>
      </c>
      <c r="BM2674" s="226" t="s">
        <v>4125</v>
      </c>
    </row>
    <row r="2675" s="2" customFormat="1" ht="16.5" customHeight="1">
      <c r="A2675" s="41"/>
      <c r="B2675" s="42"/>
      <c r="C2675" s="215" t="s">
        <v>4126</v>
      </c>
      <c r="D2675" s="215" t="s">
        <v>144</v>
      </c>
      <c r="E2675" s="216" t="s">
        <v>4127</v>
      </c>
      <c r="F2675" s="217" t="s">
        <v>4128</v>
      </c>
      <c r="G2675" s="218" t="s">
        <v>771</v>
      </c>
      <c r="H2675" s="219">
        <v>41</v>
      </c>
      <c r="I2675" s="220"/>
      <c r="J2675" s="221">
        <f>ROUND(I2675*H2675,2)</f>
        <v>0</v>
      </c>
      <c r="K2675" s="217" t="s">
        <v>19</v>
      </c>
      <c r="L2675" s="47"/>
      <c r="M2675" s="222" t="s">
        <v>19</v>
      </c>
      <c r="N2675" s="223" t="s">
        <v>40</v>
      </c>
      <c r="O2675" s="87"/>
      <c r="P2675" s="224">
        <f>O2675*H2675</f>
        <v>0</v>
      </c>
      <c r="Q2675" s="224">
        <v>0</v>
      </c>
      <c r="R2675" s="224">
        <f>Q2675*H2675</f>
        <v>0</v>
      </c>
      <c r="S2675" s="224">
        <v>0</v>
      </c>
      <c r="T2675" s="225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6" t="s">
        <v>149</v>
      </c>
      <c r="AT2675" s="226" t="s">
        <v>144</v>
      </c>
      <c r="AU2675" s="226" t="s">
        <v>163</v>
      </c>
      <c r="AY2675" s="20" t="s">
        <v>142</v>
      </c>
      <c r="BE2675" s="227">
        <f>IF(N2675="základní",J2675,0)</f>
        <v>0</v>
      </c>
      <c r="BF2675" s="227">
        <f>IF(N2675="snížená",J2675,0)</f>
        <v>0</v>
      </c>
      <c r="BG2675" s="227">
        <f>IF(N2675="zákl. přenesená",J2675,0)</f>
        <v>0</v>
      </c>
      <c r="BH2675" s="227">
        <f>IF(N2675="sníž. přenesená",J2675,0)</f>
        <v>0</v>
      </c>
      <c r="BI2675" s="227">
        <f>IF(N2675="nulová",J2675,0)</f>
        <v>0</v>
      </c>
      <c r="BJ2675" s="20" t="s">
        <v>77</v>
      </c>
      <c r="BK2675" s="227">
        <f>ROUND(I2675*H2675,2)</f>
        <v>0</v>
      </c>
      <c r="BL2675" s="20" t="s">
        <v>149</v>
      </c>
      <c r="BM2675" s="226" t="s">
        <v>4129</v>
      </c>
    </row>
    <row r="2676" s="2" customFormat="1" ht="16.5" customHeight="1">
      <c r="A2676" s="41"/>
      <c r="B2676" s="42"/>
      <c r="C2676" s="215" t="s">
        <v>4130</v>
      </c>
      <c r="D2676" s="215" t="s">
        <v>144</v>
      </c>
      <c r="E2676" s="216" t="s">
        <v>4131</v>
      </c>
      <c r="F2676" s="217" t="s">
        <v>4132</v>
      </c>
      <c r="G2676" s="218" t="s">
        <v>771</v>
      </c>
      <c r="H2676" s="219">
        <v>41</v>
      </c>
      <c r="I2676" s="220"/>
      <c r="J2676" s="221">
        <f>ROUND(I2676*H2676,2)</f>
        <v>0</v>
      </c>
      <c r="K2676" s="217" t="s">
        <v>19</v>
      </c>
      <c r="L2676" s="47"/>
      <c r="M2676" s="222" t="s">
        <v>19</v>
      </c>
      <c r="N2676" s="223" t="s">
        <v>40</v>
      </c>
      <c r="O2676" s="87"/>
      <c r="P2676" s="224">
        <f>O2676*H2676</f>
        <v>0</v>
      </c>
      <c r="Q2676" s="224">
        <v>0</v>
      </c>
      <c r="R2676" s="224">
        <f>Q2676*H2676</f>
        <v>0</v>
      </c>
      <c r="S2676" s="224">
        <v>0</v>
      </c>
      <c r="T2676" s="225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6" t="s">
        <v>149</v>
      </c>
      <c r="AT2676" s="226" t="s">
        <v>144</v>
      </c>
      <c r="AU2676" s="226" t="s">
        <v>163</v>
      </c>
      <c r="AY2676" s="20" t="s">
        <v>142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20" t="s">
        <v>77</v>
      </c>
      <c r="BK2676" s="227">
        <f>ROUND(I2676*H2676,2)</f>
        <v>0</v>
      </c>
      <c r="BL2676" s="20" t="s">
        <v>149</v>
      </c>
      <c r="BM2676" s="226" t="s">
        <v>4133</v>
      </c>
    </row>
    <row r="2677" s="2" customFormat="1" ht="16.5" customHeight="1">
      <c r="A2677" s="41"/>
      <c r="B2677" s="42"/>
      <c r="C2677" s="215" t="s">
        <v>4134</v>
      </c>
      <c r="D2677" s="215" t="s">
        <v>144</v>
      </c>
      <c r="E2677" s="216" t="s">
        <v>4135</v>
      </c>
      <c r="F2677" s="217" t="s">
        <v>4136</v>
      </c>
      <c r="G2677" s="218" t="s">
        <v>771</v>
      </c>
      <c r="H2677" s="219">
        <v>41</v>
      </c>
      <c r="I2677" s="220"/>
      <c r="J2677" s="221">
        <f>ROUND(I2677*H2677,2)</f>
        <v>0</v>
      </c>
      <c r="K2677" s="217" t="s">
        <v>19</v>
      </c>
      <c r="L2677" s="47"/>
      <c r="M2677" s="222" t="s">
        <v>19</v>
      </c>
      <c r="N2677" s="223" t="s">
        <v>40</v>
      </c>
      <c r="O2677" s="87"/>
      <c r="P2677" s="224">
        <f>O2677*H2677</f>
        <v>0</v>
      </c>
      <c r="Q2677" s="224">
        <v>0</v>
      </c>
      <c r="R2677" s="224">
        <f>Q2677*H2677</f>
        <v>0</v>
      </c>
      <c r="S2677" s="224">
        <v>0</v>
      </c>
      <c r="T2677" s="225">
        <f>S2677*H2677</f>
        <v>0</v>
      </c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R2677" s="226" t="s">
        <v>149</v>
      </c>
      <c r="AT2677" s="226" t="s">
        <v>144</v>
      </c>
      <c r="AU2677" s="226" t="s">
        <v>163</v>
      </c>
      <c r="AY2677" s="20" t="s">
        <v>142</v>
      </c>
      <c r="BE2677" s="227">
        <f>IF(N2677="základní",J2677,0)</f>
        <v>0</v>
      </c>
      <c r="BF2677" s="227">
        <f>IF(N2677="snížená",J2677,0)</f>
        <v>0</v>
      </c>
      <c r="BG2677" s="227">
        <f>IF(N2677="zákl. přenesená",J2677,0)</f>
        <v>0</v>
      </c>
      <c r="BH2677" s="227">
        <f>IF(N2677="sníž. přenesená",J2677,0)</f>
        <v>0</v>
      </c>
      <c r="BI2677" s="227">
        <f>IF(N2677="nulová",J2677,0)</f>
        <v>0</v>
      </c>
      <c r="BJ2677" s="20" t="s">
        <v>77</v>
      </c>
      <c r="BK2677" s="227">
        <f>ROUND(I2677*H2677,2)</f>
        <v>0</v>
      </c>
      <c r="BL2677" s="20" t="s">
        <v>149</v>
      </c>
      <c r="BM2677" s="226" t="s">
        <v>4137</v>
      </c>
    </row>
    <row r="2678" s="2" customFormat="1" ht="16.5" customHeight="1">
      <c r="A2678" s="41"/>
      <c r="B2678" s="42"/>
      <c r="C2678" s="215" t="s">
        <v>3989</v>
      </c>
      <c r="D2678" s="215" t="s">
        <v>144</v>
      </c>
      <c r="E2678" s="216" t="s">
        <v>4138</v>
      </c>
      <c r="F2678" s="217" t="s">
        <v>4139</v>
      </c>
      <c r="G2678" s="218" t="s">
        <v>771</v>
      </c>
      <c r="H2678" s="219">
        <v>9</v>
      </c>
      <c r="I2678" s="220"/>
      <c r="J2678" s="221">
        <f>ROUND(I2678*H2678,2)</f>
        <v>0</v>
      </c>
      <c r="K2678" s="217" t="s">
        <v>19</v>
      </c>
      <c r="L2678" s="47"/>
      <c r="M2678" s="222" t="s">
        <v>19</v>
      </c>
      <c r="N2678" s="223" t="s">
        <v>40</v>
      </c>
      <c r="O2678" s="87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26" t="s">
        <v>149</v>
      </c>
      <c r="AT2678" s="226" t="s">
        <v>144</v>
      </c>
      <c r="AU2678" s="226" t="s">
        <v>163</v>
      </c>
      <c r="AY2678" s="20" t="s">
        <v>142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20" t="s">
        <v>77</v>
      </c>
      <c r="BK2678" s="227">
        <f>ROUND(I2678*H2678,2)</f>
        <v>0</v>
      </c>
      <c r="BL2678" s="20" t="s">
        <v>149</v>
      </c>
      <c r="BM2678" s="226" t="s">
        <v>4140</v>
      </c>
    </row>
    <row r="2679" s="2" customFormat="1" ht="16.5" customHeight="1">
      <c r="A2679" s="41"/>
      <c r="B2679" s="42"/>
      <c r="C2679" s="215" t="s">
        <v>4141</v>
      </c>
      <c r="D2679" s="215" t="s">
        <v>144</v>
      </c>
      <c r="E2679" s="216" t="s">
        <v>4142</v>
      </c>
      <c r="F2679" s="217" t="s">
        <v>4098</v>
      </c>
      <c r="G2679" s="218" t="s">
        <v>771</v>
      </c>
      <c r="H2679" s="219">
        <v>120</v>
      </c>
      <c r="I2679" s="220"/>
      <c r="J2679" s="221">
        <f>ROUND(I2679*H2679,2)</f>
        <v>0</v>
      </c>
      <c r="K2679" s="217" t="s">
        <v>19</v>
      </c>
      <c r="L2679" s="47"/>
      <c r="M2679" s="222" t="s">
        <v>19</v>
      </c>
      <c r="N2679" s="223" t="s">
        <v>40</v>
      </c>
      <c r="O2679" s="87"/>
      <c r="P2679" s="224">
        <f>O2679*H2679</f>
        <v>0</v>
      </c>
      <c r="Q2679" s="224">
        <v>0</v>
      </c>
      <c r="R2679" s="224">
        <f>Q2679*H2679</f>
        <v>0</v>
      </c>
      <c r="S2679" s="224">
        <v>0</v>
      </c>
      <c r="T2679" s="225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26" t="s">
        <v>149</v>
      </c>
      <c r="AT2679" s="226" t="s">
        <v>144</v>
      </c>
      <c r="AU2679" s="226" t="s">
        <v>163</v>
      </c>
      <c r="AY2679" s="20" t="s">
        <v>142</v>
      </c>
      <c r="BE2679" s="227">
        <f>IF(N2679="základní",J2679,0)</f>
        <v>0</v>
      </c>
      <c r="BF2679" s="227">
        <f>IF(N2679="snížená",J2679,0)</f>
        <v>0</v>
      </c>
      <c r="BG2679" s="227">
        <f>IF(N2679="zákl. přenesená",J2679,0)</f>
        <v>0</v>
      </c>
      <c r="BH2679" s="227">
        <f>IF(N2679="sníž. přenesená",J2679,0)</f>
        <v>0</v>
      </c>
      <c r="BI2679" s="227">
        <f>IF(N2679="nulová",J2679,0)</f>
        <v>0</v>
      </c>
      <c r="BJ2679" s="20" t="s">
        <v>77</v>
      </c>
      <c r="BK2679" s="227">
        <f>ROUND(I2679*H2679,2)</f>
        <v>0</v>
      </c>
      <c r="BL2679" s="20" t="s">
        <v>149</v>
      </c>
      <c r="BM2679" s="226" t="s">
        <v>4143</v>
      </c>
    </row>
    <row r="2680" s="2" customFormat="1" ht="16.5" customHeight="1">
      <c r="A2680" s="41"/>
      <c r="B2680" s="42"/>
      <c r="C2680" s="215" t="s">
        <v>4144</v>
      </c>
      <c r="D2680" s="215" t="s">
        <v>144</v>
      </c>
      <c r="E2680" s="216" t="s">
        <v>4145</v>
      </c>
      <c r="F2680" s="217" t="s">
        <v>4146</v>
      </c>
      <c r="G2680" s="218" t="s">
        <v>771</v>
      </c>
      <c r="H2680" s="219">
        <v>40</v>
      </c>
      <c r="I2680" s="220"/>
      <c r="J2680" s="221">
        <f>ROUND(I2680*H2680,2)</f>
        <v>0</v>
      </c>
      <c r="K2680" s="217" t="s">
        <v>19</v>
      </c>
      <c r="L2680" s="47"/>
      <c r="M2680" s="222" t="s">
        <v>19</v>
      </c>
      <c r="N2680" s="223" t="s">
        <v>40</v>
      </c>
      <c r="O2680" s="87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6" t="s">
        <v>149</v>
      </c>
      <c r="AT2680" s="226" t="s">
        <v>144</v>
      </c>
      <c r="AU2680" s="226" t="s">
        <v>163</v>
      </c>
      <c r="AY2680" s="20" t="s">
        <v>142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20" t="s">
        <v>77</v>
      </c>
      <c r="BK2680" s="227">
        <f>ROUND(I2680*H2680,2)</f>
        <v>0</v>
      </c>
      <c r="BL2680" s="20" t="s">
        <v>149</v>
      </c>
      <c r="BM2680" s="226" t="s">
        <v>4147</v>
      </c>
    </row>
    <row r="2681" s="2" customFormat="1" ht="16.5" customHeight="1">
      <c r="A2681" s="41"/>
      <c r="B2681" s="42"/>
      <c r="C2681" s="215" t="s">
        <v>4148</v>
      </c>
      <c r="D2681" s="215" t="s">
        <v>144</v>
      </c>
      <c r="E2681" s="216" t="s">
        <v>4149</v>
      </c>
      <c r="F2681" s="217" t="s">
        <v>4150</v>
      </c>
      <c r="G2681" s="218" t="s">
        <v>771</v>
      </c>
      <c r="H2681" s="219">
        <v>1</v>
      </c>
      <c r="I2681" s="220"/>
      <c r="J2681" s="221">
        <f>ROUND(I2681*H2681,2)</f>
        <v>0</v>
      </c>
      <c r="K2681" s="217" t="s">
        <v>19</v>
      </c>
      <c r="L2681" s="47"/>
      <c r="M2681" s="222" t="s">
        <v>19</v>
      </c>
      <c r="N2681" s="223" t="s">
        <v>40</v>
      </c>
      <c r="O2681" s="87"/>
      <c r="P2681" s="224">
        <f>O2681*H2681</f>
        <v>0</v>
      </c>
      <c r="Q2681" s="224">
        <v>0</v>
      </c>
      <c r="R2681" s="224">
        <f>Q2681*H2681</f>
        <v>0</v>
      </c>
      <c r="S2681" s="224">
        <v>0</v>
      </c>
      <c r="T2681" s="225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26" t="s">
        <v>149</v>
      </c>
      <c r="AT2681" s="226" t="s">
        <v>144</v>
      </c>
      <c r="AU2681" s="226" t="s">
        <v>163</v>
      </c>
      <c r="AY2681" s="20" t="s">
        <v>142</v>
      </c>
      <c r="BE2681" s="227">
        <f>IF(N2681="základní",J2681,0)</f>
        <v>0</v>
      </c>
      <c r="BF2681" s="227">
        <f>IF(N2681="snížená",J2681,0)</f>
        <v>0</v>
      </c>
      <c r="BG2681" s="227">
        <f>IF(N2681="zákl. přenesená",J2681,0)</f>
        <v>0</v>
      </c>
      <c r="BH2681" s="227">
        <f>IF(N2681="sníž. přenesená",J2681,0)</f>
        <v>0</v>
      </c>
      <c r="BI2681" s="227">
        <f>IF(N2681="nulová",J2681,0)</f>
        <v>0</v>
      </c>
      <c r="BJ2681" s="20" t="s">
        <v>77</v>
      </c>
      <c r="BK2681" s="227">
        <f>ROUND(I2681*H2681,2)</f>
        <v>0</v>
      </c>
      <c r="BL2681" s="20" t="s">
        <v>149</v>
      </c>
      <c r="BM2681" s="226" t="s">
        <v>4151</v>
      </c>
    </row>
    <row r="2682" s="12" customFormat="1" ht="20.88" customHeight="1">
      <c r="A2682" s="12"/>
      <c r="B2682" s="199"/>
      <c r="C2682" s="200"/>
      <c r="D2682" s="201" t="s">
        <v>68</v>
      </c>
      <c r="E2682" s="213" t="s">
        <v>237</v>
      </c>
      <c r="F2682" s="213" t="s">
        <v>4152</v>
      </c>
      <c r="G2682" s="200"/>
      <c r="H2682" s="200"/>
      <c r="I2682" s="203"/>
      <c r="J2682" s="214">
        <f>BK2682</f>
        <v>0</v>
      </c>
      <c r="K2682" s="200"/>
      <c r="L2682" s="205"/>
      <c r="M2682" s="206"/>
      <c r="N2682" s="207"/>
      <c r="O2682" s="207"/>
      <c r="P2682" s="208">
        <f>SUM(P2683:P2692)</f>
        <v>0</v>
      </c>
      <c r="Q2682" s="207"/>
      <c r="R2682" s="208">
        <f>SUM(R2683:R2692)</f>
        <v>0</v>
      </c>
      <c r="S2682" s="207"/>
      <c r="T2682" s="209">
        <f>SUM(T2683:T2692)</f>
        <v>0</v>
      </c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R2682" s="210" t="s">
        <v>77</v>
      </c>
      <c r="AT2682" s="211" t="s">
        <v>68</v>
      </c>
      <c r="AU2682" s="211" t="s">
        <v>79</v>
      </c>
      <c r="AY2682" s="210" t="s">
        <v>142</v>
      </c>
      <c r="BK2682" s="212">
        <f>SUM(BK2683:BK2692)</f>
        <v>0</v>
      </c>
    </row>
    <row r="2683" s="2" customFormat="1" ht="16.5" customHeight="1">
      <c r="A2683" s="41"/>
      <c r="B2683" s="42"/>
      <c r="C2683" s="215" t="s">
        <v>4153</v>
      </c>
      <c r="D2683" s="215" t="s">
        <v>144</v>
      </c>
      <c r="E2683" s="216" t="s">
        <v>4154</v>
      </c>
      <c r="F2683" s="217" t="s">
        <v>4155</v>
      </c>
      <c r="G2683" s="218" t="s">
        <v>176</v>
      </c>
      <c r="H2683" s="219">
        <v>500</v>
      </c>
      <c r="I2683" s="220"/>
      <c r="J2683" s="221">
        <f>ROUND(I2683*H2683,2)</f>
        <v>0</v>
      </c>
      <c r="K2683" s="217" t="s">
        <v>19</v>
      </c>
      <c r="L2683" s="47"/>
      <c r="M2683" s="222" t="s">
        <v>19</v>
      </c>
      <c r="N2683" s="223" t="s">
        <v>40</v>
      </c>
      <c r="O2683" s="87"/>
      <c r="P2683" s="224">
        <f>O2683*H2683</f>
        <v>0</v>
      </c>
      <c r="Q2683" s="224">
        <v>0</v>
      </c>
      <c r="R2683" s="224">
        <f>Q2683*H2683</f>
        <v>0</v>
      </c>
      <c r="S2683" s="224">
        <v>0</v>
      </c>
      <c r="T2683" s="225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6" t="s">
        <v>149</v>
      </c>
      <c r="AT2683" s="226" t="s">
        <v>144</v>
      </c>
      <c r="AU2683" s="226" t="s">
        <v>163</v>
      </c>
      <c r="AY2683" s="20" t="s">
        <v>142</v>
      </c>
      <c r="BE2683" s="227">
        <f>IF(N2683="základní",J2683,0)</f>
        <v>0</v>
      </c>
      <c r="BF2683" s="227">
        <f>IF(N2683="snížená",J2683,0)</f>
        <v>0</v>
      </c>
      <c r="BG2683" s="227">
        <f>IF(N2683="zákl. přenesená",J2683,0)</f>
        <v>0</v>
      </c>
      <c r="BH2683" s="227">
        <f>IF(N2683="sníž. přenesená",J2683,0)</f>
        <v>0</v>
      </c>
      <c r="BI2683" s="227">
        <f>IF(N2683="nulová",J2683,0)</f>
        <v>0</v>
      </c>
      <c r="BJ2683" s="20" t="s">
        <v>77</v>
      </c>
      <c r="BK2683" s="227">
        <f>ROUND(I2683*H2683,2)</f>
        <v>0</v>
      </c>
      <c r="BL2683" s="20" t="s">
        <v>149</v>
      </c>
      <c r="BM2683" s="226" t="s">
        <v>4156</v>
      </c>
    </row>
    <row r="2684" s="2" customFormat="1" ht="16.5" customHeight="1">
      <c r="A2684" s="41"/>
      <c r="B2684" s="42"/>
      <c r="C2684" s="215" t="s">
        <v>4157</v>
      </c>
      <c r="D2684" s="215" t="s">
        <v>144</v>
      </c>
      <c r="E2684" s="216" t="s">
        <v>4158</v>
      </c>
      <c r="F2684" s="217" t="s">
        <v>4159</v>
      </c>
      <c r="G2684" s="218" t="s">
        <v>176</v>
      </c>
      <c r="H2684" s="219">
        <v>15</v>
      </c>
      <c r="I2684" s="220"/>
      <c r="J2684" s="221">
        <f>ROUND(I2684*H2684,2)</f>
        <v>0</v>
      </c>
      <c r="K2684" s="217" t="s">
        <v>19</v>
      </c>
      <c r="L2684" s="47"/>
      <c r="M2684" s="222" t="s">
        <v>19</v>
      </c>
      <c r="N2684" s="223" t="s">
        <v>40</v>
      </c>
      <c r="O2684" s="87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6" t="s">
        <v>149</v>
      </c>
      <c r="AT2684" s="226" t="s">
        <v>144</v>
      </c>
      <c r="AU2684" s="226" t="s">
        <v>163</v>
      </c>
      <c r="AY2684" s="20" t="s">
        <v>142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20" t="s">
        <v>77</v>
      </c>
      <c r="BK2684" s="227">
        <f>ROUND(I2684*H2684,2)</f>
        <v>0</v>
      </c>
      <c r="BL2684" s="20" t="s">
        <v>149</v>
      </c>
      <c r="BM2684" s="226" t="s">
        <v>4160</v>
      </c>
    </row>
    <row r="2685" s="2" customFormat="1" ht="16.5" customHeight="1">
      <c r="A2685" s="41"/>
      <c r="B2685" s="42"/>
      <c r="C2685" s="215" t="s">
        <v>4161</v>
      </c>
      <c r="D2685" s="215" t="s">
        <v>144</v>
      </c>
      <c r="E2685" s="216" t="s">
        <v>4162</v>
      </c>
      <c r="F2685" s="217" t="s">
        <v>4163</v>
      </c>
      <c r="G2685" s="218" t="s">
        <v>771</v>
      </c>
      <c r="H2685" s="219">
        <v>128</v>
      </c>
      <c r="I2685" s="220"/>
      <c r="J2685" s="221">
        <f>ROUND(I2685*H2685,2)</f>
        <v>0</v>
      </c>
      <c r="K2685" s="217" t="s">
        <v>19</v>
      </c>
      <c r="L2685" s="47"/>
      <c r="M2685" s="222" t="s">
        <v>19</v>
      </c>
      <c r="N2685" s="223" t="s">
        <v>40</v>
      </c>
      <c r="O2685" s="87"/>
      <c r="P2685" s="224">
        <f>O2685*H2685</f>
        <v>0</v>
      </c>
      <c r="Q2685" s="224">
        <v>0</v>
      </c>
      <c r="R2685" s="224">
        <f>Q2685*H2685</f>
        <v>0</v>
      </c>
      <c r="S2685" s="224">
        <v>0</v>
      </c>
      <c r="T2685" s="225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26" t="s">
        <v>149</v>
      </c>
      <c r="AT2685" s="226" t="s">
        <v>144</v>
      </c>
      <c r="AU2685" s="226" t="s">
        <v>163</v>
      </c>
      <c r="AY2685" s="20" t="s">
        <v>142</v>
      </c>
      <c r="BE2685" s="227">
        <f>IF(N2685="základní",J2685,0)</f>
        <v>0</v>
      </c>
      <c r="BF2685" s="227">
        <f>IF(N2685="snížená",J2685,0)</f>
        <v>0</v>
      </c>
      <c r="BG2685" s="227">
        <f>IF(N2685="zákl. přenesená",J2685,0)</f>
        <v>0</v>
      </c>
      <c r="BH2685" s="227">
        <f>IF(N2685="sníž. přenesená",J2685,0)</f>
        <v>0</v>
      </c>
      <c r="BI2685" s="227">
        <f>IF(N2685="nulová",J2685,0)</f>
        <v>0</v>
      </c>
      <c r="BJ2685" s="20" t="s">
        <v>77</v>
      </c>
      <c r="BK2685" s="227">
        <f>ROUND(I2685*H2685,2)</f>
        <v>0</v>
      </c>
      <c r="BL2685" s="20" t="s">
        <v>149</v>
      </c>
      <c r="BM2685" s="226" t="s">
        <v>4164</v>
      </c>
    </row>
    <row r="2686" s="2" customFormat="1" ht="16.5" customHeight="1">
      <c r="A2686" s="41"/>
      <c r="B2686" s="42"/>
      <c r="C2686" s="215" t="s">
        <v>4165</v>
      </c>
      <c r="D2686" s="215" t="s">
        <v>144</v>
      </c>
      <c r="E2686" s="216" t="s">
        <v>4166</v>
      </c>
      <c r="F2686" s="217" t="s">
        <v>4167</v>
      </c>
      <c r="G2686" s="218" t="s">
        <v>176</v>
      </c>
      <c r="H2686" s="219">
        <v>35</v>
      </c>
      <c r="I2686" s="220"/>
      <c r="J2686" s="221">
        <f>ROUND(I2686*H2686,2)</f>
        <v>0</v>
      </c>
      <c r="K2686" s="217" t="s">
        <v>19</v>
      </c>
      <c r="L2686" s="47"/>
      <c r="M2686" s="222" t="s">
        <v>19</v>
      </c>
      <c r="N2686" s="223" t="s">
        <v>40</v>
      </c>
      <c r="O2686" s="87"/>
      <c r="P2686" s="224">
        <f>O2686*H2686</f>
        <v>0</v>
      </c>
      <c r="Q2686" s="224">
        <v>0</v>
      </c>
      <c r="R2686" s="224">
        <f>Q2686*H2686</f>
        <v>0</v>
      </c>
      <c r="S2686" s="224">
        <v>0</v>
      </c>
      <c r="T2686" s="225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6" t="s">
        <v>149</v>
      </c>
      <c r="AT2686" s="226" t="s">
        <v>144</v>
      </c>
      <c r="AU2686" s="226" t="s">
        <v>163</v>
      </c>
      <c r="AY2686" s="20" t="s">
        <v>142</v>
      </c>
      <c r="BE2686" s="227">
        <f>IF(N2686="základní",J2686,0)</f>
        <v>0</v>
      </c>
      <c r="BF2686" s="227">
        <f>IF(N2686="snížená",J2686,0)</f>
        <v>0</v>
      </c>
      <c r="BG2686" s="227">
        <f>IF(N2686="zákl. přenesená",J2686,0)</f>
        <v>0</v>
      </c>
      <c r="BH2686" s="227">
        <f>IF(N2686="sníž. přenesená",J2686,0)</f>
        <v>0</v>
      </c>
      <c r="BI2686" s="227">
        <f>IF(N2686="nulová",J2686,0)</f>
        <v>0</v>
      </c>
      <c r="BJ2686" s="20" t="s">
        <v>77</v>
      </c>
      <c r="BK2686" s="227">
        <f>ROUND(I2686*H2686,2)</f>
        <v>0</v>
      </c>
      <c r="BL2686" s="20" t="s">
        <v>149</v>
      </c>
      <c r="BM2686" s="226" t="s">
        <v>4168</v>
      </c>
    </row>
    <row r="2687" s="2" customFormat="1" ht="16.5" customHeight="1">
      <c r="A2687" s="41"/>
      <c r="B2687" s="42"/>
      <c r="C2687" s="215" t="s">
        <v>4169</v>
      </c>
      <c r="D2687" s="215" t="s">
        <v>144</v>
      </c>
      <c r="E2687" s="216" t="s">
        <v>4170</v>
      </c>
      <c r="F2687" s="217" t="s">
        <v>4171</v>
      </c>
      <c r="G2687" s="218" t="s">
        <v>176</v>
      </c>
      <c r="H2687" s="219">
        <v>70</v>
      </c>
      <c r="I2687" s="220"/>
      <c r="J2687" s="221">
        <f>ROUND(I2687*H2687,2)</f>
        <v>0</v>
      </c>
      <c r="K2687" s="217" t="s">
        <v>19</v>
      </c>
      <c r="L2687" s="47"/>
      <c r="M2687" s="222" t="s">
        <v>19</v>
      </c>
      <c r="N2687" s="223" t="s">
        <v>40</v>
      </c>
      <c r="O2687" s="87"/>
      <c r="P2687" s="224">
        <f>O2687*H2687</f>
        <v>0</v>
      </c>
      <c r="Q2687" s="224">
        <v>0</v>
      </c>
      <c r="R2687" s="224">
        <f>Q2687*H2687</f>
        <v>0</v>
      </c>
      <c r="S2687" s="224">
        <v>0</v>
      </c>
      <c r="T2687" s="225">
        <f>S2687*H2687</f>
        <v>0</v>
      </c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R2687" s="226" t="s">
        <v>149</v>
      </c>
      <c r="AT2687" s="226" t="s">
        <v>144</v>
      </c>
      <c r="AU2687" s="226" t="s">
        <v>163</v>
      </c>
      <c r="AY2687" s="20" t="s">
        <v>142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20" t="s">
        <v>77</v>
      </c>
      <c r="BK2687" s="227">
        <f>ROUND(I2687*H2687,2)</f>
        <v>0</v>
      </c>
      <c r="BL2687" s="20" t="s">
        <v>149</v>
      </c>
      <c r="BM2687" s="226" t="s">
        <v>4172</v>
      </c>
    </row>
    <row r="2688" s="2" customFormat="1" ht="16.5" customHeight="1">
      <c r="A2688" s="41"/>
      <c r="B2688" s="42"/>
      <c r="C2688" s="215" t="s">
        <v>4173</v>
      </c>
      <c r="D2688" s="215" t="s">
        <v>144</v>
      </c>
      <c r="E2688" s="216" t="s">
        <v>4174</v>
      </c>
      <c r="F2688" s="217" t="s">
        <v>4175</v>
      </c>
      <c r="G2688" s="218" t="s">
        <v>176</v>
      </c>
      <c r="H2688" s="219">
        <v>22</v>
      </c>
      <c r="I2688" s="220"/>
      <c r="J2688" s="221">
        <f>ROUND(I2688*H2688,2)</f>
        <v>0</v>
      </c>
      <c r="K2688" s="217" t="s">
        <v>19</v>
      </c>
      <c r="L2688" s="47"/>
      <c r="M2688" s="222" t="s">
        <v>19</v>
      </c>
      <c r="N2688" s="223" t="s">
        <v>40</v>
      </c>
      <c r="O2688" s="87"/>
      <c r="P2688" s="224">
        <f>O2688*H2688</f>
        <v>0</v>
      </c>
      <c r="Q2688" s="224">
        <v>0</v>
      </c>
      <c r="R2688" s="224">
        <f>Q2688*H2688</f>
        <v>0</v>
      </c>
      <c r="S2688" s="224">
        <v>0</v>
      </c>
      <c r="T2688" s="225">
        <f>S2688*H2688</f>
        <v>0</v>
      </c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R2688" s="226" t="s">
        <v>149</v>
      </c>
      <c r="AT2688" s="226" t="s">
        <v>144</v>
      </c>
      <c r="AU2688" s="226" t="s">
        <v>163</v>
      </c>
      <c r="AY2688" s="20" t="s">
        <v>142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20" t="s">
        <v>77</v>
      </c>
      <c r="BK2688" s="227">
        <f>ROUND(I2688*H2688,2)</f>
        <v>0</v>
      </c>
      <c r="BL2688" s="20" t="s">
        <v>149</v>
      </c>
      <c r="BM2688" s="226" t="s">
        <v>4176</v>
      </c>
    </row>
    <row r="2689" s="2" customFormat="1" ht="16.5" customHeight="1">
      <c r="A2689" s="41"/>
      <c r="B2689" s="42"/>
      <c r="C2689" s="215" t="s">
        <v>4177</v>
      </c>
      <c r="D2689" s="215" t="s">
        <v>144</v>
      </c>
      <c r="E2689" s="216" t="s">
        <v>4178</v>
      </c>
      <c r="F2689" s="217" t="s">
        <v>4179</v>
      </c>
      <c r="G2689" s="218" t="s">
        <v>176</v>
      </c>
      <c r="H2689" s="219">
        <v>15</v>
      </c>
      <c r="I2689" s="220"/>
      <c r="J2689" s="221">
        <f>ROUND(I2689*H2689,2)</f>
        <v>0</v>
      </c>
      <c r="K2689" s="217" t="s">
        <v>19</v>
      </c>
      <c r="L2689" s="47"/>
      <c r="M2689" s="222" t="s">
        <v>19</v>
      </c>
      <c r="N2689" s="223" t="s">
        <v>40</v>
      </c>
      <c r="O2689" s="87"/>
      <c r="P2689" s="224">
        <f>O2689*H2689</f>
        <v>0</v>
      </c>
      <c r="Q2689" s="224">
        <v>0</v>
      </c>
      <c r="R2689" s="224">
        <f>Q2689*H2689</f>
        <v>0</v>
      </c>
      <c r="S2689" s="224">
        <v>0</v>
      </c>
      <c r="T2689" s="225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26" t="s">
        <v>149</v>
      </c>
      <c r="AT2689" s="226" t="s">
        <v>144</v>
      </c>
      <c r="AU2689" s="226" t="s">
        <v>163</v>
      </c>
      <c r="AY2689" s="20" t="s">
        <v>142</v>
      </c>
      <c r="BE2689" s="227">
        <f>IF(N2689="základní",J2689,0)</f>
        <v>0</v>
      </c>
      <c r="BF2689" s="227">
        <f>IF(N2689="snížená",J2689,0)</f>
        <v>0</v>
      </c>
      <c r="BG2689" s="227">
        <f>IF(N2689="zákl. přenesená",J2689,0)</f>
        <v>0</v>
      </c>
      <c r="BH2689" s="227">
        <f>IF(N2689="sníž. přenesená",J2689,0)</f>
        <v>0</v>
      </c>
      <c r="BI2689" s="227">
        <f>IF(N2689="nulová",J2689,0)</f>
        <v>0</v>
      </c>
      <c r="BJ2689" s="20" t="s">
        <v>77</v>
      </c>
      <c r="BK2689" s="227">
        <f>ROUND(I2689*H2689,2)</f>
        <v>0</v>
      </c>
      <c r="BL2689" s="20" t="s">
        <v>149</v>
      </c>
      <c r="BM2689" s="226" t="s">
        <v>4180</v>
      </c>
    </row>
    <row r="2690" s="2" customFormat="1" ht="16.5" customHeight="1">
      <c r="A2690" s="41"/>
      <c r="B2690" s="42"/>
      <c r="C2690" s="215" t="s">
        <v>4181</v>
      </c>
      <c r="D2690" s="215" t="s">
        <v>144</v>
      </c>
      <c r="E2690" s="216" t="s">
        <v>4182</v>
      </c>
      <c r="F2690" s="217" t="s">
        <v>4183</v>
      </c>
      <c r="G2690" s="218" t="s">
        <v>176</v>
      </c>
      <c r="H2690" s="219">
        <v>10</v>
      </c>
      <c r="I2690" s="220"/>
      <c r="J2690" s="221">
        <f>ROUND(I2690*H2690,2)</f>
        <v>0</v>
      </c>
      <c r="K2690" s="217" t="s">
        <v>19</v>
      </c>
      <c r="L2690" s="47"/>
      <c r="M2690" s="222" t="s">
        <v>19</v>
      </c>
      <c r="N2690" s="223" t="s">
        <v>40</v>
      </c>
      <c r="O2690" s="87"/>
      <c r="P2690" s="224">
        <f>O2690*H2690</f>
        <v>0</v>
      </c>
      <c r="Q2690" s="224">
        <v>0</v>
      </c>
      <c r="R2690" s="224">
        <f>Q2690*H2690</f>
        <v>0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149</v>
      </c>
      <c r="AT2690" s="226" t="s">
        <v>144</v>
      </c>
      <c r="AU2690" s="226" t="s">
        <v>163</v>
      </c>
      <c r="AY2690" s="20" t="s">
        <v>142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77</v>
      </c>
      <c r="BK2690" s="227">
        <f>ROUND(I2690*H2690,2)</f>
        <v>0</v>
      </c>
      <c r="BL2690" s="20" t="s">
        <v>149</v>
      </c>
      <c r="BM2690" s="226" t="s">
        <v>4184</v>
      </c>
    </row>
    <row r="2691" s="2" customFormat="1" ht="16.5" customHeight="1">
      <c r="A2691" s="41"/>
      <c r="B2691" s="42"/>
      <c r="C2691" s="215" t="s">
        <v>4185</v>
      </c>
      <c r="D2691" s="215" t="s">
        <v>144</v>
      </c>
      <c r="E2691" s="216" t="s">
        <v>4186</v>
      </c>
      <c r="F2691" s="217" t="s">
        <v>4187</v>
      </c>
      <c r="G2691" s="218" t="s">
        <v>176</v>
      </c>
      <c r="H2691" s="219">
        <v>20</v>
      </c>
      <c r="I2691" s="220"/>
      <c r="J2691" s="221">
        <f>ROUND(I2691*H2691,2)</f>
        <v>0</v>
      </c>
      <c r="K2691" s="217" t="s">
        <v>19</v>
      </c>
      <c r="L2691" s="47"/>
      <c r="M2691" s="222" t="s">
        <v>19</v>
      </c>
      <c r="N2691" s="223" t="s">
        <v>40</v>
      </c>
      <c r="O2691" s="87"/>
      <c r="P2691" s="224">
        <f>O2691*H2691</f>
        <v>0</v>
      </c>
      <c r="Q2691" s="224">
        <v>0</v>
      </c>
      <c r="R2691" s="224">
        <f>Q2691*H2691</f>
        <v>0</v>
      </c>
      <c r="S2691" s="224">
        <v>0</v>
      </c>
      <c r="T2691" s="225">
        <f>S2691*H2691</f>
        <v>0</v>
      </c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R2691" s="226" t="s">
        <v>149</v>
      </c>
      <c r="AT2691" s="226" t="s">
        <v>144</v>
      </c>
      <c r="AU2691" s="226" t="s">
        <v>163</v>
      </c>
      <c r="AY2691" s="20" t="s">
        <v>142</v>
      </c>
      <c r="BE2691" s="227">
        <f>IF(N2691="základní",J2691,0)</f>
        <v>0</v>
      </c>
      <c r="BF2691" s="227">
        <f>IF(N2691="snížená",J2691,0)</f>
        <v>0</v>
      </c>
      <c r="BG2691" s="227">
        <f>IF(N2691="zákl. přenesená",J2691,0)</f>
        <v>0</v>
      </c>
      <c r="BH2691" s="227">
        <f>IF(N2691="sníž. přenesená",J2691,0)</f>
        <v>0</v>
      </c>
      <c r="BI2691" s="227">
        <f>IF(N2691="nulová",J2691,0)</f>
        <v>0</v>
      </c>
      <c r="BJ2691" s="20" t="s">
        <v>77</v>
      </c>
      <c r="BK2691" s="227">
        <f>ROUND(I2691*H2691,2)</f>
        <v>0</v>
      </c>
      <c r="BL2691" s="20" t="s">
        <v>149</v>
      </c>
      <c r="BM2691" s="226" t="s">
        <v>4188</v>
      </c>
    </row>
    <row r="2692" s="2" customFormat="1" ht="16.5" customHeight="1">
      <c r="A2692" s="41"/>
      <c r="B2692" s="42"/>
      <c r="C2692" s="215" t="s">
        <v>4189</v>
      </c>
      <c r="D2692" s="215" t="s">
        <v>144</v>
      </c>
      <c r="E2692" s="216" t="s">
        <v>4190</v>
      </c>
      <c r="F2692" s="217" t="s">
        <v>4191</v>
      </c>
      <c r="G2692" s="218" t="s">
        <v>176</v>
      </c>
      <c r="H2692" s="219">
        <v>350</v>
      </c>
      <c r="I2692" s="220"/>
      <c r="J2692" s="221">
        <f>ROUND(I2692*H2692,2)</f>
        <v>0</v>
      </c>
      <c r="K2692" s="217" t="s">
        <v>19</v>
      </c>
      <c r="L2692" s="47"/>
      <c r="M2692" s="222" t="s">
        <v>19</v>
      </c>
      <c r="N2692" s="223" t="s">
        <v>40</v>
      </c>
      <c r="O2692" s="87"/>
      <c r="P2692" s="224">
        <f>O2692*H2692</f>
        <v>0</v>
      </c>
      <c r="Q2692" s="224">
        <v>0</v>
      </c>
      <c r="R2692" s="224">
        <f>Q2692*H2692</f>
        <v>0</v>
      </c>
      <c r="S2692" s="224">
        <v>0</v>
      </c>
      <c r="T2692" s="225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26" t="s">
        <v>149</v>
      </c>
      <c r="AT2692" s="226" t="s">
        <v>144</v>
      </c>
      <c r="AU2692" s="226" t="s">
        <v>163</v>
      </c>
      <c r="AY2692" s="20" t="s">
        <v>142</v>
      </c>
      <c r="BE2692" s="227">
        <f>IF(N2692="základní",J2692,0)</f>
        <v>0</v>
      </c>
      <c r="BF2692" s="227">
        <f>IF(N2692="snížená",J2692,0)</f>
        <v>0</v>
      </c>
      <c r="BG2692" s="227">
        <f>IF(N2692="zákl. přenesená",J2692,0)</f>
        <v>0</v>
      </c>
      <c r="BH2692" s="227">
        <f>IF(N2692="sníž. přenesená",J2692,0)</f>
        <v>0</v>
      </c>
      <c r="BI2692" s="227">
        <f>IF(N2692="nulová",J2692,0)</f>
        <v>0</v>
      </c>
      <c r="BJ2692" s="20" t="s">
        <v>77</v>
      </c>
      <c r="BK2692" s="227">
        <f>ROUND(I2692*H2692,2)</f>
        <v>0</v>
      </c>
      <c r="BL2692" s="20" t="s">
        <v>149</v>
      </c>
      <c r="BM2692" s="226" t="s">
        <v>4192</v>
      </c>
    </row>
    <row r="2693" s="12" customFormat="1" ht="20.88" customHeight="1">
      <c r="A2693" s="12"/>
      <c r="B2693" s="199"/>
      <c r="C2693" s="200"/>
      <c r="D2693" s="201" t="s">
        <v>68</v>
      </c>
      <c r="E2693" s="213" t="s">
        <v>8</v>
      </c>
      <c r="F2693" s="213" t="s">
        <v>4193</v>
      </c>
      <c r="G2693" s="200"/>
      <c r="H2693" s="200"/>
      <c r="I2693" s="203"/>
      <c r="J2693" s="214">
        <f>BK2693</f>
        <v>0</v>
      </c>
      <c r="K2693" s="200"/>
      <c r="L2693" s="205"/>
      <c r="M2693" s="206"/>
      <c r="N2693" s="207"/>
      <c r="O2693" s="207"/>
      <c r="P2693" s="208">
        <f>SUM(P2694:P2703)</f>
        <v>0</v>
      </c>
      <c r="Q2693" s="207"/>
      <c r="R2693" s="208">
        <f>SUM(R2694:R2703)</f>
        <v>0</v>
      </c>
      <c r="S2693" s="207"/>
      <c r="T2693" s="209">
        <f>SUM(T2694:T2703)</f>
        <v>0</v>
      </c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R2693" s="210" t="s">
        <v>77</v>
      </c>
      <c r="AT2693" s="211" t="s">
        <v>68</v>
      </c>
      <c r="AU2693" s="211" t="s">
        <v>79</v>
      </c>
      <c r="AY2693" s="210" t="s">
        <v>142</v>
      </c>
      <c r="BK2693" s="212">
        <f>SUM(BK2694:BK2703)</f>
        <v>0</v>
      </c>
    </row>
    <row r="2694" s="2" customFormat="1" ht="16.5" customHeight="1">
      <c r="A2694" s="41"/>
      <c r="B2694" s="42"/>
      <c r="C2694" s="215" t="s">
        <v>4194</v>
      </c>
      <c r="D2694" s="215" t="s">
        <v>144</v>
      </c>
      <c r="E2694" s="216" t="s">
        <v>4195</v>
      </c>
      <c r="F2694" s="217" t="s">
        <v>4196</v>
      </c>
      <c r="G2694" s="218" t="s">
        <v>771</v>
      </c>
      <c r="H2694" s="219">
        <v>2</v>
      </c>
      <c r="I2694" s="220"/>
      <c r="J2694" s="221">
        <f>ROUND(I2694*H2694,2)</f>
        <v>0</v>
      </c>
      <c r="K2694" s="217" t="s">
        <v>19</v>
      </c>
      <c r="L2694" s="47"/>
      <c r="M2694" s="222" t="s">
        <v>19</v>
      </c>
      <c r="N2694" s="223" t="s">
        <v>40</v>
      </c>
      <c r="O2694" s="87"/>
      <c r="P2694" s="224">
        <f>O2694*H2694</f>
        <v>0</v>
      </c>
      <c r="Q2694" s="224">
        <v>0</v>
      </c>
      <c r="R2694" s="224">
        <f>Q2694*H2694</f>
        <v>0</v>
      </c>
      <c r="S2694" s="224">
        <v>0</v>
      </c>
      <c r="T2694" s="225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26" t="s">
        <v>149</v>
      </c>
      <c r="AT2694" s="226" t="s">
        <v>144</v>
      </c>
      <c r="AU2694" s="226" t="s">
        <v>163</v>
      </c>
      <c r="AY2694" s="20" t="s">
        <v>142</v>
      </c>
      <c r="BE2694" s="227">
        <f>IF(N2694="základní",J2694,0)</f>
        <v>0</v>
      </c>
      <c r="BF2694" s="227">
        <f>IF(N2694="snížená",J2694,0)</f>
        <v>0</v>
      </c>
      <c r="BG2694" s="227">
        <f>IF(N2694="zákl. přenesená",J2694,0)</f>
        <v>0</v>
      </c>
      <c r="BH2694" s="227">
        <f>IF(N2694="sníž. přenesená",J2694,0)</f>
        <v>0</v>
      </c>
      <c r="BI2694" s="227">
        <f>IF(N2694="nulová",J2694,0)</f>
        <v>0</v>
      </c>
      <c r="BJ2694" s="20" t="s">
        <v>77</v>
      </c>
      <c r="BK2694" s="227">
        <f>ROUND(I2694*H2694,2)</f>
        <v>0</v>
      </c>
      <c r="BL2694" s="20" t="s">
        <v>149</v>
      </c>
      <c r="BM2694" s="226" t="s">
        <v>4197</v>
      </c>
    </row>
    <row r="2695" s="2" customFormat="1" ht="16.5" customHeight="1">
      <c r="A2695" s="41"/>
      <c r="B2695" s="42"/>
      <c r="C2695" s="215" t="s">
        <v>4198</v>
      </c>
      <c r="D2695" s="215" t="s">
        <v>144</v>
      </c>
      <c r="E2695" s="216" t="s">
        <v>4199</v>
      </c>
      <c r="F2695" s="217" t="s">
        <v>4200</v>
      </c>
      <c r="G2695" s="218" t="s">
        <v>771</v>
      </c>
      <c r="H2695" s="219">
        <v>4</v>
      </c>
      <c r="I2695" s="220"/>
      <c r="J2695" s="221">
        <f>ROUND(I2695*H2695,2)</f>
        <v>0</v>
      </c>
      <c r="K2695" s="217" t="s">
        <v>19</v>
      </c>
      <c r="L2695" s="47"/>
      <c r="M2695" s="222" t="s">
        <v>19</v>
      </c>
      <c r="N2695" s="223" t="s">
        <v>40</v>
      </c>
      <c r="O2695" s="87"/>
      <c r="P2695" s="224">
        <f>O2695*H2695</f>
        <v>0</v>
      </c>
      <c r="Q2695" s="224">
        <v>0</v>
      </c>
      <c r="R2695" s="224">
        <f>Q2695*H2695</f>
        <v>0</v>
      </c>
      <c r="S2695" s="224">
        <v>0</v>
      </c>
      <c r="T2695" s="225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26" t="s">
        <v>149</v>
      </c>
      <c r="AT2695" s="226" t="s">
        <v>144</v>
      </c>
      <c r="AU2695" s="226" t="s">
        <v>163</v>
      </c>
      <c r="AY2695" s="20" t="s">
        <v>142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20" t="s">
        <v>77</v>
      </c>
      <c r="BK2695" s="227">
        <f>ROUND(I2695*H2695,2)</f>
        <v>0</v>
      </c>
      <c r="BL2695" s="20" t="s">
        <v>149</v>
      </c>
      <c r="BM2695" s="226" t="s">
        <v>4201</v>
      </c>
    </row>
    <row r="2696" s="2" customFormat="1" ht="16.5" customHeight="1">
      <c r="A2696" s="41"/>
      <c r="B2696" s="42"/>
      <c r="C2696" s="215" t="s">
        <v>4202</v>
      </c>
      <c r="D2696" s="215" t="s">
        <v>144</v>
      </c>
      <c r="E2696" s="216" t="s">
        <v>4203</v>
      </c>
      <c r="F2696" s="217" t="s">
        <v>4204</v>
      </c>
      <c r="G2696" s="218" t="s">
        <v>771</v>
      </c>
      <c r="H2696" s="219">
        <v>12</v>
      </c>
      <c r="I2696" s="220"/>
      <c r="J2696" s="221">
        <f>ROUND(I2696*H2696,2)</f>
        <v>0</v>
      </c>
      <c r="K2696" s="217" t="s">
        <v>19</v>
      </c>
      <c r="L2696" s="47"/>
      <c r="M2696" s="222" t="s">
        <v>19</v>
      </c>
      <c r="N2696" s="223" t="s">
        <v>40</v>
      </c>
      <c r="O2696" s="87"/>
      <c r="P2696" s="224">
        <f>O2696*H2696</f>
        <v>0</v>
      </c>
      <c r="Q2696" s="224">
        <v>0</v>
      </c>
      <c r="R2696" s="224">
        <f>Q2696*H2696</f>
        <v>0</v>
      </c>
      <c r="S2696" s="224">
        <v>0</v>
      </c>
      <c r="T2696" s="225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6" t="s">
        <v>149</v>
      </c>
      <c r="AT2696" s="226" t="s">
        <v>144</v>
      </c>
      <c r="AU2696" s="226" t="s">
        <v>163</v>
      </c>
      <c r="AY2696" s="20" t="s">
        <v>142</v>
      </c>
      <c r="BE2696" s="227">
        <f>IF(N2696="základní",J2696,0)</f>
        <v>0</v>
      </c>
      <c r="BF2696" s="227">
        <f>IF(N2696="snížená",J2696,0)</f>
        <v>0</v>
      </c>
      <c r="BG2696" s="227">
        <f>IF(N2696="zákl. přenesená",J2696,0)</f>
        <v>0</v>
      </c>
      <c r="BH2696" s="227">
        <f>IF(N2696="sníž. přenesená",J2696,0)</f>
        <v>0</v>
      </c>
      <c r="BI2696" s="227">
        <f>IF(N2696="nulová",J2696,0)</f>
        <v>0</v>
      </c>
      <c r="BJ2696" s="20" t="s">
        <v>77</v>
      </c>
      <c r="BK2696" s="227">
        <f>ROUND(I2696*H2696,2)</f>
        <v>0</v>
      </c>
      <c r="BL2696" s="20" t="s">
        <v>149</v>
      </c>
      <c r="BM2696" s="226" t="s">
        <v>4205</v>
      </c>
    </row>
    <row r="2697" s="2" customFormat="1" ht="16.5" customHeight="1">
      <c r="A2697" s="41"/>
      <c r="B2697" s="42"/>
      <c r="C2697" s="215" t="s">
        <v>4206</v>
      </c>
      <c r="D2697" s="215" t="s">
        <v>144</v>
      </c>
      <c r="E2697" s="216" t="s">
        <v>4207</v>
      </c>
      <c r="F2697" s="217" t="s">
        <v>4208</v>
      </c>
      <c r="G2697" s="218" t="s">
        <v>771</v>
      </c>
      <c r="H2697" s="219">
        <v>1</v>
      </c>
      <c r="I2697" s="220"/>
      <c r="J2697" s="221">
        <f>ROUND(I2697*H2697,2)</f>
        <v>0</v>
      </c>
      <c r="K2697" s="217" t="s">
        <v>19</v>
      </c>
      <c r="L2697" s="47"/>
      <c r="M2697" s="222" t="s">
        <v>19</v>
      </c>
      <c r="N2697" s="223" t="s">
        <v>40</v>
      </c>
      <c r="O2697" s="87"/>
      <c r="P2697" s="224">
        <f>O2697*H2697</f>
        <v>0</v>
      </c>
      <c r="Q2697" s="224">
        <v>0</v>
      </c>
      <c r="R2697" s="224">
        <f>Q2697*H2697</f>
        <v>0</v>
      </c>
      <c r="S2697" s="224">
        <v>0</v>
      </c>
      <c r="T2697" s="225">
        <f>S2697*H2697</f>
        <v>0</v>
      </c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R2697" s="226" t="s">
        <v>149</v>
      </c>
      <c r="AT2697" s="226" t="s">
        <v>144</v>
      </c>
      <c r="AU2697" s="226" t="s">
        <v>163</v>
      </c>
      <c r="AY2697" s="20" t="s">
        <v>142</v>
      </c>
      <c r="BE2697" s="227">
        <f>IF(N2697="základní",J2697,0)</f>
        <v>0</v>
      </c>
      <c r="BF2697" s="227">
        <f>IF(N2697="snížená",J2697,0)</f>
        <v>0</v>
      </c>
      <c r="BG2697" s="227">
        <f>IF(N2697="zákl. přenesená",J2697,0)</f>
        <v>0</v>
      </c>
      <c r="BH2697" s="227">
        <f>IF(N2697="sníž. přenesená",J2697,0)</f>
        <v>0</v>
      </c>
      <c r="BI2697" s="227">
        <f>IF(N2697="nulová",J2697,0)</f>
        <v>0</v>
      </c>
      <c r="BJ2697" s="20" t="s">
        <v>77</v>
      </c>
      <c r="BK2697" s="227">
        <f>ROUND(I2697*H2697,2)</f>
        <v>0</v>
      </c>
      <c r="BL2697" s="20" t="s">
        <v>149</v>
      </c>
      <c r="BM2697" s="226" t="s">
        <v>4209</v>
      </c>
    </row>
    <row r="2698" s="2" customFormat="1" ht="16.5" customHeight="1">
      <c r="A2698" s="41"/>
      <c r="B2698" s="42"/>
      <c r="C2698" s="215" t="s">
        <v>4210</v>
      </c>
      <c r="D2698" s="215" t="s">
        <v>144</v>
      </c>
      <c r="E2698" s="216" t="s">
        <v>4211</v>
      </c>
      <c r="F2698" s="217" t="s">
        <v>4212</v>
      </c>
      <c r="G2698" s="218" t="s">
        <v>771</v>
      </c>
      <c r="H2698" s="219">
        <v>6</v>
      </c>
      <c r="I2698" s="220"/>
      <c r="J2698" s="221">
        <f>ROUND(I2698*H2698,2)</f>
        <v>0</v>
      </c>
      <c r="K2698" s="217" t="s">
        <v>19</v>
      </c>
      <c r="L2698" s="47"/>
      <c r="M2698" s="222" t="s">
        <v>19</v>
      </c>
      <c r="N2698" s="223" t="s">
        <v>40</v>
      </c>
      <c r="O2698" s="87"/>
      <c r="P2698" s="224">
        <f>O2698*H2698</f>
        <v>0</v>
      </c>
      <c r="Q2698" s="224">
        <v>0</v>
      </c>
      <c r="R2698" s="224">
        <f>Q2698*H2698</f>
        <v>0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149</v>
      </c>
      <c r="AT2698" s="226" t="s">
        <v>144</v>
      </c>
      <c r="AU2698" s="226" t="s">
        <v>163</v>
      </c>
      <c r="AY2698" s="20" t="s">
        <v>142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77</v>
      </c>
      <c r="BK2698" s="227">
        <f>ROUND(I2698*H2698,2)</f>
        <v>0</v>
      </c>
      <c r="BL2698" s="20" t="s">
        <v>149</v>
      </c>
      <c r="BM2698" s="226" t="s">
        <v>4213</v>
      </c>
    </row>
    <row r="2699" s="2" customFormat="1" ht="24.15" customHeight="1">
      <c r="A2699" s="41"/>
      <c r="B2699" s="42"/>
      <c r="C2699" s="215" t="s">
        <v>4214</v>
      </c>
      <c r="D2699" s="215" t="s">
        <v>144</v>
      </c>
      <c r="E2699" s="216" t="s">
        <v>4215</v>
      </c>
      <c r="F2699" s="217" t="s">
        <v>4216</v>
      </c>
      <c r="G2699" s="218" t="s">
        <v>771</v>
      </c>
      <c r="H2699" s="219">
        <v>12</v>
      </c>
      <c r="I2699" s="220"/>
      <c r="J2699" s="221">
        <f>ROUND(I2699*H2699,2)</f>
        <v>0</v>
      </c>
      <c r="K2699" s="217" t="s">
        <v>19</v>
      </c>
      <c r="L2699" s="47"/>
      <c r="M2699" s="222" t="s">
        <v>19</v>
      </c>
      <c r="N2699" s="223" t="s">
        <v>40</v>
      </c>
      <c r="O2699" s="87"/>
      <c r="P2699" s="224">
        <f>O2699*H2699</f>
        <v>0</v>
      </c>
      <c r="Q2699" s="224">
        <v>0</v>
      </c>
      <c r="R2699" s="224">
        <f>Q2699*H2699</f>
        <v>0</v>
      </c>
      <c r="S2699" s="224">
        <v>0</v>
      </c>
      <c r="T2699" s="225">
        <f>S2699*H2699</f>
        <v>0</v>
      </c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R2699" s="226" t="s">
        <v>149</v>
      </c>
      <c r="AT2699" s="226" t="s">
        <v>144</v>
      </c>
      <c r="AU2699" s="226" t="s">
        <v>163</v>
      </c>
      <c r="AY2699" s="20" t="s">
        <v>142</v>
      </c>
      <c r="BE2699" s="227">
        <f>IF(N2699="základní",J2699,0)</f>
        <v>0</v>
      </c>
      <c r="BF2699" s="227">
        <f>IF(N2699="snížená",J2699,0)</f>
        <v>0</v>
      </c>
      <c r="BG2699" s="227">
        <f>IF(N2699="zákl. přenesená",J2699,0)</f>
        <v>0</v>
      </c>
      <c r="BH2699" s="227">
        <f>IF(N2699="sníž. přenesená",J2699,0)</f>
        <v>0</v>
      </c>
      <c r="BI2699" s="227">
        <f>IF(N2699="nulová",J2699,0)</f>
        <v>0</v>
      </c>
      <c r="BJ2699" s="20" t="s">
        <v>77</v>
      </c>
      <c r="BK2699" s="227">
        <f>ROUND(I2699*H2699,2)</f>
        <v>0</v>
      </c>
      <c r="BL2699" s="20" t="s">
        <v>149</v>
      </c>
      <c r="BM2699" s="226" t="s">
        <v>4217</v>
      </c>
    </row>
    <row r="2700" s="2" customFormat="1" ht="16.5" customHeight="1">
      <c r="A2700" s="41"/>
      <c r="B2700" s="42"/>
      <c r="C2700" s="215" t="s">
        <v>4218</v>
      </c>
      <c r="D2700" s="215" t="s">
        <v>144</v>
      </c>
      <c r="E2700" s="216" t="s">
        <v>4219</v>
      </c>
      <c r="F2700" s="217" t="s">
        <v>4220</v>
      </c>
      <c r="G2700" s="218" t="s">
        <v>771</v>
      </c>
      <c r="H2700" s="219">
        <v>1</v>
      </c>
      <c r="I2700" s="220"/>
      <c r="J2700" s="221">
        <f>ROUND(I2700*H2700,2)</f>
        <v>0</v>
      </c>
      <c r="K2700" s="217" t="s">
        <v>19</v>
      </c>
      <c r="L2700" s="47"/>
      <c r="M2700" s="222" t="s">
        <v>19</v>
      </c>
      <c r="N2700" s="223" t="s">
        <v>40</v>
      </c>
      <c r="O2700" s="87"/>
      <c r="P2700" s="224">
        <f>O2700*H2700</f>
        <v>0</v>
      </c>
      <c r="Q2700" s="224">
        <v>0</v>
      </c>
      <c r="R2700" s="224">
        <f>Q2700*H2700</f>
        <v>0</v>
      </c>
      <c r="S2700" s="224">
        <v>0</v>
      </c>
      <c r="T2700" s="225">
        <f>S2700*H2700</f>
        <v>0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26" t="s">
        <v>149</v>
      </c>
      <c r="AT2700" s="226" t="s">
        <v>144</v>
      </c>
      <c r="AU2700" s="226" t="s">
        <v>163</v>
      </c>
      <c r="AY2700" s="20" t="s">
        <v>142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20" t="s">
        <v>77</v>
      </c>
      <c r="BK2700" s="227">
        <f>ROUND(I2700*H2700,2)</f>
        <v>0</v>
      </c>
      <c r="BL2700" s="20" t="s">
        <v>149</v>
      </c>
      <c r="BM2700" s="226" t="s">
        <v>4221</v>
      </c>
    </row>
    <row r="2701" s="2" customFormat="1" ht="16.5" customHeight="1">
      <c r="A2701" s="41"/>
      <c r="B2701" s="42"/>
      <c r="C2701" s="215" t="s">
        <v>4222</v>
      </c>
      <c r="D2701" s="215" t="s">
        <v>144</v>
      </c>
      <c r="E2701" s="216" t="s">
        <v>4223</v>
      </c>
      <c r="F2701" s="217" t="s">
        <v>4224</v>
      </c>
      <c r="G2701" s="218" t="s">
        <v>771</v>
      </c>
      <c r="H2701" s="219">
        <v>19</v>
      </c>
      <c r="I2701" s="220"/>
      <c r="J2701" s="221">
        <f>ROUND(I2701*H2701,2)</f>
        <v>0</v>
      </c>
      <c r="K2701" s="217" t="s">
        <v>19</v>
      </c>
      <c r="L2701" s="47"/>
      <c r="M2701" s="222" t="s">
        <v>19</v>
      </c>
      <c r="N2701" s="223" t="s">
        <v>40</v>
      </c>
      <c r="O2701" s="87"/>
      <c r="P2701" s="224">
        <f>O2701*H2701</f>
        <v>0</v>
      </c>
      <c r="Q2701" s="224">
        <v>0</v>
      </c>
      <c r="R2701" s="224">
        <f>Q2701*H2701</f>
        <v>0</v>
      </c>
      <c r="S2701" s="224">
        <v>0</v>
      </c>
      <c r="T2701" s="225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26" t="s">
        <v>149</v>
      </c>
      <c r="AT2701" s="226" t="s">
        <v>144</v>
      </c>
      <c r="AU2701" s="226" t="s">
        <v>163</v>
      </c>
      <c r="AY2701" s="20" t="s">
        <v>142</v>
      </c>
      <c r="BE2701" s="227">
        <f>IF(N2701="základní",J2701,0)</f>
        <v>0</v>
      </c>
      <c r="BF2701" s="227">
        <f>IF(N2701="snížená",J2701,0)</f>
        <v>0</v>
      </c>
      <c r="BG2701" s="227">
        <f>IF(N2701="zákl. přenesená",J2701,0)</f>
        <v>0</v>
      </c>
      <c r="BH2701" s="227">
        <f>IF(N2701="sníž. přenesená",J2701,0)</f>
        <v>0</v>
      </c>
      <c r="BI2701" s="227">
        <f>IF(N2701="nulová",J2701,0)</f>
        <v>0</v>
      </c>
      <c r="BJ2701" s="20" t="s">
        <v>77</v>
      </c>
      <c r="BK2701" s="227">
        <f>ROUND(I2701*H2701,2)</f>
        <v>0</v>
      </c>
      <c r="BL2701" s="20" t="s">
        <v>149</v>
      </c>
      <c r="BM2701" s="226" t="s">
        <v>4225</v>
      </c>
    </row>
    <row r="2702" s="2" customFormat="1" ht="16.5" customHeight="1">
      <c r="A2702" s="41"/>
      <c r="B2702" s="42"/>
      <c r="C2702" s="215" t="s">
        <v>4226</v>
      </c>
      <c r="D2702" s="215" t="s">
        <v>144</v>
      </c>
      <c r="E2702" s="216" t="s">
        <v>4227</v>
      </c>
      <c r="F2702" s="217" t="s">
        <v>4228</v>
      </c>
      <c r="G2702" s="218" t="s">
        <v>771</v>
      </c>
      <c r="H2702" s="219">
        <v>1</v>
      </c>
      <c r="I2702" s="220"/>
      <c r="J2702" s="221">
        <f>ROUND(I2702*H2702,2)</f>
        <v>0</v>
      </c>
      <c r="K2702" s="217" t="s">
        <v>19</v>
      </c>
      <c r="L2702" s="47"/>
      <c r="M2702" s="222" t="s">
        <v>19</v>
      </c>
      <c r="N2702" s="223" t="s">
        <v>40</v>
      </c>
      <c r="O2702" s="87"/>
      <c r="P2702" s="224">
        <f>O2702*H2702</f>
        <v>0</v>
      </c>
      <c r="Q2702" s="224">
        <v>0</v>
      </c>
      <c r="R2702" s="224">
        <f>Q2702*H2702</f>
        <v>0</v>
      </c>
      <c r="S2702" s="224">
        <v>0</v>
      </c>
      <c r="T2702" s="225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6" t="s">
        <v>149</v>
      </c>
      <c r="AT2702" s="226" t="s">
        <v>144</v>
      </c>
      <c r="AU2702" s="226" t="s">
        <v>163</v>
      </c>
      <c r="AY2702" s="20" t="s">
        <v>142</v>
      </c>
      <c r="BE2702" s="227">
        <f>IF(N2702="základní",J2702,0)</f>
        <v>0</v>
      </c>
      <c r="BF2702" s="227">
        <f>IF(N2702="snížená",J2702,0)</f>
        <v>0</v>
      </c>
      <c r="BG2702" s="227">
        <f>IF(N2702="zákl. přenesená",J2702,0)</f>
        <v>0</v>
      </c>
      <c r="BH2702" s="227">
        <f>IF(N2702="sníž. přenesená",J2702,0)</f>
        <v>0</v>
      </c>
      <c r="BI2702" s="227">
        <f>IF(N2702="nulová",J2702,0)</f>
        <v>0</v>
      </c>
      <c r="BJ2702" s="20" t="s">
        <v>77</v>
      </c>
      <c r="BK2702" s="227">
        <f>ROUND(I2702*H2702,2)</f>
        <v>0</v>
      </c>
      <c r="BL2702" s="20" t="s">
        <v>149</v>
      </c>
      <c r="BM2702" s="226" t="s">
        <v>4229</v>
      </c>
    </row>
    <row r="2703" s="2" customFormat="1" ht="16.5" customHeight="1">
      <c r="A2703" s="41"/>
      <c r="B2703" s="42"/>
      <c r="C2703" s="215" t="s">
        <v>4230</v>
      </c>
      <c r="D2703" s="215" t="s">
        <v>144</v>
      </c>
      <c r="E2703" s="216" t="s">
        <v>4231</v>
      </c>
      <c r="F2703" s="217" t="s">
        <v>4232</v>
      </c>
      <c r="G2703" s="218" t="s">
        <v>771</v>
      </c>
      <c r="H2703" s="219">
        <v>2</v>
      </c>
      <c r="I2703" s="220"/>
      <c r="J2703" s="221">
        <f>ROUND(I2703*H2703,2)</f>
        <v>0</v>
      </c>
      <c r="K2703" s="217" t="s">
        <v>19</v>
      </c>
      <c r="L2703" s="47"/>
      <c r="M2703" s="222" t="s">
        <v>19</v>
      </c>
      <c r="N2703" s="223" t="s">
        <v>40</v>
      </c>
      <c r="O2703" s="87"/>
      <c r="P2703" s="224">
        <f>O2703*H2703</f>
        <v>0</v>
      </c>
      <c r="Q2703" s="224">
        <v>0</v>
      </c>
      <c r="R2703" s="224">
        <f>Q2703*H2703</f>
        <v>0</v>
      </c>
      <c r="S2703" s="224">
        <v>0</v>
      </c>
      <c r="T2703" s="225">
        <f>S2703*H2703</f>
        <v>0</v>
      </c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R2703" s="226" t="s">
        <v>149</v>
      </c>
      <c r="AT2703" s="226" t="s">
        <v>144</v>
      </c>
      <c r="AU2703" s="226" t="s">
        <v>163</v>
      </c>
      <c r="AY2703" s="20" t="s">
        <v>142</v>
      </c>
      <c r="BE2703" s="227">
        <f>IF(N2703="základní",J2703,0)</f>
        <v>0</v>
      </c>
      <c r="BF2703" s="227">
        <f>IF(N2703="snížená",J2703,0)</f>
        <v>0</v>
      </c>
      <c r="BG2703" s="227">
        <f>IF(N2703="zákl. přenesená",J2703,0)</f>
        <v>0</v>
      </c>
      <c r="BH2703" s="227">
        <f>IF(N2703="sníž. přenesená",J2703,0)</f>
        <v>0</v>
      </c>
      <c r="BI2703" s="227">
        <f>IF(N2703="nulová",J2703,0)</f>
        <v>0</v>
      </c>
      <c r="BJ2703" s="20" t="s">
        <v>77</v>
      </c>
      <c r="BK2703" s="227">
        <f>ROUND(I2703*H2703,2)</f>
        <v>0</v>
      </c>
      <c r="BL2703" s="20" t="s">
        <v>149</v>
      </c>
      <c r="BM2703" s="226" t="s">
        <v>4233</v>
      </c>
    </row>
    <row r="2704" s="12" customFormat="1" ht="20.88" customHeight="1">
      <c r="A2704" s="12"/>
      <c r="B2704" s="199"/>
      <c r="C2704" s="200"/>
      <c r="D2704" s="201" t="s">
        <v>68</v>
      </c>
      <c r="E2704" s="213" t="s">
        <v>248</v>
      </c>
      <c r="F2704" s="213" t="s">
        <v>4234</v>
      </c>
      <c r="G2704" s="200"/>
      <c r="H2704" s="200"/>
      <c r="I2704" s="203"/>
      <c r="J2704" s="214">
        <f>BK2704</f>
        <v>0</v>
      </c>
      <c r="K2704" s="200"/>
      <c r="L2704" s="205"/>
      <c r="M2704" s="206"/>
      <c r="N2704" s="207"/>
      <c r="O2704" s="207"/>
      <c r="P2704" s="208">
        <f>SUM(P2705:P2707)</f>
        <v>0</v>
      </c>
      <c r="Q2704" s="207"/>
      <c r="R2704" s="208">
        <f>SUM(R2705:R2707)</f>
        <v>0</v>
      </c>
      <c r="S2704" s="207"/>
      <c r="T2704" s="209">
        <f>SUM(T2705:T2707)</f>
        <v>0</v>
      </c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R2704" s="210" t="s">
        <v>77</v>
      </c>
      <c r="AT2704" s="211" t="s">
        <v>68</v>
      </c>
      <c r="AU2704" s="211" t="s">
        <v>79</v>
      </c>
      <c r="AY2704" s="210" t="s">
        <v>142</v>
      </c>
      <c r="BK2704" s="212">
        <f>SUM(BK2705:BK2707)</f>
        <v>0</v>
      </c>
    </row>
    <row r="2705" s="2" customFormat="1" ht="16.5" customHeight="1">
      <c r="A2705" s="41"/>
      <c r="B2705" s="42"/>
      <c r="C2705" s="215" t="s">
        <v>4235</v>
      </c>
      <c r="D2705" s="215" t="s">
        <v>144</v>
      </c>
      <c r="E2705" s="216" t="s">
        <v>4236</v>
      </c>
      <c r="F2705" s="217" t="s">
        <v>4237</v>
      </c>
      <c r="G2705" s="218" t="s">
        <v>771</v>
      </c>
      <c r="H2705" s="219">
        <v>2</v>
      </c>
      <c r="I2705" s="220"/>
      <c r="J2705" s="221">
        <f>ROUND(I2705*H2705,2)</f>
        <v>0</v>
      </c>
      <c r="K2705" s="217" t="s">
        <v>19</v>
      </c>
      <c r="L2705" s="47"/>
      <c r="M2705" s="222" t="s">
        <v>19</v>
      </c>
      <c r="N2705" s="223" t="s">
        <v>40</v>
      </c>
      <c r="O2705" s="87"/>
      <c r="P2705" s="224">
        <f>O2705*H2705</f>
        <v>0</v>
      </c>
      <c r="Q2705" s="224">
        <v>0</v>
      </c>
      <c r="R2705" s="224">
        <f>Q2705*H2705</f>
        <v>0</v>
      </c>
      <c r="S2705" s="224">
        <v>0</v>
      </c>
      <c r="T2705" s="225">
        <f>S2705*H2705</f>
        <v>0</v>
      </c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R2705" s="226" t="s">
        <v>149</v>
      </c>
      <c r="AT2705" s="226" t="s">
        <v>144</v>
      </c>
      <c r="AU2705" s="226" t="s">
        <v>163</v>
      </c>
      <c r="AY2705" s="20" t="s">
        <v>142</v>
      </c>
      <c r="BE2705" s="227">
        <f>IF(N2705="základní",J2705,0)</f>
        <v>0</v>
      </c>
      <c r="BF2705" s="227">
        <f>IF(N2705="snížená",J2705,0)</f>
        <v>0</v>
      </c>
      <c r="BG2705" s="227">
        <f>IF(N2705="zákl. přenesená",J2705,0)</f>
        <v>0</v>
      </c>
      <c r="BH2705" s="227">
        <f>IF(N2705="sníž. přenesená",J2705,0)</f>
        <v>0</v>
      </c>
      <c r="BI2705" s="227">
        <f>IF(N2705="nulová",J2705,0)</f>
        <v>0</v>
      </c>
      <c r="BJ2705" s="20" t="s">
        <v>77</v>
      </c>
      <c r="BK2705" s="227">
        <f>ROUND(I2705*H2705,2)</f>
        <v>0</v>
      </c>
      <c r="BL2705" s="20" t="s">
        <v>149</v>
      </c>
      <c r="BM2705" s="226" t="s">
        <v>4238</v>
      </c>
    </row>
    <row r="2706" s="2" customFormat="1" ht="16.5" customHeight="1">
      <c r="A2706" s="41"/>
      <c r="B2706" s="42"/>
      <c r="C2706" s="215" t="s">
        <v>4239</v>
      </c>
      <c r="D2706" s="215" t="s">
        <v>144</v>
      </c>
      <c r="E2706" s="216" t="s">
        <v>4240</v>
      </c>
      <c r="F2706" s="217" t="s">
        <v>4241</v>
      </c>
      <c r="G2706" s="218" t="s">
        <v>771</v>
      </c>
      <c r="H2706" s="219">
        <v>2</v>
      </c>
      <c r="I2706" s="220"/>
      <c r="J2706" s="221">
        <f>ROUND(I2706*H2706,2)</f>
        <v>0</v>
      </c>
      <c r="K2706" s="217" t="s">
        <v>19</v>
      </c>
      <c r="L2706" s="47"/>
      <c r="M2706" s="222" t="s">
        <v>19</v>
      </c>
      <c r="N2706" s="223" t="s">
        <v>40</v>
      </c>
      <c r="O2706" s="87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6" t="s">
        <v>149</v>
      </c>
      <c r="AT2706" s="226" t="s">
        <v>144</v>
      </c>
      <c r="AU2706" s="226" t="s">
        <v>163</v>
      </c>
      <c r="AY2706" s="20" t="s">
        <v>142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20" t="s">
        <v>77</v>
      </c>
      <c r="BK2706" s="227">
        <f>ROUND(I2706*H2706,2)</f>
        <v>0</v>
      </c>
      <c r="BL2706" s="20" t="s">
        <v>149</v>
      </c>
      <c r="BM2706" s="226" t="s">
        <v>4242</v>
      </c>
    </row>
    <row r="2707" s="2" customFormat="1" ht="16.5" customHeight="1">
      <c r="A2707" s="41"/>
      <c r="B2707" s="42"/>
      <c r="C2707" s="215" t="s">
        <v>4243</v>
      </c>
      <c r="D2707" s="215" t="s">
        <v>144</v>
      </c>
      <c r="E2707" s="216" t="s">
        <v>4244</v>
      </c>
      <c r="F2707" s="217" t="s">
        <v>4245</v>
      </c>
      <c r="G2707" s="218" t="s">
        <v>771</v>
      </c>
      <c r="H2707" s="219">
        <v>1</v>
      </c>
      <c r="I2707" s="220"/>
      <c r="J2707" s="221">
        <f>ROUND(I2707*H2707,2)</f>
        <v>0</v>
      </c>
      <c r="K2707" s="217" t="s">
        <v>19</v>
      </c>
      <c r="L2707" s="47"/>
      <c r="M2707" s="222" t="s">
        <v>19</v>
      </c>
      <c r="N2707" s="223" t="s">
        <v>40</v>
      </c>
      <c r="O2707" s="87"/>
      <c r="P2707" s="224">
        <f>O2707*H2707</f>
        <v>0</v>
      </c>
      <c r="Q2707" s="224">
        <v>0</v>
      </c>
      <c r="R2707" s="224">
        <f>Q2707*H2707</f>
        <v>0</v>
      </c>
      <c r="S2707" s="224">
        <v>0</v>
      </c>
      <c r="T2707" s="225">
        <f>S2707*H2707</f>
        <v>0</v>
      </c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R2707" s="226" t="s">
        <v>149</v>
      </c>
      <c r="AT2707" s="226" t="s">
        <v>144</v>
      </c>
      <c r="AU2707" s="226" t="s">
        <v>163</v>
      </c>
      <c r="AY2707" s="20" t="s">
        <v>142</v>
      </c>
      <c r="BE2707" s="227">
        <f>IF(N2707="základní",J2707,0)</f>
        <v>0</v>
      </c>
      <c r="BF2707" s="227">
        <f>IF(N2707="snížená",J2707,0)</f>
        <v>0</v>
      </c>
      <c r="BG2707" s="227">
        <f>IF(N2707="zákl. přenesená",J2707,0)</f>
        <v>0</v>
      </c>
      <c r="BH2707" s="227">
        <f>IF(N2707="sníž. přenesená",J2707,0)</f>
        <v>0</v>
      </c>
      <c r="BI2707" s="227">
        <f>IF(N2707="nulová",J2707,0)</f>
        <v>0</v>
      </c>
      <c r="BJ2707" s="20" t="s">
        <v>77</v>
      </c>
      <c r="BK2707" s="227">
        <f>ROUND(I2707*H2707,2)</f>
        <v>0</v>
      </c>
      <c r="BL2707" s="20" t="s">
        <v>149</v>
      </c>
      <c r="BM2707" s="226" t="s">
        <v>4246</v>
      </c>
    </row>
    <row r="2708" s="12" customFormat="1" ht="20.88" customHeight="1">
      <c r="A2708" s="12"/>
      <c r="B2708" s="199"/>
      <c r="C2708" s="200"/>
      <c r="D2708" s="201" t="s">
        <v>68</v>
      </c>
      <c r="E2708" s="213" t="s">
        <v>253</v>
      </c>
      <c r="F2708" s="213" t="s">
        <v>4247</v>
      </c>
      <c r="G2708" s="200"/>
      <c r="H2708" s="200"/>
      <c r="I2708" s="203"/>
      <c r="J2708" s="214">
        <f>BK2708</f>
        <v>0</v>
      </c>
      <c r="K2708" s="200"/>
      <c r="L2708" s="205"/>
      <c r="M2708" s="206"/>
      <c r="N2708" s="207"/>
      <c r="O2708" s="207"/>
      <c r="P2708" s="208">
        <f>SUM(P2709:P2726)</f>
        <v>0</v>
      </c>
      <c r="Q2708" s="207"/>
      <c r="R2708" s="208">
        <f>SUM(R2709:R2726)</f>
        <v>0</v>
      </c>
      <c r="S2708" s="207"/>
      <c r="T2708" s="209">
        <f>SUM(T2709:T2726)</f>
        <v>0</v>
      </c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R2708" s="210" t="s">
        <v>77</v>
      </c>
      <c r="AT2708" s="211" t="s">
        <v>68</v>
      </c>
      <c r="AU2708" s="211" t="s">
        <v>79</v>
      </c>
      <c r="AY2708" s="210" t="s">
        <v>142</v>
      </c>
      <c r="BK2708" s="212">
        <f>SUM(BK2709:BK2726)</f>
        <v>0</v>
      </c>
    </row>
    <row r="2709" s="2" customFormat="1" ht="16.5" customHeight="1">
      <c r="A2709" s="41"/>
      <c r="B2709" s="42"/>
      <c r="C2709" s="215" t="s">
        <v>4248</v>
      </c>
      <c r="D2709" s="215" t="s">
        <v>144</v>
      </c>
      <c r="E2709" s="216" t="s">
        <v>4249</v>
      </c>
      <c r="F2709" s="217" t="s">
        <v>4250</v>
      </c>
      <c r="G2709" s="218" t="s">
        <v>771</v>
      </c>
      <c r="H2709" s="219">
        <v>1</v>
      </c>
      <c r="I2709" s="220"/>
      <c r="J2709" s="221">
        <f>ROUND(I2709*H2709,2)</f>
        <v>0</v>
      </c>
      <c r="K2709" s="217" t="s">
        <v>19</v>
      </c>
      <c r="L2709" s="47"/>
      <c r="M2709" s="222" t="s">
        <v>19</v>
      </c>
      <c r="N2709" s="223" t="s">
        <v>40</v>
      </c>
      <c r="O2709" s="87"/>
      <c r="P2709" s="224">
        <f>O2709*H2709</f>
        <v>0</v>
      </c>
      <c r="Q2709" s="224">
        <v>0</v>
      </c>
      <c r="R2709" s="224">
        <f>Q2709*H2709</f>
        <v>0</v>
      </c>
      <c r="S2709" s="224">
        <v>0</v>
      </c>
      <c r="T2709" s="225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26" t="s">
        <v>149</v>
      </c>
      <c r="AT2709" s="226" t="s">
        <v>144</v>
      </c>
      <c r="AU2709" s="226" t="s">
        <v>163</v>
      </c>
      <c r="AY2709" s="20" t="s">
        <v>142</v>
      </c>
      <c r="BE2709" s="227">
        <f>IF(N2709="základní",J2709,0)</f>
        <v>0</v>
      </c>
      <c r="BF2709" s="227">
        <f>IF(N2709="snížená",J2709,0)</f>
        <v>0</v>
      </c>
      <c r="BG2709" s="227">
        <f>IF(N2709="zákl. přenesená",J2709,0)</f>
        <v>0</v>
      </c>
      <c r="BH2709" s="227">
        <f>IF(N2709="sníž. přenesená",J2709,0)</f>
        <v>0</v>
      </c>
      <c r="BI2709" s="227">
        <f>IF(N2709="nulová",J2709,0)</f>
        <v>0</v>
      </c>
      <c r="BJ2709" s="20" t="s">
        <v>77</v>
      </c>
      <c r="BK2709" s="227">
        <f>ROUND(I2709*H2709,2)</f>
        <v>0</v>
      </c>
      <c r="BL2709" s="20" t="s">
        <v>149</v>
      </c>
      <c r="BM2709" s="226" t="s">
        <v>4251</v>
      </c>
    </row>
    <row r="2710" s="2" customFormat="1" ht="16.5" customHeight="1">
      <c r="A2710" s="41"/>
      <c r="B2710" s="42"/>
      <c r="C2710" s="215" t="s">
        <v>4252</v>
      </c>
      <c r="D2710" s="215" t="s">
        <v>144</v>
      </c>
      <c r="E2710" s="216" t="s">
        <v>4253</v>
      </c>
      <c r="F2710" s="217" t="s">
        <v>4254</v>
      </c>
      <c r="G2710" s="218" t="s">
        <v>771</v>
      </c>
      <c r="H2710" s="219">
        <v>2</v>
      </c>
      <c r="I2710" s="220"/>
      <c r="J2710" s="221">
        <f>ROUND(I2710*H2710,2)</f>
        <v>0</v>
      </c>
      <c r="K2710" s="217" t="s">
        <v>19</v>
      </c>
      <c r="L2710" s="47"/>
      <c r="M2710" s="222" t="s">
        <v>19</v>
      </c>
      <c r="N2710" s="223" t="s">
        <v>40</v>
      </c>
      <c r="O2710" s="87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6" t="s">
        <v>149</v>
      </c>
      <c r="AT2710" s="226" t="s">
        <v>144</v>
      </c>
      <c r="AU2710" s="226" t="s">
        <v>163</v>
      </c>
      <c r="AY2710" s="20" t="s">
        <v>142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20" t="s">
        <v>77</v>
      </c>
      <c r="BK2710" s="227">
        <f>ROUND(I2710*H2710,2)</f>
        <v>0</v>
      </c>
      <c r="BL2710" s="20" t="s">
        <v>149</v>
      </c>
      <c r="BM2710" s="226" t="s">
        <v>4255</v>
      </c>
    </row>
    <row r="2711" s="2" customFormat="1" ht="16.5" customHeight="1">
      <c r="A2711" s="41"/>
      <c r="B2711" s="42"/>
      <c r="C2711" s="215" t="s">
        <v>4256</v>
      </c>
      <c r="D2711" s="215" t="s">
        <v>144</v>
      </c>
      <c r="E2711" s="216" t="s">
        <v>4257</v>
      </c>
      <c r="F2711" s="217" t="s">
        <v>4258</v>
      </c>
      <c r="G2711" s="218" t="s">
        <v>771</v>
      </c>
      <c r="H2711" s="219">
        <v>1</v>
      </c>
      <c r="I2711" s="220"/>
      <c r="J2711" s="221">
        <f>ROUND(I2711*H2711,2)</f>
        <v>0</v>
      </c>
      <c r="K2711" s="217" t="s">
        <v>19</v>
      </c>
      <c r="L2711" s="47"/>
      <c r="M2711" s="222" t="s">
        <v>19</v>
      </c>
      <c r="N2711" s="223" t="s">
        <v>40</v>
      </c>
      <c r="O2711" s="87"/>
      <c r="P2711" s="224">
        <f>O2711*H2711</f>
        <v>0</v>
      </c>
      <c r="Q2711" s="224">
        <v>0</v>
      </c>
      <c r="R2711" s="224">
        <f>Q2711*H2711</f>
        <v>0</v>
      </c>
      <c r="S2711" s="224">
        <v>0</v>
      </c>
      <c r="T2711" s="225">
        <f>S2711*H2711</f>
        <v>0</v>
      </c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R2711" s="226" t="s">
        <v>149</v>
      </c>
      <c r="AT2711" s="226" t="s">
        <v>144</v>
      </c>
      <c r="AU2711" s="226" t="s">
        <v>163</v>
      </c>
      <c r="AY2711" s="20" t="s">
        <v>142</v>
      </c>
      <c r="BE2711" s="227">
        <f>IF(N2711="základní",J2711,0)</f>
        <v>0</v>
      </c>
      <c r="BF2711" s="227">
        <f>IF(N2711="snížená",J2711,0)</f>
        <v>0</v>
      </c>
      <c r="BG2711" s="227">
        <f>IF(N2711="zákl. přenesená",J2711,0)</f>
        <v>0</v>
      </c>
      <c r="BH2711" s="227">
        <f>IF(N2711="sníž. přenesená",J2711,0)</f>
        <v>0</v>
      </c>
      <c r="BI2711" s="227">
        <f>IF(N2711="nulová",J2711,0)</f>
        <v>0</v>
      </c>
      <c r="BJ2711" s="20" t="s">
        <v>77</v>
      </c>
      <c r="BK2711" s="227">
        <f>ROUND(I2711*H2711,2)</f>
        <v>0</v>
      </c>
      <c r="BL2711" s="20" t="s">
        <v>149</v>
      </c>
      <c r="BM2711" s="226" t="s">
        <v>4259</v>
      </c>
    </row>
    <row r="2712" s="2" customFormat="1" ht="16.5" customHeight="1">
      <c r="A2712" s="41"/>
      <c r="B2712" s="42"/>
      <c r="C2712" s="215" t="s">
        <v>4260</v>
      </c>
      <c r="D2712" s="215" t="s">
        <v>144</v>
      </c>
      <c r="E2712" s="216" t="s">
        <v>4261</v>
      </c>
      <c r="F2712" s="217" t="s">
        <v>4262</v>
      </c>
      <c r="G2712" s="218" t="s">
        <v>771</v>
      </c>
      <c r="H2712" s="219">
        <v>1</v>
      </c>
      <c r="I2712" s="220"/>
      <c r="J2712" s="221">
        <f>ROUND(I2712*H2712,2)</f>
        <v>0</v>
      </c>
      <c r="K2712" s="217" t="s">
        <v>19</v>
      </c>
      <c r="L2712" s="47"/>
      <c r="M2712" s="222" t="s">
        <v>19</v>
      </c>
      <c r="N2712" s="223" t="s">
        <v>40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149</v>
      </c>
      <c r="AT2712" s="226" t="s">
        <v>144</v>
      </c>
      <c r="AU2712" s="226" t="s">
        <v>163</v>
      </c>
      <c r="AY2712" s="20" t="s">
        <v>142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77</v>
      </c>
      <c r="BK2712" s="227">
        <f>ROUND(I2712*H2712,2)</f>
        <v>0</v>
      </c>
      <c r="BL2712" s="20" t="s">
        <v>149</v>
      </c>
      <c r="BM2712" s="226" t="s">
        <v>4263</v>
      </c>
    </row>
    <row r="2713" s="2" customFormat="1" ht="16.5" customHeight="1">
      <c r="A2713" s="41"/>
      <c r="B2713" s="42"/>
      <c r="C2713" s="215" t="s">
        <v>4264</v>
      </c>
      <c r="D2713" s="215" t="s">
        <v>144</v>
      </c>
      <c r="E2713" s="216" t="s">
        <v>4265</v>
      </c>
      <c r="F2713" s="217" t="s">
        <v>4266</v>
      </c>
      <c r="G2713" s="218" t="s">
        <v>771</v>
      </c>
      <c r="H2713" s="219">
        <v>1</v>
      </c>
      <c r="I2713" s="220"/>
      <c r="J2713" s="221">
        <f>ROUND(I2713*H2713,2)</f>
        <v>0</v>
      </c>
      <c r="K2713" s="217" t="s">
        <v>19</v>
      </c>
      <c r="L2713" s="47"/>
      <c r="M2713" s="222" t="s">
        <v>19</v>
      </c>
      <c r="N2713" s="223" t="s">
        <v>40</v>
      </c>
      <c r="O2713" s="87"/>
      <c r="P2713" s="224">
        <f>O2713*H2713</f>
        <v>0</v>
      </c>
      <c r="Q2713" s="224">
        <v>0</v>
      </c>
      <c r="R2713" s="224">
        <f>Q2713*H2713</f>
        <v>0</v>
      </c>
      <c r="S2713" s="224">
        <v>0</v>
      </c>
      <c r="T2713" s="225">
        <f>S2713*H2713</f>
        <v>0</v>
      </c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R2713" s="226" t="s">
        <v>149</v>
      </c>
      <c r="AT2713" s="226" t="s">
        <v>144</v>
      </c>
      <c r="AU2713" s="226" t="s">
        <v>163</v>
      </c>
      <c r="AY2713" s="20" t="s">
        <v>142</v>
      </c>
      <c r="BE2713" s="227">
        <f>IF(N2713="základní",J2713,0)</f>
        <v>0</v>
      </c>
      <c r="BF2713" s="227">
        <f>IF(N2713="snížená",J2713,0)</f>
        <v>0</v>
      </c>
      <c r="BG2713" s="227">
        <f>IF(N2713="zákl. přenesená",J2713,0)</f>
        <v>0</v>
      </c>
      <c r="BH2713" s="227">
        <f>IF(N2713="sníž. přenesená",J2713,0)</f>
        <v>0</v>
      </c>
      <c r="BI2713" s="227">
        <f>IF(N2713="nulová",J2713,0)</f>
        <v>0</v>
      </c>
      <c r="BJ2713" s="20" t="s">
        <v>77</v>
      </c>
      <c r="BK2713" s="227">
        <f>ROUND(I2713*H2713,2)</f>
        <v>0</v>
      </c>
      <c r="BL2713" s="20" t="s">
        <v>149</v>
      </c>
      <c r="BM2713" s="226" t="s">
        <v>4267</v>
      </c>
    </row>
    <row r="2714" s="2" customFormat="1" ht="16.5" customHeight="1">
      <c r="A2714" s="41"/>
      <c r="B2714" s="42"/>
      <c r="C2714" s="215" t="s">
        <v>4268</v>
      </c>
      <c r="D2714" s="215" t="s">
        <v>144</v>
      </c>
      <c r="E2714" s="216" t="s">
        <v>4269</v>
      </c>
      <c r="F2714" s="217" t="s">
        <v>4270</v>
      </c>
      <c r="G2714" s="218" t="s">
        <v>771</v>
      </c>
      <c r="H2714" s="219">
        <v>3</v>
      </c>
      <c r="I2714" s="220"/>
      <c r="J2714" s="221">
        <f>ROUND(I2714*H2714,2)</f>
        <v>0</v>
      </c>
      <c r="K2714" s="217" t="s">
        <v>19</v>
      </c>
      <c r="L2714" s="47"/>
      <c r="M2714" s="222" t="s">
        <v>19</v>
      </c>
      <c r="N2714" s="223" t="s">
        <v>40</v>
      </c>
      <c r="O2714" s="87"/>
      <c r="P2714" s="224">
        <f>O2714*H2714</f>
        <v>0</v>
      </c>
      <c r="Q2714" s="224">
        <v>0</v>
      </c>
      <c r="R2714" s="224">
        <f>Q2714*H2714</f>
        <v>0</v>
      </c>
      <c r="S2714" s="224">
        <v>0</v>
      </c>
      <c r="T2714" s="225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26" t="s">
        <v>149</v>
      </c>
      <c r="AT2714" s="226" t="s">
        <v>144</v>
      </c>
      <c r="AU2714" s="226" t="s">
        <v>163</v>
      </c>
      <c r="AY2714" s="20" t="s">
        <v>142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20" t="s">
        <v>77</v>
      </c>
      <c r="BK2714" s="227">
        <f>ROUND(I2714*H2714,2)</f>
        <v>0</v>
      </c>
      <c r="BL2714" s="20" t="s">
        <v>149</v>
      </c>
      <c r="BM2714" s="226" t="s">
        <v>4271</v>
      </c>
    </row>
    <row r="2715" s="2" customFormat="1" ht="16.5" customHeight="1">
      <c r="A2715" s="41"/>
      <c r="B2715" s="42"/>
      <c r="C2715" s="215" t="s">
        <v>4272</v>
      </c>
      <c r="D2715" s="215" t="s">
        <v>144</v>
      </c>
      <c r="E2715" s="216" t="s">
        <v>4273</v>
      </c>
      <c r="F2715" s="217" t="s">
        <v>4274</v>
      </c>
      <c r="G2715" s="218" t="s">
        <v>771</v>
      </c>
      <c r="H2715" s="219">
        <v>1</v>
      </c>
      <c r="I2715" s="220"/>
      <c r="J2715" s="221">
        <f>ROUND(I2715*H2715,2)</f>
        <v>0</v>
      </c>
      <c r="K2715" s="217" t="s">
        <v>19</v>
      </c>
      <c r="L2715" s="47"/>
      <c r="M2715" s="222" t="s">
        <v>19</v>
      </c>
      <c r="N2715" s="223" t="s">
        <v>40</v>
      </c>
      <c r="O2715" s="87"/>
      <c r="P2715" s="224">
        <f>O2715*H2715</f>
        <v>0</v>
      </c>
      <c r="Q2715" s="224">
        <v>0</v>
      </c>
      <c r="R2715" s="224">
        <f>Q2715*H2715</f>
        <v>0</v>
      </c>
      <c r="S2715" s="224">
        <v>0</v>
      </c>
      <c r="T2715" s="225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26" t="s">
        <v>149</v>
      </c>
      <c r="AT2715" s="226" t="s">
        <v>144</v>
      </c>
      <c r="AU2715" s="226" t="s">
        <v>163</v>
      </c>
      <c r="AY2715" s="20" t="s">
        <v>142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20" t="s">
        <v>77</v>
      </c>
      <c r="BK2715" s="227">
        <f>ROUND(I2715*H2715,2)</f>
        <v>0</v>
      </c>
      <c r="BL2715" s="20" t="s">
        <v>149</v>
      </c>
      <c r="BM2715" s="226" t="s">
        <v>4275</v>
      </c>
    </row>
    <row r="2716" s="2" customFormat="1" ht="16.5" customHeight="1">
      <c r="A2716" s="41"/>
      <c r="B2716" s="42"/>
      <c r="C2716" s="215" t="s">
        <v>4276</v>
      </c>
      <c r="D2716" s="215" t="s">
        <v>144</v>
      </c>
      <c r="E2716" s="216" t="s">
        <v>4277</v>
      </c>
      <c r="F2716" s="217" t="s">
        <v>4278</v>
      </c>
      <c r="G2716" s="218" t="s">
        <v>771</v>
      </c>
      <c r="H2716" s="219">
        <v>35</v>
      </c>
      <c r="I2716" s="220"/>
      <c r="J2716" s="221">
        <f>ROUND(I2716*H2716,2)</f>
        <v>0</v>
      </c>
      <c r="K2716" s="217" t="s">
        <v>19</v>
      </c>
      <c r="L2716" s="47"/>
      <c r="M2716" s="222" t="s">
        <v>19</v>
      </c>
      <c r="N2716" s="223" t="s">
        <v>40</v>
      </c>
      <c r="O2716" s="87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6" t="s">
        <v>149</v>
      </c>
      <c r="AT2716" s="226" t="s">
        <v>144</v>
      </c>
      <c r="AU2716" s="226" t="s">
        <v>163</v>
      </c>
      <c r="AY2716" s="20" t="s">
        <v>142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20" t="s">
        <v>77</v>
      </c>
      <c r="BK2716" s="227">
        <f>ROUND(I2716*H2716,2)</f>
        <v>0</v>
      </c>
      <c r="BL2716" s="20" t="s">
        <v>149</v>
      </c>
      <c r="BM2716" s="226" t="s">
        <v>4279</v>
      </c>
    </row>
    <row r="2717" s="2" customFormat="1" ht="16.5" customHeight="1">
      <c r="A2717" s="41"/>
      <c r="B2717" s="42"/>
      <c r="C2717" s="215" t="s">
        <v>4280</v>
      </c>
      <c r="D2717" s="215" t="s">
        <v>144</v>
      </c>
      <c r="E2717" s="216" t="s">
        <v>4281</v>
      </c>
      <c r="F2717" s="217" t="s">
        <v>4282</v>
      </c>
      <c r="G2717" s="218" t="s">
        <v>771</v>
      </c>
      <c r="H2717" s="219">
        <v>1</v>
      </c>
      <c r="I2717" s="220"/>
      <c r="J2717" s="221">
        <f>ROUND(I2717*H2717,2)</f>
        <v>0</v>
      </c>
      <c r="K2717" s="217" t="s">
        <v>19</v>
      </c>
      <c r="L2717" s="47"/>
      <c r="M2717" s="222" t="s">
        <v>19</v>
      </c>
      <c r="N2717" s="223" t="s">
        <v>40</v>
      </c>
      <c r="O2717" s="87"/>
      <c r="P2717" s="224">
        <f>O2717*H2717</f>
        <v>0</v>
      </c>
      <c r="Q2717" s="224">
        <v>0</v>
      </c>
      <c r="R2717" s="224">
        <f>Q2717*H2717</f>
        <v>0</v>
      </c>
      <c r="S2717" s="224">
        <v>0</v>
      </c>
      <c r="T2717" s="225">
        <f>S2717*H2717</f>
        <v>0</v>
      </c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R2717" s="226" t="s">
        <v>149</v>
      </c>
      <c r="AT2717" s="226" t="s">
        <v>144</v>
      </c>
      <c r="AU2717" s="226" t="s">
        <v>163</v>
      </c>
      <c r="AY2717" s="20" t="s">
        <v>142</v>
      </c>
      <c r="BE2717" s="227">
        <f>IF(N2717="základní",J2717,0)</f>
        <v>0</v>
      </c>
      <c r="BF2717" s="227">
        <f>IF(N2717="snížená",J2717,0)</f>
        <v>0</v>
      </c>
      <c r="BG2717" s="227">
        <f>IF(N2717="zákl. přenesená",J2717,0)</f>
        <v>0</v>
      </c>
      <c r="BH2717" s="227">
        <f>IF(N2717="sníž. přenesená",J2717,0)</f>
        <v>0</v>
      </c>
      <c r="BI2717" s="227">
        <f>IF(N2717="nulová",J2717,0)</f>
        <v>0</v>
      </c>
      <c r="BJ2717" s="20" t="s">
        <v>77</v>
      </c>
      <c r="BK2717" s="227">
        <f>ROUND(I2717*H2717,2)</f>
        <v>0</v>
      </c>
      <c r="BL2717" s="20" t="s">
        <v>149</v>
      </c>
      <c r="BM2717" s="226" t="s">
        <v>4283</v>
      </c>
    </row>
    <row r="2718" s="2" customFormat="1" ht="16.5" customHeight="1">
      <c r="A2718" s="41"/>
      <c r="B2718" s="42"/>
      <c r="C2718" s="215" t="s">
        <v>4284</v>
      </c>
      <c r="D2718" s="215" t="s">
        <v>144</v>
      </c>
      <c r="E2718" s="216" t="s">
        <v>4285</v>
      </c>
      <c r="F2718" s="217" t="s">
        <v>4286</v>
      </c>
      <c r="G2718" s="218" t="s">
        <v>176</v>
      </c>
      <c r="H2718" s="219">
        <v>500</v>
      </c>
      <c r="I2718" s="220"/>
      <c r="J2718" s="221">
        <f>ROUND(I2718*H2718,2)</f>
        <v>0</v>
      </c>
      <c r="K2718" s="217" t="s">
        <v>19</v>
      </c>
      <c r="L2718" s="47"/>
      <c r="M2718" s="222" t="s">
        <v>19</v>
      </c>
      <c r="N2718" s="223" t="s">
        <v>40</v>
      </c>
      <c r="O2718" s="87"/>
      <c r="P2718" s="224">
        <f>O2718*H2718</f>
        <v>0</v>
      </c>
      <c r="Q2718" s="224">
        <v>0</v>
      </c>
      <c r="R2718" s="224">
        <f>Q2718*H2718</f>
        <v>0</v>
      </c>
      <c r="S2718" s="224">
        <v>0</v>
      </c>
      <c r="T2718" s="225">
        <f>S2718*H2718</f>
        <v>0</v>
      </c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R2718" s="226" t="s">
        <v>149</v>
      </c>
      <c r="AT2718" s="226" t="s">
        <v>144</v>
      </c>
      <c r="AU2718" s="226" t="s">
        <v>163</v>
      </c>
      <c r="AY2718" s="20" t="s">
        <v>142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20" t="s">
        <v>77</v>
      </c>
      <c r="BK2718" s="227">
        <f>ROUND(I2718*H2718,2)</f>
        <v>0</v>
      </c>
      <c r="BL2718" s="20" t="s">
        <v>149</v>
      </c>
      <c r="BM2718" s="226" t="s">
        <v>4287</v>
      </c>
    </row>
    <row r="2719" s="2" customFormat="1" ht="16.5" customHeight="1">
      <c r="A2719" s="41"/>
      <c r="B2719" s="42"/>
      <c r="C2719" s="215" t="s">
        <v>4288</v>
      </c>
      <c r="D2719" s="215" t="s">
        <v>144</v>
      </c>
      <c r="E2719" s="216" t="s">
        <v>4289</v>
      </c>
      <c r="F2719" s="217" t="s">
        <v>4290</v>
      </c>
      <c r="G2719" s="218" t="s">
        <v>771</v>
      </c>
      <c r="H2719" s="219">
        <v>21</v>
      </c>
      <c r="I2719" s="220"/>
      <c r="J2719" s="221">
        <f>ROUND(I2719*H2719,2)</f>
        <v>0</v>
      </c>
      <c r="K2719" s="217" t="s">
        <v>19</v>
      </c>
      <c r="L2719" s="47"/>
      <c r="M2719" s="222" t="s">
        <v>19</v>
      </c>
      <c r="N2719" s="223" t="s">
        <v>40</v>
      </c>
      <c r="O2719" s="87"/>
      <c r="P2719" s="224">
        <f>O2719*H2719</f>
        <v>0</v>
      </c>
      <c r="Q2719" s="224">
        <v>0</v>
      </c>
      <c r="R2719" s="224">
        <f>Q2719*H2719</f>
        <v>0</v>
      </c>
      <c r="S2719" s="224">
        <v>0</v>
      </c>
      <c r="T2719" s="225">
        <f>S2719*H2719</f>
        <v>0</v>
      </c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R2719" s="226" t="s">
        <v>149</v>
      </c>
      <c r="AT2719" s="226" t="s">
        <v>144</v>
      </c>
      <c r="AU2719" s="226" t="s">
        <v>163</v>
      </c>
      <c r="AY2719" s="20" t="s">
        <v>142</v>
      </c>
      <c r="BE2719" s="227">
        <f>IF(N2719="základní",J2719,0)</f>
        <v>0</v>
      </c>
      <c r="BF2719" s="227">
        <f>IF(N2719="snížená",J2719,0)</f>
        <v>0</v>
      </c>
      <c r="BG2719" s="227">
        <f>IF(N2719="zákl. přenesená",J2719,0)</f>
        <v>0</v>
      </c>
      <c r="BH2719" s="227">
        <f>IF(N2719="sníž. přenesená",J2719,0)</f>
        <v>0</v>
      </c>
      <c r="BI2719" s="227">
        <f>IF(N2719="nulová",J2719,0)</f>
        <v>0</v>
      </c>
      <c r="BJ2719" s="20" t="s">
        <v>77</v>
      </c>
      <c r="BK2719" s="227">
        <f>ROUND(I2719*H2719,2)</f>
        <v>0</v>
      </c>
      <c r="BL2719" s="20" t="s">
        <v>149</v>
      </c>
      <c r="BM2719" s="226" t="s">
        <v>4291</v>
      </c>
    </row>
    <row r="2720" s="2" customFormat="1" ht="16.5" customHeight="1">
      <c r="A2720" s="41"/>
      <c r="B2720" s="42"/>
      <c r="C2720" s="215" t="s">
        <v>4292</v>
      </c>
      <c r="D2720" s="215" t="s">
        <v>144</v>
      </c>
      <c r="E2720" s="216" t="s">
        <v>4293</v>
      </c>
      <c r="F2720" s="217" t="s">
        <v>4294</v>
      </c>
      <c r="G2720" s="218" t="s">
        <v>771</v>
      </c>
      <c r="H2720" s="219">
        <v>21</v>
      </c>
      <c r="I2720" s="220"/>
      <c r="J2720" s="221">
        <f>ROUND(I2720*H2720,2)</f>
        <v>0</v>
      </c>
      <c r="K2720" s="217" t="s">
        <v>19</v>
      </c>
      <c r="L2720" s="47"/>
      <c r="M2720" s="222" t="s">
        <v>19</v>
      </c>
      <c r="N2720" s="223" t="s">
        <v>40</v>
      </c>
      <c r="O2720" s="87"/>
      <c r="P2720" s="224">
        <f>O2720*H2720</f>
        <v>0</v>
      </c>
      <c r="Q2720" s="224">
        <v>0</v>
      </c>
      <c r="R2720" s="224">
        <f>Q2720*H2720</f>
        <v>0</v>
      </c>
      <c r="S2720" s="224">
        <v>0</v>
      </c>
      <c r="T2720" s="225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6" t="s">
        <v>149</v>
      </c>
      <c r="AT2720" s="226" t="s">
        <v>144</v>
      </c>
      <c r="AU2720" s="226" t="s">
        <v>163</v>
      </c>
      <c r="AY2720" s="20" t="s">
        <v>142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20" t="s">
        <v>77</v>
      </c>
      <c r="BK2720" s="227">
        <f>ROUND(I2720*H2720,2)</f>
        <v>0</v>
      </c>
      <c r="BL2720" s="20" t="s">
        <v>149</v>
      </c>
      <c r="BM2720" s="226" t="s">
        <v>4295</v>
      </c>
    </row>
    <row r="2721" s="2" customFormat="1" ht="16.5" customHeight="1">
      <c r="A2721" s="41"/>
      <c r="B2721" s="42"/>
      <c r="C2721" s="215" t="s">
        <v>4296</v>
      </c>
      <c r="D2721" s="215" t="s">
        <v>144</v>
      </c>
      <c r="E2721" s="216" t="s">
        <v>4297</v>
      </c>
      <c r="F2721" s="217" t="s">
        <v>4132</v>
      </c>
      <c r="G2721" s="218" t="s">
        <v>771</v>
      </c>
      <c r="H2721" s="219">
        <v>21</v>
      </c>
      <c r="I2721" s="220"/>
      <c r="J2721" s="221">
        <f>ROUND(I2721*H2721,2)</f>
        <v>0</v>
      </c>
      <c r="K2721" s="217" t="s">
        <v>19</v>
      </c>
      <c r="L2721" s="47"/>
      <c r="M2721" s="222" t="s">
        <v>19</v>
      </c>
      <c r="N2721" s="223" t="s">
        <v>40</v>
      </c>
      <c r="O2721" s="87"/>
      <c r="P2721" s="224">
        <f>O2721*H2721</f>
        <v>0</v>
      </c>
      <c r="Q2721" s="224">
        <v>0</v>
      </c>
      <c r="R2721" s="224">
        <f>Q2721*H2721</f>
        <v>0</v>
      </c>
      <c r="S2721" s="224">
        <v>0</v>
      </c>
      <c r="T2721" s="225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26" t="s">
        <v>149</v>
      </c>
      <c r="AT2721" s="226" t="s">
        <v>144</v>
      </c>
      <c r="AU2721" s="226" t="s">
        <v>163</v>
      </c>
      <c r="AY2721" s="20" t="s">
        <v>142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20" t="s">
        <v>77</v>
      </c>
      <c r="BK2721" s="227">
        <f>ROUND(I2721*H2721,2)</f>
        <v>0</v>
      </c>
      <c r="BL2721" s="20" t="s">
        <v>149</v>
      </c>
      <c r="BM2721" s="226" t="s">
        <v>4298</v>
      </c>
    </row>
    <row r="2722" s="2" customFormat="1" ht="16.5" customHeight="1">
      <c r="A2722" s="41"/>
      <c r="B2722" s="42"/>
      <c r="C2722" s="215" t="s">
        <v>4299</v>
      </c>
      <c r="D2722" s="215" t="s">
        <v>144</v>
      </c>
      <c r="E2722" s="216" t="s">
        <v>4300</v>
      </c>
      <c r="F2722" s="217" t="s">
        <v>4301</v>
      </c>
      <c r="G2722" s="218" t="s">
        <v>176</v>
      </c>
      <c r="H2722" s="219">
        <v>100</v>
      </c>
      <c r="I2722" s="220"/>
      <c r="J2722" s="221">
        <f>ROUND(I2722*H2722,2)</f>
        <v>0</v>
      </c>
      <c r="K2722" s="217" t="s">
        <v>19</v>
      </c>
      <c r="L2722" s="47"/>
      <c r="M2722" s="222" t="s">
        <v>19</v>
      </c>
      <c r="N2722" s="223" t="s">
        <v>40</v>
      </c>
      <c r="O2722" s="87"/>
      <c r="P2722" s="224">
        <f>O2722*H2722</f>
        <v>0</v>
      </c>
      <c r="Q2722" s="224">
        <v>0</v>
      </c>
      <c r="R2722" s="224">
        <f>Q2722*H2722</f>
        <v>0</v>
      </c>
      <c r="S2722" s="224">
        <v>0</v>
      </c>
      <c r="T2722" s="225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6" t="s">
        <v>149</v>
      </c>
      <c r="AT2722" s="226" t="s">
        <v>144</v>
      </c>
      <c r="AU2722" s="226" t="s">
        <v>163</v>
      </c>
      <c r="AY2722" s="20" t="s">
        <v>142</v>
      </c>
      <c r="BE2722" s="227">
        <f>IF(N2722="základní",J2722,0)</f>
        <v>0</v>
      </c>
      <c r="BF2722" s="227">
        <f>IF(N2722="snížená",J2722,0)</f>
        <v>0</v>
      </c>
      <c r="BG2722" s="227">
        <f>IF(N2722="zákl. přenesená",J2722,0)</f>
        <v>0</v>
      </c>
      <c r="BH2722" s="227">
        <f>IF(N2722="sníž. přenesená",J2722,0)</f>
        <v>0</v>
      </c>
      <c r="BI2722" s="227">
        <f>IF(N2722="nulová",J2722,0)</f>
        <v>0</v>
      </c>
      <c r="BJ2722" s="20" t="s">
        <v>77</v>
      </c>
      <c r="BK2722" s="227">
        <f>ROUND(I2722*H2722,2)</f>
        <v>0</v>
      </c>
      <c r="BL2722" s="20" t="s">
        <v>149</v>
      </c>
      <c r="BM2722" s="226" t="s">
        <v>4302</v>
      </c>
    </row>
    <row r="2723" s="2" customFormat="1" ht="16.5" customHeight="1">
      <c r="A2723" s="41"/>
      <c r="B2723" s="42"/>
      <c r="C2723" s="215" t="s">
        <v>4303</v>
      </c>
      <c r="D2723" s="215" t="s">
        <v>144</v>
      </c>
      <c r="E2723" s="216" t="s">
        <v>4304</v>
      </c>
      <c r="F2723" s="217" t="s">
        <v>4305</v>
      </c>
      <c r="G2723" s="218" t="s">
        <v>176</v>
      </c>
      <c r="H2723" s="219">
        <v>25</v>
      </c>
      <c r="I2723" s="220"/>
      <c r="J2723" s="221">
        <f>ROUND(I2723*H2723,2)</f>
        <v>0</v>
      </c>
      <c r="K2723" s="217" t="s">
        <v>19</v>
      </c>
      <c r="L2723" s="47"/>
      <c r="M2723" s="222" t="s">
        <v>19</v>
      </c>
      <c r="N2723" s="223" t="s">
        <v>40</v>
      </c>
      <c r="O2723" s="87"/>
      <c r="P2723" s="224">
        <f>O2723*H2723</f>
        <v>0</v>
      </c>
      <c r="Q2723" s="224">
        <v>0</v>
      </c>
      <c r="R2723" s="224">
        <f>Q2723*H2723</f>
        <v>0</v>
      </c>
      <c r="S2723" s="224">
        <v>0</v>
      </c>
      <c r="T2723" s="225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26" t="s">
        <v>149</v>
      </c>
      <c r="AT2723" s="226" t="s">
        <v>144</v>
      </c>
      <c r="AU2723" s="226" t="s">
        <v>163</v>
      </c>
      <c r="AY2723" s="20" t="s">
        <v>142</v>
      </c>
      <c r="BE2723" s="227">
        <f>IF(N2723="základní",J2723,0)</f>
        <v>0</v>
      </c>
      <c r="BF2723" s="227">
        <f>IF(N2723="snížená",J2723,0)</f>
        <v>0</v>
      </c>
      <c r="BG2723" s="227">
        <f>IF(N2723="zákl. přenesená",J2723,0)</f>
        <v>0</v>
      </c>
      <c r="BH2723" s="227">
        <f>IF(N2723="sníž. přenesená",J2723,0)</f>
        <v>0</v>
      </c>
      <c r="BI2723" s="227">
        <f>IF(N2723="nulová",J2723,0)</f>
        <v>0</v>
      </c>
      <c r="BJ2723" s="20" t="s">
        <v>77</v>
      </c>
      <c r="BK2723" s="227">
        <f>ROUND(I2723*H2723,2)</f>
        <v>0</v>
      </c>
      <c r="BL2723" s="20" t="s">
        <v>149</v>
      </c>
      <c r="BM2723" s="226" t="s">
        <v>4306</v>
      </c>
    </row>
    <row r="2724" s="2" customFormat="1" ht="16.5" customHeight="1">
      <c r="A2724" s="41"/>
      <c r="B2724" s="42"/>
      <c r="C2724" s="215" t="s">
        <v>4307</v>
      </c>
      <c r="D2724" s="215" t="s">
        <v>144</v>
      </c>
      <c r="E2724" s="216" t="s">
        <v>4308</v>
      </c>
      <c r="F2724" s="217" t="s">
        <v>4309</v>
      </c>
      <c r="G2724" s="218" t="s">
        <v>771</v>
      </c>
      <c r="H2724" s="219">
        <v>1</v>
      </c>
      <c r="I2724" s="220"/>
      <c r="J2724" s="221">
        <f>ROUND(I2724*H2724,2)</f>
        <v>0</v>
      </c>
      <c r="K2724" s="217" t="s">
        <v>19</v>
      </c>
      <c r="L2724" s="47"/>
      <c r="M2724" s="222" t="s">
        <v>19</v>
      </c>
      <c r="N2724" s="223" t="s">
        <v>40</v>
      </c>
      <c r="O2724" s="87"/>
      <c r="P2724" s="224">
        <f>O2724*H2724</f>
        <v>0</v>
      </c>
      <c r="Q2724" s="224">
        <v>0</v>
      </c>
      <c r="R2724" s="224">
        <f>Q2724*H2724</f>
        <v>0</v>
      </c>
      <c r="S2724" s="224">
        <v>0</v>
      </c>
      <c r="T2724" s="225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6" t="s">
        <v>149</v>
      </c>
      <c r="AT2724" s="226" t="s">
        <v>144</v>
      </c>
      <c r="AU2724" s="226" t="s">
        <v>163</v>
      </c>
      <c r="AY2724" s="20" t="s">
        <v>142</v>
      </c>
      <c r="BE2724" s="227">
        <f>IF(N2724="základní",J2724,0)</f>
        <v>0</v>
      </c>
      <c r="BF2724" s="227">
        <f>IF(N2724="snížená",J2724,0)</f>
        <v>0</v>
      </c>
      <c r="BG2724" s="227">
        <f>IF(N2724="zákl. přenesená",J2724,0)</f>
        <v>0</v>
      </c>
      <c r="BH2724" s="227">
        <f>IF(N2724="sníž. přenesená",J2724,0)</f>
        <v>0</v>
      </c>
      <c r="BI2724" s="227">
        <f>IF(N2724="nulová",J2724,0)</f>
        <v>0</v>
      </c>
      <c r="BJ2724" s="20" t="s">
        <v>77</v>
      </c>
      <c r="BK2724" s="227">
        <f>ROUND(I2724*H2724,2)</f>
        <v>0</v>
      </c>
      <c r="BL2724" s="20" t="s">
        <v>149</v>
      </c>
      <c r="BM2724" s="226" t="s">
        <v>4310</v>
      </c>
    </row>
    <row r="2725" s="2" customFormat="1" ht="16.5" customHeight="1">
      <c r="A2725" s="41"/>
      <c r="B2725" s="42"/>
      <c r="C2725" s="215" t="s">
        <v>4311</v>
      </c>
      <c r="D2725" s="215" t="s">
        <v>144</v>
      </c>
      <c r="E2725" s="216" t="s">
        <v>4312</v>
      </c>
      <c r="F2725" s="217" t="s">
        <v>4313</v>
      </c>
      <c r="G2725" s="218" t="s">
        <v>771</v>
      </c>
      <c r="H2725" s="219">
        <v>2</v>
      </c>
      <c r="I2725" s="220"/>
      <c r="J2725" s="221">
        <f>ROUND(I2725*H2725,2)</f>
        <v>0</v>
      </c>
      <c r="K2725" s="217" t="s">
        <v>19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</v>
      </c>
      <c r="R2725" s="224">
        <f>Q2725*H2725</f>
        <v>0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149</v>
      </c>
      <c r="AT2725" s="226" t="s">
        <v>144</v>
      </c>
      <c r="AU2725" s="226" t="s">
        <v>163</v>
      </c>
      <c r="AY2725" s="20" t="s">
        <v>142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77</v>
      </c>
      <c r="BK2725" s="227">
        <f>ROUND(I2725*H2725,2)</f>
        <v>0</v>
      </c>
      <c r="BL2725" s="20" t="s">
        <v>149</v>
      </c>
      <c r="BM2725" s="226" t="s">
        <v>4314</v>
      </c>
    </row>
    <row r="2726" s="2" customFormat="1" ht="145.5" customHeight="1">
      <c r="A2726" s="41"/>
      <c r="B2726" s="42"/>
      <c r="C2726" s="215" t="s">
        <v>4315</v>
      </c>
      <c r="D2726" s="215" t="s">
        <v>144</v>
      </c>
      <c r="E2726" s="216" t="s">
        <v>4316</v>
      </c>
      <c r="F2726" s="217" t="s">
        <v>4317</v>
      </c>
      <c r="G2726" s="218" t="s">
        <v>771</v>
      </c>
      <c r="H2726" s="219">
        <v>1</v>
      </c>
      <c r="I2726" s="220"/>
      <c r="J2726" s="221">
        <f>ROUND(I2726*H2726,2)</f>
        <v>0</v>
      </c>
      <c r="K2726" s="217" t="s">
        <v>19</v>
      </c>
      <c r="L2726" s="47"/>
      <c r="M2726" s="222" t="s">
        <v>19</v>
      </c>
      <c r="N2726" s="223" t="s">
        <v>40</v>
      </c>
      <c r="O2726" s="87"/>
      <c r="P2726" s="224">
        <f>O2726*H2726</f>
        <v>0</v>
      </c>
      <c r="Q2726" s="224">
        <v>0</v>
      </c>
      <c r="R2726" s="224">
        <f>Q2726*H2726</f>
        <v>0</v>
      </c>
      <c r="S2726" s="224">
        <v>0</v>
      </c>
      <c r="T2726" s="225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26" t="s">
        <v>149</v>
      </c>
      <c r="AT2726" s="226" t="s">
        <v>144</v>
      </c>
      <c r="AU2726" s="226" t="s">
        <v>163</v>
      </c>
      <c r="AY2726" s="20" t="s">
        <v>142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20" t="s">
        <v>77</v>
      </c>
      <c r="BK2726" s="227">
        <f>ROUND(I2726*H2726,2)</f>
        <v>0</v>
      </c>
      <c r="BL2726" s="20" t="s">
        <v>149</v>
      </c>
      <c r="BM2726" s="226" t="s">
        <v>4318</v>
      </c>
    </row>
    <row r="2727" s="12" customFormat="1" ht="20.88" customHeight="1">
      <c r="A2727" s="12"/>
      <c r="B2727" s="199"/>
      <c r="C2727" s="200"/>
      <c r="D2727" s="201" t="s">
        <v>68</v>
      </c>
      <c r="E2727" s="213" t="s">
        <v>260</v>
      </c>
      <c r="F2727" s="213" t="s">
        <v>4319</v>
      </c>
      <c r="G2727" s="200"/>
      <c r="H2727" s="200"/>
      <c r="I2727" s="203"/>
      <c r="J2727" s="214">
        <f>BK2727</f>
        <v>0</v>
      </c>
      <c r="K2727" s="200"/>
      <c r="L2727" s="205"/>
      <c r="M2727" s="206"/>
      <c r="N2727" s="207"/>
      <c r="O2727" s="207"/>
      <c r="P2727" s="208">
        <f>SUM(P2728:P2733)</f>
        <v>0</v>
      </c>
      <c r="Q2727" s="207"/>
      <c r="R2727" s="208">
        <f>SUM(R2728:R2733)</f>
        <v>0</v>
      </c>
      <c r="S2727" s="207"/>
      <c r="T2727" s="209">
        <f>SUM(T2728:T2733)</f>
        <v>0</v>
      </c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R2727" s="210" t="s">
        <v>77</v>
      </c>
      <c r="AT2727" s="211" t="s">
        <v>68</v>
      </c>
      <c r="AU2727" s="211" t="s">
        <v>79</v>
      </c>
      <c r="AY2727" s="210" t="s">
        <v>142</v>
      </c>
      <c r="BK2727" s="212">
        <f>SUM(BK2728:BK2733)</f>
        <v>0</v>
      </c>
    </row>
    <row r="2728" s="2" customFormat="1" ht="16.5" customHeight="1">
      <c r="A2728" s="41"/>
      <c r="B2728" s="42"/>
      <c r="C2728" s="215" t="s">
        <v>4320</v>
      </c>
      <c r="D2728" s="215" t="s">
        <v>144</v>
      </c>
      <c r="E2728" s="216" t="s">
        <v>4321</v>
      </c>
      <c r="F2728" s="217" t="s">
        <v>4322</v>
      </c>
      <c r="G2728" s="218" t="s">
        <v>771</v>
      </c>
      <c r="H2728" s="219">
        <v>1</v>
      </c>
      <c r="I2728" s="220"/>
      <c r="J2728" s="221">
        <f>ROUND(I2728*H2728,2)</f>
        <v>0</v>
      </c>
      <c r="K2728" s="217" t="s">
        <v>19</v>
      </c>
      <c r="L2728" s="47"/>
      <c r="M2728" s="222" t="s">
        <v>19</v>
      </c>
      <c r="N2728" s="223" t="s">
        <v>40</v>
      </c>
      <c r="O2728" s="87"/>
      <c r="P2728" s="224">
        <f>O2728*H2728</f>
        <v>0</v>
      </c>
      <c r="Q2728" s="224">
        <v>0</v>
      </c>
      <c r="R2728" s="224">
        <f>Q2728*H2728</f>
        <v>0</v>
      </c>
      <c r="S2728" s="224">
        <v>0</v>
      </c>
      <c r="T2728" s="225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6" t="s">
        <v>149</v>
      </c>
      <c r="AT2728" s="226" t="s">
        <v>144</v>
      </c>
      <c r="AU2728" s="226" t="s">
        <v>163</v>
      </c>
      <c r="AY2728" s="20" t="s">
        <v>142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20" t="s">
        <v>77</v>
      </c>
      <c r="BK2728" s="227">
        <f>ROUND(I2728*H2728,2)</f>
        <v>0</v>
      </c>
      <c r="BL2728" s="20" t="s">
        <v>149</v>
      </c>
      <c r="BM2728" s="226" t="s">
        <v>4323</v>
      </c>
    </row>
    <row r="2729" s="2" customFormat="1" ht="16.5" customHeight="1">
      <c r="A2729" s="41"/>
      <c r="B2729" s="42"/>
      <c r="C2729" s="215" t="s">
        <v>4324</v>
      </c>
      <c r="D2729" s="215" t="s">
        <v>144</v>
      </c>
      <c r="E2729" s="216" t="s">
        <v>4325</v>
      </c>
      <c r="F2729" s="217" t="s">
        <v>4326</v>
      </c>
      <c r="G2729" s="218" t="s">
        <v>771</v>
      </c>
      <c r="H2729" s="219">
        <v>1</v>
      </c>
      <c r="I2729" s="220"/>
      <c r="J2729" s="221">
        <f>ROUND(I2729*H2729,2)</f>
        <v>0</v>
      </c>
      <c r="K2729" s="217" t="s">
        <v>19</v>
      </c>
      <c r="L2729" s="47"/>
      <c r="M2729" s="222" t="s">
        <v>19</v>
      </c>
      <c r="N2729" s="223" t="s">
        <v>40</v>
      </c>
      <c r="O2729" s="87"/>
      <c r="P2729" s="224">
        <f>O2729*H2729</f>
        <v>0</v>
      </c>
      <c r="Q2729" s="224">
        <v>0</v>
      </c>
      <c r="R2729" s="224">
        <f>Q2729*H2729</f>
        <v>0</v>
      </c>
      <c r="S2729" s="224">
        <v>0</v>
      </c>
      <c r="T2729" s="225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6" t="s">
        <v>149</v>
      </c>
      <c r="AT2729" s="226" t="s">
        <v>144</v>
      </c>
      <c r="AU2729" s="226" t="s">
        <v>163</v>
      </c>
      <c r="AY2729" s="20" t="s">
        <v>142</v>
      </c>
      <c r="BE2729" s="227">
        <f>IF(N2729="základní",J2729,0)</f>
        <v>0</v>
      </c>
      <c r="BF2729" s="227">
        <f>IF(N2729="snížená",J2729,0)</f>
        <v>0</v>
      </c>
      <c r="BG2729" s="227">
        <f>IF(N2729="zákl. přenesená",J2729,0)</f>
        <v>0</v>
      </c>
      <c r="BH2729" s="227">
        <f>IF(N2729="sníž. přenesená",J2729,0)</f>
        <v>0</v>
      </c>
      <c r="BI2729" s="227">
        <f>IF(N2729="nulová",J2729,0)</f>
        <v>0</v>
      </c>
      <c r="BJ2729" s="20" t="s">
        <v>77</v>
      </c>
      <c r="BK2729" s="227">
        <f>ROUND(I2729*H2729,2)</f>
        <v>0</v>
      </c>
      <c r="BL2729" s="20" t="s">
        <v>149</v>
      </c>
      <c r="BM2729" s="226" t="s">
        <v>4327</v>
      </c>
    </row>
    <row r="2730" s="2" customFormat="1" ht="16.5" customHeight="1">
      <c r="A2730" s="41"/>
      <c r="B2730" s="42"/>
      <c r="C2730" s="215" t="s">
        <v>4328</v>
      </c>
      <c r="D2730" s="215" t="s">
        <v>144</v>
      </c>
      <c r="E2730" s="216" t="s">
        <v>4329</v>
      </c>
      <c r="F2730" s="217" t="s">
        <v>4330</v>
      </c>
      <c r="G2730" s="218" t="s">
        <v>771</v>
      </c>
      <c r="H2730" s="219">
        <v>1</v>
      </c>
      <c r="I2730" s="220"/>
      <c r="J2730" s="221">
        <f>ROUND(I2730*H2730,2)</f>
        <v>0</v>
      </c>
      <c r="K2730" s="217" t="s">
        <v>19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149</v>
      </c>
      <c r="AT2730" s="226" t="s">
        <v>144</v>
      </c>
      <c r="AU2730" s="226" t="s">
        <v>163</v>
      </c>
      <c r="AY2730" s="20" t="s">
        <v>142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77</v>
      </c>
      <c r="BK2730" s="227">
        <f>ROUND(I2730*H2730,2)</f>
        <v>0</v>
      </c>
      <c r="BL2730" s="20" t="s">
        <v>149</v>
      </c>
      <c r="BM2730" s="226" t="s">
        <v>4331</v>
      </c>
    </row>
    <row r="2731" s="2" customFormat="1" ht="21.75" customHeight="1">
      <c r="A2731" s="41"/>
      <c r="B2731" s="42"/>
      <c r="C2731" s="215" t="s">
        <v>4332</v>
      </c>
      <c r="D2731" s="215" t="s">
        <v>144</v>
      </c>
      <c r="E2731" s="216" t="s">
        <v>4333</v>
      </c>
      <c r="F2731" s="217" t="s">
        <v>4334</v>
      </c>
      <c r="G2731" s="218" t="s">
        <v>771</v>
      </c>
      <c r="H2731" s="219">
        <v>1</v>
      </c>
      <c r="I2731" s="220"/>
      <c r="J2731" s="221">
        <f>ROUND(I2731*H2731,2)</f>
        <v>0</v>
      </c>
      <c r="K2731" s="217" t="s">
        <v>19</v>
      </c>
      <c r="L2731" s="47"/>
      <c r="M2731" s="222" t="s">
        <v>19</v>
      </c>
      <c r="N2731" s="223" t="s">
        <v>40</v>
      </c>
      <c r="O2731" s="87"/>
      <c r="P2731" s="224">
        <f>O2731*H2731</f>
        <v>0</v>
      </c>
      <c r="Q2731" s="224">
        <v>0</v>
      </c>
      <c r="R2731" s="224">
        <f>Q2731*H2731</f>
        <v>0</v>
      </c>
      <c r="S2731" s="224">
        <v>0</v>
      </c>
      <c r="T2731" s="225">
        <f>S2731*H2731</f>
        <v>0</v>
      </c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R2731" s="226" t="s">
        <v>149</v>
      </c>
      <c r="AT2731" s="226" t="s">
        <v>144</v>
      </c>
      <c r="AU2731" s="226" t="s">
        <v>163</v>
      </c>
      <c r="AY2731" s="20" t="s">
        <v>142</v>
      </c>
      <c r="BE2731" s="227">
        <f>IF(N2731="základní",J2731,0)</f>
        <v>0</v>
      </c>
      <c r="BF2731" s="227">
        <f>IF(N2731="snížená",J2731,0)</f>
        <v>0</v>
      </c>
      <c r="BG2731" s="227">
        <f>IF(N2731="zákl. přenesená",J2731,0)</f>
        <v>0</v>
      </c>
      <c r="BH2731" s="227">
        <f>IF(N2731="sníž. přenesená",J2731,0)</f>
        <v>0</v>
      </c>
      <c r="BI2731" s="227">
        <f>IF(N2731="nulová",J2731,0)</f>
        <v>0</v>
      </c>
      <c r="BJ2731" s="20" t="s">
        <v>77</v>
      </c>
      <c r="BK2731" s="227">
        <f>ROUND(I2731*H2731,2)</f>
        <v>0</v>
      </c>
      <c r="BL2731" s="20" t="s">
        <v>149</v>
      </c>
      <c r="BM2731" s="226" t="s">
        <v>4335</v>
      </c>
    </row>
    <row r="2732" s="2" customFormat="1" ht="49.05" customHeight="1">
      <c r="A2732" s="41"/>
      <c r="B2732" s="42"/>
      <c r="C2732" s="215" t="s">
        <v>4336</v>
      </c>
      <c r="D2732" s="215" t="s">
        <v>144</v>
      </c>
      <c r="E2732" s="216" t="s">
        <v>4337</v>
      </c>
      <c r="F2732" s="217" t="s">
        <v>4338</v>
      </c>
      <c r="G2732" s="218" t="s">
        <v>771</v>
      </c>
      <c r="H2732" s="219">
        <v>12</v>
      </c>
      <c r="I2732" s="220"/>
      <c r="J2732" s="221">
        <f>ROUND(I2732*H2732,2)</f>
        <v>0</v>
      </c>
      <c r="K2732" s="217" t="s">
        <v>19</v>
      </c>
      <c r="L2732" s="47"/>
      <c r="M2732" s="222" t="s">
        <v>19</v>
      </c>
      <c r="N2732" s="223" t="s">
        <v>40</v>
      </c>
      <c r="O2732" s="87"/>
      <c r="P2732" s="224">
        <f>O2732*H2732</f>
        <v>0</v>
      </c>
      <c r="Q2732" s="224">
        <v>0</v>
      </c>
      <c r="R2732" s="224">
        <f>Q2732*H2732</f>
        <v>0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149</v>
      </c>
      <c r="AT2732" s="226" t="s">
        <v>144</v>
      </c>
      <c r="AU2732" s="226" t="s">
        <v>163</v>
      </c>
      <c r="AY2732" s="20" t="s">
        <v>142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77</v>
      </c>
      <c r="BK2732" s="227">
        <f>ROUND(I2732*H2732,2)</f>
        <v>0</v>
      </c>
      <c r="BL2732" s="20" t="s">
        <v>149</v>
      </c>
      <c r="BM2732" s="226" t="s">
        <v>4339</v>
      </c>
    </row>
    <row r="2733" s="2" customFormat="1" ht="44.25" customHeight="1">
      <c r="A2733" s="41"/>
      <c r="B2733" s="42"/>
      <c r="C2733" s="215" t="s">
        <v>4340</v>
      </c>
      <c r="D2733" s="215" t="s">
        <v>144</v>
      </c>
      <c r="E2733" s="216" t="s">
        <v>4341</v>
      </c>
      <c r="F2733" s="217" t="s">
        <v>4342</v>
      </c>
      <c r="G2733" s="218" t="s">
        <v>771</v>
      </c>
      <c r="H2733" s="219">
        <v>3</v>
      </c>
      <c r="I2733" s="220"/>
      <c r="J2733" s="221">
        <f>ROUND(I2733*H2733,2)</f>
        <v>0</v>
      </c>
      <c r="K2733" s="217" t="s">
        <v>19</v>
      </c>
      <c r="L2733" s="47"/>
      <c r="M2733" s="222" t="s">
        <v>19</v>
      </c>
      <c r="N2733" s="223" t="s">
        <v>40</v>
      </c>
      <c r="O2733" s="87"/>
      <c r="P2733" s="224">
        <f>O2733*H2733</f>
        <v>0</v>
      </c>
      <c r="Q2733" s="224">
        <v>0</v>
      </c>
      <c r="R2733" s="224">
        <f>Q2733*H2733</f>
        <v>0</v>
      </c>
      <c r="S2733" s="224">
        <v>0</v>
      </c>
      <c r="T2733" s="225">
        <f>S2733*H2733</f>
        <v>0</v>
      </c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R2733" s="226" t="s">
        <v>149</v>
      </c>
      <c r="AT2733" s="226" t="s">
        <v>144</v>
      </c>
      <c r="AU2733" s="226" t="s">
        <v>163</v>
      </c>
      <c r="AY2733" s="20" t="s">
        <v>142</v>
      </c>
      <c r="BE2733" s="227">
        <f>IF(N2733="základní",J2733,0)</f>
        <v>0</v>
      </c>
      <c r="BF2733" s="227">
        <f>IF(N2733="snížená",J2733,0)</f>
        <v>0</v>
      </c>
      <c r="BG2733" s="227">
        <f>IF(N2733="zákl. přenesená",J2733,0)</f>
        <v>0</v>
      </c>
      <c r="BH2733" s="227">
        <f>IF(N2733="sníž. přenesená",J2733,0)</f>
        <v>0</v>
      </c>
      <c r="BI2733" s="227">
        <f>IF(N2733="nulová",J2733,0)</f>
        <v>0</v>
      </c>
      <c r="BJ2733" s="20" t="s">
        <v>77</v>
      </c>
      <c r="BK2733" s="227">
        <f>ROUND(I2733*H2733,2)</f>
        <v>0</v>
      </c>
      <c r="BL2733" s="20" t="s">
        <v>149</v>
      </c>
      <c r="BM2733" s="226" t="s">
        <v>4343</v>
      </c>
    </row>
    <row r="2734" s="12" customFormat="1" ht="20.88" customHeight="1">
      <c r="A2734" s="12"/>
      <c r="B2734" s="199"/>
      <c r="C2734" s="200"/>
      <c r="D2734" s="201" t="s">
        <v>68</v>
      </c>
      <c r="E2734" s="213" t="s">
        <v>265</v>
      </c>
      <c r="F2734" s="213" t="s">
        <v>4344</v>
      </c>
      <c r="G2734" s="200"/>
      <c r="H2734" s="200"/>
      <c r="I2734" s="203"/>
      <c r="J2734" s="214">
        <f>BK2734</f>
        <v>0</v>
      </c>
      <c r="K2734" s="200"/>
      <c r="L2734" s="205"/>
      <c r="M2734" s="206"/>
      <c r="N2734" s="207"/>
      <c r="O2734" s="207"/>
      <c r="P2734" s="208">
        <f>SUM(P2735:P2745)</f>
        <v>0</v>
      </c>
      <c r="Q2734" s="207"/>
      <c r="R2734" s="208">
        <f>SUM(R2735:R2745)</f>
        <v>0</v>
      </c>
      <c r="S2734" s="207"/>
      <c r="T2734" s="209">
        <f>SUM(T2735:T2745)</f>
        <v>0</v>
      </c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R2734" s="210" t="s">
        <v>77</v>
      </c>
      <c r="AT2734" s="211" t="s">
        <v>68</v>
      </c>
      <c r="AU2734" s="211" t="s">
        <v>79</v>
      </c>
      <c r="AY2734" s="210" t="s">
        <v>142</v>
      </c>
      <c r="BK2734" s="212">
        <f>SUM(BK2735:BK2745)</f>
        <v>0</v>
      </c>
    </row>
    <row r="2735" s="2" customFormat="1" ht="16.5" customHeight="1">
      <c r="A2735" s="41"/>
      <c r="B2735" s="42"/>
      <c r="C2735" s="215" t="s">
        <v>4345</v>
      </c>
      <c r="D2735" s="215" t="s">
        <v>144</v>
      </c>
      <c r="E2735" s="216" t="s">
        <v>4300</v>
      </c>
      <c r="F2735" s="217" t="s">
        <v>4301</v>
      </c>
      <c r="G2735" s="218" t="s">
        <v>176</v>
      </c>
      <c r="H2735" s="219">
        <v>250</v>
      </c>
      <c r="I2735" s="220"/>
      <c r="J2735" s="221">
        <f>ROUND(I2735*H2735,2)</f>
        <v>0</v>
      </c>
      <c r="K2735" s="217" t="s">
        <v>19</v>
      </c>
      <c r="L2735" s="47"/>
      <c r="M2735" s="222" t="s">
        <v>19</v>
      </c>
      <c r="N2735" s="223" t="s">
        <v>40</v>
      </c>
      <c r="O2735" s="87"/>
      <c r="P2735" s="224">
        <f>O2735*H2735</f>
        <v>0</v>
      </c>
      <c r="Q2735" s="224">
        <v>0</v>
      </c>
      <c r="R2735" s="224">
        <f>Q2735*H2735</f>
        <v>0</v>
      </c>
      <c r="S2735" s="224">
        <v>0</v>
      </c>
      <c r="T2735" s="225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6" t="s">
        <v>149</v>
      </c>
      <c r="AT2735" s="226" t="s">
        <v>144</v>
      </c>
      <c r="AU2735" s="226" t="s">
        <v>163</v>
      </c>
      <c r="AY2735" s="20" t="s">
        <v>142</v>
      </c>
      <c r="BE2735" s="227">
        <f>IF(N2735="základní",J2735,0)</f>
        <v>0</v>
      </c>
      <c r="BF2735" s="227">
        <f>IF(N2735="snížená",J2735,0)</f>
        <v>0</v>
      </c>
      <c r="BG2735" s="227">
        <f>IF(N2735="zákl. přenesená",J2735,0)</f>
        <v>0</v>
      </c>
      <c r="BH2735" s="227">
        <f>IF(N2735="sníž. přenesená",J2735,0)</f>
        <v>0</v>
      </c>
      <c r="BI2735" s="227">
        <f>IF(N2735="nulová",J2735,0)</f>
        <v>0</v>
      </c>
      <c r="BJ2735" s="20" t="s">
        <v>77</v>
      </c>
      <c r="BK2735" s="227">
        <f>ROUND(I2735*H2735,2)</f>
        <v>0</v>
      </c>
      <c r="BL2735" s="20" t="s">
        <v>149</v>
      </c>
      <c r="BM2735" s="226" t="s">
        <v>4346</v>
      </c>
    </row>
    <row r="2736" s="2" customFormat="1" ht="16.5" customHeight="1">
      <c r="A2736" s="41"/>
      <c r="B2736" s="42"/>
      <c r="C2736" s="215" t="s">
        <v>4347</v>
      </c>
      <c r="D2736" s="215" t="s">
        <v>144</v>
      </c>
      <c r="E2736" s="216" t="s">
        <v>4348</v>
      </c>
      <c r="F2736" s="217" t="s">
        <v>4349</v>
      </c>
      <c r="G2736" s="218" t="s">
        <v>771</v>
      </c>
      <c r="H2736" s="219">
        <v>1</v>
      </c>
      <c r="I2736" s="220"/>
      <c r="J2736" s="221">
        <f>ROUND(I2736*H2736,2)</f>
        <v>0</v>
      </c>
      <c r="K2736" s="217" t="s">
        <v>19</v>
      </c>
      <c r="L2736" s="47"/>
      <c r="M2736" s="222" t="s">
        <v>19</v>
      </c>
      <c r="N2736" s="223" t="s">
        <v>40</v>
      </c>
      <c r="O2736" s="87"/>
      <c r="P2736" s="224">
        <f>O2736*H2736</f>
        <v>0</v>
      </c>
      <c r="Q2736" s="224">
        <v>0</v>
      </c>
      <c r="R2736" s="224">
        <f>Q2736*H2736</f>
        <v>0</v>
      </c>
      <c r="S2736" s="224">
        <v>0</v>
      </c>
      <c r="T2736" s="225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26" t="s">
        <v>149</v>
      </c>
      <c r="AT2736" s="226" t="s">
        <v>144</v>
      </c>
      <c r="AU2736" s="226" t="s">
        <v>163</v>
      </c>
      <c r="AY2736" s="20" t="s">
        <v>142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20" t="s">
        <v>77</v>
      </c>
      <c r="BK2736" s="227">
        <f>ROUND(I2736*H2736,2)</f>
        <v>0</v>
      </c>
      <c r="BL2736" s="20" t="s">
        <v>149</v>
      </c>
      <c r="BM2736" s="226" t="s">
        <v>4350</v>
      </c>
    </row>
    <row r="2737" s="2" customFormat="1" ht="16.5" customHeight="1">
      <c r="A2737" s="41"/>
      <c r="B2737" s="42"/>
      <c r="C2737" s="215" t="s">
        <v>4351</v>
      </c>
      <c r="D2737" s="215" t="s">
        <v>144</v>
      </c>
      <c r="E2737" s="216" t="s">
        <v>4352</v>
      </c>
      <c r="F2737" s="217" t="s">
        <v>4353</v>
      </c>
      <c r="G2737" s="218" t="s">
        <v>771</v>
      </c>
      <c r="H2737" s="219">
        <v>2</v>
      </c>
      <c r="I2737" s="220"/>
      <c r="J2737" s="221">
        <f>ROUND(I2737*H2737,2)</f>
        <v>0</v>
      </c>
      <c r="K2737" s="217" t="s">
        <v>19</v>
      </c>
      <c r="L2737" s="47"/>
      <c r="M2737" s="222" t="s">
        <v>19</v>
      </c>
      <c r="N2737" s="223" t="s">
        <v>40</v>
      </c>
      <c r="O2737" s="87"/>
      <c r="P2737" s="224">
        <f>O2737*H2737</f>
        <v>0</v>
      </c>
      <c r="Q2737" s="224">
        <v>0</v>
      </c>
      <c r="R2737" s="224">
        <f>Q2737*H2737</f>
        <v>0</v>
      </c>
      <c r="S2737" s="224">
        <v>0</v>
      </c>
      <c r="T2737" s="225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26" t="s">
        <v>149</v>
      </c>
      <c r="AT2737" s="226" t="s">
        <v>144</v>
      </c>
      <c r="AU2737" s="226" t="s">
        <v>163</v>
      </c>
      <c r="AY2737" s="20" t="s">
        <v>142</v>
      </c>
      <c r="BE2737" s="227">
        <f>IF(N2737="základní",J2737,0)</f>
        <v>0</v>
      </c>
      <c r="BF2737" s="227">
        <f>IF(N2737="snížená",J2737,0)</f>
        <v>0</v>
      </c>
      <c r="BG2737" s="227">
        <f>IF(N2737="zákl. přenesená",J2737,0)</f>
        <v>0</v>
      </c>
      <c r="BH2737" s="227">
        <f>IF(N2737="sníž. přenesená",J2737,0)</f>
        <v>0</v>
      </c>
      <c r="BI2737" s="227">
        <f>IF(N2737="nulová",J2737,0)</f>
        <v>0</v>
      </c>
      <c r="BJ2737" s="20" t="s">
        <v>77</v>
      </c>
      <c r="BK2737" s="227">
        <f>ROUND(I2737*H2737,2)</f>
        <v>0</v>
      </c>
      <c r="BL2737" s="20" t="s">
        <v>149</v>
      </c>
      <c r="BM2737" s="226" t="s">
        <v>4354</v>
      </c>
    </row>
    <row r="2738" s="2" customFormat="1" ht="16.5" customHeight="1">
      <c r="A2738" s="41"/>
      <c r="B2738" s="42"/>
      <c r="C2738" s="215" t="s">
        <v>4355</v>
      </c>
      <c r="D2738" s="215" t="s">
        <v>144</v>
      </c>
      <c r="E2738" s="216" t="s">
        <v>4356</v>
      </c>
      <c r="F2738" s="217" t="s">
        <v>4357</v>
      </c>
      <c r="G2738" s="218" t="s">
        <v>771</v>
      </c>
      <c r="H2738" s="219">
        <v>10</v>
      </c>
      <c r="I2738" s="220"/>
      <c r="J2738" s="221">
        <f>ROUND(I2738*H2738,2)</f>
        <v>0</v>
      </c>
      <c r="K2738" s="217" t="s">
        <v>19</v>
      </c>
      <c r="L2738" s="47"/>
      <c r="M2738" s="222" t="s">
        <v>19</v>
      </c>
      <c r="N2738" s="223" t="s">
        <v>40</v>
      </c>
      <c r="O2738" s="87"/>
      <c r="P2738" s="224">
        <f>O2738*H2738</f>
        <v>0</v>
      </c>
      <c r="Q2738" s="224">
        <v>0</v>
      </c>
      <c r="R2738" s="224">
        <f>Q2738*H2738</f>
        <v>0</v>
      </c>
      <c r="S2738" s="224">
        <v>0</v>
      </c>
      <c r="T2738" s="225">
        <f>S2738*H2738</f>
        <v>0</v>
      </c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R2738" s="226" t="s">
        <v>149</v>
      </c>
      <c r="AT2738" s="226" t="s">
        <v>144</v>
      </c>
      <c r="AU2738" s="226" t="s">
        <v>163</v>
      </c>
      <c r="AY2738" s="20" t="s">
        <v>142</v>
      </c>
      <c r="BE2738" s="227">
        <f>IF(N2738="základní",J2738,0)</f>
        <v>0</v>
      </c>
      <c r="BF2738" s="227">
        <f>IF(N2738="snížená",J2738,0)</f>
        <v>0</v>
      </c>
      <c r="BG2738" s="227">
        <f>IF(N2738="zákl. přenesená",J2738,0)</f>
        <v>0</v>
      </c>
      <c r="BH2738" s="227">
        <f>IF(N2738="sníž. přenesená",J2738,0)</f>
        <v>0</v>
      </c>
      <c r="BI2738" s="227">
        <f>IF(N2738="nulová",J2738,0)</f>
        <v>0</v>
      </c>
      <c r="BJ2738" s="20" t="s">
        <v>77</v>
      </c>
      <c r="BK2738" s="227">
        <f>ROUND(I2738*H2738,2)</f>
        <v>0</v>
      </c>
      <c r="BL2738" s="20" t="s">
        <v>149</v>
      </c>
      <c r="BM2738" s="226" t="s">
        <v>4358</v>
      </c>
    </row>
    <row r="2739" s="2" customFormat="1" ht="16.5" customHeight="1">
      <c r="A2739" s="41"/>
      <c r="B2739" s="42"/>
      <c r="C2739" s="215" t="s">
        <v>4359</v>
      </c>
      <c r="D2739" s="215" t="s">
        <v>144</v>
      </c>
      <c r="E2739" s="216" t="s">
        <v>4360</v>
      </c>
      <c r="F2739" s="217" t="s">
        <v>4361</v>
      </c>
      <c r="G2739" s="218" t="s">
        <v>771</v>
      </c>
      <c r="H2739" s="219">
        <v>3</v>
      </c>
      <c r="I2739" s="220"/>
      <c r="J2739" s="221">
        <f>ROUND(I2739*H2739,2)</f>
        <v>0</v>
      </c>
      <c r="K2739" s="217" t="s">
        <v>19</v>
      </c>
      <c r="L2739" s="47"/>
      <c r="M2739" s="222" t="s">
        <v>19</v>
      </c>
      <c r="N2739" s="223" t="s">
        <v>40</v>
      </c>
      <c r="O2739" s="87"/>
      <c r="P2739" s="224">
        <f>O2739*H2739</f>
        <v>0</v>
      </c>
      <c r="Q2739" s="224">
        <v>0</v>
      </c>
      <c r="R2739" s="224">
        <f>Q2739*H2739</f>
        <v>0</v>
      </c>
      <c r="S2739" s="224">
        <v>0</v>
      </c>
      <c r="T2739" s="225">
        <f>S2739*H2739</f>
        <v>0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26" t="s">
        <v>149</v>
      </c>
      <c r="AT2739" s="226" t="s">
        <v>144</v>
      </c>
      <c r="AU2739" s="226" t="s">
        <v>163</v>
      </c>
      <c r="AY2739" s="20" t="s">
        <v>142</v>
      </c>
      <c r="BE2739" s="227">
        <f>IF(N2739="základní",J2739,0)</f>
        <v>0</v>
      </c>
      <c r="BF2739" s="227">
        <f>IF(N2739="snížená",J2739,0)</f>
        <v>0</v>
      </c>
      <c r="BG2739" s="227">
        <f>IF(N2739="zákl. přenesená",J2739,0)</f>
        <v>0</v>
      </c>
      <c r="BH2739" s="227">
        <f>IF(N2739="sníž. přenesená",J2739,0)</f>
        <v>0</v>
      </c>
      <c r="BI2739" s="227">
        <f>IF(N2739="nulová",J2739,0)</f>
        <v>0</v>
      </c>
      <c r="BJ2739" s="20" t="s">
        <v>77</v>
      </c>
      <c r="BK2739" s="227">
        <f>ROUND(I2739*H2739,2)</f>
        <v>0</v>
      </c>
      <c r="BL2739" s="20" t="s">
        <v>149</v>
      </c>
      <c r="BM2739" s="226" t="s">
        <v>4362</v>
      </c>
    </row>
    <row r="2740" s="2" customFormat="1" ht="16.5" customHeight="1">
      <c r="A2740" s="41"/>
      <c r="B2740" s="42"/>
      <c r="C2740" s="215" t="s">
        <v>4363</v>
      </c>
      <c r="D2740" s="215" t="s">
        <v>144</v>
      </c>
      <c r="E2740" s="216" t="s">
        <v>4364</v>
      </c>
      <c r="F2740" s="217" t="s">
        <v>4365</v>
      </c>
      <c r="G2740" s="218" t="s">
        <v>771</v>
      </c>
      <c r="H2740" s="219">
        <v>10</v>
      </c>
      <c r="I2740" s="220"/>
      <c r="J2740" s="221">
        <f>ROUND(I2740*H2740,2)</f>
        <v>0</v>
      </c>
      <c r="K2740" s="217" t="s">
        <v>19</v>
      </c>
      <c r="L2740" s="47"/>
      <c r="M2740" s="222" t="s">
        <v>19</v>
      </c>
      <c r="N2740" s="223" t="s">
        <v>40</v>
      </c>
      <c r="O2740" s="87"/>
      <c r="P2740" s="224">
        <f>O2740*H2740</f>
        <v>0</v>
      </c>
      <c r="Q2740" s="224">
        <v>0</v>
      </c>
      <c r="R2740" s="224">
        <f>Q2740*H2740</f>
        <v>0</v>
      </c>
      <c r="S2740" s="224">
        <v>0</v>
      </c>
      <c r="T2740" s="225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6" t="s">
        <v>149</v>
      </c>
      <c r="AT2740" s="226" t="s">
        <v>144</v>
      </c>
      <c r="AU2740" s="226" t="s">
        <v>163</v>
      </c>
      <c r="AY2740" s="20" t="s">
        <v>142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20" t="s">
        <v>77</v>
      </c>
      <c r="BK2740" s="227">
        <f>ROUND(I2740*H2740,2)</f>
        <v>0</v>
      </c>
      <c r="BL2740" s="20" t="s">
        <v>149</v>
      </c>
      <c r="BM2740" s="226" t="s">
        <v>4366</v>
      </c>
    </row>
    <row r="2741" s="2" customFormat="1" ht="16.5" customHeight="1">
      <c r="A2741" s="41"/>
      <c r="B2741" s="42"/>
      <c r="C2741" s="215" t="s">
        <v>4367</v>
      </c>
      <c r="D2741" s="215" t="s">
        <v>144</v>
      </c>
      <c r="E2741" s="216" t="s">
        <v>4368</v>
      </c>
      <c r="F2741" s="217" t="s">
        <v>4369</v>
      </c>
      <c r="G2741" s="218" t="s">
        <v>771</v>
      </c>
      <c r="H2741" s="219">
        <v>10</v>
      </c>
      <c r="I2741" s="220"/>
      <c r="J2741" s="221">
        <f>ROUND(I2741*H2741,2)</f>
        <v>0</v>
      </c>
      <c r="K2741" s="217" t="s">
        <v>19</v>
      </c>
      <c r="L2741" s="47"/>
      <c r="M2741" s="222" t="s">
        <v>19</v>
      </c>
      <c r="N2741" s="223" t="s">
        <v>40</v>
      </c>
      <c r="O2741" s="87"/>
      <c r="P2741" s="224">
        <f>O2741*H2741</f>
        <v>0</v>
      </c>
      <c r="Q2741" s="224">
        <v>0</v>
      </c>
      <c r="R2741" s="224">
        <f>Q2741*H2741</f>
        <v>0</v>
      </c>
      <c r="S2741" s="224">
        <v>0</v>
      </c>
      <c r="T2741" s="225">
        <f>S2741*H2741</f>
        <v>0</v>
      </c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R2741" s="226" t="s">
        <v>149</v>
      </c>
      <c r="AT2741" s="226" t="s">
        <v>144</v>
      </c>
      <c r="AU2741" s="226" t="s">
        <v>163</v>
      </c>
      <c r="AY2741" s="20" t="s">
        <v>142</v>
      </c>
      <c r="BE2741" s="227">
        <f>IF(N2741="základní",J2741,0)</f>
        <v>0</v>
      </c>
      <c r="BF2741" s="227">
        <f>IF(N2741="snížená",J2741,0)</f>
        <v>0</v>
      </c>
      <c r="BG2741" s="227">
        <f>IF(N2741="zákl. přenesená",J2741,0)</f>
        <v>0</v>
      </c>
      <c r="BH2741" s="227">
        <f>IF(N2741="sníž. přenesená",J2741,0)</f>
        <v>0</v>
      </c>
      <c r="BI2741" s="227">
        <f>IF(N2741="nulová",J2741,0)</f>
        <v>0</v>
      </c>
      <c r="BJ2741" s="20" t="s">
        <v>77</v>
      </c>
      <c r="BK2741" s="227">
        <f>ROUND(I2741*H2741,2)</f>
        <v>0</v>
      </c>
      <c r="BL2741" s="20" t="s">
        <v>149</v>
      </c>
      <c r="BM2741" s="226" t="s">
        <v>4370</v>
      </c>
    </row>
    <row r="2742" s="2" customFormat="1" ht="16.5" customHeight="1">
      <c r="A2742" s="41"/>
      <c r="B2742" s="42"/>
      <c r="C2742" s="215" t="s">
        <v>4371</v>
      </c>
      <c r="D2742" s="215" t="s">
        <v>144</v>
      </c>
      <c r="E2742" s="216" t="s">
        <v>4372</v>
      </c>
      <c r="F2742" s="217" t="s">
        <v>4373</v>
      </c>
      <c r="G2742" s="218" t="s">
        <v>771</v>
      </c>
      <c r="H2742" s="219">
        <v>5</v>
      </c>
      <c r="I2742" s="220"/>
      <c r="J2742" s="221">
        <f>ROUND(I2742*H2742,2)</f>
        <v>0</v>
      </c>
      <c r="K2742" s="217" t="s">
        <v>19</v>
      </c>
      <c r="L2742" s="47"/>
      <c r="M2742" s="222" t="s">
        <v>19</v>
      </c>
      <c r="N2742" s="223" t="s">
        <v>40</v>
      </c>
      <c r="O2742" s="87"/>
      <c r="P2742" s="224">
        <f>O2742*H2742</f>
        <v>0</v>
      </c>
      <c r="Q2742" s="224">
        <v>0</v>
      </c>
      <c r="R2742" s="224">
        <f>Q2742*H2742</f>
        <v>0</v>
      </c>
      <c r="S2742" s="224">
        <v>0</v>
      </c>
      <c r="T2742" s="225">
        <f>S2742*H2742</f>
        <v>0</v>
      </c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R2742" s="226" t="s">
        <v>149</v>
      </c>
      <c r="AT2742" s="226" t="s">
        <v>144</v>
      </c>
      <c r="AU2742" s="226" t="s">
        <v>163</v>
      </c>
      <c r="AY2742" s="20" t="s">
        <v>142</v>
      </c>
      <c r="BE2742" s="227">
        <f>IF(N2742="základní",J2742,0)</f>
        <v>0</v>
      </c>
      <c r="BF2742" s="227">
        <f>IF(N2742="snížená",J2742,0)</f>
        <v>0</v>
      </c>
      <c r="BG2742" s="227">
        <f>IF(N2742="zákl. přenesená",J2742,0)</f>
        <v>0</v>
      </c>
      <c r="BH2742" s="227">
        <f>IF(N2742="sníž. přenesená",J2742,0)</f>
        <v>0</v>
      </c>
      <c r="BI2742" s="227">
        <f>IF(N2742="nulová",J2742,0)</f>
        <v>0</v>
      </c>
      <c r="BJ2742" s="20" t="s">
        <v>77</v>
      </c>
      <c r="BK2742" s="227">
        <f>ROUND(I2742*H2742,2)</f>
        <v>0</v>
      </c>
      <c r="BL2742" s="20" t="s">
        <v>149</v>
      </c>
      <c r="BM2742" s="226" t="s">
        <v>4374</v>
      </c>
    </row>
    <row r="2743" s="2" customFormat="1" ht="16.5" customHeight="1">
      <c r="A2743" s="41"/>
      <c r="B2743" s="42"/>
      <c r="C2743" s="215" t="s">
        <v>4375</v>
      </c>
      <c r="D2743" s="215" t="s">
        <v>144</v>
      </c>
      <c r="E2743" s="216" t="s">
        <v>4376</v>
      </c>
      <c r="F2743" s="217" t="s">
        <v>4377</v>
      </c>
      <c r="G2743" s="218" t="s">
        <v>771</v>
      </c>
      <c r="H2743" s="219">
        <v>6</v>
      </c>
      <c r="I2743" s="220"/>
      <c r="J2743" s="221">
        <f>ROUND(I2743*H2743,2)</f>
        <v>0</v>
      </c>
      <c r="K2743" s="217" t="s">
        <v>19</v>
      </c>
      <c r="L2743" s="47"/>
      <c r="M2743" s="222" t="s">
        <v>19</v>
      </c>
      <c r="N2743" s="223" t="s">
        <v>40</v>
      </c>
      <c r="O2743" s="87"/>
      <c r="P2743" s="224">
        <f>O2743*H2743</f>
        <v>0</v>
      </c>
      <c r="Q2743" s="224">
        <v>0</v>
      </c>
      <c r="R2743" s="224">
        <f>Q2743*H2743</f>
        <v>0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149</v>
      </c>
      <c r="AT2743" s="226" t="s">
        <v>144</v>
      </c>
      <c r="AU2743" s="226" t="s">
        <v>163</v>
      </c>
      <c r="AY2743" s="20" t="s">
        <v>142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77</v>
      </c>
      <c r="BK2743" s="227">
        <f>ROUND(I2743*H2743,2)</f>
        <v>0</v>
      </c>
      <c r="BL2743" s="20" t="s">
        <v>149</v>
      </c>
      <c r="BM2743" s="226" t="s">
        <v>4378</v>
      </c>
    </row>
    <row r="2744" s="2" customFormat="1" ht="16.5" customHeight="1">
      <c r="A2744" s="41"/>
      <c r="B2744" s="42"/>
      <c r="C2744" s="215" t="s">
        <v>4379</v>
      </c>
      <c r="D2744" s="215" t="s">
        <v>144</v>
      </c>
      <c r="E2744" s="216" t="s">
        <v>4380</v>
      </c>
      <c r="F2744" s="217" t="s">
        <v>4381</v>
      </c>
      <c r="G2744" s="218" t="s">
        <v>176</v>
      </c>
      <c r="H2744" s="219">
        <v>700</v>
      </c>
      <c r="I2744" s="220"/>
      <c r="J2744" s="221">
        <f>ROUND(I2744*H2744,2)</f>
        <v>0</v>
      </c>
      <c r="K2744" s="217" t="s">
        <v>19</v>
      </c>
      <c r="L2744" s="47"/>
      <c r="M2744" s="222" t="s">
        <v>19</v>
      </c>
      <c r="N2744" s="223" t="s">
        <v>40</v>
      </c>
      <c r="O2744" s="87"/>
      <c r="P2744" s="224">
        <f>O2744*H2744</f>
        <v>0</v>
      </c>
      <c r="Q2744" s="224">
        <v>0</v>
      </c>
      <c r="R2744" s="224">
        <f>Q2744*H2744</f>
        <v>0</v>
      </c>
      <c r="S2744" s="224">
        <v>0</v>
      </c>
      <c r="T2744" s="225">
        <f>S2744*H2744</f>
        <v>0</v>
      </c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R2744" s="226" t="s">
        <v>149</v>
      </c>
      <c r="AT2744" s="226" t="s">
        <v>144</v>
      </c>
      <c r="AU2744" s="226" t="s">
        <v>163</v>
      </c>
      <c r="AY2744" s="20" t="s">
        <v>142</v>
      </c>
      <c r="BE2744" s="227">
        <f>IF(N2744="základní",J2744,0)</f>
        <v>0</v>
      </c>
      <c r="BF2744" s="227">
        <f>IF(N2744="snížená",J2744,0)</f>
        <v>0</v>
      </c>
      <c r="BG2744" s="227">
        <f>IF(N2744="zákl. přenesená",J2744,0)</f>
        <v>0</v>
      </c>
      <c r="BH2744" s="227">
        <f>IF(N2744="sníž. přenesená",J2744,0)</f>
        <v>0</v>
      </c>
      <c r="BI2744" s="227">
        <f>IF(N2744="nulová",J2744,0)</f>
        <v>0</v>
      </c>
      <c r="BJ2744" s="20" t="s">
        <v>77</v>
      </c>
      <c r="BK2744" s="227">
        <f>ROUND(I2744*H2744,2)</f>
        <v>0</v>
      </c>
      <c r="BL2744" s="20" t="s">
        <v>149</v>
      </c>
      <c r="BM2744" s="226" t="s">
        <v>4382</v>
      </c>
    </row>
    <row r="2745" s="2" customFormat="1" ht="16.5" customHeight="1">
      <c r="A2745" s="41"/>
      <c r="B2745" s="42"/>
      <c r="C2745" s="215" t="s">
        <v>4383</v>
      </c>
      <c r="D2745" s="215" t="s">
        <v>144</v>
      </c>
      <c r="E2745" s="216" t="s">
        <v>4384</v>
      </c>
      <c r="F2745" s="217" t="s">
        <v>4385</v>
      </c>
      <c r="G2745" s="218" t="s">
        <v>176</v>
      </c>
      <c r="H2745" s="219">
        <v>350</v>
      </c>
      <c r="I2745" s="220"/>
      <c r="J2745" s="221">
        <f>ROUND(I2745*H2745,2)</f>
        <v>0</v>
      </c>
      <c r="K2745" s="217" t="s">
        <v>19</v>
      </c>
      <c r="L2745" s="47"/>
      <c r="M2745" s="222" t="s">
        <v>19</v>
      </c>
      <c r="N2745" s="223" t="s">
        <v>40</v>
      </c>
      <c r="O2745" s="87"/>
      <c r="P2745" s="224">
        <f>O2745*H2745</f>
        <v>0</v>
      </c>
      <c r="Q2745" s="224">
        <v>0</v>
      </c>
      <c r="R2745" s="224">
        <f>Q2745*H2745</f>
        <v>0</v>
      </c>
      <c r="S2745" s="224">
        <v>0</v>
      </c>
      <c r="T2745" s="225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6" t="s">
        <v>149</v>
      </c>
      <c r="AT2745" s="226" t="s">
        <v>144</v>
      </c>
      <c r="AU2745" s="226" t="s">
        <v>163</v>
      </c>
      <c r="AY2745" s="20" t="s">
        <v>142</v>
      </c>
      <c r="BE2745" s="227">
        <f>IF(N2745="základní",J2745,0)</f>
        <v>0</v>
      </c>
      <c r="BF2745" s="227">
        <f>IF(N2745="snížená",J2745,0)</f>
        <v>0</v>
      </c>
      <c r="BG2745" s="227">
        <f>IF(N2745="zákl. přenesená",J2745,0)</f>
        <v>0</v>
      </c>
      <c r="BH2745" s="227">
        <f>IF(N2745="sníž. přenesená",J2745,0)</f>
        <v>0</v>
      </c>
      <c r="BI2745" s="227">
        <f>IF(N2745="nulová",J2745,0)</f>
        <v>0</v>
      </c>
      <c r="BJ2745" s="20" t="s">
        <v>77</v>
      </c>
      <c r="BK2745" s="227">
        <f>ROUND(I2745*H2745,2)</f>
        <v>0</v>
      </c>
      <c r="BL2745" s="20" t="s">
        <v>149</v>
      </c>
      <c r="BM2745" s="226" t="s">
        <v>4386</v>
      </c>
    </row>
    <row r="2746" s="12" customFormat="1" ht="20.88" customHeight="1">
      <c r="A2746" s="12"/>
      <c r="B2746" s="199"/>
      <c r="C2746" s="200"/>
      <c r="D2746" s="201" t="s">
        <v>68</v>
      </c>
      <c r="E2746" s="213" t="s">
        <v>274</v>
      </c>
      <c r="F2746" s="213" t="s">
        <v>4387</v>
      </c>
      <c r="G2746" s="200"/>
      <c r="H2746" s="200"/>
      <c r="I2746" s="203"/>
      <c r="J2746" s="214">
        <f>BK2746</f>
        <v>0</v>
      </c>
      <c r="K2746" s="200"/>
      <c r="L2746" s="205"/>
      <c r="M2746" s="206"/>
      <c r="N2746" s="207"/>
      <c r="O2746" s="207"/>
      <c r="P2746" s="208">
        <f>SUM(P2747:P2756)</f>
        <v>0</v>
      </c>
      <c r="Q2746" s="207"/>
      <c r="R2746" s="208">
        <f>SUM(R2747:R2756)</f>
        <v>0</v>
      </c>
      <c r="S2746" s="207"/>
      <c r="T2746" s="209">
        <f>SUM(T2747:T2756)</f>
        <v>0</v>
      </c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R2746" s="210" t="s">
        <v>77</v>
      </c>
      <c r="AT2746" s="211" t="s">
        <v>68</v>
      </c>
      <c r="AU2746" s="211" t="s">
        <v>79</v>
      </c>
      <c r="AY2746" s="210" t="s">
        <v>142</v>
      </c>
      <c r="BK2746" s="212">
        <f>SUM(BK2747:BK2756)</f>
        <v>0</v>
      </c>
    </row>
    <row r="2747" s="2" customFormat="1" ht="16.5" customHeight="1">
      <c r="A2747" s="41"/>
      <c r="B2747" s="42"/>
      <c r="C2747" s="215" t="s">
        <v>4388</v>
      </c>
      <c r="D2747" s="215" t="s">
        <v>144</v>
      </c>
      <c r="E2747" s="216" t="s">
        <v>4300</v>
      </c>
      <c r="F2747" s="217" t="s">
        <v>4301</v>
      </c>
      <c r="G2747" s="218" t="s">
        <v>176</v>
      </c>
      <c r="H2747" s="219">
        <v>200</v>
      </c>
      <c r="I2747" s="220"/>
      <c r="J2747" s="221">
        <f>ROUND(I2747*H2747,2)</f>
        <v>0</v>
      </c>
      <c r="K2747" s="217" t="s">
        <v>19</v>
      </c>
      <c r="L2747" s="47"/>
      <c r="M2747" s="222" t="s">
        <v>19</v>
      </c>
      <c r="N2747" s="223" t="s">
        <v>40</v>
      </c>
      <c r="O2747" s="87"/>
      <c r="P2747" s="224">
        <f>O2747*H2747</f>
        <v>0</v>
      </c>
      <c r="Q2747" s="224">
        <v>0</v>
      </c>
      <c r="R2747" s="224">
        <f>Q2747*H2747</f>
        <v>0</v>
      </c>
      <c r="S2747" s="224">
        <v>0</v>
      </c>
      <c r="T2747" s="225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26" t="s">
        <v>149</v>
      </c>
      <c r="AT2747" s="226" t="s">
        <v>144</v>
      </c>
      <c r="AU2747" s="226" t="s">
        <v>163</v>
      </c>
      <c r="AY2747" s="20" t="s">
        <v>142</v>
      </c>
      <c r="BE2747" s="227">
        <f>IF(N2747="základní",J2747,0)</f>
        <v>0</v>
      </c>
      <c r="BF2747" s="227">
        <f>IF(N2747="snížená",J2747,0)</f>
        <v>0</v>
      </c>
      <c r="BG2747" s="227">
        <f>IF(N2747="zákl. přenesená",J2747,0)</f>
        <v>0</v>
      </c>
      <c r="BH2747" s="227">
        <f>IF(N2747="sníž. přenesená",J2747,0)</f>
        <v>0</v>
      </c>
      <c r="BI2747" s="227">
        <f>IF(N2747="nulová",J2747,0)</f>
        <v>0</v>
      </c>
      <c r="BJ2747" s="20" t="s">
        <v>77</v>
      </c>
      <c r="BK2747" s="227">
        <f>ROUND(I2747*H2747,2)</f>
        <v>0</v>
      </c>
      <c r="BL2747" s="20" t="s">
        <v>149</v>
      </c>
      <c r="BM2747" s="226" t="s">
        <v>4389</v>
      </c>
    </row>
    <row r="2748" s="2" customFormat="1" ht="16.5" customHeight="1">
      <c r="A2748" s="41"/>
      <c r="B2748" s="42"/>
      <c r="C2748" s="215" t="s">
        <v>4390</v>
      </c>
      <c r="D2748" s="215" t="s">
        <v>144</v>
      </c>
      <c r="E2748" s="216" t="s">
        <v>4391</v>
      </c>
      <c r="F2748" s="217" t="s">
        <v>4392</v>
      </c>
      <c r="G2748" s="218" t="s">
        <v>771</v>
      </c>
      <c r="H2748" s="219">
        <v>1</v>
      </c>
      <c r="I2748" s="220"/>
      <c r="J2748" s="221">
        <f>ROUND(I2748*H2748,2)</f>
        <v>0</v>
      </c>
      <c r="K2748" s="217" t="s">
        <v>19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</v>
      </c>
      <c r="R2748" s="224">
        <f>Q2748*H2748</f>
        <v>0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149</v>
      </c>
      <c r="AT2748" s="226" t="s">
        <v>144</v>
      </c>
      <c r="AU2748" s="226" t="s">
        <v>163</v>
      </c>
      <c r="AY2748" s="20" t="s">
        <v>142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77</v>
      </c>
      <c r="BK2748" s="227">
        <f>ROUND(I2748*H2748,2)</f>
        <v>0</v>
      </c>
      <c r="BL2748" s="20" t="s">
        <v>149</v>
      </c>
      <c r="BM2748" s="226" t="s">
        <v>4393</v>
      </c>
    </row>
    <row r="2749" s="2" customFormat="1" ht="16.5" customHeight="1">
      <c r="A2749" s="41"/>
      <c r="B2749" s="42"/>
      <c r="C2749" s="215" t="s">
        <v>4394</v>
      </c>
      <c r="D2749" s="215" t="s">
        <v>144</v>
      </c>
      <c r="E2749" s="216" t="s">
        <v>4352</v>
      </c>
      <c r="F2749" s="217" t="s">
        <v>4353</v>
      </c>
      <c r="G2749" s="218" t="s">
        <v>771</v>
      </c>
      <c r="H2749" s="219">
        <v>1</v>
      </c>
      <c r="I2749" s="220"/>
      <c r="J2749" s="221">
        <f>ROUND(I2749*H2749,2)</f>
        <v>0</v>
      </c>
      <c r="K2749" s="217" t="s">
        <v>19</v>
      </c>
      <c r="L2749" s="47"/>
      <c r="M2749" s="222" t="s">
        <v>19</v>
      </c>
      <c r="N2749" s="223" t="s">
        <v>40</v>
      </c>
      <c r="O2749" s="87"/>
      <c r="P2749" s="224">
        <f>O2749*H2749</f>
        <v>0</v>
      </c>
      <c r="Q2749" s="224">
        <v>0</v>
      </c>
      <c r="R2749" s="224">
        <f>Q2749*H2749</f>
        <v>0</v>
      </c>
      <c r="S2749" s="224">
        <v>0</v>
      </c>
      <c r="T2749" s="225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6" t="s">
        <v>149</v>
      </c>
      <c r="AT2749" s="226" t="s">
        <v>144</v>
      </c>
      <c r="AU2749" s="226" t="s">
        <v>163</v>
      </c>
      <c r="AY2749" s="20" t="s">
        <v>142</v>
      </c>
      <c r="BE2749" s="227">
        <f>IF(N2749="základní",J2749,0)</f>
        <v>0</v>
      </c>
      <c r="BF2749" s="227">
        <f>IF(N2749="snížená",J2749,0)</f>
        <v>0</v>
      </c>
      <c r="BG2749" s="227">
        <f>IF(N2749="zákl. přenesená",J2749,0)</f>
        <v>0</v>
      </c>
      <c r="BH2749" s="227">
        <f>IF(N2749="sníž. přenesená",J2749,0)</f>
        <v>0</v>
      </c>
      <c r="BI2749" s="227">
        <f>IF(N2749="nulová",J2749,0)</f>
        <v>0</v>
      </c>
      <c r="BJ2749" s="20" t="s">
        <v>77</v>
      </c>
      <c r="BK2749" s="227">
        <f>ROUND(I2749*H2749,2)</f>
        <v>0</v>
      </c>
      <c r="BL2749" s="20" t="s">
        <v>149</v>
      </c>
      <c r="BM2749" s="226" t="s">
        <v>4395</v>
      </c>
    </row>
    <row r="2750" s="2" customFormat="1" ht="16.5" customHeight="1">
      <c r="A2750" s="41"/>
      <c r="B2750" s="42"/>
      <c r="C2750" s="215" t="s">
        <v>4396</v>
      </c>
      <c r="D2750" s="215" t="s">
        <v>144</v>
      </c>
      <c r="E2750" s="216" t="s">
        <v>4397</v>
      </c>
      <c r="F2750" s="217" t="s">
        <v>4398</v>
      </c>
      <c r="G2750" s="218" t="s">
        <v>771</v>
      </c>
      <c r="H2750" s="219">
        <v>3</v>
      </c>
      <c r="I2750" s="220"/>
      <c r="J2750" s="221">
        <f>ROUND(I2750*H2750,2)</f>
        <v>0</v>
      </c>
      <c r="K2750" s="217" t="s">
        <v>19</v>
      </c>
      <c r="L2750" s="47"/>
      <c r="M2750" s="222" t="s">
        <v>19</v>
      </c>
      <c r="N2750" s="223" t="s">
        <v>40</v>
      </c>
      <c r="O2750" s="87"/>
      <c r="P2750" s="224">
        <f>O2750*H2750</f>
        <v>0</v>
      </c>
      <c r="Q2750" s="224">
        <v>0</v>
      </c>
      <c r="R2750" s="224">
        <f>Q2750*H2750</f>
        <v>0</v>
      </c>
      <c r="S2750" s="224">
        <v>0</v>
      </c>
      <c r="T2750" s="225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6" t="s">
        <v>149</v>
      </c>
      <c r="AT2750" s="226" t="s">
        <v>144</v>
      </c>
      <c r="AU2750" s="226" t="s">
        <v>163</v>
      </c>
      <c r="AY2750" s="20" t="s">
        <v>142</v>
      </c>
      <c r="BE2750" s="227">
        <f>IF(N2750="základní",J2750,0)</f>
        <v>0</v>
      </c>
      <c r="BF2750" s="227">
        <f>IF(N2750="snížená",J2750,0)</f>
        <v>0</v>
      </c>
      <c r="BG2750" s="227">
        <f>IF(N2750="zákl. přenesená",J2750,0)</f>
        <v>0</v>
      </c>
      <c r="BH2750" s="227">
        <f>IF(N2750="sníž. přenesená",J2750,0)</f>
        <v>0</v>
      </c>
      <c r="BI2750" s="227">
        <f>IF(N2750="nulová",J2750,0)</f>
        <v>0</v>
      </c>
      <c r="BJ2750" s="20" t="s">
        <v>77</v>
      </c>
      <c r="BK2750" s="227">
        <f>ROUND(I2750*H2750,2)</f>
        <v>0</v>
      </c>
      <c r="BL2750" s="20" t="s">
        <v>149</v>
      </c>
      <c r="BM2750" s="226" t="s">
        <v>4399</v>
      </c>
    </row>
    <row r="2751" s="2" customFormat="1" ht="16.5" customHeight="1">
      <c r="A2751" s="41"/>
      <c r="B2751" s="42"/>
      <c r="C2751" s="215" t="s">
        <v>4400</v>
      </c>
      <c r="D2751" s="215" t="s">
        <v>144</v>
      </c>
      <c r="E2751" s="216" t="s">
        <v>4401</v>
      </c>
      <c r="F2751" s="217" t="s">
        <v>4402</v>
      </c>
      <c r="G2751" s="218" t="s">
        <v>771</v>
      </c>
      <c r="H2751" s="219">
        <v>2</v>
      </c>
      <c r="I2751" s="220"/>
      <c r="J2751" s="221">
        <f>ROUND(I2751*H2751,2)</f>
        <v>0</v>
      </c>
      <c r="K2751" s="217" t="s">
        <v>19</v>
      </c>
      <c r="L2751" s="47"/>
      <c r="M2751" s="222" t="s">
        <v>19</v>
      </c>
      <c r="N2751" s="223" t="s">
        <v>40</v>
      </c>
      <c r="O2751" s="87"/>
      <c r="P2751" s="224">
        <f>O2751*H2751</f>
        <v>0</v>
      </c>
      <c r="Q2751" s="224">
        <v>0</v>
      </c>
      <c r="R2751" s="224">
        <f>Q2751*H2751</f>
        <v>0</v>
      </c>
      <c r="S2751" s="224">
        <v>0</v>
      </c>
      <c r="T2751" s="225">
        <f>S2751*H2751</f>
        <v>0</v>
      </c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R2751" s="226" t="s">
        <v>149</v>
      </c>
      <c r="AT2751" s="226" t="s">
        <v>144</v>
      </c>
      <c r="AU2751" s="226" t="s">
        <v>163</v>
      </c>
      <c r="AY2751" s="20" t="s">
        <v>142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20" t="s">
        <v>77</v>
      </c>
      <c r="BK2751" s="227">
        <f>ROUND(I2751*H2751,2)</f>
        <v>0</v>
      </c>
      <c r="BL2751" s="20" t="s">
        <v>149</v>
      </c>
      <c r="BM2751" s="226" t="s">
        <v>4403</v>
      </c>
    </row>
    <row r="2752" s="2" customFormat="1" ht="16.5" customHeight="1">
      <c r="A2752" s="41"/>
      <c r="B2752" s="42"/>
      <c r="C2752" s="215" t="s">
        <v>4404</v>
      </c>
      <c r="D2752" s="215" t="s">
        <v>144</v>
      </c>
      <c r="E2752" s="216" t="s">
        <v>4405</v>
      </c>
      <c r="F2752" s="217" t="s">
        <v>4406</v>
      </c>
      <c r="G2752" s="218" t="s">
        <v>771</v>
      </c>
      <c r="H2752" s="219">
        <v>1</v>
      </c>
      <c r="I2752" s="220"/>
      <c r="J2752" s="221">
        <f>ROUND(I2752*H2752,2)</f>
        <v>0</v>
      </c>
      <c r="K2752" s="217" t="s">
        <v>19</v>
      </c>
      <c r="L2752" s="47"/>
      <c r="M2752" s="222" t="s">
        <v>19</v>
      </c>
      <c r="N2752" s="223" t="s">
        <v>40</v>
      </c>
      <c r="O2752" s="87"/>
      <c r="P2752" s="224">
        <f>O2752*H2752</f>
        <v>0</v>
      </c>
      <c r="Q2752" s="224">
        <v>0</v>
      </c>
      <c r="R2752" s="224">
        <f>Q2752*H2752</f>
        <v>0</v>
      </c>
      <c r="S2752" s="224">
        <v>0</v>
      </c>
      <c r="T2752" s="225">
        <f>S2752*H2752</f>
        <v>0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6" t="s">
        <v>149</v>
      </c>
      <c r="AT2752" s="226" t="s">
        <v>144</v>
      </c>
      <c r="AU2752" s="226" t="s">
        <v>163</v>
      </c>
      <c r="AY2752" s="20" t="s">
        <v>142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20" t="s">
        <v>77</v>
      </c>
      <c r="BK2752" s="227">
        <f>ROUND(I2752*H2752,2)</f>
        <v>0</v>
      </c>
      <c r="BL2752" s="20" t="s">
        <v>149</v>
      </c>
      <c r="BM2752" s="226" t="s">
        <v>4407</v>
      </c>
    </row>
    <row r="2753" s="2" customFormat="1" ht="16.5" customHeight="1">
      <c r="A2753" s="41"/>
      <c r="B2753" s="42"/>
      <c r="C2753" s="215" t="s">
        <v>4408</v>
      </c>
      <c r="D2753" s="215" t="s">
        <v>144</v>
      </c>
      <c r="E2753" s="216" t="s">
        <v>4409</v>
      </c>
      <c r="F2753" s="217" t="s">
        <v>4410</v>
      </c>
      <c r="G2753" s="218" t="s">
        <v>771</v>
      </c>
      <c r="H2753" s="219">
        <v>43</v>
      </c>
      <c r="I2753" s="220"/>
      <c r="J2753" s="221">
        <f>ROUND(I2753*H2753,2)</f>
        <v>0</v>
      </c>
      <c r="K2753" s="217" t="s">
        <v>19</v>
      </c>
      <c r="L2753" s="47"/>
      <c r="M2753" s="222" t="s">
        <v>19</v>
      </c>
      <c r="N2753" s="223" t="s">
        <v>40</v>
      </c>
      <c r="O2753" s="87"/>
      <c r="P2753" s="224">
        <f>O2753*H2753</f>
        <v>0</v>
      </c>
      <c r="Q2753" s="224">
        <v>0</v>
      </c>
      <c r="R2753" s="224">
        <f>Q2753*H2753</f>
        <v>0</v>
      </c>
      <c r="S2753" s="224">
        <v>0</v>
      </c>
      <c r="T2753" s="225">
        <f>S2753*H2753</f>
        <v>0</v>
      </c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R2753" s="226" t="s">
        <v>149</v>
      </c>
      <c r="AT2753" s="226" t="s">
        <v>144</v>
      </c>
      <c r="AU2753" s="226" t="s">
        <v>163</v>
      </c>
      <c r="AY2753" s="20" t="s">
        <v>142</v>
      </c>
      <c r="BE2753" s="227">
        <f>IF(N2753="základní",J2753,0)</f>
        <v>0</v>
      </c>
      <c r="BF2753" s="227">
        <f>IF(N2753="snížená",J2753,0)</f>
        <v>0</v>
      </c>
      <c r="BG2753" s="227">
        <f>IF(N2753="zákl. přenesená",J2753,0)</f>
        <v>0</v>
      </c>
      <c r="BH2753" s="227">
        <f>IF(N2753="sníž. přenesená",J2753,0)</f>
        <v>0</v>
      </c>
      <c r="BI2753" s="227">
        <f>IF(N2753="nulová",J2753,0)</f>
        <v>0</v>
      </c>
      <c r="BJ2753" s="20" t="s">
        <v>77</v>
      </c>
      <c r="BK2753" s="227">
        <f>ROUND(I2753*H2753,2)</f>
        <v>0</v>
      </c>
      <c r="BL2753" s="20" t="s">
        <v>149</v>
      </c>
      <c r="BM2753" s="226" t="s">
        <v>4411</v>
      </c>
    </row>
    <row r="2754" s="2" customFormat="1" ht="24.15" customHeight="1">
      <c r="A2754" s="41"/>
      <c r="B2754" s="42"/>
      <c r="C2754" s="215" t="s">
        <v>4412</v>
      </c>
      <c r="D2754" s="215" t="s">
        <v>144</v>
      </c>
      <c r="E2754" s="216" t="s">
        <v>4413</v>
      </c>
      <c r="F2754" s="217" t="s">
        <v>4414</v>
      </c>
      <c r="G2754" s="218" t="s">
        <v>771</v>
      </c>
      <c r="H2754" s="219">
        <v>1</v>
      </c>
      <c r="I2754" s="220"/>
      <c r="J2754" s="221">
        <f>ROUND(I2754*H2754,2)</f>
        <v>0</v>
      </c>
      <c r="K2754" s="217" t="s">
        <v>19</v>
      </c>
      <c r="L2754" s="47"/>
      <c r="M2754" s="222" t="s">
        <v>19</v>
      </c>
      <c r="N2754" s="223" t="s">
        <v>40</v>
      </c>
      <c r="O2754" s="87"/>
      <c r="P2754" s="224">
        <f>O2754*H2754</f>
        <v>0</v>
      </c>
      <c r="Q2754" s="224">
        <v>0</v>
      </c>
      <c r="R2754" s="224">
        <f>Q2754*H2754</f>
        <v>0</v>
      </c>
      <c r="S2754" s="224">
        <v>0</v>
      </c>
      <c r="T2754" s="225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6" t="s">
        <v>149</v>
      </c>
      <c r="AT2754" s="226" t="s">
        <v>144</v>
      </c>
      <c r="AU2754" s="226" t="s">
        <v>163</v>
      </c>
      <c r="AY2754" s="20" t="s">
        <v>142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20" t="s">
        <v>77</v>
      </c>
      <c r="BK2754" s="227">
        <f>ROUND(I2754*H2754,2)</f>
        <v>0</v>
      </c>
      <c r="BL2754" s="20" t="s">
        <v>149</v>
      </c>
      <c r="BM2754" s="226" t="s">
        <v>4415</v>
      </c>
    </row>
    <row r="2755" s="2" customFormat="1" ht="16.5" customHeight="1">
      <c r="A2755" s="41"/>
      <c r="B2755" s="42"/>
      <c r="C2755" s="215" t="s">
        <v>4416</v>
      </c>
      <c r="D2755" s="215" t="s">
        <v>144</v>
      </c>
      <c r="E2755" s="216" t="s">
        <v>4417</v>
      </c>
      <c r="F2755" s="217" t="s">
        <v>4418</v>
      </c>
      <c r="G2755" s="218" t="s">
        <v>771</v>
      </c>
      <c r="H2755" s="219">
        <v>2</v>
      </c>
      <c r="I2755" s="220"/>
      <c r="J2755" s="221">
        <f>ROUND(I2755*H2755,2)</f>
        <v>0</v>
      </c>
      <c r="K2755" s="217" t="s">
        <v>19</v>
      </c>
      <c r="L2755" s="47"/>
      <c r="M2755" s="222" t="s">
        <v>19</v>
      </c>
      <c r="N2755" s="223" t="s">
        <v>40</v>
      </c>
      <c r="O2755" s="87"/>
      <c r="P2755" s="224">
        <f>O2755*H2755</f>
        <v>0</v>
      </c>
      <c r="Q2755" s="224">
        <v>0</v>
      </c>
      <c r="R2755" s="224">
        <f>Q2755*H2755</f>
        <v>0</v>
      </c>
      <c r="S2755" s="224">
        <v>0</v>
      </c>
      <c r="T2755" s="225">
        <f>S2755*H2755</f>
        <v>0</v>
      </c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R2755" s="226" t="s">
        <v>149</v>
      </c>
      <c r="AT2755" s="226" t="s">
        <v>144</v>
      </c>
      <c r="AU2755" s="226" t="s">
        <v>163</v>
      </c>
      <c r="AY2755" s="20" t="s">
        <v>142</v>
      </c>
      <c r="BE2755" s="227">
        <f>IF(N2755="základní",J2755,0)</f>
        <v>0</v>
      </c>
      <c r="BF2755" s="227">
        <f>IF(N2755="snížená",J2755,0)</f>
        <v>0</v>
      </c>
      <c r="BG2755" s="227">
        <f>IF(N2755="zákl. přenesená",J2755,0)</f>
        <v>0</v>
      </c>
      <c r="BH2755" s="227">
        <f>IF(N2755="sníž. přenesená",J2755,0)</f>
        <v>0</v>
      </c>
      <c r="BI2755" s="227">
        <f>IF(N2755="nulová",J2755,0)</f>
        <v>0</v>
      </c>
      <c r="BJ2755" s="20" t="s">
        <v>77</v>
      </c>
      <c r="BK2755" s="227">
        <f>ROUND(I2755*H2755,2)</f>
        <v>0</v>
      </c>
      <c r="BL2755" s="20" t="s">
        <v>149</v>
      </c>
      <c r="BM2755" s="226" t="s">
        <v>4419</v>
      </c>
    </row>
    <row r="2756" s="2" customFormat="1" ht="16.5" customHeight="1">
      <c r="A2756" s="41"/>
      <c r="B2756" s="42"/>
      <c r="C2756" s="215" t="s">
        <v>4420</v>
      </c>
      <c r="D2756" s="215" t="s">
        <v>144</v>
      </c>
      <c r="E2756" s="216" t="s">
        <v>4421</v>
      </c>
      <c r="F2756" s="217" t="s">
        <v>4422</v>
      </c>
      <c r="G2756" s="218" t="s">
        <v>176</v>
      </c>
      <c r="H2756" s="219">
        <v>250</v>
      </c>
      <c r="I2756" s="220"/>
      <c r="J2756" s="221">
        <f>ROUND(I2756*H2756,2)</f>
        <v>0</v>
      </c>
      <c r="K2756" s="217" t="s">
        <v>19</v>
      </c>
      <c r="L2756" s="47"/>
      <c r="M2756" s="222" t="s">
        <v>19</v>
      </c>
      <c r="N2756" s="223" t="s">
        <v>40</v>
      </c>
      <c r="O2756" s="87"/>
      <c r="P2756" s="224">
        <f>O2756*H2756</f>
        <v>0</v>
      </c>
      <c r="Q2756" s="224">
        <v>0</v>
      </c>
      <c r="R2756" s="224">
        <f>Q2756*H2756</f>
        <v>0</v>
      </c>
      <c r="S2756" s="224">
        <v>0</v>
      </c>
      <c r="T2756" s="225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6" t="s">
        <v>149</v>
      </c>
      <c r="AT2756" s="226" t="s">
        <v>144</v>
      </c>
      <c r="AU2756" s="226" t="s">
        <v>163</v>
      </c>
      <c r="AY2756" s="20" t="s">
        <v>142</v>
      </c>
      <c r="BE2756" s="227">
        <f>IF(N2756="základní",J2756,0)</f>
        <v>0</v>
      </c>
      <c r="BF2756" s="227">
        <f>IF(N2756="snížená",J2756,0)</f>
        <v>0</v>
      </c>
      <c r="BG2756" s="227">
        <f>IF(N2756="zákl. přenesená",J2756,0)</f>
        <v>0</v>
      </c>
      <c r="BH2756" s="227">
        <f>IF(N2756="sníž. přenesená",J2756,0)</f>
        <v>0</v>
      </c>
      <c r="BI2756" s="227">
        <f>IF(N2756="nulová",J2756,0)</f>
        <v>0</v>
      </c>
      <c r="BJ2756" s="20" t="s">
        <v>77</v>
      </c>
      <c r="BK2756" s="227">
        <f>ROUND(I2756*H2756,2)</f>
        <v>0</v>
      </c>
      <c r="BL2756" s="20" t="s">
        <v>149</v>
      </c>
      <c r="BM2756" s="226" t="s">
        <v>4423</v>
      </c>
    </row>
    <row r="2757" s="12" customFormat="1" ht="20.88" customHeight="1">
      <c r="A2757" s="12"/>
      <c r="B2757" s="199"/>
      <c r="C2757" s="200"/>
      <c r="D2757" s="201" t="s">
        <v>68</v>
      </c>
      <c r="E2757" s="213" t="s">
        <v>7</v>
      </c>
      <c r="F2757" s="213" t="s">
        <v>4424</v>
      </c>
      <c r="G2757" s="200"/>
      <c r="H2757" s="200"/>
      <c r="I2757" s="203"/>
      <c r="J2757" s="214">
        <f>BK2757</f>
        <v>0</v>
      </c>
      <c r="K2757" s="200"/>
      <c r="L2757" s="205"/>
      <c r="M2757" s="206"/>
      <c r="N2757" s="207"/>
      <c r="O2757" s="207"/>
      <c r="P2757" s="208">
        <f>SUM(P2758:P2764)</f>
        <v>0</v>
      </c>
      <c r="Q2757" s="207"/>
      <c r="R2757" s="208">
        <f>SUM(R2758:R2764)</f>
        <v>0</v>
      </c>
      <c r="S2757" s="207"/>
      <c r="T2757" s="209">
        <f>SUM(T2758:T2764)</f>
        <v>0</v>
      </c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R2757" s="210" t="s">
        <v>77</v>
      </c>
      <c r="AT2757" s="211" t="s">
        <v>68</v>
      </c>
      <c r="AU2757" s="211" t="s">
        <v>79</v>
      </c>
      <c r="AY2757" s="210" t="s">
        <v>142</v>
      </c>
      <c r="BK2757" s="212">
        <f>SUM(BK2758:BK2764)</f>
        <v>0</v>
      </c>
    </row>
    <row r="2758" s="2" customFormat="1" ht="16.5" customHeight="1">
      <c r="A2758" s="41"/>
      <c r="B2758" s="42"/>
      <c r="C2758" s="215" t="s">
        <v>4425</v>
      </c>
      <c r="D2758" s="215" t="s">
        <v>144</v>
      </c>
      <c r="E2758" s="216" t="s">
        <v>4300</v>
      </c>
      <c r="F2758" s="217" t="s">
        <v>4301</v>
      </c>
      <c r="G2758" s="218" t="s">
        <v>176</v>
      </c>
      <c r="H2758" s="219">
        <v>50</v>
      </c>
      <c r="I2758" s="220"/>
      <c r="J2758" s="221">
        <f>ROUND(I2758*H2758,2)</f>
        <v>0</v>
      </c>
      <c r="K2758" s="217" t="s">
        <v>19</v>
      </c>
      <c r="L2758" s="47"/>
      <c r="M2758" s="222" t="s">
        <v>19</v>
      </c>
      <c r="N2758" s="223" t="s">
        <v>40</v>
      </c>
      <c r="O2758" s="87"/>
      <c r="P2758" s="224">
        <f>O2758*H2758</f>
        <v>0</v>
      </c>
      <c r="Q2758" s="224">
        <v>0</v>
      </c>
      <c r="R2758" s="224">
        <f>Q2758*H2758</f>
        <v>0</v>
      </c>
      <c r="S2758" s="224">
        <v>0</v>
      </c>
      <c r="T2758" s="225">
        <f>S2758*H2758</f>
        <v>0</v>
      </c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R2758" s="226" t="s">
        <v>149</v>
      </c>
      <c r="AT2758" s="226" t="s">
        <v>144</v>
      </c>
      <c r="AU2758" s="226" t="s">
        <v>163</v>
      </c>
      <c r="AY2758" s="20" t="s">
        <v>142</v>
      </c>
      <c r="BE2758" s="227">
        <f>IF(N2758="základní",J2758,0)</f>
        <v>0</v>
      </c>
      <c r="BF2758" s="227">
        <f>IF(N2758="snížená",J2758,0)</f>
        <v>0</v>
      </c>
      <c r="BG2758" s="227">
        <f>IF(N2758="zákl. přenesená",J2758,0)</f>
        <v>0</v>
      </c>
      <c r="BH2758" s="227">
        <f>IF(N2758="sníž. přenesená",J2758,0)</f>
        <v>0</v>
      </c>
      <c r="BI2758" s="227">
        <f>IF(N2758="nulová",J2758,0)</f>
        <v>0</v>
      </c>
      <c r="BJ2758" s="20" t="s">
        <v>77</v>
      </c>
      <c r="BK2758" s="227">
        <f>ROUND(I2758*H2758,2)</f>
        <v>0</v>
      </c>
      <c r="BL2758" s="20" t="s">
        <v>149</v>
      </c>
      <c r="BM2758" s="226" t="s">
        <v>4426</v>
      </c>
    </row>
    <row r="2759" s="2" customFormat="1" ht="16.5" customHeight="1">
      <c r="A2759" s="41"/>
      <c r="B2759" s="42"/>
      <c r="C2759" s="215" t="s">
        <v>4427</v>
      </c>
      <c r="D2759" s="215" t="s">
        <v>144</v>
      </c>
      <c r="E2759" s="216" t="s">
        <v>4428</v>
      </c>
      <c r="F2759" s="217" t="s">
        <v>4429</v>
      </c>
      <c r="G2759" s="218" t="s">
        <v>771</v>
      </c>
      <c r="H2759" s="219">
        <v>3</v>
      </c>
      <c r="I2759" s="220"/>
      <c r="J2759" s="221">
        <f>ROUND(I2759*H2759,2)</f>
        <v>0</v>
      </c>
      <c r="K2759" s="217" t="s">
        <v>19</v>
      </c>
      <c r="L2759" s="47"/>
      <c r="M2759" s="222" t="s">
        <v>19</v>
      </c>
      <c r="N2759" s="223" t="s">
        <v>40</v>
      </c>
      <c r="O2759" s="87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6" t="s">
        <v>149</v>
      </c>
      <c r="AT2759" s="226" t="s">
        <v>144</v>
      </c>
      <c r="AU2759" s="226" t="s">
        <v>163</v>
      </c>
      <c r="AY2759" s="20" t="s">
        <v>142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20" t="s">
        <v>77</v>
      </c>
      <c r="BK2759" s="227">
        <f>ROUND(I2759*H2759,2)</f>
        <v>0</v>
      </c>
      <c r="BL2759" s="20" t="s">
        <v>149</v>
      </c>
      <c r="BM2759" s="226" t="s">
        <v>4430</v>
      </c>
    </row>
    <row r="2760" s="2" customFormat="1" ht="16.5" customHeight="1">
      <c r="A2760" s="41"/>
      <c r="B2760" s="42"/>
      <c r="C2760" s="215" t="s">
        <v>4431</v>
      </c>
      <c r="D2760" s="215" t="s">
        <v>144</v>
      </c>
      <c r="E2760" s="216" t="s">
        <v>4432</v>
      </c>
      <c r="F2760" s="217" t="s">
        <v>4433</v>
      </c>
      <c r="G2760" s="218" t="s">
        <v>771</v>
      </c>
      <c r="H2760" s="219">
        <v>3</v>
      </c>
      <c r="I2760" s="220"/>
      <c r="J2760" s="221">
        <f>ROUND(I2760*H2760,2)</f>
        <v>0</v>
      </c>
      <c r="K2760" s="217" t="s">
        <v>19</v>
      </c>
      <c r="L2760" s="47"/>
      <c r="M2760" s="222" t="s">
        <v>19</v>
      </c>
      <c r="N2760" s="223" t="s">
        <v>40</v>
      </c>
      <c r="O2760" s="87"/>
      <c r="P2760" s="224">
        <f>O2760*H2760</f>
        <v>0</v>
      </c>
      <c r="Q2760" s="224">
        <v>0</v>
      </c>
      <c r="R2760" s="224">
        <f>Q2760*H2760</f>
        <v>0</v>
      </c>
      <c r="S2760" s="224">
        <v>0</v>
      </c>
      <c r="T2760" s="225">
        <f>S2760*H2760</f>
        <v>0</v>
      </c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R2760" s="226" t="s">
        <v>149</v>
      </c>
      <c r="AT2760" s="226" t="s">
        <v>144</v>
      </c>
      <c r="AU2760" s="226" t="s">
        <v>163</v>
      </c>
      <c r="AY2760" s="20" t="s">
        <v>142</v>
      </c>
      <c r="BE2760" s="227">
        <f>IF(N2760="základní",J2760,0)</f>
        <v>0</v>
      </c>
      <c r="BF2760" s="227">
        <f>IF(N2760="snížená",J2760,0)</f>
        <v>0</v>
      </c>
      <c r="BG2760" s="227">
        <f>IF(N2760="zákl. přenesená",J2760,0)</f>
        <v>0</v>
      </c>
      <c r="BH2760" s="227">
        <f>IF(N2760="sníž. přenesená",J2760,0)</f>
        <v>0</v>
      </c>
      <c r="BI2760" s="227">
        <f>IF(N2760="nulová",J2760,0)</f>
        <v>0</v>
      </c>
      <c r="BJ2760" s="20" t="s">
        <v>77</v>
      </c>
      <c r="BK2760" s="227">
        <f>ROUND(I2760*H2760,2)</f>
        <v>0</v>
      </c>
      <c r="BL2760" s="20" t="s">
        <v>149</v>
      </c>
      <c r="BM2760" s="226" t="s">
        <v>4434</v>
      </c>
    </row>
    <row r="2761" s="2" customFormat="1" ht="16.5" customHeight="1">
      <c r="A2761" s="41"/>
      <c r="B2761" s="42"/>
      <c r="C2761" s="215" t="s">
        <v>4435</v>
      </c>
      <c r="D2761" s="215" t="s">
        <v>144</v>
      </c>
      <c r="E2761" s="216" t="s">
        <v>4436</v>
      </c>
      <c r="F2761" s="217" t="s">
        <v>4437</v>
      </c>
      <c r="G2761" s="218" t="s">
        <v>771</v>
      </c>
      <c r="H2761" s="219">
        <v>5</v>
      </c>
      <c r="I2761" s="220"/>
      <c r="J2761" s="221">
        <f>ROUND(I2761*H2761,2)</f>
        <v>0</v>
      </c>
      <c r="K2761" s="217" t="s">
        <v>19</v>
      </c>
      <c r="L2761" s="47"/>
      <c r="M2761" s="222" t="s">
        <v>19</v>
      </c>
      <c r="N2761" s="223" t="s">
        <v>40</v>
      </c>
      <c r="O2761" s="87"/>
      <c r="P2761" s="224">
        <f>O2761*H2761</f>
        <v>0</v>
      </c>
      <c r="Q2761" s="224">
        <v>0</v>
      </c>
      <c r="R2761" s="224">
        <f>Q2761*H2761</f>
        <v>0</v>
      </c>
      <c r="S2761" s="224">
        <v>0</v>
      </c>
      <c r="T2761" s="225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6" t="s">
        <v>149</v>
      </c>
      <c r="AT2761" s="226" t="s">
        <v>144</v>
      </c>
      <c r="AU2761" s="226" t="s">
        <v>163</v>
      </c>
      <c r="AY2761" s="20" t="s">
        <v>142</v>
      </c>
      <c r="BE2761" s="227">
        <f>IF(N2761="základní",J2761,0)</f>
        <v>0</v>
      </c>
      <c r="BF2761" s="227">
        <f>IF(N2761="snížená",J2761,0)</f>
        <v>0</v>
      </c>
      <c r="BG2761" s="227">
        <f>IF(N2761="zákl. přenesená",J2761,0)</f>
        <v>0</v>
      </c>
      <c r="BH2761" s="227">
        <f>IF(N2761="sníž. přenesená",J2761,0)</f>
        <v>0</v>
      </c>
      <c r="BI2761" s="227">
        <f>IF(N2761="nulová",J2761,0)</f>
        <v>0</v>
      </c>
      <c r="BJ2761" s="20" t="s">
        <v>77</v>
      </c>
      <c r="BK2761" s="227">
        <f>ROUND(I2761*H2761,2)</f>
        <v>0</v>
      </c>
      <c r="BL2761" s="20" t="s">
        <v>149</v>
      </c>
      <c r="BM2761" s="226" t="s">
        <v>4438</v>
      </c>
    </row>
    <row r="2762" s="2" customFormat="1" ht="16.5" customHeight="1">
      <c r="A2762" s="41"/>
      <c r="B2762" s="42"/>
      <c r="C2762" s="215" t="s">
        <v>4439</v>
      </c>
      <c r="D2762" s="215" t="s">
        <v>144</v>
      </c>
      <c r="E2762" s="216" t="s">
        <v>4440</v>
      </c>
      <c r="F2762" s="217" t="s">
        <v>4441</v>
      </c>
      <c r="G2762" s="218" t="s">
        <v>771</v>
      </c>
      <c r="H2762" s="219">
        <v>1</v>
      </c>
      <c r="I2762" s="220"/>
      <c r="J2762" s="221">
        <f>ROUND(I2762*H2762,2)</f>
        <v>0</v>
      </c>
      <c r="K2762" s="217" t="s">
        <v>19</v>
      </c>
      <c r="L2762" s="47"/>
      <c r="M2762" s="222" t="s">
        <v>19</v>
      </c>
      <c r="N2762" s="223" t="s">
        <v>40</v>
      </c>
      <c r="O2762" s="87"/>
      <c r="P2762" s="224">
        <f>O2762*H2762</f>
        <v>0</v>
      </c>
      <c r="Q2762" s="224">
        <v>0</v>
      </c>
      <c r="R2762" s="224">
        <f>Q2762*H2762</f>
        <v>0</v>
      </c>
      <c r="S2762" s="224">
        <v>0</v>
      </c>
      <c r="T2762" s="225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6" t="s">
        <v>149</v>
      </c>
      <c r="AT2762" s="226" t="s">
        <v>144</v>
      </c>
      <c r="AU2762" s="226" t="s">
        <v>163</v>
      </c>
      <c r="AY2762" s="20" t="s">
        <v>142</v>
      </c>
      <c r="BE2762" s="227">
        <f>IF(N2762="základní",J2762,0)</f>
        <v>0</v>
      </c>
      <c r="BF2762" s="227">
        <f>IF(N2762="snížená",J2762,0)</f>
        <v>0</v>
      </c>
      <c r="BG2762" s="227">
        <f>IF(N2762="zákl. přenesená",J2762,0)</f>
        <v>0</v>
      </c>
      <c r="BH2762" s="227">
        <f>IF(N2762="sníž. přenesená",J2762,0)</f>
        <v>0</v>
      </c>
      <c r="BI2762" s="227">
        <f>IF(N2762="nulová",J2762,0)</f>
        <v>0</v>
      </c>
      <c r="BJ2762" s="20" t="s">
        <v>77</v>
      </c>
      <c r="BK2762" s="227">
        <f>ROUND(I2762*H2762,2)</f>
        <v>0</v>
      </c>
      <c r="BL2762" s="20" t="s">
        <v>149</v>
      </c>
      <c r="BM2762" s="226" t="s">
        <v>4442</v>
      </c>
    </row>
    <row r="2763" s="2" customFormat="1" ht="16.5" customHeight="1">
      <c r="A2763" s="41"/>
      <c r="B2763" s="42"/>
      <c r="C2763" s="215" t="s">
        <v>4443</v>
      </c>
      <c r="D2763" s="215" t="s">
        <v>144</v>
      </c>
      <c r="E2763" s="216" t="s">
        <v>4444</v>
      </c>
      <c r="F2763" s="217" t="s">
        <v>4445</v>
      </c>
      <c r="G2763" s="218" t="s">
        <v>771</v>
      </c>
      <c r="H2763" s="219">
        <v>1</v>
      </c>
      <c r="I2763" s="220"/>
      <c r="J2763" s="221">
        <f>ROUND(I2763*H2763,2)</f>
        <v>0</v>
      </c>
      <c r="K2763" s="217" t="s">
        <v>19</v>
      </c>
      <c r="L2763" s="47"/>
      <c r="M2763" s="222" t="s">
        <v>19</v>
      </c>
      <c r="N2763" s="223" t="s">
        <v>40</v>
      </c>
      <c r="O2763" s="87"/>
      <c r="P2763" s="224">
        <f>O2763*H2763</f>
        <v>0</v>
      </c>
      <c r="Q2763" s="224">
        <v>0</v>
      </c>
      <c r="R2763" s="224">
        <f>Q2763*H2763</f>
        <v>0</v>
      </c>
      <c r="S2763" s="224">
        <v>0</v>
      </c>
      <c r="T2763" s="225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26" t="s">
        <v>149</v>
      </c>
      <c r="AT2763" s="226" t="s">
        <v>144</v>
      </c>
      <c r="AU2763" s="226" t="s">
        <v>163</v>
      </c>
      <c r="AY2763" s="20" t="s">
        <v>142</v>
      </c>
      <c r="BE2763" s="227">
        <f>IF(N2763="základní",J2763,0)</f>
        <v>0</v>
      </c>
      <c r="BF2763" s="227">
        <f>IF(N2763="snížená",J2763,0)</f>
        <v>0</v>
      </c>
      <c r="BG2763" s="227">
        <f>IF(N2763="zákl. přenesená",J2763,0)</f>
        <v>0</v>
      </c>
      <c r="BH2763" s="227">
        <f>IF(N2763="sníž. přenesená",J2763,0)</f>
        <v>0</v>
      </c>
      <c r="BI2763" s="227">
        <f>IF(N2763="nulová",J2763,0)</f>
        <v>0</v>
      </c>
      <c r="BJ2763" s="20" t="s">
        <v>77</v>
      </c>
      <c r="BK2763" s="227">
        <f>ROUND(I2763*H2763,2)</f>
        <v>0</v>
      </c>
      <c r="BL2763" s="20" t="s">
        <v>149</v>
      </c>
      <c r="BM2763" s="226" t="s">
        <v>4446</v>
      </c>
    </row>
    <row r="2764" s="2" customFormat="1" ht="16.5" customHeight="1">
      <c r="A2764" s="41"/>
      <c r="B2764" s="42"/>
      <c r="C2764" s="215" t="s">
        <v>4447</v>
      </c>
      <c r="D2764" s="215" t="s">
        <v>144</v>
      </c>
      <c r="E2764" s="216" t="s">
        <v>4380</v>
      </c>
      <c r="F2764" s="217" t="s">
        <v>4381</v>
      </c>
      <c r="G2764" s="218" t="s">
        <v>176</v>
      </c>
      <c r="H2764" s="219">
        <v>250</v>
      </c>
      <c r="I2764" s="220"/>
      <c r="J2764" s="221">
        <f>ROUND(I2764*H2764,2)</f>
        <v>0</v>
      </c>
      <c r="K2764" s="217" t="s">
        <v>19</v>
      </c>
      <c r="L2764" s="47"/>
      <c r="M2764" s="222" t="s">
        <v>19</v>
      </c>
      <c r="N2764" s="223" t="s">
        <v>40</v>
      </c>
      <c r="O2764" s="87"/>
      <c r="P2764" s="224">
        <f>O2764*H2764</f>
        <v>0</v>
      </c>
      <c r="Q2764" s="224">
        <v>0</v>
      </c>
      <c r="R2764" s="224">
        <f>Q2764*H2764</f>
        <v>0</v>
      </c>
      <c r="S2764" s="224">
        <v>0</v>
      </c>
      <c r="T2764" s="225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26" t="s">
        <v>149</v>
      </c>
      <c r="AT2764" s="226" t="s">
        <v>144</v>
      </c>
      <c r="AU2764" s="226" t="s">
        <v>163</v>
      </c>
      <c r="AY2764" s="20" t="s">
        <v>142</v>
      </c>
      <c r="BE2764" s="227">
        <f>IF(N2764="základní",J2764,0)</f>
        <v>0</v>
      </c>
      <c r="BF2764" s="227">
        <f>IF(N2764="snížená",J2764,0)</f>
        <v>0</v>
      </c>
      <c r="BG2764" s="227">
        <f>IF(N2764="zákl. přenesená",J2764,0)</f>
        <v>0</v>
      </c>
      <c r="BH2764" s="227">
        <f>IF(N2764="sníž. přenesená",J2764,0)</f>
        <v>0</v>
      </c>
      <c r="BI2764" s="227">
        <f>IF(N2764="nulová",J2764,0)</f>
        <v>0</v>
      </c>
      <c r="BJ2764" s="20" t="s">
        <v>77</v>
      </c>
      <c r="BK2764" s="227">
        <f>ROUND(I2764*H2764,2)</f>
        <v>0</v>
      </c>
      <c r="BL2764" s="20" t="s">
        <v>149</v>
      </c>
      <c r="BM2764" s="226" t="s">
        <v>4448</v>
      </c>
    </row>
    <row r="2765" s="12" customFormat="1" ht="20.88" customHeight="1">
      <c r="A2765" s="12"/>
      <c r="B2765" s="199"/>
      <c r="C2765" s="200"/>
      <c r="D2765" s="201" t="s">
        <v>68</v>
      </c>
      <c r="E2765" s="213" t="s">
        <v>287</v>
      </c>
      <c r="F2765" s="213" t="s">
        <v>4449</v>
      </c>
      <c r="G2765" s="200"/>
      <c r="H2765" s="200"/>
      <c r="I2765" s="203"/>
      <c r="J2765" s="214">
        <f>BK2765</f>
        <v>0</v>
      </c>
      <c r="K2765" s="200"/>
      <c r="L2765" s="205"/>
      <c r="M2765" s="206"/>
      <c r="N2765" s="207"/>
      <c r="O2765" s="207"/>
      <c r="P2765" s="208">
        <f>SUM(P2766:P2770)</f>
        <v>0</v>
      </c>
      <c r="Q2765" s="207"/>
      <c r="R2765" s="208">
        <f>SUM(R2766:R2770)</f>
        <v>0</v>
      </c>
      <c r="S2765" s="207"/>
      <c r="T2765" s="209">
        <f>SUM(T2766:T2770)</f>
        <v>0</v>
      </c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R2765" s="210" t="s">
        <v>77</v>
      </c>
      <c r="AT2765" s="211" t="s">
        <v>68</v>
      </c>
      <c r="AU2765" s="211" t="s">
        <v>79</v>
      </c>
      <c r="AY2765" s="210" t="s">
        <v>142</v>
      </c>
      <c r="BK2765" s="212">
        <f>SUM(BK2766:BK2770)</f>
        <v>0</v>
      </c>
    </row>
    <row r="2766" s="2" customFormat="1" ht="16.5" customHeight="1">
      <c r="A2766" s="41"/>
      <c r="B2766" s="42"/>
      <c r="C2766" s="215" t="s">
        <v>4450</v>
      </c>
      <c r="D2766" s="215" t="s">
        <v>144</v>
      </c>
      <c r="E2766" s="216" t="s">
        <v>4451</v>
      </c>
      <c r="F2766" s="217" t="s">
        <v>4452</v>
      </c>
      <c r="G2766" s="218" t="s">
        <v>771</v>
      </c>
      <c r="H2766" s="219">
        <v>1</v>
      </c>
      <c r="I2766" s="220"/>
      <c r="J2766" s="221">
        <f>ROUND(I2766*H2766,2)</f>
        <v>0</v>
      </c>
      <c r="K2766" s="217" t="s">
        <v>19</v>
      </c>
      <c r="L2766" s="47"/>
      <c r="M2766" s="222" t="s">
        <v>19</v>
      </c>
      <c r="N2766" s="223" t="s">
        <v>40</v>
      </c>
      <c r="O2766" s="87"/>
      <c r="P2766" s="224">
        <f>O2766*H2766</f>
        <v>0</v>
      </c>
      <c r="Q2766" s="224">
        <v>0</v>
      </c>
      <c r="R2766" s="224">
        <f>Q2766*H2766</f>
        <v>0</v>
      </c>
      <c r="S2766" s="224">
        <v>0</v>
      </c>
      <c r="T2766" s="225">
        <f>S2766*H2766</f>
        <v>0</v>
      </c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R2766" s="226" t="s">
        <v>149</v>
      </c>
      <c r="AT2766" s="226" t="s">
        <v>144</v>
      </c>
      <c r="AU2766" s="226" t="s">
        <v>163</v>
      </c>
      <c r="AY2766" s="20" t="s">
        <v>142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20" t="s">
        <v>77</v>
      </c>
      <c r="BK2766" s="227">
        <f>ROUND(I2766*H2766,2)</f>
        <v>0</v>
      </c>
      <c r="BL2766" s="20" t="s">
        <v>149</v>
      </c>
      <c r="BM2766" s="226" t="s">
        <v>4453</v>
      </c>
    </row>
    <row r="2767" s="2" customFormat="1" ht="16.5" customHeight="1">
      <c r="A2767" s="41"/>
      <c r="B2767" s="42"/>
      <c r="C2767" s="215" t="s">
        <v>4454</v>
      </c>
      <c r="D2767" s="215" t="s">
        <v>144</v>
      </c>
      <c r="E2767" s="216" t="s">
        <v>4455</v>
      </c>
      <c r="F2767" s="217" t="s">
        <v>4456</v>
      </c>
      <c r="G2767" s="218" t="s">
        <v>771</v>
      </c>
      <c r="H2767" s="219">
        <v>1</v>
      </c>
      <c r="I2767" s="220"/>
      <c r="J2767" s="221">
        <f>ROUND(I2767*H2767,2)</f>
        <v>0</v>
      </c>
      <c r="K2767" s="217" t="s">
        <v>19</v>
      </c>
      <c r="L2767" s="47"/>
      <c r="M2767" s="222" t="s">
        <v>19</v>
      </c>
      <c r="N2767" s="223" t="s">
        <v>40</v>
      </c>
      <c r="O2767" s="87"/>
      <c r="P2767" s="224">
        <f>O2767*H2767</f>
        <v>0</v>
      </c>
      <c r="Q2767" s="224">
        <v>0</v>
      </c>
      <c r="R2767" s="224">
        <f>Q2767*H2767</f>
        <v>0</v>
      </c>
      <c r="S2767" s="224">
        <v>0</v>
      </c>
      <c r="T2767" s="225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6" t="s">
        <v>149</v>
      </c>
      <c r="AT2767" s="226" t="s">
        <v>144</v>
      </c>
      <c r="AU2767" s="226" t="s">
        <v>163</v>
      </c>
      <c r="AY2767" s="20" t="s">
        <v>142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20" t="s">
        <v>77</v>
      </c>
      <c r="BK2767" s="227">
        <f>ROUND(I2767*H2767,2)</f>
        <v>0</v>
      </c>
      <c r="BL2767" s="20" t="s">
        <v>149</v>
      </c>
      <c r="BM2767" s="226" t="s">
        <v>4457</v>
      </c>
    </row>
    <row r="2768" s="2" customFormat="1" ht="16.5" customHeight="1">
      <c r="A2768" s="41"/>
      <c r="B2768" s="42"/>
      <c r="C2768" s="215" t="s">
        <v>4458</v>
      </c>
      <c r="D2768" s="215" t="s">
        <v>144</v>
      </c>
      <c r="E2768" s="216" t="s">
        <v>4459</v>
      </c>
      <c r="F2768" s="217" t="s">
        <v>4460</v>
      </c>
      <c r="G2768" s="218" t="s">
        <v>771</v>
      </c>
      <c r="H2768" s="219">
        <v>1</v>
      </c>
      <c r="I2768" s="220"/>
      <c r="J2768" s="221">
        <f>ROUND(I2768*H2768,2)</f>
        <v>0</v>
      </c>
      <c r="K2768" s="217" t="s">
        <v>19</v>
      </c>
      <c r="L2768" s="47"/>
      <c r="M2768" s="222" t="s">
        <v>19</v>
      </c>
      <c r="N2768" s="223" t="s">
        <v>40</v>
      </c>
      <c r="O2768" s="87"/>
      <c r="P2768" s="224">
        <f>O2768*H2768</f>
        <v>0</v>
      </c>
      <c r="Q2768" s="224">
        <v>0</v>
      </c>
      <c r="R2768" s="224">
        <f>Q2768*H2768</f>
        <v>0</v>
      </c>
      <c r="S2768" s="224">
        <v>0</v>
      </c>
      <c r="T2768" s="225">
        <f>S2768*H2768</f>
        <v>0</v>
      </c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R2768" s="226" t="s">
        <v>149</v>
      </c>
      <c r="AT2768" s="226" t="s">
        <v>144</v>
      </c>
      <c r="AU2768" s="226" t="s">
        <v>163</v>
      </c>
      <c r="AY2768" s="20" t="s">
        <v>142</v>
      </c>
      <c r="BE2768" s="227">
        <f>IF(N2768="základní",J2768,0)</f>
        <v>0</v>
      </c>
      <c r="BF2768" s="227">
        <f>IF(N2768="snížená",J2768,0)</f>
        <v>0</v>
      </c>
      <c r="BG2768" s="227">
        <f>IF(N2768="zákl. přenesená",J2768,0)</f>
        <v>0</v>
      </c>
      <c r="BH2768" s="227">
        <f>IF(N2768="sníž. přenesená",J2768,0)</f>
        <v>0</v>
      </c>
      <c r="BI2768" s="227">
        <f>IF(N2768="nulová",J2768,0)</f>
        <v>0</v>
      </c>
      <c r="BJ2768" s="20" t="s">
        <v>77</v>
      </c>
      <c r="BK2768" s="227">
        <f>ROUND(I2768*H2768,2)</f>
        <v>0</v>
      </c>
      <c r="BL2768" s="20" t="s">
        <v>149</v>
      </c>
      <c r="BM2768" s="226" t="s">
        <v>4461</v>
      </c>
    </row>
    <row r="2769" s="2" customFormat="1" ht="16.5" customHeight="1">
      <c r="A2769" s="41"/>
      <c r="B2769" s="42"/>
      <c r="C2769" s="215" t="s">
        <v>4462</v>
      </c>
      <c r="D2769" s="215" t="s">
        <v>144</v>
      </c>
      <c r="E2769" s="216" t="s">
        <v>4463</v>
      </c>
      <c r="F2769" s="217" t="s">
        <v>4464</v>
      </c>
      <c r="G2769" s="218" t="s">
        <v>771</v>
      </c>
      <c r="H2769" s="219">
        <v>1</v>
      </c>
      <c r="I2769" s="220"/>
      <c r="J2769" s="221">
        <f>ROUND(I2769*H2769,2)</f>
        <v>0</v>
      </c>
      <c r="K2769" s="217" t="s">
        <v>19</v>
      </c>
      <c r="L2769" s="47"/>
      <c r="M2769" s="222" t="s">
        <v>19</v>
      </c>
      <c r="N2769" s="223" t="s">
        <v>40</v>
      </c>
      <c r="O2769" s="87"/>
      <c r="P2769" s="224">
        <f>O2769*H2769</f>
        <v>0</v>
      </c>
      <c r="Q2769" s="224">
        <v>0</v>
      </c>
      <c r="R2769" s="224">
        <f>Q2769*H2769</f>
        <v>0</v>
      </c>
      <c r="S2769" s="224">
        <v>0</v>
      </c>
      <c r="T2769" s="225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6" t="s">
        <v>149</v>
      </c>
      <c r="AT2769" s="226" t="s">
        <v>144</v>
      </c>
      <c r="AU2769" s="226" t="s">
        <v>163</v>
      </c>
      <c r="AY2769" s="20" t="s">
        <v>142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20" t="s">
        <v>77</v>
      </c>
      <c r="BK2769" s="227">
        <f>ROUND(I2769*H2769,2)</f>
        <v>0</v>
      </c>
      <c r="BL2769" s="20" t="s">
        <v>149</v>
      </c>
      <c r="BM2769" s="226" t="s">
        <v>4465</v>
      </c>
    </row>
    <row r="2770" s="2" customFormat="1" ht="49.05" customHeight="1">
      <c r="A2770" s="41"/>
      <c r="B2770" s="42"/>
      <c r="C2770" s="277" t="s">
        <v>4466</v>
      </c>
      <c r="D2770" s="277" t="s">
        <v>275</v>
      </c>
      <c r="E2770" s="278" t="s">
        <v>4467</v>
      </c>
      <c r="F2770" s="279" t="s">
        <v>4468</v>
      </c>
      <c r="G2770" s="280" t="s">
        <v>4469</v>
      </c>
      <c r="H2770" s="281">
        <v>2</v>
      </c>
      <c r="I2770" s="282"/>
      <c r="J2770" s="283">
        <f>ROUND(I2770*H2770,2)</f>
        <v>0</v>
      </c>
      <c r="K2770" s="279" t="s">
        <v>19</v>
      </c>
      <c r="L2770" s="284"/>
      <c r="M2770" s="285" t="s">
        <v>19</v>
      </c>
      <c r="N2770" s="286" t="s">
        <v>40</v>
      </c>
      <c r="O2770" s="87"/>
      <c r="P2770" s="224">
        <f>O2770*H2770</f>
        <v>0</v>
      </c>
      <c r="Q2770" s="224">
        <v>0</v>
      </c>
      <c r="R2770" s="224">
        <f>Q2770*H2770</f>
        <v>0</v>
      </c>
      <c r="S2770" s="224">
        <v>0</v>
      </c>
      <c r="T2770" s="225">
        <f>S2770*H2770</f>
        <v>0</v>
      </c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R2770" s="226" t="s">
        <v>349</v>
      </c>
      <c r="AT2770" s="226" t="s">
        <v>275</v>
      </c>
      <c r="AU2770" s="226" t="s">
        <v>163</v>
      </c>
      <c r="AY2770" s="20" t="s">
        <v>142</v>
      </c>
      <c r="BE2770" s="227">
        <f>IF(N2770="základní",J2770,0)</f>
        <v>0</v>
      </c>
      <c r="BF2770" s="227">
        <f>IF(N2770="snížená",J2770,0)</f>
        <v>0</v>
      </c>
      <c r="BG2770" s="227">
        <f>IF(N2770="zákl. přenesená",J2770,0)</f>
        <v>0</v>
      </c>
      <c r="BH2770" s="227">
        <f>IF(N2770="sníž. přenesená",J2770,0)</f>
        <v>0</v>
      </c>
      <c r="BI2770" s="227">
        <f>IF(N2770="nulová",J2770,0)</f>
        <v>0</v>
      </c>
      <c r="BJ2770" s="20" t="s">
        <v>77</v>
      </c>
      <c r="BK2770" s="227">
        <f>ROUND(I2770*H2770,2)</f>
        <v>0</v>
      </c>
      <c r="BL2770" s="20" t="s">
        <v>248</v>
      </c>
      <c r="BM2770" s="226" t="s">
        <v>4470</v>
      </c>
    </row>
    <row r="2771" s="12" customFormat="1" ht="22.8" customHeight="1">
      <c r="A2771" s="12"/>
      <c r="B2771" s="199"/>
      <c r="C2771" s="200"/>
      <c r="D2771" s="201" t="s">
        <v>68</v>
      </c>
      <c r="E2771" s="213" t="s">
        <v>992</v>
      </c>
      <c r="F2771" s="213" t="s">
        <v>993</v>
      </c>
      <c r="G2771" s="200"/>
      <c r="H2771" s="200"/>
      <c r="I2771" s="203"/>
      <c r="J2771" s="214">
        <f>BK2771</f>
        <v>0</v>
      </c>
      <c r="K2771" s="200"/>
      <c r="L2771" s="205"/>
      <c r="M2771" s="206"/>
      <c r="N2771" s="207"/>
      <c r="O2771" s="207"/>
      <c r="P2771" s="208">
        <f>SUM(P2772:P2839)</f>
        <v>0</v>
      </c>
      <c r="Q2771" s="207"/>
      <c r="R2771" s="208">
        <f>SUM(R2772:R2839)</f>
        <v>3.2387508399999998</v>
      </c>
      <c r="S2771" s="207"/>
      <c r="T2771" s="209">
        <f>SUM(T2772:T2839)</f>
        <v>0</v>
      </c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R2771" s="210" t="s">
        <v>79</v>
      </c>
      <c r="AT2771" s="211" t="s">
        <v>68</v>
      </c>
      <c r="AU2771" s="211" t="s">
        <v>77</v>
      </c>
      <c r="AY2771" s="210" t="s">
        <v>142</v>
      </c>
      <c r="BK2771" s="212">
        <f>SUM(BK2772:BK2839)</f>
        <v>0</v>
      </c>
    </row>
    <row r="2772" s="2" customFormat="1" ht="21.75" customHeight="1">
      <c r="A2772" s="41"/>
      <c r="B2772" s="42"/>
      <c r="C2772" s="215" t="s">
        <v>4471</v>
      </c>
      <c r="D2772" s="215" t="s">
        <v>144</v>
      </c>
      <c r="E2772" s="216" t="s">
        <v>4472</v>
      </c>
      <c r="F2772" s="217" t="s">
        <v>4473</v>
      </c>
      <c r="G2772" s="218" t="s">
        <v>147</v>
      </c>
      <c r="H2772" s="219">
        <v>275.44099999999997</v>
      </c>
      <c r="I2772" s="220"/>
      <c r="J2772" s="221">
        <f>ROUND(I2772*H2772,2)</f>
        <v>0</v>
      </c>
      <c r="K2772" s="217" t="s">
        <v>148</v>
      </c>
      <c r="L2772" s="47"/>
      <c r="M2772" s="222" t="s">
        <v>19</v>
      </c>
      <c r="N2772" s="223" t="s">
        <v>40</v>
      </c>
      <c r="O2772" s="87"/>
      <c r="P2772" s="224">
        <f>O2772*H2772</f>
        <v>0</v>
      </c>
      <c r="Q2772" s="224">
        <v>0</v>
      </c>
      <c r="R2772" s="224">
        <f>Q2772*H2772</f>
        <v>0</v>
      </c>
      <c r="S2772" s="224">
        <v>0</v>
      </c>
      <c r="T2772" s="225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26" t="s">
        <v>248</v>
      </c>
      <c r="AT2772" s="226" t="s">
        <v>144</v>
      </c>
      <c r="AU2772" s="226" t="s">
        <v>79</v>
      </c>
      <c r="AY2772" s="20" t="s">
        <v>142</v>
      </c>
      <c r="BE2772" s="227">
        <f>IF(N2772="základní",J2772,0)</f>
        <v>0</v>
      </c>
      <c r="BF2772" s="227">
        <f>IF(N2772="snížená",J2772,0)</f>
        <v>0</v>
      </c>
      <c r="BG2772" s="227">
        <f>IF(N2772="zákl. přenesená",J2772,0)</f>
        <v>0</v>
      </c>
      <c r="BH2772" s="227">
        <f>IF(N2772="sníž. přenesená",J2772,0)</f>
        <v>0</v>
      </c>
      <c r="BI2772" s="227">
        <f>IF(N2772="nulová",J2772,0)</f>
        <v>0</v>
      </c>
      <c r="BJ2772" s="20" t="s">
        <v>77</v>
      </c>
      <c r="BK2772" s="227">
        <f>ROUND(I2772*H2772,2)</f>
        <v>0</v>
      </c>
      <c r="BL2772" s="20" t="s">
        <v>248</v>
      </c>
      <c r="BM2772" s="226" t="s">
        <v>4474</v>
      </c>
    </row>
    <row r="2773" s="2" customFormat="1">
      <c r="A2773" s="41"/>
      <c r="B2773" s="42"/>
      <c r="C2773" s="43"/>
      <c r="D2773" s="228" t="s">
        <v>151</v>
      </c>
      <c r="E2773" s="43"/>
      <c r="F2773" s="229" t="s">
        <v>4475</v>
      </c>
      <c r="G2773" s="43"/>
      <c r="H2773" s="43"/>
      <c r="I2773" s="230"/>
      <c r="J2773" s="43"/>
      <c r="K2773" s="43"/>
      <c r="L2773" s="47"/>
      <c r="M2773" s="231"/>
      <c r="N2773" s="232"/>
      <c r="O2773" s="87"/>
      <c r="P2773" s="87"/>
      <c r="Q2773" s="87"/>
      <c r="R2773" s="87"/>
      <c r="S2773" s="87"/>
      <c r="T2773" s="88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20" t="s">
        <v>151</v>
      </c>
      <c r="AU2773" s="20" t="s">
        <v>79</v>
      </c>
    </row>
    <row r="2774" s="13" customFormat="1">
      <c r="A2774" s="13"/>
      <c r="B2774" s="233"/>
      <c r="C2774" s="234"/>
      <c r="D2774" s="235" t="s">
        <v>153</v>
      </c>
      <c r="E2774" s="236" t="s">
        <v>19</v>
      </c>
      <c r="F2774" s="237" t="s">
        <v>2970</v>
      </c>
      <c r="G2774" s="234"/>
      <c r="H2774" s="236" t="s">
        <v>19</v>
      </c>
      <c r="I2774" s="238"/>
      <c r="J2774" s="234"/>
      <c r="K2774" s="234"/>
      <c r="L2774" s="239"/>
      <c r="M2774" s="240"/>
      <c r="N2774" s="241"/>
      <c r="O2774" s="241"/>
      <c r="P2774" s="241"/>
      <c r="Q2774" s="241"/>
      <c r="R2774" s="241"/>
      <c r="S2774" s="241"/>
      <c r="T2774" s="242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3" t="s">
        <v>153</v>
      </c>
      <c r="AU2774" s="243" t="s">
        <v>79</v>
      </c>
      <c r="AV2774" s="13" t="s">
        <v>77</v>
      </c>
      <c r="AW2774" s="13" t="s">
        <v>31</v>
      </c>
      <c r="AX2774" s="13" t="s">
        <v>69</v>
      </c>
      <c r="AY2774" s="243" t="s">
        <v>142</v>
      </c>
    </row>
    <row r="2775" s="14" customFormat="1">
      <c r="A2775" s="14"/>
      <c r="B2775" s="244"/>
      <c r="C2775" s="245"/>
      <c r="D2775" s="235" t="s">
        <v>153</v>
      </c>
      <c r="E2775" s="246" t="s">
        <v>19</v>
      </c>
      <c r="F2775" s="247" t="s">
        <v>4476</v>
      </c>
      <c r="G2775" s="245"/>
      <c r="H2775" s="248">
        <v>14.936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153</v>
      </c>
      <c r="AU2775" s="254" t="s">
        <v>79</v>
      </c>
      <c r="AV2775" s="14" t="s">
        <v>79</v>
      </c>
      <c r="AW2775" s="14" t="s">
        <v>31</v>
      </c>
      <c r="AX2775" s="14" t="s">
        <v>69</v>
      </c>
      <c r="AY2775" s="254" t="s">
        <v>142</v>
      </c>
    </row>
    <row r="2776" s="13" customFormat="1">
      <c r="A2776" s="13"/>
      <c r="B2776" s="233"/>
      <c r="C2776" s="234"/>
      <c r="D2776" s="235" t="s">
        <v>153</v>
      </c>
      <c r="E2776" s="236" t="s">
        <v>19</v>
      </c>
      <c r="F2776" s="237" t="s">
        <v>2974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153</v>
      </c>
      <c r="AU2776" s="243" t="s">
        <v>79</v>
      </c>
      <c r="AV2776" s="13" t="s">
        <v>77</v>
      </c>
      <c r="AW2776" s="13" t="s">
        <v>31</v>
      </c>
      <c r="AX2776" s="13" t="s">
        <v>69</v>
      </c>
      <c r="AY2776" s="243" t="s">
        <v>142</v>
      </c>
    </row>
    <row r="2777" s="14" customFormat="1">
      <c r="A2777" s="14"/>
      <c r="B2777" s="244"/>
      <c r="C2777" s="245"/>
      <c r="D2777" s="235" t="s">
        <v>153</v>
      </c>
      <c r="E2777" s="246" t="s">
        <v>19</v>
      </c>
      <c r="F2777" s="247" t="s">
        <v>4477</v>
      </c>
      <c r="G2777" s="245"/>
      <c r="H2777" s="248">
        <v>169.661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153</v>
      </c>
      <c r="AU2777" s="254" t="s">
        <v>79</v>
      </c>
      <c r="AV2777" s="14" t="s">
        <v>79</v>
      </c>
      <c r="AW2777" s="14" t="s">
        <v>31</v>
      </c>
      <c r="AX2777" s="14" t="s">
        <v>69</v>
      </c>
      <c r="AY2777" s="254" t="s">
        <v>142</v>
      </c>
    </row>
    <row r="2778" s="13" customFormat="1">
      <c r="A2778" s="13"/>
      <c r="B2778" s="233"/>
      <c r="C2778" s="234"/>
      <c r="D2778" s="235" t="s">
        <v>153</v>
      </c>
      <c r="E2778" s="236" t="s">
        <v>19</v>
      </c>
      <c r="F2778" s="237" t="s">
        <v>2976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153</v>
      </c>
      <c r="AU2778" s="243" t="s">
        <v>79</v>
      </c>
      <c r="AV2778" s="13" t="s">
        <v>77</v>
      </c>
      <c r="AW2778" s="13" t="s">
        <v>31</v>
      </c>
      <c r="AX2778" s="13" t="s">
        <v>69</v>
      </c>
      <c r="AY2778" s="243" t="s">
        <v>142</v>
      </c>
    </row>
    <row r="2779" s="14" customFormat="1">
      <c r="A2779" s="14"/>
      <c r="B2779" s="244"/>
      <c r="C2779" s="245"/>
      <c r="D2779" s="235" t="s">
        <v>153</v>
      </c>
      <c r="E2779" s="246" t="s">
        <v>19</v>
      </c>
      <c r="F2779" s="247" t="s">
        <v>4478</v>
      </c>
      <c r="G2779" s="245"/>
      <c r="H2779" s="248">
        <v>11.528000000000001</v>
      </c>
      <c r="I2779" s="249"/>
      <c r="J2779" s="245"/>
      <c r="K2779" s="245"/>
      <c r="L2779" s="250"/>
      <c r="M2779" s="251"/>
      <c r="N2779" s="252"/>
      <c r="O2779" s="252"/>
      <c r="P2779" s="252"/>
      <c r="Q2779" s="252"/>
      <c r="R2779" s="252"/>
      <c r="S2779" s="252"/>
      <c r="T2779" s="253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4" t="s">
        <v>153</v>
      </c>
      <c r="AU2779" s="254" t="s">
        <v>79</v>
      </c>
      <c r="AV2779" s="14" t="s">
        <v>79</v>
      </c>
      <c r="AW2779" s="14" t="s">
        <v>31</v>
      </c>
      <c r="AX2779" s="14" t="s">
        <v>69</v>
      </c>
      <c r="AY2779" s="254" t="s">
        <v>142</v>
      </c>
    </row>
    <row r="2780" s="13" customFormat="1">
      <c r="A2780" s="13"/>
      <c r="B2780" s="233"/>
      <c r="C2780" s="234"/>
      <c r="D2780" s="235" t="s">
        <v>153</v>
      </c>
      <c r="E2780" s="236" t="s">
        <v>19</v>
      </c>
      <c r="F2780" s="237" t="s">
        <v>2978</v>
      </c>
      <c r="G2780" s="234"/>
      <c r="H2780" s="236" t="s">
        <v>19</v>
      </c>
      <c r="I2780" s="238"/>
      <c r="J2780" s="234"/>
      <c r="K2780" s="234"/>
      <c r="L2780" s="239"/>
      <c r="M2780" s="240"/>
      <c r="N2780" s="241"/>
      <c r="O2780" s="241"/>
      <c r="P2780" s="241"/>
      <c r="Q2780" s="241"/>
      <c r="R2780" s="241"/>
      <c r="S2780" s="241"/>
      <c r="T2780" s="242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3" t="s">
        <v>153</v>
      </c>
      <c r="AU2780" s="243" t="s">
        <v>79</v>
      </c>
      <c r="AV2780" s="13" t="s">
        <v>77</v>
      </c>
      <c r="AW2780" s="13" t="s">
        <v>31</v>
      </c>
      <c r="AX2780" s="13" t="s">
        <v>69</v>
      </c>
      <c r="AY2780" s="243" t="s">
        <v>142</v>
      </c>
    </row>
    <row r="2781" s="14" customFormat="1">
      <c r="A2781" s="14"/>
      <c r="B2781" s="244"/>
      <c r="C2781" s="245"/>
      <c r="D2781" s="235" t="s">
        <v>153</v>
      </c>
      <c r="E2781" s="246" t="s">
        <v>19</v>
      </c>
      <c r="F2781" s="247" t="s">
        <v>4479</v>
      </c>
      <c r="G2781" s="245"/>
      <c r="H2781" s="248">
        <v>79.316000000000002</v>
      </c>
      <c r="I2781" s="249"/>
      <c r="J2781" s="245"/>
      <c r="K2781" s="245"/>
      <c r="L2781" s="250"/>
      <c r="M2781" s="251"/>
      <c r="N2781" s="252"/>
      <c r="O2781" s="252"/>
      <c r="P2781" s="252"/>
      <c r="Q2781" s="252"/>
      <c r="R2781" s="252"/>
      <c r="S2781" s="252"/>
      <c r="T2781" s="253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4" t="s">
        <v>153</v>
      </c>
      <c r="AU2781" s="254" t="s">
        <v>79</v>
      </c>
      <c r="AV2781" s="14" t="s">
        <v>79</v>
      </c>
      <c r="AW2781" s="14" t="s">
        <v>31</v>
      </c>
      <c r="AX2781" s="14" t="s">
        <v>69</v>
      </c>
      <c r="AY2781" s="254" t="s">
        <v>142</v>
      </c>
    </row>
    <row r="2782" s="15" customFormat="1">
      <c r="A2782" s="15"/>
      <c r="B2782" s="255"/>
      <c r="C2782" s="256"/>
      <c r="D2782" s="235" t="s">
        <v>153</v>
      </c>
      <c r="E2782" s="257" t="s">
        <v>19</v>
      </c>
      <c r="F2782" s="258" t="s">
        <v>158</v>
      </c>
      <c r="G2782" s="256"/>
      <c r="H2782" s="259">
        <v>275.44100000000003</v>
      </c>
      <c r="I2782" s="260"/>
      <c r="J2782" s="256"/>
      <c r="K2782" s="256"/>
      <c r="L2782" s="261"/>
      <c r="M2782" s="262"/>
      <c r="N2782" s="263"/>
      <c r="O2782" s="263"/>
      <c r="P2782" s="263"/>
      <c r="Q2782" s="263"/>
      <c r="R2782" s="263"/>
      <c r="S2782" s="263"/>
      <c r="T2782" s="264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65" t="s">
        <v>153</v>
      </c>
      <c r="AU2782" s="265" t="s">
        <v>79</v>
      </c>
      <c r="AV2782" s="15" t="s">
        <v>149</v>
      </c>
      <c r="AW2782" s="15" t="s">
        <v>31</v>
      </c>
      <c r="AX2782" s="15" t="s">
        <v>77</v>
      </c>
      <c r="AY2782" s="265" t="s">
        <v>142</v>
      </c>
    </row>
    <row r="2783" s="2" customFormat="1" ht="16.5" customHeight="1">
      <c r="A2783" s="41"/>
      <c r="B2783" s="42"/>
      <c r="C2783" s="277" t="s">
        <v>4480</v>
      </c>
      <c r="D2783" s="277" t="s">
        <v>275</v>
      </c>
      <c r="E2783" s="278" t="s">
        <v>4481</v>
      </c>
      <c r="F2783" s="279" t="s">
        <v>4482</v>
      </c>
      <c r="G2783" s="280" t="s">
        <v>256</v>
      </c>
      <c r="H2783" s="281">
        <v>0.094</v>
      </c>
      <c r="I2783" s="282"/>
      <c r="J2783" s="283">
        <f>ROUND(I2783*H2783,2)</f>
        <v>0</v>
      </c>
      <c r="K2783" s="279" t="s">
        <v>148</v>
      </c>
      <c r="L2783" s="284"/>
      <c r="M2783" s="285" t="s">
        <v>19</v>
      </c>
      <c r="N2783" s="286" t="s">
        <v>40</v>
      </c>
      <c r="O2783" s="87"/>
      <c r="P2783" s="224">
        <f>O2783*H2783</f>
        <v>0</v>
      </c>
      <c r="Q2783" s="224">
        <v>1</v>
      </c>
      <c r="R2783" s="224">
        <f>Q2783*H2783</f>
        <v>0.094</v>
      </c>
      <c r="S2783" s="224">
        <v>0</v>
      </c>
      <c r="T2783" s="225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26" t="s">
        <v>349</v>
      </c>
      <c r="AT2783" s="226" t="s">
        <v>275</v>
      </c>
      <c r="AU2783" s="226" t="s">
        <v>79</v>
      </c>
      <c r="AY2783" s="20" t="s">
        <v>142</v>
      </c>
      <c r="BE2783" s="227">
        <f>IF(N2783="základní",J2783,0)</f>
        <v>0</v>
      </c>
      <c r="BF2783" s="227">
        <f>IF(N2783="snížená",J2783,0)</f>
        <v>0</v>
      </c>
      <c r="BG2783" s="227">
        <f>IF(N2783="zákl. přenesená",J2783,0)</f>
        <v>0</v>
      </c>
      <c r="BH2783" s="227">
        <f>IF(N2783="sníž. přenesená",J2783,0)</f>
        <v>0</v>
      </c>
      <c r="BI2783" s="227">
        <f>IF(N2783="nulová",J2783,0)</f>
        <v>0</v>
      </c>
      <c r="BJ2783" s="20" t="s">
        <v>77</v>
      </c>
      <c r="BK2783" s="227">
        <f>ROUND(I2783*H2783,2)</f>
        <v>0</v>
      </c>
      <c r="BL2783" s="20" t="s">
        <v>248</v>
      </c>
      <c r="BM2783" s="226" t="s">
        <v>4483</v>
      </c>
    </row>
    <row r="2784" s="14" customFormat="1">
      <c r="A2784" s="14"/>
      <c r="B2784" s="244"/>
      <c r="C2784" s="245"/>
      <c r="D2784" s="235" t="s">
        <v>153</v>
      </c>
      <c r="E2784" s="246" t="s">
        <v>19</v>
      </c>
      <c r="F2784" s="247" t="s">
        <v>4484</v>
      </c>
      <c r="G2784" s="245"/>
      <c r="H2784" s="248">
        <v>0.094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153</v>
      </c>
      <c r="AU2784" s="254" t="s">
        <v>79</v>
      </c>
      <c r="AV2784" s="14" t="s">
        <v>79</v>
      </c>
      <c r="AW2784" s="14" t="s">
        <v>31</v>
      </c>
      <c r="AX2784" s="14" t="s">
        <v>77</v>
      </c>
      <c r="AY2784" s="254" t="s">
        <v>142</v>
      </c>
    </row>
    <row r="2785" s="2" customFormat="1" ht="16.5" customHeight="1">
      <c r="A2785" s="41"/>
      <c r="B2785" s="42"/>
      <c r="C2785" s="215" t="s">
        <v>4485</v>
      </c>
      <c r="D2785" s="215" t="s">
        <v>144</v>
      </c>
      <c r="E2785" s="216" t="s">
        <v>4486</v>
      </c>
      <c r="F2785" s="217" t="s">
        <v>4487</v>
      </c>
      <c r="G2785" s="218" t="s">
        <v>147</v>
      </c>
      <c r="H2785" s="219">
        <v>301.89999999999998</v>
      </c>
      <c r="I2785" s="220"/>
      <c r="J2785" s="221">
        <f>ROUND(I2785*H2785,2)</f>
        <v>0</v>
      </c>
      <c r="K2785" s="217" t="s">
        <v>148</v>
      </c>
      <c r="L2785" s="47"/>
      <c r="M2785" s="222" t="s">
        <v>19</v>
      </c>
      <c r="N2785" s="223" t="s">
        <v>40</v>
      </c>
      <c r="O2785" s="87"/>
      <c r="P2785" s="224">
        <f>O2785*H2785</f>
        <v>0</v>
      </c>
      <c r="Q2785" s="224">
        <v>0</v>
      </c>
      <c r="R2785" s="224">
        <f>Q2785*H2785</f>
        <v>0</v>
      </c>
      <c r="S2785" s="224">
        <v>0</v>
      </c>
      <c r="T2785" s="225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6" t="s">
        <v>248</v>
      </c>
      <c r="AT2785" s="226" t="s">
        <v>144</v>
      </c>
      <c r="AU2785" s="226" t="s">
        <v>79</v>
      </c>
      <c r="AY2785" s="20" t="s">
        <v>142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20" t="s">
        <v>77</v>
      </c>
      <c r="BK2785" s="227">
        <f>ROUND(I2785*H2785,2)</f>
        <v>0</v>
      </c>
      <c r="BL2785" s="20" t="s">
        <v>248</v>
      </c>
      <c r="BM2785" s="226" t="s">
        <v>4488</v>
      </c>
    </row>
    <row r="2786" s="2" customFormat="1">
      <c r="A2786" s="41"/>
      <c r="B2786" s="42"/>
      <c r="C2786" s="43"/>
      <c r="D2786" s="228" t="s">
        <v>151</v>
      </c>
      <c r="E2786" s="43"/>
      <c r="F2786" s="229" t="s">
        <v>4489</v>
      </c>
      <c r="G2786" s="43"/>
      <c r="H2786" s="43"/>
      <c r="I2786" s="230"/>
      <c r="J2786" s="43"/>
      <c r="K2786" s="43"/>
      <c r="L2786" s="47"/>
      <c r="M2786" s="231"/>
      <c r="N2786" s="232"/>
      <c r="O2786" s="87"/>
      <c r="P2786" s="87"/>
      <c r="Q2786" s="87"/>
      <c r="R2786" s="87"/>
      <c r="S2786" s="87"/>
      <c r="T2786" s="88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20" t="s">
        <v>151</v>
      </c>
      <c r="AU2786" s="20" t="s">
        <v>79</v>
      </c>
    </row>
    <row r="2787" s="2" customFormat="1" ht="16.5" customHeight="1">
      <c r="A2787" s="41"/>
      <c r="B2787" s="42"/>
      <c r="C2787" s="277" t="s">
        <v>4490</v>
      </c>
      <c r="D2787" s="277" t="s">
        <v>275</v>
      </c>
      <c r="E2787" s="278" t="s">
        <v>4491</v>
      </c>
      <c r="F2787" s="279" t="s">
        <v>4492</v>
      </c>
      <c r="G2787" s="280" t="s">
        <v>147</v>
      </c>
      <c r="H2787" s="281">
        <v>351.86399999999998</v>
      </c>
      <c r="I2787" s="282"/>
      <c r="J2787" s="283">
        <f>ROUND(I2787*H2787,2)</f>
        <v>0</v>
      </c>
      <c r="K2787" s="279" t="s">
        <v>148</v>
      </c>
      <c r="L2787" s="284"/>
      <c r="M2787" s="285" t="s">
        <v>19</v>
      </c>
      <c r="N2787" s="286" t="s">
        <v>40</v>
      </c>
      <c r="O2787" s="87"/>
      <c r="P2787" s="224">
        <f>O2787*H2787</f>
        <v>0</v>
      </c>
      <c r="Q2787" s="224">
        <v>0.0025400000000000002</v>
      </c>
      <c r="R2787" s="224">
        <f>Q2787*H2787</f>
        <v>0.89373455999999996</v>
      </c>
      <c r="S2787" s="224">
        <v>0</v>
      </c>
      <c r="T2787" s="225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6" t="s">
        <v>349</v>
      </c>
      <c r="AT2787" s="226" t="s">
        <v>275</v>
      </c>
      <c r="AU2787" s="226" t="s">
        <v>79</v>
      </c>
      <c r="AY2787" s="20" t="s">
        <v>142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20" t="s">
        <v>77</v>
      </c>
      <c r="BK2787" s="227">
        <f>ROUND(I2787*H2787,2)</f>
        <v>0</v>
      </c>
      <c r="BL2787" s="20" t="s">
        <v>248</v>
      </c>
      <c r="BM2787" s="226" t="s">
        <v>4493</v>
      </c>
    </row>
    <row r="2788" s="14" customFormat="1">
      <c r="A2788" s="14"/>
      <c r="B2788" s="244"/>
      <c r="C2788" s="245"/>
      <c r="D2788" s="235" t="s">
        <v>153</v>
      </c>
      <c r="E2788" s="246" t="s">
        <v>19</v>
      </c>
      <c r="F2788" s="247" t="s">
        <v>4494</v>
      </c>
      <c r="G2788" s="245"/>
      <c r="H2788" s="248">
        <v>351.86399999999998</v>
      </c>
      <c r="I2788" s="249"/>
      <c r="J2788" s="245"/>
      <c r="K2788" s="245"/>
      <c r="L2788" s="250"/>
      <c r="M2788" s="251"/>
      <c r="N2788" s="252"/>
      <c r="O2788" s="252"/>
      <c r="P2788" s="252"/>
      <c r="Q2788" s="252"/>
      <c r="R2788" s="252"/>
      <c r="S2788" s="252"/>
      <c r="T2788" s="253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4" t="s">
        <v>153</v>
      </c>
      <c r="AU2788" s="254" t="s">
        <v>79</v>
      </c>
      <c r="AV2788" s="14" t="s">
        <v>79</v>
      </c>
      <c r="AW2788" s="14" t="s">
        <v>31</v>
      </c>
      <c r="AX2788" s="14" t="s">
        <v>77</v>
      </c>
      <c r="AY2788" s="254" t="s">
        <v>142</v>
      </c>
    </row>
    <row r="2789" s="2" customFormat="1" ht="16.5" customHeight="1">
      <c r="A2789" s="41"/>
      <c r="B2789" s="42"/>
      <c r="C2789" s="215" t="s">
        <v>4495</v>
      </c>
      <c r="D2789" s="215" t="s">
        <v>144</v>
      </c>
      <c r="E2789" s="216" t="s">
        <v>4486</v>
      </c>
      <c r="F2789" s="217" t="s">
        <v>4487</v>
      </c>
      <c r="G2789" s="218" t="s">
        <v>147</v>
      </c>
      <c r="H2789" s="219">
        <v>57.240000000000002</v>
      </c>
      <c r="I2789" s="220"/>
      <c r="J2789" s="221">
        <f>ROUND(I2789*H2789,2)</f>
        <v>0</v>
      </c>
      <c r="K2789" s="217" t="s">
        <v>148</v>
      </c>
      <c r="L2789" s="47"/>
      <c r="M2789" s="222" t="s">
        <v>19</v>
      </c>
      <c r="N2789" s="223" t="s">
        <v>40</v>
      </c>
      <c r="O2789" s="87"/>
      <c r="P2789" s="224">
        <f>O2789*H2789</f>
        <v>0</v>
      </c>
      <c r="Q2789" s="224">
        <v>0</v>
      </c>
      <c r="R2789" s="224">
        <f>Q2789*H2789</f>
        <v>0</v>
      </c>
      <c r="S2789" s="224">
        <v>0</v>
      </c>
      <c r="T2789" s="225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6" t="s">
        <v>248</v>
      </c>
      <c r="AT2789" s="226" t="s">
        <v>144</v>
      </c>
      <c r="AU2789" s="226" t="s">
        <v>79</v>
      </c>
      <c r="AY2789" s="20" t="s">
        <v>142</v>
      </c>
      <c r="BE2789" s="227">
        <f>IF(N2789="základní",J2789,0)</f>
        <v>0</v>
      </c>
      <c r="BF2789" s="227">
        <f>IF(N2789="snížená",J2789,0)</f>
        <v>0</v>
      </c>
      <c r="BG2789" s="227">
        <f>IF(N2789="zákl. přenesená",J2789,0)</f>
        <v>0</v>
      </c>
      <c r="BH2789" s="227">
        <f>IF(N2789="sníž. přenesená",J2789,0)</f>
        <v>0</v>
      </c>
      <c r="BI2789" s="227">
        <f>IF(N2789="nulová",J2789,0)</f>
        <v>0</v>
      </c>
      <c r="BJ2789" s="20" t="s">
        <v>77</v>
      </c>
      <c r="BK2789" s="227">
        <f>ROUND(I2789*H2789,2)</f>
        <v>0</v>
      </c>
      <c r="BL2789" s="20" t="s">
        <v>248</v>
      </c>
      <c r="BM2789" s="226" t="s">
        <v>4496</v>
      </c>
    </row>
    <row r="2790" s="2" customFormat="1">
      <c r="A2790" s="41"/>
      <c r="B2790" s="42"/>
      <c r="C2790" s="43"/>
      <c r="D2790" s="228" t="s">
        <v>151</v>
      </c>
      <c r="E2790" s="43"/>
      <c r="F2790" s="229" t="s">
        <v>4489</v>
      </c>
      <c r="G2790" s="43"/>
      <c r="H2790" s="43"/>
      <c r="I2790" s="230"/>
      <c r="J2790" s="43"/>
      <c r="K2790" s="43"/>
      <c r="L2790" s="47"/>
      <c r="M2790" s="231"/>
      <c r="N2790" s="232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151</v>
      </c>
      <c r="AU2790" s="20" t="s">
        <v>79</v>
      </c>
    </row>
    <row r="2791" s="13" customFormat="1">
      <c r="A2791" s="13"/>
      <c r="B2791" s="233"/>
      <c r="C2791" s="234"/>
      <c r="D2791" s="235" t="s">
        <v>153</v>
      </c>
      <c r="E2791" s="236" t="s">
        <v>19</v>
      </c>
      <c r="F2791" s="237" t="s">
        <v>2970</v>
      </c>
      <c r="G2791" s="234"/>
      <c r="H2791" s="236" t="s">
        <v>19</v>
      </c>
      <c r="I2791" s="238"/>
      <c r="J2791" s="234"/>
      <c r="K2791" s="234"/>
      <c r="L2791" s="239"/>
      <c r="M2791" s="240"/>
      <c r="N2791" s="241"/>
      <c r="O2791" s="241"/>
      <c r="P2791" s="241"/>
      <c r="Q2791" s="241"/>
      <c r="R2791" s="241"/>
      <c r="S2791" s="241"/>
      <c r="T2791" s="242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3" t="s">
        <v>153</v>
      </c>
      <c r="AU2791" s="243" t="s">
        <v>79</v>
      </c>
      <c r="AV2791" s="13" t="s">
        <v>77</v>
      </c>
      <c r="AW2791" s="13" t="s">
        <v>31</v>
      </c>
      <c r="AX2791" s="13" t="s">
        <v>69</v>
      </c>
      <c r="AY2791" s="243" t="s">
        <v>142</v>
      </c>
    </row>
    <row r="2792" s="14" customFormat="1">
      <c r="A2792" s="14"/>
      <c r="B2792" s="244"/>
      <c r="C2792" s="245"/>
      <c r="D2792" s="235" t="s">
        <v>153</v>
      </c>
      <c r="E2792" s="246" t="s">
        <v>19</v>
      </c>
      <c r="F2792" s="247" t="s">
        <v>4497</v>
      </c>
      <c r="G2792" s="245"/>
      <c r="H2792" s="248">
        <v>3.931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153</v>
      </c>
      <c r="AU2792" s="254" t="s">
        <v>79</v>
      </c>
      <c r="AV2792" s="14" t="s">
        <v>79</v>
      </c>
      <c r="AW2792" s="14" t="s">
        <v>31</v>
      </c>
      <c r="AX2792" s="14" t="s">
        <v>69</v>
      </c>
      <c r="AY2792" s="254" t="s">
        <v>142</v>
      </c>
    </row>
    <row r="2793" s="13" customFormat="1">
      <c r="A2793" s="13"/>
      <c r="B2793" s="233"/>
      <c r="C2793" s="234"/>
      <c r="D2793" s="235" t="s">
        <v>153</v>
      </c>
      <c r="E2793" s="236" t="s">
        <v>19</v>
      </c>
      <c r="F2793" s="237" t="s">
        <v>2974</v>
      </c>
      <c r="G2793" s="234"/>
      <c r="H2793" s="236" t="s">
        <v>19</v>
      </c>
      <c r="I2793" s="238"/>
      <c r="J2793" s="234"/>
      <c r="K2793" s="234"/>
      <c r="L2793" s="239"/>
      <c r="M2793" s="240"/>
      <c r="N2793" s="241"/>
      <c r="O2793" s="241"/>
      <c r="P2793" s="241"/>
      <c r="Q2793" s="241"/>
      <c r="R2793" s="241"/>
      <c r="S2793" s="241"/>
      <c r="T2793" s="242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3" t="s">
        <v>153</v>
      </c>
      <c r="AU2793" s="243" t="s">
        <v>79</v>
      </c>
      <c r="AV2793" s="13" t="s">
        <v>77</v>
      </c>
      <c r="AW2793" s="13" t="s">
        <v>31</v>
      </c>
      <c r="AX2793" s="13" t="s">
        <v>69</v>
      </c>
      <c r="AY2793" s="243" t="s">
        <v>142</v>
      </c>
    </row>
    <row r="2794" s="14" customFormat="1">
      <c r="A2794" s="14"/>
      <c r="B2794" s="244"/>
      <c r="C2794" s="245"/>
      <c r="D2794" s="235" t="s">
        <v>153</v>
      </c>
      <c r="E2794" s="246" t="s">
        <v>19</v>
      </c>
      <c r="F2794" s="247" t="s">
        <v>4498</v>
      </c>
      <c r="G2794" s="245"/>
      <c r="H2794" s="248">
        <v>25.855</v>
      </c>
      <c r="I2794" s="249"/>
      <c r="J2794" s="245"/>
      <c r="K2794" s="245"/>
      <c r="L2794" s="250"/>
      <c r="M2794" s="251"/>
      <c r="N2794" s="252"/>
      <c r="O2794" s="252"/>
      <c r="P2794" s="252"/>
      <c r="Q2794" s="252"/>
      <c r="R2794" s="252"/>
      <c r="S2794" s="252"/>
      <c r="T2794" s="253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4" t="s">
        <v>153</v>
      </c>
      <c r="AU2794" s="254" t="s">
        <v>79</v>
      </c>
      <c r="AV2794" s="14" t="s">
        <v>79</v>
      </c>
      <c r="AW2794" s="14" t="s">
        <v>31</v>
      </c>
      <c r="AX2794" s="14" t="s">
        <v>69</v>
      </c>
      <c r="AY2794" s="254" t="s">
        <v>142</v>
      </c>
    </row>
    <row r="2795" s="13" customFormat="1">
      <c r="A2795" s="13"/>
      <c r="B2795" s="233"/>
      <c r="C2795" s="234"/>
      <c r="D2795" s="235" t="s">
        <v>153</v>
      </c>
      <c r="E2795" s="236" t="s">
        <v>19</v>
      </c>
      <c r="F2795" s="237" t="s">
        <v>2976</v>
      </c>
      <c r="G2795" s="234"/>
      <c r="H2795" s="236" t="s">
        <v>19</v>
      </c>
      <c r="I2795" s="238"/>
      <c r="J2795" s="234"/>
      <c r="K2795" s="234"/>
      <c r="L2795" s="239"/>
      <c r="M2795" s="240"/>
      <c r="N2795" s="241"/>
      <c r="O2795" s="241"/>
      <c r="P2795" s="241"/>
      <c r="Q2795" s="241"/>
      <c r="R2795" s="241"/>
      <c r="S2795" s="241"/>
      <c r="T2795" s="242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3" t="s">
        <v>153</v>
      </c>
      <c r="AU2795" s="243" t="s">
        <v>79</v>
      </c>
      <c r="AV2795" s="13" t="s">
        <v>77</v>
      </c>
      <c r="AW2795" s="13" t="s">
        <v>31</v>
      </c>
      <c r="AX2795" s="13" t="s">
        <v>69</v>
      </c>
      <c r="AY2795" s="243" t="s">
        <v>142</v>
      </c>
    </row>
    <row r="2796" s="14" customFormat="1">
      <c r="A2796" s="14"/>
      <c r="B2796" s="244"/>
      <c r="C2796" s="245"/>
      <c r="D2796" s="235" t="s">
        <v>153</v>
      </c>
      <c r="E2796" s="246" t="s">
        <v>19</v>
      </c>
      <c r="F2796" s="247" t="s">
        <v>4499</v>
      </c>
      <c r="G2796" s="245"/>
      <c r="H2796" s="248">
        <v>6.1319999999999997</v>
      </c>
      <c r="I2796" s="249"/>
      <c r="J2796" s="245"/>
      <c r="K2796" s="245"/>
      <c r="L2796" s="250"/>
      <c r="M2796" s="251"/>
      <c r="N2796" s="252"/>
      <c r="O2796" s="252"/>
      <c r="P2796" s="252"/>
      <c r="Q2796" s="252"/>
      <c r="R2796" s="252"/>
      <c r="S2796" s="252"/>
      <c r="T2796" s="253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4" t="s">
        <v>153</v>
      </c>
      <c r="AU2796" s="254" t="s">
        <v>79</v>
      </c>
      <c r="AV2796" s="14" t="s">
        <v>79</v>
      </c>
      <c r="AW2796" s="14" t="s">
        <v>31</v>
      </c>
      <c r="AX2796" s="14" t="s">
        <v>69</v>
      </c>
      <c r="AY2796" s="254" t="s">
        <v>142</v>
      </c>
    </row>
    <row r="2797" s="13" customFormat="1">
      <c r="A2797" s="13"/>
      <c r="B2797" s="233"/>
      <c r="C2797" s="234"/>
      <c r="D2797" s="235" t="s">
        <v>153</v>
      </c>
      <c r="E2797" s="236" t="s">
        <v>19</v>
      </c>
      <c r="F2797" s="237" t="s">
        <v>2978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153</v>
      </c>
      <c r="AU2797" s="243" t="s">
        <v>79</v>
      </c>
      <c r="AV2797" s="13" t="s">
        <v>77</v>
      </c>
      <c r="AW2797" s="13" t="s">
        <v>31</v>
      </c>
      <c r="AX2797" s="13" t="s">
        <v>69</v>
      </c>
      <c r="AY2797" s="243" t="s">
        <v>142</v>
      </c>
    </row>
    <row r="2798" s="14" customFormat="1">
      <c r="A2798" s="14"/>
      <c r="B2798" s="244"/>
      <c r="C2798" s="245"/>
      <c r="D2798" s="235" t="s">
        <v>153</v>
      </c>
      <c r="E2798" s="246" t="s">
        <v>19</v>
      </c>
      <c r="F2798" s="247" t="s">
        <v>4500</v>
      </c>
      <c r="G2798" s="245"/>
      <c r="H2798" s="248">
        <v>21.321999999999999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153</v>
      </c>
      <c r="AU2798" s="254" t="s">
        <v>79</v>
      </c>
      <c r="AV2798" s="14" t="s">
        <v>79</v>
      </c>
      <c r="AW2798" s="14" t="s">
        <v>31</v>
      </c>
      <c r="AX2798" s="14" t="s">
        <v>69</v>
      </c>
      <c r="AY2798" s="254" t="s">
        <v>142</v>
      </c>
    </row>
    <row r="2799" s="15" customFormat="1">
      <c r="A2799" s="15"/>
      <c r="B2799" s="255"/>
      <c r="C2799" s="256"/>
      <c r="D2799" s="235" t="s">
        <v>153</v>
      </c>
      <c r="E2799" s="257" t="s">
        <v>19</v>
      </c>
      <c r="F2799" s="258" t="s">
        <v>158</v>
      </c>
      <c r="G2799" s="256"/>
      <c r="H2799" s="259">
        <v>57.239999999999995</v>
      </c>
      <c r="I2799" s="260"/>
      <c r="J2799" s="256"/>
      <c r="K2799" s="256"/>
      <c r="L2799" s="261"/>
      <c r="M2799" s="262"/>
      <c r="N2799" s="263"/>
      <c r="O2799" s="263"/>
      <c r="P2799" s="263"/>
      <c r="Q2799" s="263"/>
      <c r="R2799" s="263"/>
      <c r="S2799" s="263"/>
      <c r="T2799" s="264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5" t="s">
        <v>153</v>
      </c>
      <c r="AU2799" s="265" t="s">
        <v>79</v>
      </c>
      <c r="AV2799" s="15" t="s">
        <v>149</v>
      </c>
      <c r="AW2799" s="15" t="s">
        <v>31</v>
      </c>
      <c r="AX2799" s="15" t="s">
        <v>77</v>
      </c>
      <c r="AY2799" s="265" t="s">
        <v>142</v>
      </c>
    </row>
    <row r="2800" s="2" customFormat="1" ht="16.5" customHeight="1">
      <c r="A2800" s="41"/>
      <c r="B2800" s="42"/>
      <c r="C2800" s="215" t="s">
        <v>4501</v>
      </c>
      <c r="D2800" s="215" t="s">
        <v>144</v>
      </c>
      <c r="E2800" s="216" t="s">
        <v>4502</v>
      </c>
      <c r="F2800" s="217" t="s">
        <v>4503</v>
      </c>
      <c r="G2800" s="218" t="s">
        <v>147</v>
      </c>
      <c r="H2800" s="219">
        <v>275.44099999999997</v>
      </c>
      <c r="I2800" s="220"/>
      <c r="J2800" s="221">
        <f>ROUND(I2800*H2800,2)</f>
        <v>0</v>
      </c>
      <c r="K2800" s="217" t="s">
        <v>148</v>
      </c>
      <c r="L2800" s="47"/>
      <c r="M2800" s="222" t="s">
        <v>19</v>
      </c>
      <c r="N2800" s="223" t="s">
        <v>40</v>
      </c>
      <c r="O2800" s="87"/>
      <c r="P2800" s="224">
        <f>O2800*H2800</f>
        <v>0</v>
      </c>
      <c r="Q2800" s="224">
        <v>0.00040000000000000002</v>
      </c>
      <c r="R2800" s="224">
        <f>Q2800*H2800</f>
        <v>0.11017639999999999</v>
      </c>
      <c r="S2800" s="224">
        <v>0</v>
      </c>
      <c r="T2800" s="225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26" t="s">
        <v>248</v>
      </c>
      <c r="AT2800" s="226" t="s">
        <v>144</v>
      </c>
      <c r="AU2800" s="226" t="s">
        <v>79</v>
      </c>
      <c r="AY2800" s="20" t="s">
        <v>142</v>
      </c>
      <c r="BE2800" s="227">
        <f>IF(N2800="základní",J2800,0)</f>
        <v>0</v>
      </c>
      <c r="BF2800" s="227">
        <f>IF(N2800="snížená",J2800,0)</f>
        <v>0</v>
      </c>
      <c r="BG2800" s="227">
        <f>IF(N2800="zákl. přenesená",J2800,0)</f>
        <v>0</v>
      </c>
      <c r="BH2800" s="227">
        <f>IF(N2800="sníž. přenesená",J2800,0)</f>
        <v>0</v>
      </c>
      <c r="BI2800" s="227">
        <f>IF(N2800="nulová",J2800,0)</f>
        <v>0</v>
      </c>
      <c r="BJ2800" s="20" t="s">
        <v>77</v>
      </c>
      <c r="BK2800" s="227">
        <f>ROUND(I2800*H2800,2)</f>
        <v>0</v>
      </c>
      <c r="BL2800" s="20" t="s">
        <v>248</v>
      </c>
      <c r="BM2800" s="226" t="s">
        <v>4504</v>
      </c>
    </row>
    <row r="2801" s="2" customFormat="1">
      <c r="A2801" s="41"/>
      <c r="B2801" s="42"/>
      <c r="C2801" s="43"/>
      <c r="D2801" s="228" t="s">
        <v>151</v>
      </c>
      <c r="E2801" s="43"/>
      <c r="F2801" s="229" t="s">
        <v>4505</v>
      </c>
      <c r="G2801" s="43"/>
      <c r="H2801" s="43"/>
      <c r="I2801" s="230"/>
      <c r="J2801" s="43"/>
      <c r="K2801" s="43"/>
      <c r="L2801" s="47"/>
      <c r="M2801" s="231"/>
      <c r="N2801" s="232"/>
      <c r="O2801" s="87"/>
      <c r="P2801" s="87"/>
      <c r="Q2801" s="87"/>
      <c r="R2801" s="87"/>
      <c r="S2801" s="87"/>
      <c r="T2801" s="88"/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T2801" s="20" t="s">
        <v>151</v>
      </c>
      <c r="AU2801" s="20" t="s">
        <v>79</v>
      </c>
    </row>
    <row r="2802" s="13" customFormat="1">
      <c r="A2802" s="13"/>
      <c r="B2802" s="233"/>
      <c r="C2802" s="234"/>
      <c r="D2802" s="235" t="s">
        <v>153</v>
      </c>
      <c r="E2802" s="236" t="s">
        <v>19</v>
      </c>
      <c r="F2802" s="237" t="s">
        <v>2970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153</v>
      </c>
      <c r="AU2802" s="243" t="s">
        <v>79</v>
      </c>
      <c r="AV2802" s="13" t="s">
        <v>77</v>
      </c>
      <c r="AW2802" s="13" t="s">
        <v>31</v>
      </c>
      <c r="AX2802" s="13" t="s">
        <v>69</v>
      </c>
      <c r="AY2802" s="243" t="s">
        <v>142</v>
      </c>
    </row>
    <row r="2803" s="14" customFormat="1">
      <c r="A2803" s="14"/>
      <c r="B2803" s="244"/>
      <c r="C2803" s="245"/>
      <c r="D2803" s="235" t="s">
        <v>153</v>
      </c>
      <c r="E2803" s="246" t="s">
        <v>19</v>
      </c>
      <c r="F2803" s="247" t="s">
        <v>4476</v>
      </c>
      <c r="G2803" s="245"/>
      <c r="H2803" s="248">
        <v>14.936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153</v>
      </c>
      <c r="AU2803" s="254" t="s">
        <v>79</v>
      </c>
      <c r="AV2803" s="14" t="s">
        <v>79</v>
      </c>
      <c r="AW2803" s="14" t="s">
        <v>31</v>
      </c>
      <c r="AX2803" s="14" t="s">
        <v>69</v>
      </c>
      <c r="AY2803" s="254" t="s">
        <v>142</v>
      </c>
    </row>
    <row r="2804" s="13" customFormat="1">
      <c r="A2804" s="13"/>
      <c r="B2804" s="233"/>
      <c r="C2804" s="234"/>
      <c r="D2804" s="235" t="s">
        <v>153</v>
      </c>
      <c r="E2804" s="236" t="s">
        <v>19</v>
      </c>
      <c r="F2804" s="237" t="s">
        <v>2974</v>
      </c>
      <c r="G2804" s="234"/>
      <c r="H2804" s="236" t="s">
        <v>19</v>
      </c>
      <c r="I2804" s="238"/>
      <c r="J2804" s="234"/>
      <c r="K2804" s="234"/>
      <c r="L2804" s="239"/>
      <c r="M2804" s="240"/>
      <c r="N2804" s="241"/>
      <c r="O2804" s="241"/>
      <c r="P2804" s="241"/>
      <c r="Q2804" s="241"/>
      <c r="R2804" s="241"/>
      <c r="S2804" s="241"/>
      <c r="T2804" s="242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3" t="s">
        <v>153</v>
      </c>
      <c r="AU2804" s="243" t="s">
        <v>79</v>
      </c>
      <c r="AV2804" s="13" t="s">
        <v>77</v>
      </c>
      <c r="AW2804" s="13" t="s">
        <v>31</v>
      </c>
      <c r="AX2804" s="13" t="s">
        <v>69</v>
      </c>
      <c r="AY2804" s="243" t="s">
        <v>142</v>
      </c>
    </row>
    <row r="2805" s="14" customFormat="1">
      <c r="A2805" s="14"/>
      <c r="B2805" s="244"/>
      <c r="C2805" s="245"/>
      <c r="D2805" s="235" t="s">
        <v>153</v>
      </c>
      <c r="E2805" s="246" t="s">
        <v>19</v>
      </c>
      <c r="F2805" s="247" t="s">
        <v>4477</v>
      </c>
      <c r="G2805" s="245"/>
      <c r="H2805" s="248">
        <v>169.661</v>
      </c>
      <c r="I2805" s="249"/>
      <c r="J2805" s="245"/>
      <c r="K2805" s="245"/>
      <c r="L2805" s="250"/>
      <c r="M2805" s="251"/>
      <c r="N2805" s="252"/>
      <c r="O2805" s="252"/>
      <c r="P2805" s="252"/>
      <c r="Q2805" s="252"/>
      <c r="R2805" s="252"/>
      <c r="S2805" s="252"/>
      <c r="T2805" s="253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4" t="s">
        <v>153</v>
      </c>
      <c r="AU2805" s="254" t="s">
        <v>79</v>
      </c>
      <c r="AV2805" s="14" t="s">
        <v>79</v>
      </c>
      <c r="AW2805" s="14" t="s">
        <v>31</v>
      </c>
      <c r="AX2805" s="14" t="s">
        <v>69</v>
      </c>
      <c r="AY2805" s="254" t="s">
        <v>142</v>
      </c>
    </row>
    <row r="2806" s="13" customFormat="1">
      <c r="A2806" s="13"/>
      <c r="B2806" s="233"/>
      <c r="C2806" s="234"/>
      <c r="D2806" s="235" t="s">
        <v>153</v>
      </c>
      <c r="E2806" s="236" t="s">
        <v>19</v>
      </c>
      <c r="F2806" s="237" t="s">
        <v>2976</v>
      </c>
      <c r="G2806" s="234"/>
      <c r="H2806" s="236" t="s">
        <v>19</v>
      </c>
      <c r="I2806" s="238"/>
      <c r="J2806" s="234"/>
      <c r="K2806" s="234"/>
      <c r="L2806" s="239"/>
      <c r="M2806" s="240"/>
      <c r="N2806" s="241"/>
      <c r="O2806" s="241"/>
      <c r="P2806" s="241"/>
      <c r="Q2806" s="241"/>
      <c r="R2806" s="241"/>
      <c r="S2806" s="241"/>
      <c r="T2806" s="242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3" t="s">
        <v>153</v>
      </c>
      <c r="AU2806" s="243" t="s">
        <v>79</v>
      </c>
      <c r="AV2806" s="13" t="s">
        <v>77</v>
      </c>
      <c r="AW2806" s="13" t="s">
        <v>31</v>
      </c>
      <c r="AX2806" s="13" t="s">
        <v>69</v>
      </c>
      <c r="AY2806" s="243" t="s">
        <v>142</v>
      </c>
    </row>
    <row r="2807" s="14" customFormat="1">
      <c r="A2807" s="14"/>
      <c r="B2807" s="244"/>
      <c r="C2807" s="245"/>
      <c r="D2807" s="235" t="s">
        <v>153</v>
      </c>
      <c r="E2807" s="246" t="s">
        <v>19</v>
      </c>
      <c r="F2807" s="247" t="s">
        <v>4478</v>
      </c>
      <c r="G2807" s="245"/>
      <c r="H2807" s="248">
        <v>11.528000000000001</v>
      </c>
      <c r="I2807" s="249"/>
      <c r="J2807" s="245"/>
      <c r="K2807" s="245"/>
      <c r="L2807" s="250"/>
      <c r="M2807" s="251"/>
      <c r="N2807" s="252"/>
      <c r="O2807" s="252"/>
      <c r="P2807" s="252"/>
      <c r="Q2807" s="252"/>
      <c r="R2807" s="252"/>
      <c r="S2807" s="252"/>
      <c r="T2807" s="253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4" t="s">
        <v>153</v>
      </c>
      <c r="AU2807" s="254" t="s">
        <v>79</v>
      </c>
      <c r="AV2807" s="14" t="s">
        <v>79</v>
      </c>
      <c r="AW2807" s="14" t="s">
        <v>31</v>
      </c>
      <c r="AX2807" s="14" t="s">
        <v>69</v>
      </c>
      <c r="AY2807" s="254" t="s">
        <v>142</v>
      </c>
    </row>
    <row r="2808" s="13" customFormat="1">
      <c r="A2808" s="13"/>
      <c r="B2808" s="233"/>
      <c r="C2808" s="234"/>
      <c r="D2808" s="235" t="s">
        <v>153</v>
      </c>
      <c r="E2808" s="236" t="s">
        <v>19</v>
      </c>
      <c r="F2808" s="237" t="s">
        <v>2978</v>
      </c>
      <c r="G2808" s="234"/>
      <c r="H2808" s="236" t="s">
        <v>19</v>
      </c>
      <c r="I2808" s="238"/>
      <c r="J2808" s="234"/>
      <c r="K2808" s="234"/>
      <c r="L2808" s="239"/>
      <c r="M2808" s="240"/>
      <c r="N2808" s="241"/>
      <c r="O2808" s="241"/>
      <c r="P2808" s="241"/>
      <c r="Q2808" s="241"/>
      <c r="R2808" s="241"/>
      <c r="S2808" s="241"/>
      <c r="T2808" s="242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3" t="s">
        <v>153</v>
      </c>
      <c r="AU2808" s="243" t="s">
        <v>79</v>
      </c>
      <c r="AV2808" s="13" t="s">
        <v>77</v>
      </c>
      <c r="AW2808" s="13" t="s">
        <v>31</v>
      </c>
      <c r="AX2808" s="13" t="s">
        <v>69</v>
      </c>
      <c r="AY2808" s="243" t="s">
        <v>142</v>
      </c>
    </row>
    <row r="2809" s="14" customFormat="1">
      <c r="A2809" s="14"/>
      <c r="B2809" s="244"/>
      <c r="C2809" s="245"/>
      <c r="D2809" s="235" t="s">
        <v>153</v>
      </c>
      <c r="E2809" s="246" t="s">
        <v>19</v>
      </c>
      <c r="F2809" s="247" t="s">
        <v>4479</v>
      </c>
      <c r="G2809" s="245"/>
      <c r="H2809" s="248">
        <v>79.316000000000002</v>
      </c>
      <c r="I2809" s="249"/>
      <c r="J2809" s="245"/>
      <c r="K2809" s="245"/>
      <c r="L2809" s="250"/>
      <c r="M2809" s="251"/>
      <c r="N2809" s="252"/>
      <c r="O2809" s="252"/>
      <c r="P2809" s="252"/>
      <c r="Q2809" s="252"/>
      <c r="R2809" s="252"/>
      <c r="S2809" s="252"/>
      <c r="T2809" s="253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4" t="s">
        <v>153</v>
      </c>
      <c r="AU2809" s="254" t="s">
        <v>79</v>
      </c>
      <c r="AV2809" s="14" t="s">
        <v>79</v>
      </c>
      <c r="AW2809" s="14" t="s">
        <v>31</v>
      </c>
      <c r="AX2809" s="14" t="s">
        <v>69</v>
      </c>
      <c r="AY2809" s="254" t="s">
        <v>142</v>
      </c>
    </row>
    <row r="2810" s="15" customFormat="1">
      <c r="A2810" s="15"/>
      <c r="B2810" s="255"/>
      <c r="C2810" s="256"/>
      <c r="D2810" s="235" t="s">
        <v>153</v>
      </c>
      <c r="E2810" s="257" t="s">
        <v>19</v>
      </c>
      <c r="F2810" s="258" t="s">
        <v>158</v>
      </c>
      <c r="G2810" s="256"/>
      <c r="H2810" s="259">
        <v>275.44100000000003</v>
      </c>
      <c r="I2810" s="260"/>
      <c r="J2810" s="256"/>
      <c r="K2810" s="256"/>
      <c r="L2810" s="261"/>
      <c r="M2810" s="262"/>
      <c r="N2810" s="263"/>
      <c r="O2810" s="263"/>
      <c r="P2810" s="263"/>
      <c r="Q2810" s="263"/>
      <c r="R2810" s="263"/>
      <c r="S2810" s="263"/>
      <c r="T2810" s="264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65" t="s">
        <v>153</v>
      </c>
      <c r="AU2810" s="265" t="s">
        <v>79</v>
      </c>
      <c r="AV2810" s="15" t="s">
        <v>149</v>
      </c>
      <c r="AW2810" s="15" t="s">
        <v>31</v>
      </c>
      <c r="AX2810" s="15" t="s">
        <v>77</v>
      </c>
      <c r="AY2810" s="265" t="s">
        <v>142</v>
      </c>
    </row>
    <row r="2811" s="2" customFormat="1" ht="24.15" customHeight="1">
      <c r="A2811" s="41"/>
      <c r="B2811" s="42"/>
      <c r="C2811" s="277" t="s">
        <v>4506</v>
      </c>
      <c r="D2811" s="277" t="s">
        <v>275</v>
      </c>
      <c r="E2811" s="278" t="s">
        <v>4507</v>
      </c>
      <c r="F2811" s="279" t="s">
        <v>4508</v>
      </c>
      <c r="G2811" s="280" t="s">
        <v>147</v>
      </c>
      <c r="H2811" s="281">
        <v>406.20400000000001</v>
      </c>
      <c r="I2811" s="282"/>
      <c r="J2811" s="283">
        <f>ROUND(I2811*H2811,2)</f>
        <v>0</v>
      </c>
      <c r="K2811" s="279" t="s">
        <v>148</v>
      </c>
      <c r="L2811" s="284"/>
      <c r="M2811" s="285" t="s">
        <v>19</v>
      </c>
      <c r="N2811" s="286" t="s">
        <v>40</v>
      </c>
      <c r="O2811" s="87"/>
      <c r="P2811" s="224">
        <f>O2811*H2811</f>
        <v>0</v>
      </c>
      <c r="Q2811" s="224">
        <v>0.0047999999999999996</v>
      </c>
      <c r="R2811" s="224">
        <f>Q2811*H2811</f>
        <v>1.9497791999999998</v>
      </c>
      <c r="S2811" s="224">
        <v>0</v>
      </c>
      <c r="T2811" s="225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26" t="s">
        <v>349</v>
      </c>
      <c r="AT2811" s="226" t="s">
        <v>275</v>
      </c>
      <c r="AU2811" s="226" t="s">
        <v>79</v>
      </c>
      <c r="AY2811" s="20" t="s">
        <v>142</v>
      </c>
      <c r="BE2811" s="227">
        <f>IF(N2811="základní",J2811,0)</f>
        <v>0</v>
      </c>
      <c r="BF2811" s="227">
        <f>IF(N2811="snížená",J2811,0)</f>
        <v>0</v>
      </c>
      <c r="BG2811" s="227">
        <f>IF(N2811="zákl. přenesená",J2811,0)</f>
        <v>0</v>
      </c>
      <c r="BH2811" s="227">
        <f>IF(N2811="sníž. přenesená",J2811,0)</f>
        <v>0</v>
      </c>
      <c r="BI2811" s="227">
        <f>IF(N2811="nulová",J2811,0)</f>
        <v>0</v>
      </c>
      <c r="BJ2811" s="20" t="s">
        <v>77</v>
      </c>
      <c r="BK2811" s="227">
        <f>ROUND(I2811*H2811,2)</f>
        <v>0</v>
      </c>
      <c r="BL2811" s="20" t="s">
        <v>248</v>
      </c>
      <c r="BM2811" s="226" t="s">
        <v>4509</v>
      </c>
    </row>
    <row r="2812" s="14" customFormat="1">
      <c r="A2812" s="14"/>
      <c r="B2812" s="244"/>
      <c r="C2812" s="245"/>
      <c r="D2812" s="235" t="s">
        <v>153</v>
      </c>
      <c r="E2812" s="246" t="s">
        <v>19</v>
      </c>
      <c r="F2812" s="247" t="s">
        <v>4510</v>
      </c>
      <c r="G2812" s="245"/>
      <c r="H2812" s="248">
        <v>332.68099999999998</v>
      </c>
      <c r="I2812" s="249"/>
      <c r="J2812" s="245"/>
      <c r="K2812" s="245"/>
      <c r="L2812" s="250"/>
      <c r="M2812" s="251"/>
      <c r="N2812" s="252"/>
      <c r="O2812" s="252"/>
      <c r="P2812" s="252"/>
      <c r="Q2812" s="252"/>
      <c r="R2812" s="252"/>
      <c r="S2812" s="252"/>
      <c r="T2812" s="253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4" t="s">
        <v>153</v>
      </c>
      <c r="AU2812" s="254" t="s">
        <v>79</v>
      </c>
      <c r="AV2812" s="14" t="s">
        <v>79</v>
      </c>
      <c r="AW2812" s="14" t="s">
        <v>31</v>
      </c>
      <c r="AX2812" s="14" t="s">
        <v>69</v>
      </c>
      <c r="AY2812" s="254" t="s">
        <v>142</v>
      </c>
    </row>
    <row r="2813" s="14" customFormat="1">
      <c r="A2813" s="14"/>
      <c r="B2813" s="244"/>
      <c r="C2813" s="245"/>
      <c r="D2813" s="235" t="s">
        <v>153</v>
      </c>
      <c r="E2813" s="246" t="s">
        <v>19</v>
      </c>
      <c r="F2813" s="247" t="s">
        <v>4511</v>
      </c>
      <c r="G2813" s="245"/>
      <c r="H2813" s="248">
        <v>406.20400000000001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153</v>
      </c>
      <c r="AU2813" s="254" t="s">
        <v>79</v>
      </c>
      <c r="AV2813" s="14" t="s">
        <v>79</v>
      </c>
      <c r="AW2813" s="14" t="s">
        <v>31</v>
      </c>
      <c r="AX2813" s="14" t="s">
        <v>77</v>
      </c>
      <c r="AY2813" s="254" t="s">
        <v>142</v>
      </c>
    </row>
    <row r="2814" s="2" customFormat="1" ht="16.5" customHeight="1">
      <c r="A2814" s="41"/>
      <c r="B2814" s="42"/>
      <c r="C2814" s="215" t="s">
        <v>4512</v>
      </c>
      <c r="D2814" s="215" t="s">
        <v>144</v>
      </c>
      <c r="E2814" s="216" t="s">
        <v>4513</v>
      </c>
      <c r="F2814" s="217" t="s">
        <v>4514</v>
      </c>
      <c r="G2814" s="218" t="s">
        <v>147</v>
      </c>
      <c r="H2814" s="219">
        <v>317.61700000000002</v>
      </c>
      <c r="I2814" s="220"/>
      <c r="J2814" s="221">
        <f>ROUND(I2814*H2814,2)</f>
        <v>0</v>
      </c>
      <c r="K2814" s="217" t="s">
        <v>148</v>
      </c>
      <c r="L2814" s="47"/>
      <c r="M2814" s="222" t="s">
        <v>19</v>
      </c>
      <c r="N2814" s="223" t="s">
        <v>40</v>
      </c>
      <c r="O2814" s="87"/>
      <c r="P2814" s="224">
        <f>O2814*H2814</f>
        <v>0</v>
      </c>
      <c r="Q2814" s="224">
        <v>4.0000000000000003E-05</v>
      </c>
      <c r="R2814" s="224">
        <f>Q2814*H2814</f>
        <v>0.012704680000000001</v>
      </c>
      <c r="S2814" s="224">
        <v>0</v>
      </c>
      <c r="T2814" s="225">
        <f>S2814*H2814</f>
        <v>0</v>
      </c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R2814" s="226" t="s">
        <v>248</v>
      </c>
      <c r="AT2814" s="226" t="s">
        <v>144</v>
      </c>
      <c r="AU2814" s="226" t="s">
        <v>79</v>
      </c>
      <c r="AY2814" s="20" t="s">
        <v>142</v>
      </c>
      <c r="BE2814" s="227">
        <f>IF(N2814="základní",J2814,0)</f>
        <v>0</v>
      </c>
      <c r="BF2814" s="227">
        <f>IF(N2814="snížená",J2814,0)</f>
        <v>0</v>
      </c>
      <c r="BG2814" s="227">
        <f>IF(N2814="zákl. přenesená",J2814,0)</f>
        <v>0</v>
      </c>
      <c r="BH2814" s="227">
        <f>IF(N2814="sníž. přenesená",J2814,0)</f>
        <v>0</v>
      </c>
      <c r="BI2814" s="227">
        <f>IF(N2814="nulová",J2814,0)</f>
        <v>0</v>
      </c>
      <c r="BJ2814" s="20" t="s">
        <v>77</v>
      </c>
      <c r="BK2814" s="227">
        <f>ROUND(I2814*H2814,2)</f>
        <v>0</v>
      </c>
      <c r="BL2814" s="20" t="s">
        <v>248</v>
      </c>
      <c r="BM2814" s="226" t="s">
        <v>4515</v>
      </c>
    </row>
    <row r="2815" s="2" customFormat="1">
      <c r="A2815" s="41"/>
      <c r="B2815" s="42"/>
      <c r="C2815" s="43"/>
      <c r="D2815" s="228" t="s">
        <v>151</v>
      </c>
      <c r="E2815" s="43"/>
      <c r="F2815" s="229" t="s">
        <v>4516</v>
      </c>
      <c r="G2815" s="43"/>
      <c r="H2815" s="43"/>
      <c r="I2815" s="230"/>
      <c r="J2815" s="43"/>
      <c r="K2815" s="43"/>
      <c r="L2815" s="47"/>
      <c r="M2815" s="231"/>
      <c r="N2815" s="232"/>
      <c r="O2815" s="87"/>
      <c r="P2815" s="87"/>
      <c r="Q2815" s="87"/>
      <c r="R2815" s="87"/>
      <c r="S2815" s="87"/>
      <c r="T2815" s="88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T2815" s="20" t="s">
        <v>151</v>
      </c>
      <c r="AU2815" s="20" t="s">
        <v>79</v>
      </c>
    </row>
    <row r="2816" s="13" customFormat="1">
      <c r="A2816" s="13"/>
      <c r="B2816" s="233"/>
      <c r="C2816" s="234"/>
      <c r="D2816" s="235" t="s">
        <v>153</v>
      </c>
      <c r="E2816" s="236" t="s">
        <v>19</v>
      </c>
      <c r="F2816" s="237" t="s">
        <v>2970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153</v>
      </c>
      <c r="AU2816" s="243" t="s">
        <v>79</v>
      </c>
      <c r="AV2816" s="13" t="s">
        <v>77</v>
      </c>
      <c r="AW2816" s="13" t="s">
        <v>31</v>
      </c>
      <c r="AX2816" s="13" t="s">
        <v>69</v>
      </c>
      <c r="AY2816" s="243" t="s">
        <v>142</v>
      </c>
    </row>
    <row r="2817" s="14" customFormat="1">
      <c r="A2817" s="14"/>
      <c r="B2817" s="244"/>
      <c r="C2817" s="245"/>
      <c r="D2817" s="235" t="s">
        <v>153</v>
      </c>
      <c r="E2817" s="246" t="s">
        <v>19</v>
      </c>
      <c r="F2817" s="247" t="s">
        <v>4517</v>
      </c>
      <c r="G2817" s="245"/>
      <c r="H2817" s="248">
        <v>3.04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153</v>
      </c>
      <c r="AU2817" s="254" t="s">
        <v>79</v>
      </c>
      <c r="AV2817" s="14" t="s">
        <v>79</v>
      </c>
      <c r="AW2817" s="14" t="s">
        <v>31</v>
      </c>
      <c r="AX2817" s="14" t="s">
        <v>69</v>
      </c>
      <c r="AY2817" s="254" t="s">
        <v>142</v>
      </c>
    </row>
    <row r="2818" s="13" customFormat="1">
      <c r="A2818" s="13"/>
      <c r="B2818" s="233"/>
      <c r="C2818" s="234"/>
      <c r="D2818" s="235" t="s">
        <v>153</v>
      </c>
      <c r="E2818" s="236" t="s">
        <v>19</v>
      </c>
      <c r="F2818" s="237" t="s">
        <v>2972</v>
      </c>
      <c r="G2818" s="234"/>
      <c r="H2818" s="236" t="s">
        <v>19</v>
      </c>
      <c r="I2818" s="238"/>
      <c r="J2818" s="234"/>
      <c r="K2818" s="234"/>
      <c r="L2818" s="239"/>
      <c r="M2818" s="240"/>
      <c r="N2818" s="241"/>
      <c r="O2818" s="241"/>
      <c r="P2818" s="241"/>
      <c r="Q2818" s="241"/>
      <c r="R2818" s="241"/>
      <c r="S2818" s="241"/>
      <c r="T2818" s="242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3" t="s">
        <v>153</v>
      </c>
      <c r="AU2818" s="243" t="s">
        <v>79</v>
      </c>
      <c r="AV2818" s="13" t="s">
        <v>77</v>
      </c>
      <c r="AW2818" s="13" t="s">
        <v>31</v>
      </c>
      <c r="AX2818" s="13" t="s">
        <v>69</v>
      </c>
      <c r="AY2818" s="243" t="s">
        <v>142</v>
      </c>
    </row>
    <row r="2819" s="14" customFormat="1">
      <c r="A2819" s="14"/>
      <c r="B2819" s="244"/>
      <c r="C2819" s="245"/>
      <c r="D2819" s="235" t="s">
        <v>153</v>
      </c>
      <c r="E2819" s="246" t="s">
        <v>19</v>
      </c>
      <c r="F2819" s="247" t="s">
        <v>4518</v>
      </c>
      <c r="G2819" s="245"/>
      <c r="H2819" s="248">
        <v>18.428000000000001</v>
      </c>
      <c r="I2819" s="249"/>
      <c r="J2819" s="245"/>
      <c r="K2819" s="245"/>
      <c r="L2819" s="250"/>
      <c r="M2819" s="251"/>
      <c r="N2819" s="252"/>
      <c r="O2819" s="252"/>
      <c r="P2819" s="252"/>
      <c r="Q2819" s="252"/>
      <c r="R2819" s="252"/>
      <c r="S2819" s="252"/>
      <c r="T2819" s="253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4" t="s">
        <v>153</v>
      </c>
      <c r="AU2819" s="254" t="s">
        <v>79</v>
      </c>
      <c r="AV2819" s="14" t="s">
        <v>79</v>
      </c>
      <c r="AW2819" s="14" t="s">
        <v>31</v>
      </c>
      <c r="AX2819" s="14" t="s">
        <v>69</v>
      </c>
      <c r="AY2819" s="254" t="s">
        <v>142</v>
      </c>
    </row>
    <row r="2820" s="13" customFormat="1">
      <c r="A2820" s="13"/>
      <c r="B2820" s="233"/>
      <c r="C2820" s="234"/>
      <c r="D2820" s="235" t="s">
        <v>153</v>
      </c>
      <c r="E2820" s="236" t="s">
        <v>19</v>
      </c>
      <c r="F2820" s="237" t="s">
        <v>2974</v>
      </c>
      <c r="G2820" s="234"/>
      <c r="H2820" s="236" t="s">
        <v>19</v>
      </c>
      <c r="I2820" s="238"/>
      <c r="J2820" s="234"/>
      <c r="K2820" s="234"/>
      <c r="L2820" s="239"/>
      <c r="M2820" s="240"/>
      <c r="N2820" s="241"/>
      <c r="O2820" s="241"/>
      <c r="P2820" s="241"/>
      <c r="Q2820" s="241"/>
      <c r="R2820" s="241"/>
      <c r="S2820" s="241"/>
      <c r="T2820" s="242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3" t="s">
        <v>153</v>
      </c>
      <c r="AU2820" s="243" t="s">
        <v>79</v>
      </c>
      <c r="AV2820" s="13" t="s">
        <v>77</v>
      </c>
      <c r="AW2820" s="13" t="s">
        <v>31</v>
      </c>
      <c r="AX2820" s="13" t="s">
        <v>69</v>
      </c>
      <c r="AY2820" s="243" t="s">
        <v>142</v>
      </c>
    </row>
    <row r="2821" s="14" customFormat="1">
      <c r="A2821" s="14"/>
      <c r="B2821" s="244"/>
      <c r="C2821" s="245"/>
      <c r="D2821" s="235" t="s">
        <v>153</v>
      </c>
      <c r="E2821" s="246" t="s">
        <v>19</v>
      </c>
      <c r="F2821" s="247" t="s">
        <v>4519</v>
      </c>
      <c r="G2821" s="245"/>
      <c r="H2821" s="248">
        <v>191.327</v>
      </c>
      <c r="I2821" s="249"/>
      <c r="J2821" s="245"/>
      <c r="K2821" s="245"/>
      <c r="L2821" s="250"/>
      <c r="M2821" s="251"/>
      <c r="N2821" s="252"/>
      <c r="O2821" s="252"/>
      <c r="P2821" s="252"/>
      <c r="Q2821" s="252"/>
      <c r="R2821" s="252"/>
      <c r="S2821" s="252"/>
      <c r="T2821" s="253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4" t="s">
        <v>153</v>
      </c>
      <c r="AU2821" s="254" t="s">
        <v>79</v>
      </c>
      <c r="AV2821" s="14" t="s">
        <v>79</v>
      </c>
      <c r="AW2821" s="14" t="s">
        <v>31</v>
      </c>
      <c r="AX2821" s="14" t="s">
        <v>69</v>
      </c>
      <c r="AY2821" s="254" t="s">
        <v>142</v>
      </c>
    </row>
    <row r="2822" s="13" customFormat="1">
      <c r="A2822" s="13"/>
      <c r="B2822" s="233"/>
      <c r="C2822" s="234"/>
      <c r="D2822" s="235" t="s">
        <v>153</v>
      </c>
      <c r="E2822" s="236" t="s">
        <v>19</v>
      </c>
      <c r="F2822" s="237" t="s">
        <v>2976</v>
      </c>
      <c r="G2822" s="234"/>
      <c r="H2822" s="236" t="s">
        <v>19</v>
      </c>
      <c r="I2822" s="238"/>
      <c r="J2822" s="234"/>
      <c r="K2822" s="234"/>
      <c r="L2822" s="239"/>
      <c r="M2822" s="240"/>
      <c r="N2822" s="241"/>
      <c r="O2822" s="241"/>
      <c r="P2822" s="241"/>
      <c r="Q2822" s="241"/>
      <c r="R2822" s="241"/>
      <c r="S2822" s="241"/>
      <c r="T2822" s="242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3" t="s">
        <v>153</v>
      </c>
      <c r="AU2822" s="243" t="s">
        <v>79</v>
      </c>
      <c r="AV2822" s="13" t="s">
        <v>77</v>
      </c>
      <c r="AW2822" s="13" t="s">
        <v>31</v>
      </c>
      <c r="AX2822" s="13" t="s">
        <v>69</v>
      </c>
      <c r="AY2822" s="243" t="s">
        <v>142</v>
      </c>
    </row>
    <row r="2823" s="14" customFormat="1">
      <c r="A2823" s="14"/>
      <c r="B2823" s="244"/>
      <c r="C2823" s="245"/>
      <c r="D2823" s="235" t="s">
        <v>153</v>
      </c>
      <c r="E2823" s="246" t="s">
        <v>19</v>
      </c>
      <c r="F2823" s="247" t="s">
        <v>4520</v>
      </c>
      <c r="G2823" s="245"/>
      <c r="H2823" s="248">
        <v>13.49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153</v>
      </c>
      <c r="AU2823" s="254" t="s">
        <v>79</v>
      </c>
      <c r="AV2823" s="14" t="s">
        <v>79</v>
      </c>
      <c r="AW2823" s="14" t="s">
        <v>31</v>
      </c>
      <c r="AX2823" s="14" t="s">
        <v>69</v>
      </c>
      <c r="AY2823" s="254" t="s">
        <v>142</v>
      </c>
    </row>
    <row r="2824" s="13" customFormat="1">
      <c r="A2824" s="13"/>
      <c r="B2824" s="233"/>
      <c r="C2824" s="234"/>
      <c r="D2824" s="235" t="s">
        <v>153</v>
      </c>
      <c r="E2824" s="236" t="s">
        <v>19</v>
      </c>
      <c r="F2824" s="237" t="s">
        <v>2978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153</v>
      </c>
      <c r="AU2824" s="243" t="s">
        <v>79</v>
      </c>
      <c r="AV2824" s="13" t="s">
        <v>77</v>
      </c>
      <c r="AW2824" s="13" t="s">
        <v>31</v>
      </c>
      <c r="AX2824" s="13" t="s">
        <v>69</v>
      </c>
      <c r="AY2824" s="243" t="s">
        <v>142</v>
      </c>
    </row>
    <row r="2825" s="14" customFormat="1">
      <c r="A2825" s="14"/>
      <c r="B2825" s="244"/>
      <c r="C2825" s="245"/>
      <c r="D2825" s="235" t="s">
        <v>153</v>
      </c>
      <c r="E2825" s="246" t="s">
        <v>19</v>
      </c>
      <c r="F2825" s="247" t="s">
        <v>4521</v>
      </c>
      <c r="G2825" s="245"/>
      <c r="H2825" s="248">
        <v>83.579999999999998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153</v>
      </c>
      <c r="AU2825" s="254" t="s">
        <v>79</v>
      </c>
      <c r="AV2825" s="14" t="s">
        <v>79</v>
      </c>
      <c r="AW2825" s="14" t="s">
        <v>31</v>
      </c>
      <c r="AX2825" s="14" t="s">
        <v>69</v>
      </c>
      <c r="AY2825" s="254" t="s">
        <v>142</v>
      </c>
    </row>
    <row r="2826" s="16" customFormat="1">
      <c r="A2826" s="16"/>
      <c r="B2826" s="266"/>
      <c r="C2826" s="267"/>
      <c r="D2826" s="235" t="s">
        <v>153</v>
      </c>
      <c r="E2826" s="268" t="s">
        <v>19</v>
      </c>
      <c r="F2826" s="269" t="s">
        <v>214</v>
      </c>
      <c r="G2826" s="267"/>
      <c r="H2826" s="270">
        <v>309.86500000000001</v>
      </c>
      <c r="I2826" s="271"/>
      <c r="J2826" s="267"/>
      <c r="K2826" s="267"/>
      <c r="L2826" s="272"/>
      <c r="M2826" s="273"/>
      <c r="N2826" s="274"/>
      <c r="O2826" s="274"/>
      <c r="P2826" s="274"/>
      <c r="Q2826" s="274"/>
      <c r="R2826" s="274"/>
      <c r="S2826" s="274"/>
      <c r="T2826" s="275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T2826" s="276" t="s">
        <v>153</v>
      </c>
      <c r="AU2826" s="276" t="s">
        <v>79</v>
      </c>
      <c r="AV2826" s="16" t="s">
        <v>163</v>
      </c>
      <c r="AW2826" s="16" t="s">
        <v>31</v>
      </c>
      <c r="AX2826" s="16" t="s">
        <v>69</v>
      </c>
      <c r="AY2826" s="276" t="s">
        <v>142</v>
      </c>
    </row>
    <row r="2827" s="14" customFormat="1">
      <c r="A2827" s="14"/>
      <c r="B2827" s="244"/>
      <c r="C2827" s="245"/>
      <c r="D2827" s="235" t="s">
        <v>153</v>
      </c>
      <c r="E2827" s="246" t="s">
        <v>19</v>
      </c>
      <c r="F2827" s="247" t="s">
        <v>4522</v>
      </c>
      <c r="G2827" s="245"/>
      <c r="H2827" s="248">
        <v>7.7519999999999998</v>
      </c>
      <c r="I2827" s="249"/>
      <c r="J2827" s="245"/>
      <c r="K2827" s="245"/>
      <c r="L2827" s="250"/>
      <c r="M2827" s="251"/>
      <c r="N2827" s="252"/>
      <c r="O2827" s="252"/>
      <c r="P2827" s="252"/>
      <c r="Q2827" s="252"/>
      <c r="R2827" s="252"/>
      <c r="S2827" s="252"/>
      <c r="T2827" s="253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4" t="s">
        <v>153</v>
      </c>
      <c r="AU2827" s="254" t="s">
        <v>79</v>
      </c>
      <c r="AV2827" s="14" t="s">
        <v>79</v>
      </c>
      <c r="AW2827" s="14" t="s">
        <v>31</v>
      </c>
      <c r="AX2827" s="14" t="s">
        <v>69</v>
      </c>
      <c r="AY2827" s="254" t="s">
        <v>142</v>
      </c>
    </row>
    <row r="2828" s="15" customFormat="1">
      <c r="A2828" s="15"/>
      <c r="B2828" s="255"/>
      <c r="C2828" s="256"/>
      <c r="D2828" s="235" t="s">
        <v>153</v>
      </c>
      <c r="E2828" s="257" t="s">
        <v>19</v>
      </c>
      <c r="F2828" s="258" t="s">
        <v>158</v>
      </c>
      <c r="G2828" s="256"/>
      <c r="H2828" s="259">
        <v>317.61700000000002</v>
      </c>
      <c r="I2828" s="260"/>
      <c r="J2828" s="256"/>
      <c r="K2828" s="256"/>
      <c r="L2828" s="261"/>
      <c r="M2828" s="262"/>
      <c r="N2828" s="263"/>
      <c r="O2828" s="263"/>
      <c r="P2828" s="263"/>
      <c r="Q2828" s="263"/>
      <c r="R2828" s="263"/>
      <c r="S2828" s="263"/>
      <c r="T2828" s="264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65" t="s">
        <v>153</v>
      </c>
      <c r="AU2828" s="265" t="s">
        <v>79</v>
      </c>
      <c r="AV2828" s="15" t="s">
        <v>149</v>
      </c>
      <c r="AW2828" s="15" t="s">
        <v>31</v>
      </c>
      <c r="AX2828" s="15" t="s">
        <v>77</v>
      </c>
      <c r="AY2828" s="265" t="s">
        <v>142</v>
      </c>
    </row>
    <row r="2829" s="2" customFormat="1" ht="16.5" customHeight="1">
      <c r="A2829" s="41"/>
      <c r="B2829" s="42"/>
      <c r="C2829" s="277" t="s">
        <v>4523</v>
      </c>
      <c r="D2829" s="277" t="s">
        <v>275</v>
      </c>
      <c r="E2829" s="278" t="s">
        <v>4524</v>
      </c>
      <c r="F2829" s="279" t="s">
        <v>4525</v>
      </c>
      <c r="G2829" s="280" t="s">
        <v>147</v>
      </c>
      <c r="H2829" s="281">
        <v>387.81</v>
      </c>
      <c r="I2829" s="282"/>
      <c r="J2829" s="283">
        <f>ROUND(I2829*H2829,2)</f>
        <v>0</v>
      </c>
      <c r="K2829" s="279" t="s">
        <v>148</v>
      </c>
      <c r="L2829" s="284"/>
      <c r="M2829" s="285" t="s">
        <v>19</v>
      </c>
      <c r="N2829" s="286" t="s">
        <v>40</v>
      </c>
      <c r="O2829" s="87"/>
      <c r="P2829" s="224">
        <f>O2829*H2829</f>
        <v>0</v>
      </c>
      <c r="Q2829" s="224">
        <v>0.00029999999999999997</v>
      </c>
      <c r="R2829" s="224">
        <f>Q2829*H2829</f>
        <v>0.11634299999999999</v>
      </c>
      <c r="S2829" s="224">
        <v>0</v>
      </c>
      <c r="T2829" s="225">
        <f>S2829*H2829</f>
        <v>0</v>
      </c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R2829" s="226" t="s">
        <v>349</v>
      </c>
      <c r="AT2829" s="226" t="s">
        <v>275</v>
      </c>
      <c r="AU2829" s="226" t="s">
        <v>79</v>
      </c>
      <c r="AY2829" s="20" t="s">
        <v>142</v>
      </c>
      <c r="BE2829" s="227">
        <f>IF(N2829="základní",J2829,0)</f>
        <v>0</v>
      </c>
      <c r="BF2829" s="227">
        <f>IF(N2829="snížená",J2829,0)</f>
        <v>0</v>
      </c>
      <c r="BG2829" s="227">
        <f>IF(N2829="zákl. přenesená",J2829,0)</f>
        <v>0</v>
      </c>
      <c r="BH2829" s="227">
        <f>IF(N2829="sníž. přenesená",J2829,0)</f>
        <v>0</v>
      </c>
      <c r="BI2829" s="227">
        <f>IF(N2829="nulová",J2829,0)</f>
        <v>0</v>
      </c>
      <c r="BJ2829" s="20" t="s">
        <v>77</v>
      </c>
      <c r="BK2829" s="227">
        <f>ROUND(I2829*H2829,2)</f>
        <v>0</v>
      </c>
      <c r="BL2829" s="20" t="s">
        <v>248</v>
      </c>
      <c r="BM2829" s="226" t="s">
        <v>4526</v>
      </c>
    </row>
    <row r="2830" s="14" customFormat="1">
      <c r="A2830" s="14"/>
      <c r="B2830" s="244"/>
      <c r="C2830" s="245"/>
      <c r="D2830" s="235" t="s">
        <v>153</v>
      </c>
      <c r="E2830" s="246" t="s">
        <v>19</v>
      </c>
      <c r="F2830" s="247" t="s">
        <v>4527</v>
      </c>
      <c r="G2830" s="245"/>
      <c r="H2830" s="248">
        <v>387.81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153</v>
      </c>
      <c r="AU2830" s="254" t="s">
        <v>79</v>
      </c>
      <c r="AV2830" s="14" t="s">
        <v>79</v>
      </c>
      <c r="AW2830" s="14" t="s">
        <v>31</v>
      </c>
      <c r="AX2830" s="14" t="s">
        <v>77</v>
      </c>
      <c r="AY2830" s="254" t="s">
        <v>142</v>
      </c>
    </row>
    <row r="2831" s="2" customFormat="1" ht="21.75" customHeight="1">
      <c r="A2831" s="41"/>
      <c r="B2831" s="42"/>
      <c r="C2831" s="215" t="s">
        <v>4528</v>
      </c>
      <c r="D2831" s="215" t="s">
        <v>144</v>
      </c>
      <c r="E2831" s="216" t="s">
        <v>4529</v>
      </c>
      <c r="F2831" s="217" t="s">
        <v>4530</v>
      </c>
      <c r="G2831" s="218" t="s">
        <v>147</v>
      </c>
      <c r="H2831" s="219">
        <v>17.718</v>
      </c>
      <c r="I2831" s="220"/>
      <c r="J2831" s="221">
        <f>ROUND(I2831*H2831,2)</f>
        <v>0</v>
      </c>
      <c r="K2831" s="217" t="s">
        <v>148</v>
      </c>
      <c r="L2831" s="47"/>
      <c r="M2831" s="222" t="s">
        <v>19</v>
      </c>
      <c r="N2831" s="223" t="s">
        <v>40</v>
      </c>
      <c r="O2831" s="87"/>
      <c r="P2831" s="224">
        <f>O2831*H2831</f>
        <v>0</v>
      </c>
      <c r="Q2831" s="224">
        <v>0</v>
      </c>
      <c r="R2831" s="224">
        <f>Q2831*H2831</f>
        <v>0</v>
      </c>
      <c r="S2831" s="224">
        <v>0</v>
      </c>
      <c r="T2831" s="225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26" t="s">
        <v>248</v>
      </c>
      <c r="AT2831" s="226" t="s">
        <v>144</v>
      </c>
      <c r="AU2831" s="226" t="s">
        <v>79</v>
      </c>
      <c r="AY2831" s="20" t="s">
        <v>142</v>
      </c>
      <c r="BE2831" s="227">
        <f>IF(N2831="základní",J2831,0)</f>
        <v>0</v>
      </c>
      <c r="BF2831" s="227">
        <f>IF(N2831="snížená",J2831,0)</f>
        <v>0</v>
      </c>
      <c r="BG2831" s="227">
        <f>IF(N2831="zákl. přenesená",J2831,0)</f>
        <v>0</v>
      </c>
      <c r="BH2831" s="227">
        <f>IF(N2831="sníž. přenesená",J2831,0)</f>
        <v>0</v>
      </c>
      <c r="BI2831" s="227">
        <f>IF(N2831="nulová",J2831,0)</f>
        <v>0</v>
      </c>
      <c r="BJ2831" s="20" t="s">
        <v>77</v>
      </c>
      <c r="BK2831" s="227">
        <f>ROUND(I2831*H2831,2)</f>
        <v>0</v>
      </c>
      <c r="BL2831" s="20" t="s">
        <v>248</v>
      </c>
      <c r="BM2831" s="226" t="s">
        <v>4531</v>
      </c>
    </row>
    <row r="2832" s="2" customFormat="1">
      <c r="A2832" s="41"/>
      <c r="B2832" s="42"/>
      <c r="C2832" s="43"/>
      <c r="D2832" s="228" t="s">
        <v>151</v>
      </c>
      <c r="E2832" s="43"/>
      <c r="F2832" s="229" t="s">
        <v>4532</v>
      </c>
      <c r="G2832" s="43"/>
      <c r="H2832" s="43"/>
      <c r="I2832" s="230"/>
      <c r="J2832" s="43"/>
      <c r="K2832" s="43"/>
      <c r="L2832" s="47"/>
      <c r="M2832" s="231"/>
      <c r="N2832" s="232"/>
      <c r="O2832" s="87"/>
      <c r="P2832" s="87"/>
      <c r="Q2832" s="87"/>
      <c r="R2832" s="87"/>
      <c r="S2832" s="87"/>
      <c r="T2832" s="88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T2832" s="20" t="s">
        <v>151</v>
      </c>
      <c r="AU2832" s="20" t="s">
        <v>79</v>
      </c>
    </row>
    <row r="2833" s="14" customFormat="1">
      <c r="A2833" s="14"/>
      <c r="B2833" s="244"/>
      <c r="C2833" s="245"/>
      <c r="D2833" s="235" t="s">
        <v>153</v>
      </c>
      <c r="E2833" s="246" t="s">
        <v>19</v>
      </c>
      <c r="F2833" s="247" t="s">
        <v>4533</v>
      </c>
      <c r="G2833" s="245"/>
      <c r="H2833" s="248">
        <v>9.3870000000000005</v>
      </c>
      <c r="I2833" s="249"/>
      <c r="J2833" s="245"/>
      <c r="K2833" s="245"/>
      <c r="L2833" s="250"/>
      <c r="M2833" s="251"/>
      <c r="N2833" s="252"/>
      <c r="O2833" s="252"/>
      <c r="P2833" s="252"/>
      <c r="Q2833" s="252"/>
      <c r="R2833" s="252"/>
      <c r="S2833" s="252"/>
      <c r="T2833" s="253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4" t="s">
        <v>153</v>
      </c>
      <c r="AU2833" s="254" t="s">
        <v>79</v>
      </c>
      <c r="AV2833" s="14" t="s">
        <v>79</v>
      </c>
      <c r="AW2833" s="14" t="s">
        <v>31</v>
      </c>
      <c r="AX2833" s="14" t="s">
        <v>69</v>
      </c>
      <c r="AY2833" s="254" t="s">
        <v>142</v>
      </c>
    </row>
    <row r="2834" s="14" customFormat="1">
      <c r="A2834" s="14"/>
      <c r="B2834" s="244"/>
      <c r="C2834" s="245"/>
      <c r="D2834" s="235" t="s">
        <v>153</v>
      </c>
      <c r="E2834" s="246" t="s">
        <v>19</v>
      </c>
      <c r="F2834" s="247" t="s">
        <v>4534</v>
      </c>
      <c r="G2834" s="245"/>
      <c r="H2834" s="248">
        <v>8.3309999999999995</v>
      </c>
      <c r="I2834" s="249"/>
      <c r="J2834" s="245"/>
      <c r="K2834" s="245"/>
      <c r="L2834" s="250"/>
      <c r="M2834" s="251"/>
      <c r="N2834" s="252"/>
      <c r="O2834" s="252"/>
      <c r="P2834" s="252"/>
      <c r="Q2834" s="252"/>
      <c r="R2834" s="252"/>
      <c r="S2834" s="252"/>
      <c r="T2834" s="253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4" t="s">
        <v>153</v>
      </c>
      <c r="AU2834" s="254" t="s">
        <v>79</v>
      </c>
      <c r="AV2834" s="14" t="s">
        <v>79</v>
      </c>
      <c r="AW2834" s="14" t="s">
        <v>31</v>
      </c>
      <c r="AX2834" s="14" t="s">
        <v>69</v>
      </c>
      <c r="AY2834" s="254" t="s">
        <v>142</v>
      </c>
    </row>
    <row r="2835" s="15" customFormat="1">
      <c r="A2835" s="15"/>
      <c r="B2835" s="255"/>
      <c r="C2835" s="256"/>
      <c r="D2835" s="235" t="s">
        <v>153</v>
      </c>
      <c r="E2835" s="257" t="s">
        <v>19</v>
      </c>
      <c r="F2835" s="258" t="s">
        <v>158</v>
      </c>
      <c r="G2835" s="256"/>
      <c r="H2835" s="259">
        <v>17.718</v>
      </c>
      <c r="I2835" s="260"/>
      <c r="J2835" s="256"/>
      <c r="K2835" s="256"/>
      <c r="L2835" s="261"/>
      <c r="M2835" s="262"/>
      <c r="N2835" s="263"/>
      <c r="O2835" s="263"/>
      <c r="P2835" s="263"/>
      <c r="Q2835" s="263"/>
      <c r="R2835" s="263"/>
      <c r="S2835" s="263"/>
      <c r="T2835" s="264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65" t="s">
        <v>153</v>
      </c>
      <c r="AU2835" s="265" t="s">
        <v>79</v>
      </c>
      <c r="AV2835" s="15" t="s">
        <v>149</v>
      </c>
      <c r="AW2835" s="15" t="s">
        <v>31</v>
      </c>
      <c r="AX2835" s="15" t="s">
        <v>77</v>
      </c>
      <c r="AY2835" s="265" t="s">
        <v>142</v>
      </c>
    </row>
    <row r="2836" s="2" customFormat="1" ht="16.5" customHeight="1">
      <c r="A2836" s="41"/>
      <c r="B2836" s="42"/>
      <c r="C2836" s="277" t="s">
        <v>4535</v>
      </c>
      <c r="D2836" s="277" t="s">
        <v>275</v>
      </c>
      <c r="E2836" s="278" t="s">
        <v>4536</v>
      </c>
      <c r="F2836" s="279" t="s">
        <v>4537</v>
      </c>
      <c r="G2836" s="280" t="s">
        <v>3810</v>
      </c>
      <c r="H2836" s="281">
        <v>62.012999999999998</v>
      </c>
      <c r="I2836" s="282"/>
      <c r="J2836" s="283">
        <f>ROUND(I2836*H2836,2)</f>
        <v>0</v>
      </c>
      <c r="K2836" s="279" t="s">
        <v>148</v>
      </c>
      <c r="L2836" s="284"/>
      <c r="M2836" s="285" t="s">
        <v>19</v>
      </c>
      <c r="N2836" s="286" t="s">
        <v>40</v>
      </c>
      <c r="O2836" s="87"/>
      <c r="P2836" s="224">
        <f>O2836*H2836</f>
        <v>0</v>
      </c>
      <c r="Q2836" s="224">
        <v>0.001</v>
      </c>
      <c r="R2836" s="224">
        <f>Q2836*H2836</f>
        <v>0.062012999999999999</v>
      </c>
      <c r="S2836" s="224">
        <v>0</v>
      </c>
      <c r="T2836" s="225">
        <f>S2836*H2836</f>
        <v>0</v>
      </c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R2836" s="226" t="s">
        <v>349</v>
      </c>
      <c r="AT2836" s="226" t="s">
        <v>275</v>
      </c>
      <c r="AU2836" s="226" t="s">
        <v>79</v>
      </c>
      <c r="AY2836" s="20" t="s">
        <v>142</v>
      </c>
      <c r="BE2836" s="227">
        <f>IF(N2836="základní",J2836,0)</f>
        <v>0</v>
      </c>
      <c r="BF2836" s="227">
        <f>IF(N2836="snížená",J2836,0)</f>
        <v>0</v>
      </c>
      <c r="BG2836" s="227">
        <f>IF(N2836="zákl. přenesená",J2836,0)</f>
        <v>0</v>
      </c>
      <c r="BH2836" s="227">
        <f>IF(N2836="sníž. přenesená",J2836,0)</f>
        <v>0</v>
      </c>
      <c r="BI2836" s="227">
        <f>IF(N2836="nulová",J2836,0)</f>
        <v>0</v>
      </c>
      <c r="BJ2836" s="20" t="s">
        <v>77</v>
      </c>
      <c r="BK2836" s="227">
        <f>ROUND(I2836*H2836,2)</f>
        <v>0</v>
      </c>
      <c r="BL2836" s="20" t="s">
        <v>248</v>
      </c>
      <c r="BM2836" s="226" t="s">
        <v>4538</v>
      </c>
    </row>
    <row r="2837" s="14" customFormat="1">
      <c r="A2837" s="14"/>
      <c r="B2837" s="244"/>
      <c r="C2837" s="245"/>
      <c r="D2837" s="235" t="s">
        <v>153</v>
      </c>
      <c r="E2837" s="246" t="s">
        <v>19</v>
      </c>
      <c r="F2837" s="247" t="s">
        <v>4539</v>
      </c>
      <c r="G2837" s="245"/>
      <c r="H2837" s="248">
        <v>62.012999999999998</v>
      </c>
      <c r="I2837" s="249"/>
      <c r="J2837" s="245"/>
      <c r="K2837" s="245"/>
      <c r="L2837" s="250"/>
      <c r="M2837" s="251"/>
      <c r="N2837" s="252"/>
      <c r="O2837" s="252"/>
      <c r="P2837" s="252"/>
      <c r="Q2837" s="252"/>
      <c r="R2837" s="252"/>
      <c r="S2837" s="252"/>
      <c r="T2837" s="253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4" t="s">
        <v>153</v>
      </c>
      <c r="AU2837" s="254" t="s">
        <v>79</v>
      </c>
      <c r="AV2837" s="14" t="s">
        <v>79</v>
      </c>
      <c r="AW2837" s="14" t="s">
        <v>31</v>
      </c>
      <c r="AX2837" s="14" t="s">
        <v>77</v>
      </c>
      <c r="AY2837" s="254" t="s">
        <v>142</v>
      </c>
    </row>
    <row r="2838" s="2" customFormat="1" ht="24.15" customHeight="1">
      <c r="A2838" s="41"/>
      <c r="B2838" s="42"/>
      <c r="C2838" s="215" t="s">
        <v>4540</v>
      </c>
      <c r="D2838" s="215" t="s">
        <v>144</v>
      </c>
      <c r="E2838" s="216" t="s">
        <v>4541</v>
      </c>
      <c r="F2838" s="217" t="s">
        <v>4542</v>
      </c>
      <c r="G2838" s="218" t="s">
        <v>3326</v>
      </c>
      <c r="H2838" s="294"/>
      <c r="I2838" s="220"/>
      <c r="J2838" s="221">
        <f>ROUND(I2838*H2838,2)</f>
        <v>0</v>
      </c>
      <c r="K2838" s="217" t="s">
        <v>148</v>
      </c>
      <c r="L2838" s="47"/>
      <c r="M2838" s="222" t="s">
        <v>19</v>
      </c>
      <c r="N2838" s="223" t="s">
        <v>40</v>
      </c>
      <c r="O2838" s="87"/>
      <c r="P2838" s="224">
        <f>O2838*H2838</f>
        <v>0</v>
      </c>
      <c r="Q2838" s="224">
        <v>0</v>
      </c>
      <c r="R2838" s="224">
        <f>Q2838*H2838</f>
        <v>0</v>
      </c>
      <c r="S2838" s="224">
        <v>0</v>
      </c>
      <c r="T2838" s="225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26" t="s">
        <v>248</v>
      </c>
      <c r="AT2838" s="226" t="s">
        <v>144</v>
      </c>
      <c r="AU2838" s="226" t="s">
        <v>79</v>
      </c>
      <c r="AY2838" s="20" t="s">
        <v>142</v>
      </c>
      <c r="BE2838" s="227">
        <f>IF(N2838="základní",J2838,0)</f>
        <v>0</v>
      </c>
      <c r="BF2838" s="227">
        <f>IF(N2838="snížená",J2838,0)</f>
        <v>0</v>
      </c>
      <c r="BG2838" s="227">
        <f>IF(N2838="zákl. přenesená",J2838,0)</f>
        <v>0</v>
      </c>
      <c r="BH2838" s="227">
        <f>IF(N2838="sníž. přenesená",J2838,0)</f>
        <v>0</v>
      </c>
      <c r="BI2838" s="227">
        <f>IF(N2838="nulová",J2838,0)</f>
        <v>0</v>
      </c>
      <c r="BJ2838" s="20" t="s">
        <v>77</v>
      </c>
      <c r="BK2838" s="227">
        <f>ROUND(I2838*H2838,2)</f>
        <v>0</v>
      </c>
      <c r="BL2838" s="20" t="s">
        <v>248</v>
      </c>
      <c r="BM2838" s="226" t="s">
        <v>4543</v>
      </c>
    </row>
    <row r="2839" s="2" customFormat="1">
      <c r="A2839" s="41"/>
      <c r="B2839" s="42"/>
      <c r="C2839" s="43"/>
      <c r="D2839" s="228" t="s">
        <v>151</v>
      </c>
      <c r="E2839" s="43"/>
      <c r="F2839" s="229" t="s">
        <v>4544</v>
      </c>
      <c r="G2839" s="43"/>
      <c r="H2839" s="43"/>
      <c r="I2839" s="230"/>
      <c r="J2839" s="43"/>
      <c r="K2839" s="43"/>
      <c r="L2839" s="47"/>
      <c r="M2839" s="231"/>
      <c r="N2839" s="232"/>
      <c r="O2839" s="87"/>
      <c r="P2839" s="87"/>
      <c r="Q2839" s="87"/>
      <c r="R2839" s="87"/>
      <c r="S2839" s="87"/>
      <c r="T2839" s="88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20" t="s">
        <v>151</v>
      </c>
      <c r="AU2839" s="20" t="s">
        <v>79</v>
      </c>
    </row>
    <row r="2840" s="12" customFormat="1" ht="22.8" customHeight="1">
      <c r="A2840" s="12"/>
      <c r="B2840" s="199"/>
      <c r="C2840" s="200"/>
      <c r="D2840" s="201" t="s">
        <v>68</v>
      </c>
      <c r="E2840" s="213" t="s">
        <v>1000</v>
      </c>
      <c r="F2840" s="213" t="s">
        <v>1001</v>
      </c>
      <c r="G2840" s="200"/>
      <c r="H2840" s="200"/>
      <c r="I2840" s="203"/>
      <c r="J2840" s="214">
        <f>BK2840</f>
        <v>0</v>
      </c>
      <c r="K2840" s="200"/>
      <c r="L2840" s="205"/>
      <c r="M2840" s="206"/>
      <c r="N2840" s="207"/>
      <c r="O2840" s="207"/>
      <c r="P2840" s="208">
        <f>SUM(P2841:P2854)</f>
        <v>0</v>
      </c>
      <c r="Q2840" s="207"/>
      <c r="R2840" s="208">
        <f>SUM(R2841:R2854)</f>
        <v>0.38429450000000004</v>
      </c>
      <c r="S2840" s="207"/>
      <c r="T2840" s="209">
        <f>SUM(T2841:T2854)</f>
        <v>0</v>
      </c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R2840" s="210" t="s">
        <v>79</v>
      </c>
      <c r="AT2840" s="211" t="s">
        <v>68</v>
      </c>
      <c r="AU2840" s="211" t="s">
        <v>77</v>
      </c>
      <c r="AY2840" s="210" t="s">
        <v>142</v>
      </c>
      <c r="BK2840" s="212">
        <f>SUM(BK2841:BK2854)</f>
        <v>0</v>
      </c>
    </row>
    <row r="2841" s="2" customFormat="1" ht="16.5" customHeight="1">
      <c r="A2841" s="41"/>
      <c r="B2841" s="42"/>
      <c r="C2841" s="215" t="s">
        <v>4545</v>
      </c>
      <c r="D2841" s="215" t="s">
        <v>144</v>
      </c>
      <c r="E2841" s="216" t="s">
        <v>4546</v>
      </c>
      <c r="F2841" s="217" t="s">
        <v>4547</v>
      </c>
      <c r="G2841" s="218" t="s">
        <v>147</v>
      </c>
      <c r="H2841" s="219">
        <v>659.45000000000005</v>
      </c>
      <c r="I2841" s="220"/>
      <c r="J2841" s="221">
        <f>ROUND(I2841*H2841,2)</f>
        <v>0</v>
      </c>
      <c r="K2841" s="217" t="s">
        <v>148</v>
      </c>
      <c r="L2841" s="47"/>
      <c r="M2841" s="222" t="s">
        <v>19</v>
      </c>
      <c r="N2841" s="223" t="s">
        <v>40</v>
      </c>
      <c r="O2841" s="87"/>
      <c r="P2841" s="224">
        <f>O2841*H2841</f>
        <v>0</v>
      </c>
      <c r="Q2841" s="224">
        <v>0</v>
      </c>
      <c r="R2841" s="224">
        <f>Q2841*H2841</f>
        <v>0</v>
      </c>
      <c r="S2841" s="224">
        <v>0</v>
      </c>
      <c r="T2841" s="225">
        <f>S2841*H2841</f>
        <v>0</v>
      </c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R2841" s="226" t="s">
        <v>248</v>
      </c>
      <c r="AT2841" s="226" t="s">
        <v>144</v>
      </c>
      <c r="AU2841" s="226" t="s">
        <v>79</v>
      </c>
      <c r="AY2841" s="20" t="s">
        <v>142</v>
      </c>
      <c r="BE2841" s="227">
        <f>IF(N2841="základní",J2841,0)</f>
        <v>0</v>
      </c>
      <c r="BF2841" s="227">
        <f>IF(N2841="snížená",J2841,0)</f>
        <v>0</v>
      </c>
      <c r="BG2841" s="227">
        <f>IF(N2841="zákl. přenesená",J2841,0)</f>
        <v>0</v>
      </c>
      <c r="BH2841" s="227">
        <f>IF(N2841="sníž. přenesená",J2841,0)</f>
        <v>0</v>
      </c>
      <c r="BI2841" s="227">
        <f>IF(N2841="nulová",J2841,0)</f>
        <v>0</v>
      </c>
      <c r="BJ2841" s="20" t="s">
        <v>77</v>
      </c>
      <c r="BK2841" s="227">
        <f>ROUND(I2841*H2841,2)</f>
        <v>0</v>
      </c>
      <c r="BL2841" s="20" t="s">
        <v>248</v>
      </c>
      <c r="BM2841" s="226" t="s">
        <v>4548</v>
      </c>
    </row>
    <row r="2842" s="2" customFormat="1">
      <c r="A2842" s="41"/>
      <c r="B2842" s="42"/>
      <c r="C2842" s="43"/>
      <c r="D2842" s="228" t="s">
        <v>151</v>
      </c>
      <c r="E2842" s="43"/>
      <c r="F2842" s="229" t="s">
        <v>4549</v>
      </c>
      <c r="G2842" s="43"/>
      <c r="H2842" s="43"/>
      <c r="I2842" s="230"/>
      <c r="J2842" s="43"/>
      <c r="K2842" s="43"/>
      <c r="L2842" s="47"/>
      <c r="M2842" s="231"/>
      <c r="N2842" s="232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151</v>
      </c>
      <c r="AU2842" s="20" t="s">
        <v>79</v>
      </c>
    </row>
    <row r="2843" s="14" customFormat="1">
      <c r="A2843" s="14"/>
      <c r="B2843" s="244"/>
      <c r="C2843" s="245"/>
      <c r="D2843" s="235" t="s">
        <v>153</v>
      </c>
      <c r="E2843" s="246" t="s">
        <v>19</v>
      </c>
      <c r="F2843" s="247" t="s">
        <v>1101</v>
      </c>
      <c r="G2843" s="245"/>
      <c r="H2843" s="248">
        <v>303.36500000000001</v>
      </c>
      <c r="I2843" s="249"/>
      <c r="J2843" s="245"/>
      <c r="K2843" s="245"/>
      <c r="L2843" s="250"/>
      <c r="M2843" s="251"/>
      <c r="N2843" s="252"/>
      <c r="O2843" s="252"/>
      <c r="P2843" s="252"/>
      <c r="Q2843" s="252"/>
      <c r="R2843" s="252"/>
      <c r="S2843" s="252"/>
      <c r="T2843" s="253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4" t="s">
        <v>153</v>
      </c>
      <c r="AU2843" s="254" t="s">
        <v>79</v>
      </c>
      <c r="AV2843" s="14" t="s">
        <v>79</v>
      </c>
      <c r="AW2843" s="14" t="s">
        <v>31</v>
      </c>
      <c r="AX2843" s="14" t="s">
        <v>69</v>
      </c>
      <c r="AY2843" s="254" t="s">
        <v>142</v>
      </c>
    </row>
    <row r="2844" s="14" customFormat="1">
      <c r="A2844" s="14"/>
      <c r="B2844" s="244"/>
      <c r="C2844" s="245"/>
      <c r="D2844" s="235" t="s">
        <v>153</v>
      </c>
      <c r="E2844" s="246" t="s">
        <v>19</v>
      </c>
      <c r="F2844" s="247" t="s">
        <v>1102</v>
      </c>
      <c r="G2844" s="245"/>
      <c r="H2844" s="248">
        <v>76.560000000000002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153</v>
      </c>
      <c r="AU2844" s="254" t="s">
        <v>79</v>
      </c>
      <c r="AV2844" s="14" t="s">
        <v>79</v>
      </c>
      <c r="AW2844" s="14" t="s">
        <v>31</v>
      </c>
      <c r="AX2844" s="14" t="s">
        <v>69</v>
      </c>
      <c r="AY2844" s="254" t="s">
        <v>142</v>
      </c>
    </row>
    <row r="2845" s="14" customFormat="1">
      <c r="A2845" s="14"/>
      <c r="B2845" s="244"/>
      <c r="C2845" s="245"/>
      <c r="D2845" s="235" t="s">
        <v>153</v>
      </c>
      <c r="E2845" s="246" t="s">
        <v>19</v>
      </c>
      <c r="F2845" s="247" t="s">
        <v>1103</v>
      </c>
      <c r="G2845" s="245"/>
      <c r="H2845" s="248">
        <v>73.840000000000003</v>
      </c>
      <c r="I2845" s="249"/>
      <c r="J2845" s="245"/>
      <c r="K2845" s="245"/>
      <c r="L2845" s="250"/>
      <c r="M2845" s="251"/>
      <c r="N2845" s="252"/>
      <c r="O2845" s="252"/>
      <c r="P2845" s="252"/>
      <c r="Q2845" s="252"/>
      <c r="R2845" s="252"/>
      <c r="S2845" s="252"/>
      <c r="T2845" s="253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4" t="s">
        <v>153</v>
      </c>
      <c r="AU2845" s="254" t="s">
        <v>79</v>
      </c>
      <c r="AV2845" s="14" t="s">
        <v>79</v>
      </c>
      <c r="AW2845" s="14" t="s">
        <v>31</v>
      </c>
      <c r="AX2845" s="14" t="s">
        <v>69</v>
      </c>
      <c r="AY2845" s="254" t="s">
        <v>142</v>
      </c>
    </row>
    <row r="2846" s="14" customFormat="1">
      <c r="A2846" s="14"/>
      <c r="B2846" s="244"/>
      <c r="C2846" s="245"/>
      <c r="D2846" s="235" t="s">
        <v>153</v>
      </c>
      <c r="E2846" s="246" t="s">
        <v>19</v>
      </c>
      <c r="F2846" s="247" t="s">
        <v>1104</v>
      </c>
      <c r="G2846" s="245"/>
      <c r="H2846" s="248">
        <v>133.25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153</v>
      </c>
      <c r="AU2846" s="254" t="s">
        <v>79</v>
      </c>
      <c r="AV2846" s="14" t="s">
        <v>79</v>
      </c>
      <c r="AW2846" s="14" t="s">
        <v>31</v>
      </c>
      <c r="AX2846" s="14" t="s">
        <v>69</v>
      </c>
      <c r="AY2846" s="254" t="s">
        <v>142</v>
      </c>
    </row>
    <row r="2847" s="14" customFormat="1">
      <c r="A2847" s="14"/>
      <c r="B2847" s="244"/>
      <c r="C2847" s="245"/>
      <c r="D2847" s="235" t="s">
        <v>153</v>
      </c>
      <c r="E2847" s="246" t="s">
        <v>19</v>
      </c>
      <c r="F2847" s="247" t="s">
        <v>1105</v>
      </c>
      <c r="G2847" s="245"/>
      <c r="H2847" s="248">
        <v>20.800000000000001</v>
      </c>
      <c r="I2847" s="249"/>
      <c r="J2847" s="245"/>
      <c r="K2847" s="245"/>
      <c r="L2847" s="250"/>
      <c r="M2847" s="251"/>
      <c r="N2847" s="252"/>
      <c r="O2847" s="252"/>
      <c r="P2847" s="252"/>
      <c r="Q2847" s="252"/>
      <c r="R2847" s="252"/>
      <c r="S2847" s="252"/>
      <c r="T2847" s="253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4" t="s">
        <v>153</v>
      </c>
      <c r="AU2847" s="254" t="s">
        <v>79</v>
      </c>
      <c r="AV2847" s="14" t="s">
        <v>79</v>
      </c>
      <c r="AW2847" s="14" t="s">
        <v>31</v>
      </c>
      <c r="AX2847" s="14" t="s">
        <v>69</v>
      </c>
      <c r="AY2847" s="254" t="s">
        <v>142</v>
      </c>
    </row>
    <row r="2848" s="14" customFormat="1">
      <c r="A2848" s="14"/>
      <c r="B2848" s="244"/>
      <c r="C2848" s="245"/>
      <c r="D2848" s="235" t="s">
        <v>153</v>
      </c>
      <c r="E2848" s="246" t="s">
        <v>19</v>
      </c>
      <c r="F2848" s="247" t="s">
        <v>1106</v>
      </c>
      <c r="G2848" s="245"/>
      <c r="H2848" s="248">
        <v>13.635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153</v>
      </c>
      <c r="AU2848" s="254" t="s">
        <v>79</v>
      </c>
      <c r="AV2848" s="14" t="s">
        <v>79</v>
      </c>
      <c r="AW2848" s="14" t="s">
        <v>31</v>
      </c>
      <c r="AX2848" s="14" t="s">
        <v>69</v>
      </c>
      <c r="AY2848" s="254" t="s">
        <v>142</v>
      </c>
    </row>
    <row r="2849" s="14" customFormat="1">
      <c r="A2849" s="14"/>
      <c r="B2849" s="244"/>
      <c r="C2849" s="245"/>
      <c r="D2849" s="235" t="s">
        <v>153</v>
      </c>
      <c r="E2849" s="246" t="s">
        <v>19</v>
      </c>
      <c r="F2849" s="247" t="s">
        <v>380</v>
      </c>
      <c r="G2849" s="245"/>
      <c r="H2849" s="248">
        <v>38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153</v>
      </c>
      <c r="AU2849" s="254" t="s">
        <v>79</v>
      </c>
      <c r="AV2849" s="14" t="s">
        <v>79</v>
      </c>
      <c r="AW2849" s="14" t="s">
        <v>31</v>
      </c>
      <c r="AX2849" s="14" t="s">
        <v>69</v>
      </c>
      <c r="AY2849" s="254" t="s">
        <v>142</v>
      </c>
    </row>
    <row r="2850" s="15" customFormat="1">
      <c r="A2850" s="15"/>
      <c r="B2850" s="255"/>
      <c r="C2850" s="256"/>
      <c r="D2850" s="235" t="s">
        <v>153</v>
      </c>
      <c r="E2850" s="257" t="s">
        <v>19</v>
      </c>
      <c r="F2850" s="258" t="s">
        <v>158</v>
      </c>
      <c r="G2850" s="256"/>
      <c r="H2850" s="259">
        <v>659.44999999999993</v>
      </c>
      <c r="I2850" s="260"/>
      <c r="J2850" s="256"/>
      <c r="K2850" s="256"/>
      <c r="L2850" s="261"/>
      <c r="M2850" s="262"/>
      <c r="N2850" s="263"/>
      <c r="O2850" s="263"/>
      <c r="P2850" s="263"/>
      <c r="Q2850" s="263"/>
      <c r="R2850" s="263"/>
      <c r="S2850" s="263"/>
      <c r="T2850" s="264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65" t="s">
        <v>153</v>
      </c>
      <c r="AU2850" s="265" t="s">
        <v>79</v>
      </c>
      <c r="AV2850" s="15" t="s">
        <v>149</v>
      </c>
      <c r="AW2850" s="15" t="s">
        <v>31</v>
      </c>
      <c r="AX2850" s="15" t="s">
        <v>77</v>
      </c>
      <c r="AY2850" s="265" t="s">
        <v>142</v>
      </c>
    </row>
    <row r="2851" s="2" customFormat="1" ht="16.5" customHeight="1">
      <c r="A2851" s="41"/>
      <c r="B2851" s="42"/>
      <c r="C2851" s="277" t="s">
        <v>4550</v>
      </c>
      <c r="D2851" s="277" t="s">
        <v>275</v>
      </c>
      <c r="E2851" s="278" t="s">
        <v>4551</v>
      </c>
      <c r="F2851" s="279" t="s">
        <v>4552</v>
      </c>
      <c r="G2851" s="280" t="s">
        <v>147</v>
      </c>
      <c r="H2851" s="281">
        <v>768.58900000000006</v>
      </c>
      <c r="I2851" s="282"/>
      <c r="J2851" s="283">
        <f>ROUND(I2851*H2851,2)</f>
        <v>0</v>
      </c>
      <c r="K2851" s="279" t="s">
        <v>148</v>
      </c>
      <c r="L2851" s="284"/>
      <c r="M2851" s="285" t="s">
        <v>19</v>
      </c>
      <c r="N2851" s="286" t="s">
        <v>40</v>
      </c>
      <c r="O2851" s="87"/>
      <c r="P2851" s="224">
        <f>O2851*H2851</f>
        <v>0</v>
      </c>
      <c r="Q2851" s="224">
        <v>0.00050000000000000001</v>
      </c>
      <c r="R2851" s="224">
        <f>Q2851*H2851</f>
        <v>0.38429450000000004</v>
      </c>
      <c r="S2851" s="224">
        <v>0</v>
      </c>
      <c r="T2851" s="225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26" t="s">
        <v>349</v>
      </c>
      <c r="AT2851" s="226" t="s">
        <v>275</v>
      </c>
      <c r="AU2851" s="226" t="s">
        <v>79</v>
      </c>
      <c r="AY2851" s="20" t="s">
        <v>142</v>
      </c>
      <c r="BE2851" s="227">
        <f>IF(N2851="základní",J2851,0)</f>
        <v>0</v>
      </c>
      <c r="BF2851" s="227">
        <f>IF(N2851="snížená",J2851,0)</f>
        <v>0</v>
      </c>
      <c r="BG2851" s="227">
        <f>IF(N2851="zákl. přenesená",J2851,0)</f>
        <v>0</v>
      </c>
      <c r="BH2851" s="227">
        <f>IF(N2851="sníž. přenesená",J2851,0)</f>
        <v>0</v>
      </c>
      <c r="BI2851" s="227">
        <f>IF(N2851="nulová",J2851,0)</f>
        <v>0</v>
      </c>
      <c r="BJ2851" s="20" t="s">
        <v>77</v>
      </c>
      <c r="BK2851" s="227">
        <f>ROUND(I2851*H2851,2)</f>
        <v>0</v>
      </c>
      <c r="BL2851" s="20" t="s">
        <v>248</v>
      </c>
      <c r="BM2851" s="226" t="s">
        <v>4553</v>
      </c>
    </row>
    <row r="2852" s="14" customFormat="1">
      <c r="A2852" s="14"/>
      <c r="B2852" s="244"/>
      <c r="C2852" s="245"/>
      <c r="D2852" s="235" t="s">
        <v>153</v>
      </c>
      <c r="E2852" s="246" t="s">
        <v>19</v>
      </c>
      <c r="F2852" s="247" t="s">
        <v>4554</v>
      </c>
      <c r="G2852" s="245"/>
      <c r="H2852" s="248">
        <v>768.58900000000006</v>
      </c>
      <c r="I2852" s="249"/>
      <c r="J2852" s="245"/>
      <c r="K2852" s="245"/>
      <c r="L2852" s="250"/>
      <c r="M2852" s="251"/>
      <c r="N2852" s="252"/>
      <c r="O2852" s="252"/>
      <c r="P2852" s="252"/>
      <c r="Q2852" s="252"/>
      <c r="R2852" s="252"/>
      <c r="S2852" s="252"/>
      <c r="T2852" s="253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4" t="s">
        <v>153</v>
      </c>
      <c r="AU2852" s="254" t="s">
        <v>79</v>
      </c>
      <c r="AV2852" s="14" t="s">
        <v>79</v>
      </c>
      <c r="AW2852" s="14" t="s">
        <v>31</v>
      </c>
      <c r="AX2852" s="14" t="s">
        <v>77</v>
      </c>
      <c r="AY2852" s="254" t="s">
        <v>142</v>
      </c>
    </row>
    <row r="2853" s="2" customFormat="1" ht="24.15" customHeight="1">
      <c r="A2853" s="41"/>
      <c r="B2853" s="42"/>
      <c r="C2853" s="215" t="s">
        <v>4555</v>
      </c>
      <c r="D2853" s="215" t="s">
        <v>144</v>
      </c>
      <c r="E2853" s="216" t="s">
        <v>4556</v>
      </c>
      <c r="F2853" s="217" t="s">
        <v>4557</v>
      </c>
      <c r="G2853" s="218" t="s">
        <v>3326</v>
      </c>
      <c r="H2853" s="294"/>
      <c r="I2853" s="220"/>
      <c r="J2853" s="221">
        <f>ROUND(I2853*H2853,2)</f>
        <v>0</v>
      </c>
      <c r="K2853" s="217" t="s">
        <v>148</v>
      </c>
      <c r="L2853" s="47"/>
      <c r="M2853" s="222" t="s">
        <v>19</v>
      </c>
      <c r="N2853" s="223" t="s">
        <v>40</v>
      </c>
      <c r="O2853" s="87"/>
      <c r="P2853" s="224">
        <f>O2853*H2853</f>
        <v>0</v>
      </c>
      <c r="Q2853" s="224">
        <v>0</v>
      </c>
      <c r="R2853" s="224">
        <f>Q2853*H2853</f>
        <v>0</v>
      </c>
      <c r="S2853" s="224">
        <v>0</v>
      </c>
      <c r="T2853" s="225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6" t="s">
        <v>248</v>
      </c>
      <c r="AT2853" s="226" t="s">
        <v>144</v>
      </c>
      <c r="AU2853" s="226" t="s">
        <v>79</v>
      </c>
      <c r="AY2853" s="20" t="s">
        <v>142</v>
      </c>
      <c r="BE2853" s="227">
        <f>IF(N2853="základní",J2853,0)</f>
        <v>0</v>
      </c>
      <c r="BF2853" s="227">
        <f>IF(N2853="snížená",J2853,0)</f>
        <v>0</v>
      </c>
      <c r="BG2853" s="227">
        <f>IF(N2853="zákl. přenesená",J2853,0)</f>
        <v>0</v>
      </c>
      <c r="BH2853" s="227">
        <f>IF(N2853="sníž. přenesená",J2853,0)</f>
        <v>0</v>
      </c>
      <c r="BI2853" s="227">
        <f>IF(N2853="nulová",J2853,0)</f>
        <v>0</v>
      </c>
      <c r="BJ2853" s="20" t="s">
        <v>77</v>
      </c>
      <c r="BK2853" s="227">
        <f>ROUND(I2853*H2853,2)</f>
        <v>0</v>
      </c>
      <c r="BL2853" s="20" t="s">
        <v>248</v>
      </c>
      <c r="BM2853" s="226" t="s">
        <v>4558</v>
      </c>
    </row>
    <row r="2854" s="2" customFormat="1">
      <c r="A2854" s="41"/>
      <c r="B2854" s="42"/>
      <c r="C2854" s="43"/>
      <c r="D2854" s="228" t="s">
        <v>151</v>
      </c>
      <c r="E2854" s="43"/>
      <c r="F2854" s="229" t="s">
        <v>4559</v>
      </c>
      <c r="G2854" s="43"/>
      <c r="H2854" s="43"/>
      <c r="I2854" s="230"/>
      <c r="J2854" s="43"/>
      <c r="K2854" s="43"/>
      <c r="L2854" s="47"/>
      <c r="M2854" s="231"/>
      <c r="N2854" s="232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151</v>
      </c>
      <c r="AU2854" s="20" t="s">
        <v>79</v>
      </c>
    </row>
    <row r="2855" s="12" customFormat="1" ht="22.8" customHeight="1">
      <c r="A2855" s="12"/>
      <c r="B2855" s="199"/>
      <c r="C2855" s="200"/>
      <c r="D2855" s="201" t="s">
        <v>68</v>
      </c>
      <c r="E2855" s="213" t="s">
        <v>4560</v>
      </c>
      <c r="F2855" s="213" t="s">
        <v>4561</v>
      </c>
      <c r="G2855" s="200"/>
      <c r="H2855" s="200"/>
      <c r="I2855" s="203"/>
      <c r="J2855" s="214">
        <f>BK2855</f>
        <v>0</v>
      </c>
      <c r="K2855" s="200"/>
      <c r="L2855" s="205"/>
      <c r="M2855" s="206"/>
      <c r="N2855" s="207"/>
      <c r="O2855" s="207"/>
      <c r="P2855" s="208">
        <f>SUM(P2856:P2894)</f>
        <v>0</v>
      </c>
      <c r="Q2855" s="207"/>
      <c r="R2855" s="208">
        <f>SUM(R2856:R2894)</f>
        <v>4.6457473899999995</v>
      </c>
      <c r="S2855" s="207"/>
      <c r="T2855" s="209">
        <f>SUM(T2856:T2894)</f>
        <v>0</v>
      </c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R2855" s="210" t="s">
        <v>79</v>
      </c>
      <c r="AT2855" s="211" t="s">
        <v>68</v>
      </c>
      <c r="AU2855" s="211" t="s">
        <v>77</v>
      </c>
      <c r="AY2855" s="210" t="s">
        <v>142</v>
      </c>
      <c r="BK2855" s="212">
        <f>SUM(BK2856:BK2894)</f>
        <v>0</v>
      </c>
    </row>
    <row r="2856" s="2" customFormat="1" ht="24.15" customHeight="1">
      <c r="A2856" s="41"/>
      <c r="B2856" s="42"/>
      <c r="C2856" s="215" t="s">
        <v>4562</v>
      </c>
      <c r="D2856" s="215" t="s">
        <v>144</v>
      </c>
      <c r="E2856" s="216" t="s">
        <v>4563</v>
      </c>
      <c r="F2856" s="217" t="s">
        <v>4564</v>
      </c>
      <c r="G2856" s="218" t="s">
        <v>147</v>
      </c>
      <c r="H2856" s="219">
        <v>483.61000000000001</v>
      </c>
      <c r="I2856" s="220"/>
      <c r="J2856" s="221">
        <f>ROUND(I2856*H2856,2)</f>
        <v>0</v>
      </c>
      <c r="K2856" s="217" t="s">
        <v>148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</v>
      </c>
      <c r="R2856" s="224">
        <f>Q2856*H2856</f>
        <v>0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248</v>
      </c>
      <c r="AT2856" s="226" t="s">
        <v>144</v>
      </c>
      <c r="AU2856" s="226" t="s">
        <v>79</v>
      </c>
      <c r="AY2856" s="20" t="s">
        <v>142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77</v>
      </c>
      <c r="BK2856" s="227">
        <f>ROUND(I2856*H2856,2)</f>
        <v>0</v>
      </c>
      <c r="BL2856" s="20" t="s">
        <v>248</v>
      </c>
      <c r="BM2856" s="226" t="s">
        <v>4565</v>
      </c>
    </row>
    <row r="2857" s="2" customFormat="1">
      <c r="A2857" s="41"/>
      <c r="B2857" s="42"/>
      <c r="C2857" s="43"/>
      <c r="D2857" s="228" t="s">
        <v>151</v>
      </c>
      <c r="E2857" s="43"/>
      <c r="F2857" s="229" t="s">
        <v>4566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151</v>
      </c>
      <c r="AU2857" s="20" t="s">
        <v>79</v>
      </c>
    </row>
    <row r="2858" s="14" customFormat="1">
      <c r="A2858" s="14"/>
      <c r="B2858" s="244"/>
      <c r="C2858" s="245"/>
      <c r="D2858" s="235" t="s">
        <v>153</v>
      </c>
      <c r="E2858" s="246" t="s">
        <v>19</v>
      </c>
      <c r="F2858" s="247" t="s">
        <v>4567</v>
      </c>
      <c r="G2858" s="245"/>
      <c r="H2858" s="248">
        <v>301.89999999999998</v>
      </c>
      <c r="I2858" s="249"/>
      <c r="J2858" s="245"/>
      <c r="K2858" s="245"/>
      <c r="L2858" s="250"/>
      <c r="M2858" s="251"/>
      <c r="N2858" s="252"/>
      <c r="O2858" s="252"/>
      <c r="P2858" s="252"/>
      <c r="Q2858" s="252"/>
      <c r="R2858" s="252"/>
      <c r="S2858" s="252"/>
      <c r="T2858" s="253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4" t="s">
        <v>153</v>
      </c>
      <c r="AU2858" s="254" t="s">
        <v>79</v>
      </c>
      <c r="AV2858" s="14" t="s">
        <v>79</v>
      </c>
      <c r="AW2858" s="14" t="s">
        <v>31</v>
      </c>
      <c r="AX2858" s="14" t="s">
        <v>69</v>
      </c>
      <c r="AY2858" s="254" t="s">
        <v>142</v>
      </c>
    </row>
    <row r="2859" s="13" customFormat="1">
      <c r="A2859" s="13"/>
      <c r="B2859" s="233"/>
      <c r="C2859" s="234"/>
      <c r="D2859" s="235" t="s">
        <v>153</v>
      </c>
      <c r="E2859" s="236" t="s">
        <v>19</v>
      </c>
      <c r="F2859" s="237" t="s">
        <v>4568</v>
      </c>
      <c r="G2859" s="234"/>
      <c r="H2859" s="236" t="s">
        <v>19</v>
      </c>
      <c r="I2859" s="238"/>
      <c r="J2859" s="234"/>
      <c r="K2859" s="234"/>
      <c r="L2859" s="239"/>
      <c r="M2859" s="240"/>
      <c r="N2859" s="241"/>
      <c r="O2859" s="241"/>
      <c r="P2859" s="241"/>
      <c r="Q2859" s="241"/>
      <c r="R2859" s="241"/>
      <c r="S2859" s="241"/>
      <c r="T2859" s="242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3" t="s">
        <v>153</v>
      </c>
      <c r="AU2859" s="243" t="s">
        <v>79</v>
      </c>
      <c r="AV2859" s="13" t="s">
        <v>77</v>
      </c>
      <c r="AW2859" s="13" t="s">
        <v>31</v>
      </c>
      <c r="AX2859" s="13" t="s">
        <v>69</v>
      </c>
      <c r="AY2859" s="243" t="s">
        <v>142</v>
      </c>
    </row>
    <row r="2860" s="14" customFormat="1">
      <c r="A2860" s="14"/>
      <c r="B2860" s="244"/>
      <c r="C2860" s="245"/>
      <c r="D2860" s="235" t="s">
        <v>153</v>
      </c>
      <c r="E2860" s="246" t="s">
        <v>19</v>
      </c>
      <c r="F2860" s="247" t="s">
        <v>4569</v>
      </c>
      <c r="G2860" s="245"/>
      <c r="H2860" s="248">
        <v>88.5</v>
      </c>
      <c r="I2860" s="249"/>
      <c r="J2860" s="245"/>
      <c r="K2860" s="245"/>
      <c r="L2860" s="250"/>
      <c r="M2860" s="251"/>
      <c r="N2860" s="252"/>
      <c r="O2860" s="252"/>
      <c r="P2860" s="252"/>
      <c r="Q2860" s="252"/>
      <c r="R2860" s="252"/>
      <c r="S2860" s="252"/>
      <c r="T2860" s="253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4" t="s">
        <v>153</v>
      </c>
      <c r="AU2860" s="254" t="s">
        <v>79</v>
      </c>
      <c r="AV2860" s="14" t="s">
        <v>79</v>
      </c>
      <c r="AW2860" s="14" t="s">
        <v>31</v>
      </c>
      <c r="AX2860" s="14" t="s">
        <v>69</v>
      </c>
      <c r="AY2860" s="254" t="s">
        <v>142</v>
      </c>
    </row>
    <row r="2861" s="13" customFormat="1">
      <c r="A2861" s="13"/>
      <c r="B2861" s="233"/>
      <c r="C2861" s="234"/>
      <c r="D2861" s="235" t="s">
        <v>153</v>
      </c>
      <c r="E2861" s="236" t="s">
        <v>19</v>
      </c>
      <c r="F2861" s="237" t="s">
        <v>4570</v>
      </c>
      <c r="G2861" s="234"/>
      <c r="H2861" s="236" t="s">
        <v>19</v>
      </c>
      <c r="I2861" s="238"/>
      <c r="J2861" s="234"/>
      <c r="K2861" s="234"/>
      <c r="L2861" s="239"/>
      <c r="M2861" s="240"/>
      <c r="N2861" s="241"/>
      <c r="O2861" s="241"/>
      <c r="P2861" s="241"/>
      <c r="Q2861" s="241"/>
      <c r="R2861" s="241"/>
      <c r="S2861" s="241"/>
      <c r="T2861" s="242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3" t="s">
        <v>153</v>
      </c>
      <c r="AU2861" s="243" t="s">
        <v>79</v>
      </c>
      <c r="AV2861" s="13" t="s">
        <v>77</v>
      </c>
      <c r="AW2861" s="13" t="s">
        <v>31</v>
      </c>
      <c r="AX2861" s="13" t="s">
        <v>69</v>
      </c>
      <c r="AY2861" s="243" t="s">
        <v>142</v>
      </c>
    </row>
    <row r="2862" s="14" customFormat="1">
      <c r="A2862" s="14"/>
      <c r="B2862" s="244"/>
      <c r="C2862" s="245"/>
      <c r="D2862" s="235" t="s">
        <v>153</v>
      </c>
      <c r="E2862" s="246" t="s">
        <v>19</v>
      </c>
      <c r="F2862" s="247" t="s">
        <v>4571</v>
      </c>
      <c r="G2862" s="245"/>
      <c r="H2862" s="248">
        <v>4.2999999999999998</v>
      </c>
      <c r="I2862" s="249"/>
      <c r="J2862" s="245"/>
      <c r="K2862" s="245"/>
      <c r="L2862" s="250"/>
      <c r="M2862" s="251"/>
      <c r="N2862" s="252"/>
      <c r="O2862" s="252"/>
      <c r="P2862" s="252"/>
      <c r="Q2862" s="252"/>
      <c r="R2862" s="252"/>
      <c r="S2862" s="252"/>
      <c r="T2862" s="253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4" t="s">
        <v>153</v>
      </c>
      <c r="AU2862" s="254" t="s">
        <v>79</v>
      </c>
      <c r="AV2862" s="14" t="s">
        <v>79</v>
      </c>
      <c r="AW2862" s="14" t="s">
        <v>31</v>
      </c>
      <c r="AX2862" s="14" t="s">
        <v>69</v>
      </c>
      <c r="AY2862" s="254" t="s">
        <v>142</v>
      </c>
    </row>
    <row r="2863" s="13" customFormat="1">
      <c r="A2863" s="13"/>
      <c r="B2863" s="233"/>
      <c r="C2863" s="234"/>
      <c r="D2863" s="235" t="s">
        <v>153</v>
      </c>
      <c r="E2863" s="236" t="s">
        <v>19</v>
      </c>
      <c r="F2863" s="237" t="s">
        <v>4572</v>
      </c>
      <c r="G2863" s="234"/>
      <c r="H2863" s="236" t="s">
        <v>19</v>
      </c>
      <c r="I2863" s="238"/>
      <c r="J2863" s="234"/>
      <c r="K2863" s="234"/>
      <c r="L2863" s="239"/>
      <c r="M2863" s="240"/>
      <c r="N2863" s="241"/>
      <c r="O2863" s="241"/>
      <c r="P2863" s="241"/>
      <c r="Q2863" s="241"/>
      <c r="R2863" s="241"/>
      <c r="S2863" s="241"/>
      <c r="T2863" s="242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3" t="s">
        <v>153</v>
      </c>
      <c r="AU2863" s="243" t="s">
        <v>79</v>
      </c>
      <c r="AV2863" s="13" t="s">
        <v>77</v>
      </c>
      <c r="AW2863" s="13" t="s">
        <v>31</v>
      </c>
      <c r="AX2863" s="13" t="s">
        <v>69</v>
      </c>
      <c r="AY2863" s="243" t="s">
        <v>142</v>
      </c>
    </row>
    <row r="2864" s="14" customFormat="1">
      <c r="A2864" s="14"/>
      <c r="B2864" s="244"/>
      <c r="C2864" s="245"/>
      <c r="D2864" s="235" t="s">
        <v>153</v>
      </c>
      <c r="E2864" s="246" t="s">
        <v>19</v>
      </c>
      <c r="F2864" s="247" t="s">
        <v>4573</v>
      </c>
      <c r="G2864" s="245"/>
      <c r="H2864" s="248">
        <v>48.409999999999997</v>
      </c>
      <c r="I2864" s="249"/>
      <c r="J2864" s="245"/>
      <c r="K2864" s="245"/>
      <c r="L2864" s="250"/>
      <c r="M2864" s="251"/>
      <c r="N2864" s="252"/>
      <c r="O2864" s="252"/>
      <c r="P2864" s="252"/>
      <c r="Q2864" s="252"/>
      <c r="R2864" s="252"/>
      <c r="S2864" s="252"/>
      <c r="T2864" s="253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4" t="s">
        <v>153</v>
      </c>
      <c r="AU2864" s="254" t="s">
        <v>79</v>
      </c>
      <c r="AV2864" s="14" t="s">
        <v>79</v>
      </c>
      <c r="AW2864" s="14" t="s">
        <v>31</v>
      </c>
      <c r="AX2864" s="14" t="s">
        <v>69</v>
      </c>
      <c r="AY2864" s="254" t="s">
        <v>142</v>
      </c>
    </row>
    <row r="2865" s="13" customFormat="1">
      <c r="A2865" s="13"/>
      <c r="B2865" s="233"/>
      <c r="C2865" s="234"/>
      <c r="D2865" s="235" t="s">
        <v>153</v>
      </c>
      <c r="E2865" s="236" t="s">
        <v>19</v>
      </c>
      <c r="F2865" s="237" t="s">
        <v>4574</v>
      </c>
      <c r="G2865" s="234"/>
      <c r="H2865" s="236" t="s">
        <v>19</v>
      </c>
      <c r="I2865" s="238"/>
      <c r="J2865" s="234"/>
      <c r="K2865" s="234"/>
      <c r="L2865" s="239"/>
      <c r="M2865" s="240"/>
      <c r="N2865" s="241"/>
      <c r="O2865" s="241"/>
      <c r="P2865" s="241"/>
      <c r="Q2865" s="241"/>
      <c r="R2865" s="241"/>
      <c r="S2865" s="241"/>
      <c r="T2865" s="242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3" t="s">
        <v>153</v>
      </c>
      <c r="AU2865" s="243" t="s">
        <v>79</v>
      </c>
      <c r="AV2865" s="13" t="s">
        <v>77</v>
      </c>
      <c r="AW2865" s="13" t="s">
        <v>31</v>
      </c>
      <c r="AX2865" s="13" t="s">
        <v>69</v>
      </c>
      <c r="AY2865" s="243" t="s">
        <v>142</v>
      </c>
    </row>
    <row r="2866" s="14" customFormat="1">
      <c r="A2866" s="14"/>
      <c r="B2866" s="244"/>
      <c r="C2866" s="245"/>
      <c r="D2866" s="235" t="s">
        <v>153</v>
      </c>
      <c r="E2866" s="246" t="s">
        <v>19</v>
      </c>
      <c r="F2866" s="247" t="s">
        <v>4575</v>
      </c>
      <c r="G2866" s="245"/>
      <c r="H2866" s="248">
        <v>40.5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153</v>
      </c>
      <c r="AU2866" s="254" t="s">
        <v>79</v>
      </c>
      <c r="AV2866" s="14" t="s">
        <v>79</v>
      </c>
      <c r="AW2866" s="14" t="s">
        <v>31</v>
      </c>
      <c r="AX2866" s="14" t="s">
        <v>69</v>
      </c>
      <c r="AY2866" s="254" t="s">
        <v>142</v>
      </c>
    </row>
    <row r="2867" s="15" customFormat="1">
      <c r="A2867" s="15"/>
      <c r="B2867" s="255"/>
      <c r="C2867" s="256"/>
      <c r="D2867" s="235" t="s">
        <v>153</v>
      </c>
      <c r="E2867" s="257" t="s">
        <v>19</v>
      </c>
      <c r="F2867" s="258" t="s">
        <v>158</v>
      </c>
      <c r="G2867" s="256"/>
      <c r="H2867" s="259">
        <v>483.61000000000001</v>
      </c>
      <c r="I2867" s="260"/>
      <c r="J2867" s="256"/>
      <c r="K2867" s="256"/>
      <c r="L2867" s="261"/>
      <c r="M2867" s="262"/>
      <c r="N2867" s="263"/>
      <c r="O2867" s="263"/>
      <c r="P2867" s="263"/>
      <c r="Q2867" s="263"/>
      <c r="R2867" s="263"/>
      <c r="S2867" s="263"/>
      <c r="T2867" s="264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65" t="s">
        <v>153</v>
      </c>
      <c r="AU2867" s="265" t="s">
        <v>79</v>
      </c>
      <c r="AV2867" s="15" t="s">
        <v>149</v>
      </c>
      <c r="AW2867" s="15" t="s">
        <v>31</v>
      </c>
      <c r="AX2867" s="15" t="s">
        <v>77</v>
      </c>
      <c r="AY2867" s="265" t="s">
        <v>142</v>
      </c>
    </row>
    <row r="2868" s="2" customFormat="1" ht="16.5" customHeight="1">
      <c r="A2868" s="41"/>
      <c r="B2868" s="42"/>
      <c r="C2868" s="277" t="s">
        <v>4576</v>
      </c>
      <c r="D2868" s="277" t="s">
        <v>275</v>
      </c>
      <c r="E2868" s="278" t="s">
        <v>4577</v>
      </c>
      <c r="F2868" s="279" t="s">
        <v>4578</v>
      </c>
      <c r="G2868" s="280" t="s">
        <v>147</v>
      </c>
      <c r="H2868" s="281">
        <v>316.995</v>
      </c>
      <c r="I2868" s="282"/>
      <c r="J2868" s="283">
        <f>ROUND(I2868*H2868,2)</f>
        <v>0</v>
      </c>
      <c r="K2868" s="279" t="s">
        <v>148</v>
      </c>
      <c r="L2868" s="284"/>
      <c r="M2868" s="285" t="s">
        <v>19</v>
      </c>
      <c r="N2868" s="286" t="s">
        <v>40</v>
      </c>
      <c r="O2868" s="87"/>
      <c r="P2868" s="224">
        <f>O2868*H2868</f>
        <v>0</v>
      </c>
      <c r="Q2868" s="224">
        <v>0.0015</v>
      </c>
      <c r="R2868" s="224">
        <f>Q2868*H2868</f>
        <v>0.47549250000000004</v>
      </c>
      <c r="S2868" s="224">
        <v>0</v>
      </c>
      <c r="T2868" s="225">
        <f>S2868*H2868</f>
        <v>0</v>
      </c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R2868" s="226" t="s">
        <v>349</v>
      </c>
      <c r="AT2868" s="226" t="s">
        <v>275</v>
      </c>
      <c r="AU2868" s="226" t="s">
        <v>79</v>
      </c>
      <c r="AY2868" s="20" t="s">
        <v>142</v>
      </c>
      <c r="BE2868" s="227">
        <f>IF(N2868="základní",J2868,0)</f>
        <v>0</v>
      </c>
      <c r="BF2868" s="227">
        <f>IF(N2868="snížená",J2868,0)</f>
        <v>0</v>
      </c>
      <c r="BG2868" s="227">
        <f>IF(N2868="zákl. přenesená",J2868,0)</f>
        <v>0</v>
      </c>
      <c r="BH2868" s="227">
        <f>IF(N2868="sníž. přenesená",J2868,0)</f>
        <v>0</v>
      </c>
      <c r="BI2868" s="227">
        <f>IF(N2868="nulová",J2868,0)</f>
        <v>0</v>
      </c>
      <c r="BJ2868" s="20" t="s">
        <v>77</v>
      </c>
      <c r="BK2868" s="227">
        <f>ROUND(I2868*H2868,2)</f>
        <v>0</v>
      </c>
      <c r="BL2868" s="20" t="s">
        <v>248</v>
      </c>
      <c r="BM2868" s="226" t="s">
        <v>4579</v>
      </c>
    </row>
    <row r="2869" s="14" customFormat="1">
      <c r="A2869" s="14"/>
      <c r="B2869" s="244"/>
      <c r="C2869" s="245"/>
      <c r="D2869" s="235" t="s">
        <v>153</v>
      </c>
      <c r="E2869" s="246" t="s">
        <v>19</v>
      </c>
      <c r="F2869" s="247" t="s">
        <v>4580</v>
      </c>
      <c r="G2869" s="245"/>
      <c r="H2869" s="248">
        <v>316.995</v>
      </c>
      <c r="I2869" s="249"/>
      <c r="J2869" s="245"/>
      <c r="K2869" s="245"/>
      <c r="L2869" s="250"/>
      <c r="M2869" s="251"/>
      <c r="N2869" s="252"/>
      <c r="O2869" s="252"/>
      <c r="P2869" s="252"/>
      <c r="Q2869" s="252"/>
      <c r="R2869" s="252"/>
      <c r="S2869" s="252"/>
      <c r="T2869" s="253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4" t="s">
        <v>153</v>
      </c>
      <c r="AU2869" s="254" t="s">
        <v>79</v>
      </c>
      <c r="AV2869" s="14" t="s">
        <v>79</v>
      </c>
      <c r="AW2869" s="14" t="s">
        <v>31</v>
      </c>
      <c r="AX2869" s="14" t="s">
        <v>77</v>
      </c>
      <c r="AY2869" s="254" t="s">
        <v>142</v>
      </c>
    </row>
    <row r="2870" s="2" customFormat="1" ht="16.5" customHeight="1">
      <c r="A2870" s="41"/>
      <c r="B2870" s="42"/>
      <c r="C2870" s="277" t="s">
        <v>4581</v>
      </c>
      <c r="D2870" s="277" t="s">
        <v>275</v>
      </c>
      <c r="E2870" s="278" t="s">
        <v>4582</v>
      </c>
      <c r="F2870" s="279" t="s">
        <v>4583</v>
      </c>
      <c r="G2870" s="280" t="s">
        <v>147</v>
      </c>
      <c r="H2870" s="281">
        <v>199.881</v>
      </c>
      <c r="I2870" s="282"/>
      <c r="J2870" s="283">
        <f>ROUND(I2870*H2870,2)</f>
        <v>0</v>
      </c>
      <c r="K2870" s="279" t="s">
        <v>148</v>
      </c>
      <c r="L2870" s="284"/>
      <c r="M2870" s="285" t="s">
        <v>19</v>
      </c>
      <c r="N2870" s="286" t="s">
        <v>40</v>
      </c>
      <c r="O2870" s="87"/>
      <c r="P2870" s="224">
        <f>O2870*H2870</f>
        <v>0</v>
      </c>
      <c r="Q2870" s="224">
        <v>0.00080000000000000004</v>
      </c>
      <c r="R2870" s="224">
        <f>Q2870*H2870</f>
        <v>0.15990480000000001</v>
      </c>
      <c r="S2870" s="224">
        <v>0</v>
      </c>
      <c r="T2870" s="225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6" t="s">
        <v>349</v>
      </c>
      <c r="AT2870" s="226" t="s">
        <v>275</v>
      </c>
      <c r="AU2870" s="226" t="s">
        <v>79</v>
      </c>
      <c r="AY2870" s="20" t="s">
        <v>142</v>
      </c>
      <c r="BE2870" s="227">
        <f>IF(N2870="základní",J2870,0)</f>
        <v>0</v>
      </c>
      <c r="BF2870" s="227">
        <f>IF(N2870="snížená",J2870,0)</f>
        <v>0</v>
      </c>
      <c r="BG2870" s="227">
        <f>IF(N2870="zákl. přenesená",J2870,0)</f>
        <v>0</v>
      </c>
      <c r="BH2870" s="227">
        <f>IF(N2870="sníž. přenesená",J2870,0)</f>
        <v>0</v>
      </c>
      <c r="BI2870" s="227">
        <f>IF(N2870="nulová",J2870,0)</f>
        <v>0</v>
      </c>
      <c r="BJ2870" s="20" t="s">
        <v>77</v>
      </c>
      <c r="BK2870" s="227">
        <f>ROUND(I2870*H2870,2)</f>
        <v>0</v>
      </c>
      <c r="BL2870" s="20" t="s">
        <v>248</v>
      </c>
      <c r="BM2870" s="226" t="s">
        <v>4584</v>
      </c>
    </row>
    <row r="2871" s="13" customFormat="1">
      <c r="A2871" s="13"/>
      <c r="B2871" s="233"/>
      <c r="C2871" s="234"/>
      <c r="D2871" s="235" t="s">
        <v>153</v>
      </c>
      <c r="E2871" s="236" t="s">
        <v>19</v>
      </c>
      <c r="F2871" s="237" t="s">
        <v>4568</v>
      </c>
      <c r="G2871" s="234"/>
      <c r="H2871" s="236" t="s">
        <v>19</v>
      </c>
      <c r="I2871" s="238"/>
      <c r="J2871" s="234"/>
      <c r="K2871" s="234"/>
      <c r="L2871" s="239"/>
      <c r="M2871" s="240"/>
      <c r="N2871" s="241"/>
      <c r="O2871" s="241"/>
      <c r="P2871" s="241"/>
      <c r="Q2871" s="241"/>
      <c r="R2871" s="241"/>
      <c r="S2871" s="241"/>
      <c r="T2871" s="242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3" t="s">
        <v>153</v>
      </c>
      <c r="AU2871" s="243" t="s">
        <v>79</v>
      </c>
      <c r="AV2871" s="13" t="s">
        <v>77</v>
      </c>
      <c r="AW2871" s="13" t="s">
        <v>31</v>
      </c>
      <c r="AX2871" s="13" t="s">
        <v>69</v>
      </c>
      <c r="AY2871" s="243" t="s">
        <v>142</v>
      </c>
    </row>
    <row r="2872" s="14" customFormat="1">
      <c r="A2872" s="14"/>
      <c r="B2872" s="244"/>
      <c r="C2872" s="245"/>
      <c r="D2872" s="235" t="s">
        <v>153</v>
      </c>
      <c r="E2872" s="246" t="s">
        <v>19</v>
      </c>
      <c r="F2872" s="247" t="s">
        <v>4569</v>
      </c>
      <c r="G2872" s="245"/>
      <c r="H2872" s="248">
        <v>88.5</v>
      </c>
      <c r="I2872" s="249"/>
      <c r="J2872" s="245"/>
      <c r="K2872" s="245"/>
      <c r="L2872" s="250"/>
      <c r="M2872" s="251"/>
      <c r="N2872" s="252"/>
      <c r="O2872" s="252"/>
      <c r="P2872" s="252"/>
      <c r="Q2872" s="252"/>
      <c r="R2872" s="252"/>
      <c r="S2872" s="252"/>
      <c r="T2872" s="253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4" t="s">
        <v>153</v>
      </c>
      <c r="AU2872" s="254" t="s">
        <v>79</v>
      </c>
      <c r="AV2872" s="14" t="s">
        <v>79</v>
      </c>
      <c r="AW2872" s="14" t="s">
        <v>31</v>
      </c>
      <c r="AX2872" s="14" t="s">
        <v>69</v>
      </c>
      <c r="AY2872" s="254" t="s">
        <v>142</v>
      </c>
    </row>
    <row r="2873" s="13" customFormat="1">
      <c r="A2873" s="13"/>
      <c r="B2873" s="233"/>
      <c r="C2873" s="234"/>
      <c r="D2873" s="235" t="s">
        <v>153</v>
      </c>
      <c r="E2873" s="236" t="s">
        <v>19</v>
      </c>
      <c r="F2873" s="237" t="s">
        <v>4570</v>
      </c>
      <c r="G2873" s="234"/>
      <c r="H2873" s="236" t="s">
        <v>19</v>
      </c>
      <c r="I2873" s="238"/>
      <c r="J2873" s="234"/>
      <c r="K2873" s="234"/>
      <c r="L2873" s="239"/>
      <c r="M2873" s="240"/>
      <c r="N2873" s="241"/>
      <c r="O2873" s="241"/>
      <c r="P2873" s="241"/>
      <c r="Q2873" s="241"/>
      <c r="R2873" s="241"/>
      <c r="S2873" s="241"/>
      <c r="T2873" s="242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3" t="s">
        <v>153</v>
      </c>
      <c r="AU2873" s="243" t="s">
        <v>79</v>
      </c>
      <c r="AV2873" s="13" t="s">
        <v>77</v>
      </c>
      <c r="AW2873" s="13" t="s">
        <v>31</v>
      </c>
      <c r="AX2873" s="13" t="s">
        <v>69</v>
      </c>
      <c r="AY2873" s="243" t="s">
        <v>142</v>
      </c>
    </row>
    <row r="2874" s="14" customFormat="1">
      <c r="A2874" s="14"/>
      <c r="B2874" s="244"/>
      <c r="C2874" s="245"/>
      <c r="D2874" s="235" t="s">
        <v>153</v>
      </c>
      <c r="E2874" s="246" t="s">
        <v>19</v>
      </c>
      <c r="F2874" s="247" t="s">
        <v>4571</v>
      </c>
      <c r="G2874" s="245"/>
      <c r="H2874" s="248">
        <v>4.2999999999999998</v>
      </c>
      <c r="I2874" s="249"/>
      <c r="J2874" s="245"/>
      <c r="K2874" s="245"/>
      <c r="L2874" s="250"/>
      <c r="M2874" s="251"/>
      <c r="N2874" s="252"/>
      <c r="O2874" s="252"/>
      <c r="P2874" s="252"/>
      <c r="Q2874" s="252"/>
      <c r="R2874" s="252"/>
      <c r="S2874" s="252"/>
      <c r="T2874" s="253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4" t="s">
        <v>153</v>
      </c>
      <c r="AU2874" s="254" t="s">
        <v>79</v>
      </c>
      <c r="AV2874" s="14" t="s">
        <v>79</v>
      </c>
      <c r="AW2874" s="14" t="s">
        <v>31</v>
      </c>
      <c r="AX2874" s="14" t="s">
        <v>69</v>
      </c>
      <c r="AY2874" s="254" t="s">
        <v>142</v>
      </c>
    </row>
    <row r="2875" s="13" customFormat="1">
      <c r="A2875" s="13"/>
      <c r="B2875" s="233"/>
      <c r="C2875" s="234"/>
      <c r="D2875" s="235" t="s">
        <v>153</v>
      </c>
      <c r="E2875" s="236" t="s">
        <v>19</v>
      </c>
      <c r="F2875" s="237" t="s">
        <v>4572</v>
      </c>
      <c r="G2875" s="234"/>
      <c r="H2875" s="236" t="s">
        <v>19</v>
      </c>
      <c r="I2875" s="238"/>
      <c r="J2875" s="234"/>
      <c r="K2875" s="234"/>
      <c r="L2875" s="239"/>
      <c r="M2875" s="240"/>
      <c r="N2875" s="241"/>
      <c r="O2875" s="241"/>
      <c r="P2875" s="241"/>
      <c r="Q2875" s="241"/>
      <c r="R2875" s="241"/>
      <c r="S2875" s="241"/>
      <c r="T2875" s="242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3" t="s">
        <v>153</v>
      </c>
      <c r="AU2875" s="243" t="s">
        <v>79</v>
      </c>
      <c r="AV2875" s="13" t="s">
        <v>77</v>
      </c>
      <c r="AW2875" s="13" t="s">
        <v>31</v>
      </c>
      <c r="AX2875" s="13" t="s">
        <v>69</v>
      </c>
      <c r="AY2875" s="243" t="s">
        <v>142</v>
      </c>
    </row>
    <row r="2876" s="14" customFormat="1">
      <c r="A2876" s="14"/>
      <c r="B2876" s="244"/>
      <c r="C2876" s="245"/>
      <c r="D2876" s="235" t="s">
        <v>153</v>
      </c>
      <c r="E2876" s="246" t="s">
        <v>19</v>
      </c>
      <c r="F2876" s="247" t="s">
        <v>4573</v>
      </c>
      <c r="G2876" s="245"/>
      <c r="H2876" s="248">
        <v>48.409999999999997</v>
      </c>
      <c r="I2876" s="249"/>
      <c r="J2876" s="245"/>
      <c r="K2876" s="245"/>
      <c r="L2876" s="250"/>
      <c r="M2876" s="251"/>
      <c r="N2876" s="252"/>
      <c r="O2876" s="252"/>
      <c r="P2876" s="252"/>
      <c r="Q2876" s="252"/>
      <c r="R2876" s="252"/>
      <c r="S2876" s="252"/>
      <c r="T2876" s="253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4" t="s">
        <v>153</v>
      </c>
      <c r="AU2876" s="254" t="s">
        <v>79</v>
      </c>
      <c r="AV2876" s="14" t="s">
        <v>79</v>
      </c>
      <c r="AW2876" s="14" t="s">
        <v>31</v>
      </c>
      <c r="AX2876" s="14" t="s">
        <v>69</v>
      </c>
      <c r="AY2876" s="254" t="s">
        <v>142</v>
      </c>
    </row>
    <row r="2877" s="13" customFormat="1">
      <c r="A2877" s="13"/>
      <c r="B2877" s="233"/>
      <c r="C2877" s="234"/>
      <c r="D2877" s="235" t="s">
        <v>153</v>
      </c>
      <c r="E2877" s="236" t="s">
        <v>19</v>
      </c>
      <c r="F2877" s="237" t="s">
        <v>4574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153</v>
      </c>
      <c r="AU2877" s="243" t="s">
        <v>79</v>
      </c>
      <c r="AV2877" s="13" t="s">
        <v>77</v>
      </c>
      <c r="AW2877" s="13" t="s">
        <v>31</v>
      </c>
      <c r="AX2877" s="13" t="s">
        <v>69</v>
      </c>
      <c r="AY2877" s="243" t="s">
        <v>142</v>
      </c>
    </row>
    <row r="2878" s="14" customFormat="1">
      <c r="A2878" s="14"/>
      <c r="B2878" s="244"/>
      <c r="C2878" s="245"/>
      <c r="D2878" s="235" t="s">
        <v>153</v>
      </c>
      <c r="E2878" s="246" t="s">
        <v>19</v>
      </c>
      <c r="F2878" s="247" t="s">
        <v>4575</v>
      </c>
      <c r="G2878" s="245"/>
      <c r="H2878" s="248">
        <v>40.5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153</v>
      </c>
      <c r="AU2878" s="254" t="s">
        <v>79</v>
      </c>
      <c r="AV2878" s="14" t="s">
        <v>79</v>
      </c>
      <c r="AW2878" s="14" t="s">
        <v>31</v>
      </c>
      <c r="AX2878" s="14" t="s">
        <v>69</v>
      </c>
      <c r="AY2878" s="254" t="s">
        <v>142</v>
      </c>
    </row>
    <row r="2879" s="15" customFormat="1">
      <c r="A2879" s="15"/>
      <c r="B2879" s="255"/>
      <c r="C2879" s="256"/>
      <c r="D2879" s="235" t="s">
        <v>153</v>
      </c>
      <c r="E2879" s="257" t="s">
        <v>19</v>
      </c>
      <c r="F2879" s="258" t="s">
        <v>158</v>
      </c>
      <c r="G2879" s="256"/>
      <c r="H2879" s="259">
        <v>181.70999999999998</v>
      </c>
      <c r="I2879" s="260"/>
      <c r="J2879" s="256"/>
      <c r="K2879" s="256"/>
      <c r="L2879" s="261"/>
      <c r="M2879" s="262"/>
      <c r="N2879" s="263"/>
      <c r="O2879" s="263"/>
      <c r="P2879" s="263"/>
      <c r="Q2879" s="263"/>
      <c r="R2879" s="263"/>
      <c r="S2879" s="263"/>
      <c r="T2879" s="264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65" t="s">
        <v>153</v>
      </c>
      <c r="AU2879" s="265" t="s">
        <v>79</v>
      </c>
      <c r="AV2879" s="15" t="s">
        <v>149</v>
      </c>
      <c r="AW2879" s="15" t="s">
        <v>31</v>
      </c>
      <c r="AX2879" s="15" t="s">
        <v>69</v>
      </c>
      <c r="AY2879" s="265" t="s">
        <v>142</v>
      </c>
    </row>
    <row r="2880" s="14" customFormat="1">
      <c r="A2880" s="14"/>
      <c r="B2880" s="244"/>
      <c r="C2880" s="245"/>
      <c r="D2880" s="235" t="s">
        <v>153</v>
      </c>
      <c r="E2880" s="246" t="s">
        <v>19</v>
      </c>
      <c r="F2880" s="247" t="s">
        <v>4585</v>
      </c>
      <c r="G2880" s="245"/>
      <c r="H2880" s="248">
        <v>199.881</v>
      </c>
      <c r="I2880" s="249"/>
      <c r="J2880" s="245"/>
      <c r="K2880" s="245"/>
      <c r="L2880" s="250"/>
      <c r="M2880" s="251"/>
      <c r="N2880" s="252"/>
      <c r="O2880" s="252"/>
      <c r="P2880" s="252"/>
      <c r="Q2880" s="252"/>
      <c r="R2880" s="252"/>
      <c r="S2880" s="252"/>
      <c r="T2880" s="253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4" t="s">
        <v>153</v>
      </c>
      <c r="AU2880" s="254" t="s">
        <v>79</v>
      </c>
      <c r="AV2880" s="14" t="s">
        <v>79</v>
      </c>
      <c r="AW2880" s="14" t="s">
        <v>31</v>
      </c>
      <c r="AX2880" s="14" t="s">
        <v>77</v>
      </c>
      <c r="AY2880" s="254" t="s">
        <v>142</v>
      </c>
    </row>
    <row r="2881" s="2" customFormat="1" ht="24.15" customHeight="1">
      <c r="A2881" s="41"/>
      <c r="B2881" s="42"/>
      <c r="C2881" s="215" t="s">
        <v>4586</v>
      </c>
      <c r="D2881" s="215" t="s">
        <v>144</v>
      </c>
      <c r="E2881" s="216" t="s">
        <v>4587</v>
      </c>
      <c r="F2881" s="217" t="s">
        <v>4588</v>
      </c>
      <c r="G2881" s="218" t="s">
        <v>147</v>
      </c>
      <c r="H2881" s="219">
        <v>587.01499999999999</v>
      </c>
      <c r="I2881" s="220"/>
      <c r="J2881" s="221">
        <f>ROUND(I2881*H2881,2)</f>
        <v>0</v>
      </c>
      <c r="K2881" s="217" t="s">
        <v>148</v>
      </c>
      <c r="L2881" s="47"/>
      <c r="M2881" s="222" t="s">
        <v>19</v>
      </c>
      <c r="N2881" s="223" t="s">
        <v>40</v>
      </c>
      <c r="O2881" s="87"/>
      <c r="P2881" s="224">
        <f>O2881*H2881</f>
        <v>0</v>
      </c>
      <c r="Q2881" s="224">
        <v>0</v>
      </c>
      <c r="R2881" s="224">
        <f>Q2881*H2881</f>
        <v>0</v>
      </c>
      <c r="S2881" s="224">
        <v>0</v>
      </c>
      <c r="T2881" s="225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6" t="s">
        <v>248</v>
      </c>
      <c r="AT2881" s="226" t="s">
        <v>144</v>
      </c>
      <c r="AU2881" s="226" t="s">
        <v>79</v>
      </c>
      <c r="AY2881" s="20" t="s">
        <v>142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20" t="s">
        <v>77</v>
      </c>
      <c r="BK2881" s="227">
        <f>ROUND(I2881*H2881,2)</f>
        <v>0</v>
      </c>
      <c r="BL2881" s="20" t="s">
        <v>248</v>
      </c>
      <c r="BM2881" s="226" t="s">
        <v>4589</v>
      </c>
    </row>
    <row r="2882" s="2" customFormat="1">
      <c r="A2882" s="41"/>
      <c r="B2882" s="42"/>
      <c r="C2882" s="43"/>
      <c r="D2882" s="228" t="s">
        <v>151</v>
      </c>
      <c r="E2882" s="43"/>
      <c r="F2882" s="229" t="s">
        <v>4590</v>
      </c>
      <c r="G2882" s="43"/>
      <c r="H2882" s="43"/>
      <c r="I2882" s="230"/>
      <c r="J2882" s="43"/>
      <c r="K2882" s="43"/>
      <c r="L2882" s="47"/>
      <c r="M2882" s="231"/>
      <c r="N2882" s="232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151</v>
      </c>
      <c r="AU2882" s="20" t="s">
        <v>79</v>
      </c>
    </row>
    <row r="2883" s="2" customFormat="1" ht="16.5" customHeight="1">
      <c r="A2883" s="41"/>
      <c r="B2883" s="42"/>
      <c r="C2883" s="277" t="s">
        <v>4591</v>
      </c>
      <c r="D2883" s="277" t="s">
        <v>275</v>
      </c>
      <c r="E2883" s="278" t="s">
        <v>4592</v>
      </c>
      <c r="F2883" s="279" t="s">
        <v>4593</v>
      </c>
      <c r="G2883" s="280" t="s">
        <v>147</v>
      </c>
      <c r="H2883" s="281">
        <v>616.36599999999999</v>
      </c>
      <c r="I2883" s="282"/>
      <c r="J2883" s="283">
        <f>ROUND(I2883*H2883,2)</f>
        <v>0</v>
      </c>
      <c r="K2883" s="279" t="s">
        <v>148</v>
      </c>
      <c r="L2883" s="284"/>
      <c r="M2883" s="285" t="s">
        <v>19</v>
      </c>
      <c r="N2883" s="286" t="s">
        <v>40</v>
      </c>
      <c r="O2883" s="87"/>
      <c r="P2883" s="224">
        <f>O2883*H2883</f>
        <v>0</v>
      </c>
      <c r="Q2883" s="224">
        <v>0.0060800000000000003</v>
      </c>
      <c r="R2883" s="224">
        <f>Q2883*H2883</f>
        <v>3.7475052799999999</v>
      </c>
      <c r="S2883" s="224">
        <v>0</v>
      </c>
      <c r="T2883" s="225">
        <f>S2883*H2883</f>
        <v>0</v>
      </c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R2883" s="226" t="s">
        <v>349</v>
      </c>
      <c r="AT2883" s="226" t="s">
        <v>275</v>
      </c>
      <c r="AU2883" s="226" t="s">
        <v>79</v>
      </c>
      <c r="AY2883" s="20" t="s">
        <v>142</v>
      </c>
      <c r="BE2883" s="227">
        <f>IF(N2883="základní",J2883,0)</f>
        <v>0</v>
      </c>
      <c r="BF2883" s="227">
        <f>IF(N2883="snížená",J2883,0)</f>
        <v>0</v>
      </c>
      <c r="BG2883" s="227">
        <f>IF(N2883="zákl. přenesená",J2883,0)</f>
        <v>0</v>
      </c>
      <c r="BH2883" s="227">
        <f>IF(N2883="sníž. přenesená",J2883,0)</f>
        <v>0</v>
      </c>
      <c r="BI2883" s="227">
        <f>IF(N2883="nulová",J2883,0)</f>
        <v>0</v>
      </c>
      <c r="BJ2883" s="20" t="s">
        <v>77</v>
      </c>
      <c r="BK2883" s="227">
        <f>ROUND(I2883*H2883,2)</f>
        <v>0</v>
      </c>
      <c r="BL2883" s="20" t="s">
        <v>248</v>
      </c>
      <c r="BM2883" s="226" t="s">
        <v>4594</v>
      </c>
    </row>
    <row r="2884" s="14" customFormat="1">
      <c r="A2884" s="14"/>
      <c r="B2884" s="244"/>
      <c r="C2884" s="245"/>
      <c r="D2884" s="235" t="s">
        <v>153</v>
      </c>
      <c r="E2884" s="246" t="s">
        <v>19</v>
      </c>
      <c r="F2884" s="247" t="s">
        <v>4595</v>
      </c>
      <c r="G2884" s="245"/>
      <c r="H2884" s="248">
        <v>616.36599999999999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153</v>
      </c>
      <c r="AU2884" s="254" t="s">
        <v>79</v>
      </c>
      <c r="AV2884" s="14" t="s">
        <v>79</v>
      </c>
      <c r="AW2884" s="14" t="s">
        <v>31</v>
      </c>
      <c r="AX2884" s="14" t="s">
        <v>77</v>
      </c>
      <c r="AY2884" s="254" t="s">
        <v>142</v>
      </c>
    </row>
    <row r="2885" s="2" customFormat="1" ht="24.15" customHeight="1">
      <c r="A2885" s="41"/>
      <c r="B2885" s="42"/>
      <c r="C2885" s="215" t="s">
        <v>4596</v>
      </c>
      <c r="D2885" s="215" t="s">
        <v>144</v>
      </c>
      <c r="E2885" s="216" t="s">
        <v>4597</v>
      </c>
      <c r="F2885" s="217" t="s">
        <v>4598</v>
      </c>
      <c r="G2885" s="218" t="s">
        <v>147</v>
      </c>
      <c r="H2885" s="219">
        <v>587.01499999999999</v>
      </c>
      <c r="I2885" s="220"/>
      <c r="J2885" s="221">
        <f>ROUND(I2885*H2885,2)</f>
        <v>0</v>
      </c>
      <c r="K2885" s="217" t="s">
        <v>148</v>
      </c>
      <c r="L2885" s="47"/>
      <c r="M2885" s="222" t="s">
        <v>19</v>
      </c>
      <c r="N2885" s="223" t="s">
        <v>40</v>
      </c>
      <c r="O2885" s="87"/>
      <c r="P2885" s="224">
        <f>O2885*H2885</f>
        <v>0</v>
      </c>
      <c r="Q2885" s="224">
        <v>1.0000000000000001E-05</v>
      </c>
      <c r="R2885" s="224">
        <f>Q2885*H2885</f>
        <v>0.0058701500000000002</v>
      </c>
      <c r="S2885" s="224">
        <v>0</v>
      </c>
      <c r="T2885" s="225">
        <f>S2885*H2885</f>
        <v>0</v>
      </c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R2885" s="226" t="s">
        <v>248</v>
      </c>
      <c r="AT2885" s="226" t="s">
        <v>144</v>
      </c>
      <c r="AU2885" s="226" t="s">
        <v>79</v>
      </c>
      <c r="AY2885" s="20" t="s">
        <v>142</v>
      </c>
      <c r="BE2885" s="227">
        <f>IF(N2885="základní",J2885,0)</f>
        <v>0</v>
      </c>
      <c r="BF2885" s="227">
        <f>IF(N2885="snížená",J2885,0)</f>
        <v>0</v>
      </c>
      <c r="BG2885" s="227">
        <f>IF(N2885="zákl. přenesená",J2885,0)</f>
        <v>0</v>
      </c>
      <c r="BH2885" s="227">
        <f>IF(N2885="sníž. přenesená",J2885,0)</f>
        <v>0</v>
      </c>
      <c r="BI2885" s="227">
        <f>IF(N2885="nulová",J2885,0)</f>
        <v>0</v>
      </c>
      <c r="BJ2885" s="20" t="s">
        <v>77</v>
      </c>
      <c r="BK2885" s="227">
        <f>ROUND(I2885*H2885,2)</f>
        <v>0</v>
      </c>
      <c r="BL2885" s="20" t="s">
        <v>248</v>
      </c>
      <c r="BM2885" s="226" t="s">
        <v>4599</v>
      </c>
    </row>
    <row r="2886" s="2" customFormat="1">
      <c r="A2886" s="41"/>
      <c r="B2886" s="42"/>
      <c r="C2886" s="43"/>
      <c r="D2886" s="228" t="s">
        <v>151</v>
      </c>
      <c r="E2886" s="43"/>
      <c r="F2886" s="229" t="s">
        <v>4600</v>
      </c>
      <c r="G2886" s="43"/>
      <c r="H2886" s="43"/>
      <c r="I2886" s="230"/>
      <c r="J2886" s="43"/>
      <c r="K2886" s="43"/>
      <c r="L2886" s="47"/>
      <c r="M2886" s="231"/>
      <c r="N2886" s="232"/>
      <c r="O2886" s="87"/>
      <c r="P2886" s="87"/>
      <c r="Q2886" s="87"/>
      <c r="R2886" s="87"/>
      <c r="S2886" s="87"/>
      <c r="T2886" s="88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T2886" s="20" t="s">
        <v>151</v>
      </c>
      <c r="AU2886" s="20" t="s">
        <v>79</v>
      </c>
    </row>
    <row r="2887" s="2" customFormat="1" ht="16.5" customHeight="1">
      <c r="A2887" s="41"/>
      <c r="B2887" s="42"/>
      <c r="C2887" s="277" t="s">
        <v>4601</v>
      </c>
      <c r="D2887" s="277" t="s">
        <v>275</v>
      </c>
      <c r="E2887" s="278" t="s">
        <v>4602</v>
      </c>
      <c r="F2887" s="279" t="s">
        <v>4603</v>
      </c>
      <c r="G2887" s="280" t="s">
        <v>147</v>
      </c>
      <c r="H2887" s="281">
        <v>645.71699999999998</v>
      </c>
      <c r="I2887" s="282"/>
      <c r="J2887" s="283">
        <f>ROUND(I2887*H2887,2)</f>
        <v>0</v>
      </c>
      <c r="K2887" s="279" t="s">
        <v>148</v>
      </c>
      <c r="L2887" s="284"/>
      <c r="M2887" s="285" t="s">
        <v>19</v>
      </c>
      <c r="N2887" s="286" t="s">
        <v>40</v>
      </c>
      <c r="O2887" s="87"/>
      <c r="P2887" s="224">
        <f>O2887*H2887</f>
        <v>0</v>
      </c>
      <c r="Q2887" s="224">
        <v>0.00018000000000000001</v>
      </c>
      <c r="R2887" s="224">
        <f>Q2887*H2887</f>
        <v>0.11622906000000001</v>
      </c>
      <c r="S2887" s="224">
        <v>0</v>
      </c>
      <c r="T2887" s="225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6" t="s">
        <v>349</v>
      </c>
      <c r="AT2887" s="226" t="s">
        <v>275</v>
      </c>
      <c r="AU2887" s="226" t="s">
        <v>79</v>
      </c>
      <c r="AY2887" s="20" t="s">
        <v>142</v>
      </c>
      <c r="BE2887" s="227">
        <f>IF(N2887="základní",J2887,0)</f>
        <v>0</v>
      </c>
      <c r="BF2887" s="227">
        <f>IF(N2887="snížená",J2887,0)</f>
        <v>0</v>
      </c>
      <c r="BG2887" s="227">
        <f>IF(N2887="zákl. přenesená",J2887,0)</f>
        <v>0</v>
      </c>
      <c r="BH2887" s="227">
        <f>IF(N2887="sníž. přenesená",J2887,0)</f>
        <v>0</v>
      </c>
      <c r="BI2887" s="227">
        <f>IF(N2887="nulová",J2887,0)</f>
        <v>0</v>
      </c>
      <c r="BJ2887" s="20" t="s">
        <v>77</v>
      </c>
      <c r="BK2887" s="227">
        <f>ROUND(I2887*H2887,2)</f>
        <v>0</v>
      </c>
      <c r="BL2887" s="20" t="s">
        <v>248</v>
      </c>
      <c r="BM2887" s="226" t="s">
        <v>4604</v>
      </c>
    </row>
    <row r="2888" s="14" customFormat="1">
      <c r="A2888" s="14"/>
      <c r="B2888" s="244"/>
      <c r="C2888" s="245"/>
      <c r="D2888" s="235" t="s">
        <v>153</v>
      </c>
      <c r="E2888" s="246" t="s">
        <v>19</v>
      </c>
      <c r="F2888" s="247" t="s">
        <v>4605</v>
      </c>
      <c r="G2888" s="245"/>
      <c r="H2888" s="248">
        <v>645.71699999999998</v>
      </c>
      <c r="I2888" s="249"/>
      <c r="J2888" s="245"/>
      <c r="K2888" s="245"/>
      <c r="L2888" s="250"/>
      <c r="M2888" s="251"/>
      <c r="N2888" s="252"/>
      <c r="O2888" s="252"/>
      <c r="P2888" s="252"/>
      <c r="Q2888" s="252"/>
      <c r="R2888" s="252"/>
      <c r="S2888" s="252"/>
      <c r="T2888" s="253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4" t="s">
        <v>153</v>
      </c>
      <c r="AU2888" s="254" t="s">
        <v>79</v>
      </c>
      <c r="AV2888" s="14" t="s">
        <v>79</v>
      </c>
      <c r="AW2888" s="14" t="s">
        <v>31</v>
      </c>
      <c r="AX2888" s="14" t="s">
        <v>77</v>
      </c>
      <c r="AY2888" s="254" t="s">
        <v>142</v>
      </c>
    </row>
    <row r="2889" s="2" customFormat="1" ht="24.15" customHeight="1">
      <c r="A2889" s="41"/>
      <c r="B2889" s="42"/>
      <c r="C2889" s="215" t="s">
        <v>4606</v>
      </c>
      <c r="D2889" s="215" t="s">
        <v>144</v>
      </c>
      <c r="E2889" s="216" t="s">
        <v>4607</v>
      </c>
      <c r="F2889" s="217" t="s">
        <v>4608</v>
      </c>
      <c r="G2889" s="218" t="s">
        <v>147</v>
      </c>
      <c r="H2889" s="219">
        <v>301.89999999999998</v>
      </c>
      <c r="I2889" s="220"/>
      <c r="J2889" s="221">
        <f>ROUND(I2889*H2889,2)</f>
        <v>0</v>
      </c>
      <c r="K2889" s="217" t="s">
        <v>148</v>
      </c>
      <c r="L2889" s="47"/>
      <c r="M2889" s="222" t="s">
        <v>19</v>
      </c>
      <c r="N2889" s="223" t="s">
        <v>40</v>
      </c>
      <c r="O2889" s="87"/>
      <c r="P2889" s="224">
        <f>O2889*H2889</f>
        <v>0</v>
      </c>
      <c r="Q2889" s="224">
        <v>0</v>
      </c>
      <c r="R2889" s="224">
        <f>Q2889*H2889</f>
        <v>0</v>
      </c>
      <c r="S2889" s="224">
        <v>0</v>
      </c>
      <c r="T2889" s="225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6" t="s">
        <v>248</v>
      </c>
      <c r="AT2889" s="226" t="s">
        <v>144</v>
      </c>
      <c r="AU2889" s="226" t="s">
        <v>79</v>
      </c>
      <c r="AY2889" s="20" t="s">
        <v>142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20" t="s">
        <v>77</v>
      </c>
      <c r="BK2889" s="227">
        <f>ROUND(I2889*H2889,2)</f>
        <v>0</v>
      </c>
      <c r="BL2889" s="20" t="s">
        <v>248</v>
      </c>
      <c r="BM2889" s="226" t="s">
        <v>4609</v>
      </c>
    </row>
    <row r="2890" s="2" customFormat="1">
      <c r="A2890" s="41"/>
      <c r="B2890" s="42"/>
      <c r="C2890" s="43"/>
      <c r="D2890" s="228" t="s">
        <v>151</v>
      </c>
      <c r="E2890" s="43"/>
      <c r="F2890" s="229" t="s">
        <v>4610</v>
      </c>
      <c r="G2890" s="43"/>
      <c r="H2890" s="43"/>
      <c r="I2890" s="230"/>
      <c r="J2890" s="43"/>
      <c r="K2890" s="43"/>
      <c r="L2890" s="47"/>
      <c r="M2890" s="231"/>
      <c r="N2890" s="232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151</v>
      </c>
      <c r="AU2890" s="20" t="s">
        <v>79</v>
      </c>
    </row>
    <row r="2891" s="2" customFormat="1" ht="16.5" customHeight="1">
      <c r="A2891" s="41"/>
      <c r="B2891" s="42"/>
      <c r="C2891" s="277" t="s">
        <v>4611</v>
      </c>
      <c r="D2891" s="277" t="s">
        <v>275</v>
      </c>
      <c r="E2891" s="278" t="s">
        <v>4612</v>
      </c>
      <c r="F2891" s="279" t="s">
        <v>4613</v>
      </c>
      <c r="G2891" s="280" t="s">
        <v>147</v>
      </c>
      <c r="H2891" s="281">
        <v>351.86399999999998</v>
      </c>
      <c r="I2891" s="282"/>
      <c r="J2891" s="283">
        <f>ROUND(I2891*H2891,2)</f>
        <v>0</v>
      </c>
      <c r="K2891" s="279" t="s">
        <v>148</v>
      </c>
      <c r="L2891" s="284"/>
      <c r="M2891" s="285" t="s">
        <v>19</v>
      </c>
      <c r="N2891" s="286" t="s">
        <v>40</v>
      </c>
      <c r="O2891" s="87"/>
      <c r="P2891" s="224">
        <f>O2891*H2891</f>
        <v>0</v>
      </c>
      <c r="Q2891" s="224">
        <v>0.00040000000000000002</v>
      </c>
      <c r="R2891" s="224">
        <f>Q2891*H2891</f>
        <v>0.1407456</v>
      </c>
      <c r="S2891" s="224">
        <v>0</v>
      </c>
      <c r="T2891" s="225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6" t="s">
        <v>349</v>
      </c>
      <c r="AT2891" s="226" t="s">
        <v>275</v>
      </c>
      <c r="AU2891" s="226" t="s">
        <v>79</v>
      </c>
      <c r="AY2891" s="20" t="s">
        <v>142</v>
      </c>
      <c r="BE2891" s="227">
        <f>IF(N2891="základní",J2891,0)</f>
        <v>0</v>
      </c>
      <c r="BF2891" s="227">
        <f>IF(N2891="snížená",J2891,0)</f>
        <v>0</v>
      </c>
      <c r="BG2891" s="227">
        <f>IF(N2891="zákl. přenesená",J2891,0)</f>
        <v>0</v>
      </c>
      <c r="BH2891" s="227">
        <f>IF(N2891="sníž. přenesená",J2891,0)</f>
        <v>0</v>
      </c>
      <c r="BI2891" s="227">
        <f>IF(N2891="nulová",J2891,0)</f>
        <v>0</v>
      </c>
      <c r="BJ2891" s="20" t="s">
        <v>77</v>
      </c>
      <c r="BK2891" s="227">
        <f>ROUND(I2891*H2891,2)</f>
        <v>0</v>
      </c>
      <c r="BL2891" s="20" t="s">
        <v>248</v>
      </c>
      <c r="BM2891" s="226" t="s">
        <v>4614</v>
      </c>
    </row>
    <row r="2892" s="14" customFormat="1">
      <c r="A2892" s="14"/>
      <c r="B2892" s="244"/>
      <c r="C2892" s="245"/>
      <c r="D2892" s="235" t="s">
        <v>153</v>
      </c>
      <c r="E2892" s="246" t="s">
        <v>19</v>
      </c>
      <c r="F2892" s="247" t="s">
        <v>4494</v>
      </c>
      <c r="G2892" s="245"/>
      <c r="H2892" s="248">
        <v>351.86399999999998</v>
      </c>
      <c r="I2892" s="249"/>
      <c r="J2892" s="245"/>
      <c r="K2892" s="245"/>
      <c r="L2892" s="250"/>
      <c r="M2892" s="251"/>
      <c r="N2892" s="252"/>
      <c r="O2892" s="252"/>
      <c r="P2892" s="252"/>
      <c r="Q2892" s="252"/>
      <c r="R2892" s="252"/>
      <c r="S2892" s="252"/>
      <c r="T2892" s="253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4" t="s">
        <v>153</v>
      </c>
      <c r="AU2892" s="254" t="s">
        <v>79</v>
      </c>
      <c r="AV2892" s="14" t="s">
        <v>79</v>
      </c>
      <c r="AW2892" s="14" t="s">
        <v>31</v>
      </c>
      <c r="AX2892" s="14" t="s">
        <v>77</v>
      </c>
      <c r="AY2892" s="254" t="s">
        <v>142</v>
      </c>
    </row>
    <row r="2893" s="2" customFormat="1" ht="24.15" customHeight="1">
      <c r="A2893" s="41"/>
      <c r="B2893" s="42"/>
      <c r="C2893" s="215" t="s">
        <v>4615</v>
      </c>
      <c r="D2893" s="215" t="s">
        <v>144</v>
      </c>
      <c r="E2893" s="216" t="s">
        <v>4616</v>
      </c>
      <c r="F2893" s="217" t="s">
        <v>4617</v>
      </c>
      <c r="G2893" s="218" t="s">
        <v>3326</v>
      </c>
      <c r="H2893" s="294"/>
      <c r="I2893" s="220"/>
      <c r="J2893" s="221">
        <f>ROUND(I2893*H2893,2)</f>
        <v>0</v>
      </c>
      <c r="K2893" s="217" t="s">
        <v>148</v>
      </c>
      <c r="L2893" s="47"/>
      <c r="M2893" s="222" t="s">
        <v>19</v>
      </c>
      <c r="N2893" s="223" t="s">
        <v>40</v>
      </c>
      <c r="O2893" s="87"/>
      <c r="P2893" s="224">
        <f>O2893*H2893</f>
        <v>0</v>
      </c>
      <c r="Q2893" s="224">
        <v>0</v>
      </c>
      <c r="R2893" s="224">
        <f>Q2893*H2893</f>
        <v>0</v>
      </c>
      <c r="S2893" s="224">
        <v>0</v>
      </c>
      <c r="T2893" s="225">
        <f>S2893*H2893</f>
        <v>0</v>
      </c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R2893" s="226" t="s">
        <v>248</v>
      </c>
      <c r="AT2893" s="226" t="s">
        <v>144</v>
      </c>
      <c r="AU2893" s="226" t="s">
        <v>79</v>
      </c>
      <c r="AY2893" s="20" t="s">
        <v>142</v>
      </c>
      <c r="BE2893" s="227">
        <f>IF(N2893="základní",J2893,0)</f>
        <v>0</v>
      </c>
      <c r="BF2893" s="227">
        <f>IF(N2893="snížená",J2893,0)</f>
        <v>0</v>
      </c>
      <c r="BG2893" s="227">
        <f>IF(N2893="zákl. přenesená",J2893,0)</f>
        <v>0</v>
      </c>
      <c r="BH2893" s="227">
        <f>IF(N2893="sníž. přenesená",J2893,0)</f>
        <v>0</v>
      </c>
      <c r="BI2893" s="227">
        <f>IF(N2893="nulová",J2893,0)</f>
        <v>0</v>
      </c>
      <c r="BJ2893" s="20" t="s">
        <v>77</v>
      </c>
      <c r="BK2893" s="227">
        <f>ROUND(I2893*H2893,2)</f>
        <v>0</v>
      </c>
      <c r="BL2893" s="20" t="s">
        <v>248</v>
      </c>
      <c r="BM2893" s="226" t="s">
        <v>4618</v>
      </c>
    </row>
    <row r="2894" s="2" customFormat="1">
      <c r="A2894" s="41"/>
      <c r="B2894" s="42"/>
      <c r="C2894" s="43"/>
      <c r="D2894" s="228" t="s">
        <v>151</v>
      </c>
      <c r="E2894" s="43"/>
      <c r="F2894" s="229" t="s">
        <v>4619</v>
      </c>
      <c r="G2894" s="43"/>
      <c r="H2894" s="43"/>
      <c r="I2894" s="230"/>
      <c r="J2894" s="43"/>
      <c r="K2894" s="43"/>
      <c r="L2894" s="47"/>
      <c r="M2894" s="231"/>
      <c r="N2894" s="232"/>
      <c r="O2894" s="87"/>
      <c r="P2894" s="87"/>
      <c r="Q2894" s="87"/>
      <c r="R2894" s="87"/>
      <c r="S2894" s="87"/>
      <c r="T2894" s="88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20" t="s">
        <v>151</v>
      </c>
      <c r="AU2894" s="20" t="s">
        <v>79</v>
      </c>
    </row>
    <row r="2895" s="12" customFormat="1" ht="22.8" customHeight="1">
      <c r="A2895" s="12"/>
      <c r="B2895" s="199"/>
      <c r="C2895" s="200"/>
      <c r="D2895" s="201" t="s">
        <v>68</v>
      </c>
      <c r="E2895" s="213" t="s">
        <v>4620</v>
      </c>
      <c r="F2895" s="213" t="s">
        <v>4621</v>
      </c>
      <c r="G2895" s="200"/>
      <c r="H2895" s="200"/>
      <c r="I2895" s="203"/>
      <c r="J2895" s="214">
        <f>BK2895</f>
        <v>0</v>
      </c>
      <c r="K2895" s="200"/>
      <c r="L2895" s="205"/>
      <c r="M2895" s="206"/>
      <c r="N2895" s="207"/>
      <c r="O2895" s="207"/>
      <c r="P2895" s="208">
        <f>SUM(P2896:P2903)</f>
        <v>0</v>
      </c>
      <c r="Q2895" s="207"/>
      <c r="R2895" s="208">
        <f>SUM(R2896:R2903)</f>
        <v>0</v>
      </c>
      <c r="S2895" s="207"/>
      <c r="T2895" s="209">
        <f>SUM(T2896:T2903)</f>
        <v>0</v>
      </c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R2895" s="210" t="s">
        <v>79</v>
      </c>
      <c r="AT2895" s="211" t="s">
        <v>68</v>
      </c>
      <c r="AU2895" s="211" t="s">
        <v>77</v>
      </c>
      <c r="AY2895" s="210" t="s">
        <v>142</v>
      </c>
      <c r="BK2895" s="212">
        <f>SUM(BK2896:BK2903)</f>
        <v>0</v>
      </c>
    </row>
    <row r="2896" s="2" customFormat="1" ht="16.5" customHeight="1">
      <c r="A2896" s="41"/>
      <c r="B2896" s="42"/>
      <c r="C2896" s="215" t="s">
        <v>4622</v>
      </c>
      <c r="D2896" s="215" t="s">
        <v>144</v>
      </c>
      <c r="E2896" s="216" t="s">
        <v>265</v>
      </c>
      <c r="F2896" s="217" t="s">
        <v>4623</v>
      </c>
      <c r="G2896" s="218" t="s">
        <v>1598</v>
      </c>
      <c r="H2896" s="219">
        <v>31.199999999999999</v>
      </c>
      <c r="I2896" s="220"/>
      <c r="J2896" s="221">
        <f>ROUND(I2896*H2896,2)</f>
        <v>0</v>
      </c>
      <c r="K2896" s="217" t="s">
        <v>19</v>
      </c>
      <c r="L2896" s="47"/>
      <c r="M2896" s="222" t="s">
        <v>19</v>
      </c>
      <c r="N2896" s="223" t="s">
        <v>40</v>
      </c>
      <c r="O2896" s="87"/>
      <c r="P2896" s="224">
        <f>O2896*H2896</f>
        <v>0</v>
      </c>
      <c r="Q2896" s="224">
        <v>0</v>
      </c>
      <c r="R2896" s="224">
        <f>Q2896*H2896</f>
        <v>0</v>
      </c>
      <c r="S2896" s="224">
        <v>0</v>
      </c>
      <c r="T2896" s="225">
        <f>S2896*H2896</f>
        <v>0</v>
      </c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R2896" s="226" t="s">
        <v>248</v>
      </c>
      <c r="AT2896" s="226" t="s">
        <v>144</v>
      </c>
      <c r="AU2896" s="226" t="s">
        <v>79</v>
      </c>
      <c r="AY2896" s="20" t="s">
        <v>142</v>
      </c>
      <c r="BE2896" s="227">
        <f>IF(N2896="základní",J2896,0)</f>
        <v>0</v>
      </c>
      <c r="BF2896" s="227">
        <f>IF(N2896="snížená",J2896,0)</f>
        <v>0</v>
      </c>
      <c r="BG2896" s="227">
        <f>IF(N2896="zákl. přenesená",J2896,0)</f>
        <v>0</v>
      </c>
      <c r="BH2896" s="227">
        <f>IF(N2896="sníž. přenesená",J2896,0)</f>
        <v>0</v>
      </c>
      <c r="BI2896" s="227">
        <f>IF(N2896="nulová",J2896,0)</f>
        <v>0</v>
      </c>
      <c r="BJ2896" s="20" t="s">
        <v>77</v>
      </c>
      <c r="BK2896" s="227">
        <f>ROUND(I2896*H2896,2)</f>
        <v>0</v>
      </c>
      <c r="BL2896" s="20" t="s">
        <v>248</v>
      </c>
      <c r="BM2896" s="226" t="s">
        <v>4624</v>
      </c>
    </row>
    <row r="2897" s="2" customFormat="1" ht="16.5" customHeight="1">
      <c r="A2897" s="41"/>
      <c r="B2897" s="42"/>
      <c r="C2897" s="215" t="s">
        <v>4625</v>
      </c>
      <c r="D2897" s="215" t="s">
        <v>144</v>
      </c>
      <c r="E2897" s="216" t="s">
        <v>274</v>
      </c>
      <c r="F2897" s="217" t="s">
        <v>4626</v>
      </c>
      <c r="G2897" s="218" t="s">
        <v>1598</v>
      </c>
      <c r="H2897" s="219">
        <v>20.399999999999999</v>
      </c>
      <c r="I2897" s="220"/>
      <c r="J2897" s="221">
        <f>ROUND(I2897*H2897,2)</f>
        <v>0</v>
      </c>
      <c r="K2897" s="217" t="s">
        <v>19</v>
      </c>
      <c r="L2897" s="47"/>
      <c r="M2897" s="222" t="s">
        <v>19</v>
      </c>
      <c r="N2897" s="223" t="s">
        <v>40</v>
      </c>
      <c r="O2897" s="87"/>
      <c r="P2897" s="224">
        <f>O2897*H2897</f>
        <v>0</v>
      </c>
      <c r="Q2897" s="224">
        <v>0</v>
      </c>
      <c r="R2897" s="224">
        <f>Q2897*H2897</f>
        <v>0</v>
      </c>
      <c r="S2897" s="224">
        <v>0</v>
      </c>
      <c r="T2897" s="225">
        <f>S2897*H2897</f>
        <v>0</v>
      </c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R2897" s="226" t="s">
        <v>248</v>
      </c>
      <c r="AT2897" s="226" t="s">
        <v>144</v>
      </c>
      <c r="AU2897" s="226" t="s">
        <v>79</v>
      </c>
      <c r="AY2897" s="20" t="s">
        <v>142</v>
      </c>
      <c r="BE2897" s="227">
        <f>IF(N2897="základní",J2897,0)</f>
        <v>0</v>
      </c>
      <c r="BF2897" s="227">
        <f>IF(N2897="snížená",J2897,0)</f>
        <v>0</v>
      </c>
      <c r="BG2897" s="227">
        <f>IF(N2897="zákl. přenesená",J2897,0)</f>
        <v>0</v>
      </c>
      <c r="BH2897" s="227">
        <f>IF(N2897="sníž. přenesená",J2897,0)</f>
        <v>0</v>
      </c>
      <c r="BI2897" s="227">
        <f>IF(N2897="nulová",J2897,0)</f>
        <v>0</v>
      </c>
      <c r="BJ2897" s="20" t="s">
        <v>77</v>
      </c>
      <c r="BK2897" s="227">
        <f>ROUND(I2897*H2897,2)</f>
        <v>0</v>
      </c>
      <c r="BL2897" s="20" t="s">
        <v>248</v>
      </c>
      <c r="BM2897" s="226" t="s">
        <v>4627</v>
      </c>
    </row>
    <row r="2898" s="2" customFormat="1" ht="16.5" customHeight="1">
      <c r="A2898" s="41"/>
      <c r="B2898" s="42"/>
      <c r="C2898" s="215" t="s">
        <v>4628</v>
      </c>
      <c r="D2898" s="215" t="s">
        <v>144</v>
      </c>
      <c r="E2898" s="216" t="s">
        <v>7</v>
      </c>
      <c r="F2898" s="217" t="s">
        <v>4629</v>
      </c>
      <c r="G2898" s="218" t="s">
        <v>1598</v>
      </c>
      <c r="H2898" s="219">
        <v>34.200000000000003</v>
      </c>
      <c r="I2898" s="220"/>
      <c r="J2898" s="221">
        <f>ROUND(I2898*H2898,2)</f>
        <v>0</v>
      </c>
      <c r="K2898" s="217" t="s">
        <v>19</v>
      </c>
      <c r="L2898" s="47"/>
      <c r="M2898" s="222" t="s">
        <v>19</v>
      </c>
      <c r="N2898" s="223" t="s">
        <v>40</v>
      </c>
      <c r="O2898" s="87"/>
      <c r="P2898" s="224">
        <f>O2898*H2898</f>
        <v>0</v>
      </c>
      <c r="Q2898" s="224">
        <v>0</v>
      </c>
      <c r="R2898" s="224">
        <f>Q2898*H2898</f>
        <v>0</v>
      </c>
      <c r="S2898" s="224">
        <v>0</v>
      </c>
      <c r="T2898" s="225">
        <f>S2898*H2898</f>
        <v>0</v>
      </c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R2898" s="226" t="s">
        <v>248</v>
      </c>
      <c r="AT2898" s="226" t="s">
        <v>144</v>
      </c>
      <c r="AU2898" s="226" t="s">
        <v>79</v>
      </c>
      <c r="AY2898" s="20" t="s">
        <v>142</v>
      </c>
      <c r="BE2898" s="227">
        <f>IF(N2898="základní",J2898,0)</f>
        <v>0</v>
      </c>
      <c r="BF2898" s="227">
        <f>IF(N2898="snížená",J2898,0)</f>
        <v>0</v>
      </c>
      <c r="BG2898" s="227">
        <f>IF(N2898="zákl. přenesená",J2898,0)</f>
        <v>0</v>
      </c>
      <c r="BH2898" s="227">
        <f>IF(N2898="sníž. přenesená",J2898,0)</f>
        <v>0</v>
      </c>
      <c r="BI2898" s="227">
        <f>IF(N2898="nulová",J2898,0)</f>
        <v>0</v>
      </c>
      <c r="BJ2898" s="20" t="s">
        <v>77</v>
      </c>
      <c r="BK2898" s="227">
        <f>ROUND(I2898*H2898,2)</f>
        <v>0</v>
      </c>
      <c r="BL2898" s="20" t="s">
        <v>248</v>
      </c>
      <c r="BM2898" s="226" t="s">
        <v>4630</v>
      </c>
    </row>
    <row r="2899" s="2" customFormat="1" ht="16.5" customHeight="1">
      <c r="A2899" s="41"/>
      <c r="B2899" s="42"/>
      <c r="C2899" s="215" t="s">
        <v>4631</v>
      </c>
      <c r="D2899" s="215" t="s">
        <v>144</v>
      </c>
      <c r="E2899" s="216" t="s">
        <v>287</v>
      </c>
      <c r="F2899" s="217" t="s">
        <v>4632</v>
      </c>
      <c r="G2899" s="218" t="s">
        <v>1598</v>
      </c>
      <c r="H2899" s="219">
        <v>31.199999999999999</v>
      </c>
      <c r="I2899" s="220"/>
      <c r="J2899" s="221">
        <f>ROUND(I2899*H2899,2)</f>
        <v>0</v>
      </c>
      <c r="K2899" s="217" t="s">
        <v>19</v>
      </c>
      <c r="L2899" s="47"/>
      <c r="M2899" s="222" t="s">
        <v>19</v>
      </c>
      <c r="N2899" s="223" t="s">
        <v>40</v>
      </c>
      <c r="O2899" s="87"/>
      <c r="P2899" s="224">
        <f>O2899*H2899</f>
        <v>0</v>
      </c>
      <c r="Q2899" s="224">
        <v>0</v>
      </c>
      <c r="R2899" s="224">
        <f>Q2899*H2899</f>
        <v>0</v>
      </c>
      <c r="S2899" s="224">
        <v>0</v>
      </c>
      <c r="T2899" s="225">
        <f>S2899*H2899</f>
        <v>0</v>
      </c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R2899" s="226" t="s">
        <v>248</v>
      </c>
      <c r="AT2899" s="226" t="s">
        <v>144</v>
      </c>
      <c r="AU2899" s="226" t="s">
        <v>79</v>
      </c>
      <c r="AY2899" s="20" t="s">
        <v>142</v>
      </c>
      <c r="BE2899" s="227">
        <f>IF(N2899="základní",J2899,0)</f>
        <v>0</v>
      </c>
      <c r="BF2899" s="227">
        <f>IF(N2899="snížená",J2899,0)</f>
        <v>0</v>
      </c>
      <c r="BG2899" s="227">
        <f>IF(N2899="zákl. přenesená",J2899,0)</f>
        <v>0</v>
      </c>
      <c r="BH2899" s="227">
        <f>IF(N2899="sníž. přenesená",J2899,0)</f>
        <v>0</v>
      </c>
      <c r="BI2899" s="227">
        <f>IF(N2899="nulová",J2899,0)</f>
        <v>0</v>
      </c>
      <c r="BJ2899" s="20" t="s">
        <v>77</v>
      </c>
      <c r="BK2899" s="227">
        <f>ROUND(I2899*H2899,2)</f>
        <v>0</v>
      </c>
      <c r="BL2899" s="20" t="s">
        <v>248</v>
      </c>
      <c r="BM2899" s="226" t="s">
        <v>4633</v>
      </c>
    </row>
    <row r="2900" s="2" customFormat="1" ht="16.5" customHeight="1">
      <c r="A2900" s="41"/>
      <c r="B2900" s="42"/>
      <c r="C2900" s="215" t="s">
        <v>4634</v>
      </c>
      <c r="D2900" s="215" t="s">
        <v>144</v>
      </c>
      <c r="E2900" s="216" t="s">
        <v>293</v>
      </c>
      <c r="F2900" s="217" t="s">
        <v>4635</v>
      </c>
      <c r="G2900" s="218" t="s">
        <v>1598</v>
      </c>
      <c r="H2900" s="219">
        <v>136.80000000000001</v>
      </c>
      <c r="I2900" s="220"/>
      <c r="J2900" s="221">
        <f>ROUND(I2900*H2900,2)</f>
        <v>0</v>
      </c>
      <c r="K2900" s="217" t="s">
        <v>19</v>
      </c>
      <c r="L2900" s="47"/>
      <c r="M2900" s="222" t="s">
        <v>19</v>
      </c>
      <c r="N2900" s="223" t="s">
        <v>40</v>
      </c>
      <c r="O2900" s="87"/>
      <c r="P2900" s="224">
        <f>O2900*H2900</f>
        <v>0</v>
      </c>
      <c r="Q2900" s="224">
        <v>0</v>
      </c>
      <c r="R2900" s="224">
        <f>Q2900*H2900</f>
        <v>0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248</v>
      </c>
      <c r="AT2900" s="226" t="s">
        <v>144</v>
      </c>
      <c r="AU2900" s="226" t="s">
        <v>79</v>
      </c>
      <c r="AY2900" s="20" t="s">
        <v>142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77</v>
      </c>
      <c r="BK2900" s="227">
        <f>ROUND(I2900*H2900,2)</f>
        <v>0</v>
      </c>
      <c r="BL2900" s="20" t="s">
        <v>248</v>
      </c>
      <c r="BM2900" s="226" t="s">
        <v>4636</v>
      </c>
    </row>
    <row r="2901" s="2" customFormat="1" ht="16.5" customHeight="1">
      <c r="A2901" s="41"/>
      <c r="B2901" s="42"/>
      <c r="C2901" s="215" t="s">
        <v>4637</v>
      </c>
      <c r="D2901" s="215" t="s">
        <v>144</v>
      </c>
      <c r="E2901" s="216" t="s">
        <v>300</v>
      </c>
      <c r="F2901" s="217" t="s">
        <v>4638</v>
      </c>
      <c r="G2901" s="218" t="s">
        <v>1598</v>
      </c>
      <c r="H2901" s="219">
        <v>213</v>
      </c>
      <c r="I2901" s="220"/>
      <c r="J2901" s="221">
        <f>ROUND(I2901*H2901,2)</f>
        <v>0</v>
      </c>
      <c r="K2901" s="217" t="s">
        <v>19</v>
      </c>
      <c r="L2901" s="47"/>
      <c r="M2901" s="222" t="s">
        <v>19</v>
      </c>
      <c r="N2901" s="223" t="s">
        <v>40</v>
      </c>
      <c r="O2901" s="87"/>
      <c r="P2901" s="224">
        <f>O2901*H2901</f>
        <v>0</v>
      </c>
      <c r="Q2901" s="224">
        <v>0</v>
      </c>
      <c r="R2901" s="224">
        <f>Q2901*H2901</f>
        <v>0</v>
      </c>
      <c r="S2901" s="224">
        <v>0</v>
      </c>
      <c r="T2901" s="225">
        <f>S2901*H2901</f>
        <v>0</v>
      </c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R2901" s="226" t="s">
        <v>248</v>
      </c>
      <c r="AT2901" s="226" t="s">
        <v>144</v>
      </c>
      <c r="AU2901" s="226" t="s">
        <v>79</v>
      </c>
      <c r="AY2901" s="20" t="s">
        <v>142</v>
      </c>
      <c r="BE2901" s="227">
        <f>IF(N2901="základní",J2901,0)</f>
        <v>0</v>
      </c>
      <c r="BF2901" s="227">
        <f>IF(N2901="snížená",J2901,0)</f>
        <v>0</v>
      </c>
      <c r="BG2901" s="227">
        <f>IF(N2901="zákl. přenesená",J2901,0)</f>
        <v>0</v>
      </c>
      <c r="BH2901" s="227">
        <f>IF(N2901="sníž. přenesená",J2901,0)</f>
        <v>0</v>
      </c>
      <c r="BI2901" s="227">
        <f>IF(N2901="nulová",J2901,0)</f>
        <v>0</v>
      </c>
      <c r="BJ2901" s="20" t="s">
        <v>77</v>
      </c>
      <c r="BK2901" s="227">
        <f>ROUND(I2901*H2901,2)</f>
        <v>0</v>
      </c>
      <c r="BL2901" s="20" t="s">
        <v>248</v>
      </c>
      <c r="BM2901" s="226" t="s">
        <v>4639</v>
      </c>
    </row>
    <row r="2902" s="2" customFormat="1" ht="16.5" customHeight="1">
      <c r="A2902" s="41"/>
      <c r="B2902" s="42"/>
      <c r="C2902" s="215" t="s">
        <v>4640</v>
      </c>
      <c r="D2902" s="215" t="s">
        <v>144</v>
      </c>
      <c r="E2902" s="216" t="s">
        <v>4641</v>
      </c>
      <c r="F2902" s="217" t="s">
        <v>4642</v>
      </c>
      <c r="G2902" s="218" t="s">
        <v>1598</v>
      </c>
      <c r="H2902" s="219">
        <v>25.800000000000001</v>
      </c>
      <c r="I2902" s="220"/>
      <c r="J2902" s="221">
        <f>ROUND(I2902*H2902,2)</f>
        <v>0</v>
      </c>
      <c r="K2902" s="217" t="s">
        <v>19</v>
      </c>
      <c r="L2902" s="47"/>
      <c r="M2902" s="222" t="s">
        <v>19</v>
      </c>
      <c r="N2902" s="223" t="s">
        <v>40</v>
      </c>
      <c r="O2902" s="87"/>
      <c r="P2902" s="224">
        <f>O2902*H2902</f>
        <v>0</v>
      </c>
      <c r="Q2902" s="224">
        <v>0</v>
      </c>
      <c r="R2902" s="224">
        <f>Q2902*H2902</f>
        <v>0</v>
      </c>
      <c r="S2902" s="224">
        <v>0</v>
      </c>
      <c r="T2902" s="225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26" t="s">
        <v>248</v>
      </c>
      <c r="AT2902" s="226" t="s">
        <v>144</v>
      </c>
      <c r="AU2902" s="226" t="s">
        <v>79</v>
      </c>
      <c r="AY2902" s="20" t="s">
        <v>142</v>
      </c>
      <c r="BE2902" s="227">
        <f>IF(N2902="základní",J2902,0)</f>
        <v>0</v>
      </c>
      <c r="BF2902" s="227">
        <f>IF(N2902="snížená",J2902,0)</f>
        <v>0</v>
      </c>
      <c r="BG2902" s="227">
        <f>IF(N2902="zákl. přenesená",J2902,0)</f>
        <v>0</v>
      </c>
      <c r="BH2902" s="227">
        <f>IF(N2902="sníž. přenesená",J2902,0)</f>
        <v>0</v>
      </c>
      <c r="BI2902" s="227">
        <f>IF(N2902="nulová",J2902,0)</f>
        <v>0</v>
      </c>
      <c r="BJ2902" s="20" t="s">
        <v>77</v>
      </c>
      <c r="BK2902" s="227">
        <f>ROUND(I2902*H2902,2)</f>
        <v>0</v>
      </c>
      <c r="BL2902" s="20" t="s">
        <v>248</v>
      </c>
      <c r="BM2902" s="226" t="s">
        <v>4643</v>
      </c>
    </row>
    <row r="2903" s="2" customFormat="1" ht="16.5" customHeight="1">
      <c r="A2903" s="41"/>
      <c r="B2903" s="42"/>
      <c r="C2903" s="215" t="s">
        <v>4644</v>
      </c>
      <c r="D2903" s="215" t="s">
        <v>144</v>
      </c>
      <c r="E2903" s="216" t="s">
        <v>4645</v>
      </c>
      <c r="F2903" s="217" t="s">
        <v>4646</v>
      </c>
      <c r="G2903" s="218" t="s">
        <v>1598</v>
      </c>
      <c r="H2903" s="219">
        <v>391.19999999999999</v>
      </c>
      <c r="I2903" s="220"/>
      <c r="J2903" s="221">
        <f>ROUND(I2903*H2903,2)</f>
        <v>0</v>
      </c>
      <c r="K2903" s="217" t="s">
        <v>19</v>
      </c>
      <c r="L2903" s="47"/>
      <c r="M2903" s="222" t="s">
        <v>19</v>
      </c>
      <c r="N2903" s="223" t="s">
        <v>40</v>
      </c>
      <c r="O2903" s="87"/>
      <c r="P2903" s="224">
        <f>O2903*H2903</f>
        <v>0</v>
      </c>
      <c r="Q2903" s="224">
        <v>0</v>
      </c>
      <c r="R2903" s="224">
        <f>Q2903*H2903</f>
        <v>0</v>
      </c>
      <c r="S2903" s="224">
        <v>0</v>
      </c>
      <c r="T2903" s="225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6" t="s">
        <v>248</v>
      </c>
      <c r="AT2903" s="226" t="s">
        <v>144</v>
      </c>
      <c r="AU2903" s="226" t="s">
        <v>79</v>
      </c>
      <c r="AY2903" s="20" t="s">
        <v>142</v>
      </c>
      <c r="BE2903" s="227">
        <f>IF(N2903="základní",J2903,0)</f>
        <v>0</v>
      </c>
      <c r="BF2903" s="227">
        <f>IF(N2903="snížená",J2903,0)</f>
        <v>0</v>
      </c>
      <c r="BG2903" s="227">
        <f>IF(N2903="zákl. přenesená",J2903,0)</f>
        <v>0</v>
      </c>
      <c r="BH2903" s="227">
        <f>IF(N2903="sníž. přenesená",J2903,0)</f>
        <v>0</v>
      </c>
      <c r="BI2903" s="227">
        <f>IF(N2903="nulová",J2903,0)</f>
        <v>0</v>
      </c>
      <c r="BJ2903" s="20" t="s">
        <v>77</v>
      </c>
      <c r="BK2903" s="227">
        <f>ROUND(I2903*H2903,2)</f>
        <v>0</v>
      </c>
      <c r="BL2903" s="20" t="s">
        <v>248</v>
      </c>
      <c r="BM2903" s="226" t="s">
        <v>4647</v>
      </c>
    </row>
    <row r="2904" s="12" customFormat="1" ht="22.8" customHeight="1">
      <c r="A2904" s="12"/>
      <c r="B2904" s="199"/>
      <c r="C2904" s="200"/>
      <c r="D2904" s="201" t="s">
        <v>68</v>
      </c>
      <c r="E2904" s="213" t="s">
        <v>1079</v>
      </c>
      <c r="F2904" s="213" t="s">
        <v>1080</v>
      </c>
      <c r="G2904" s="200"/>
      <c r="H2904" s="200"/>
      <c r="I2904" s="203"/>
      <c r="J2904" s="214">
        <f>BK2904</f>
        <v>0</v>
      </c>
      <c r="K2904" s="200"/>
      <c r="L2904" s="205"/>
      <c r="M2904" s="206"/>
      <c r="N2904" s="207"/>
      <c r="O2904" s="207"/>
      <c r="P2904" s="208">
        <f>SUM(P2905:P2959)</f>
        <v>0</v>
      </c>
      <c r="Q2904" s="207"/>
      <c r="R2904" s="208">
        <f>SUM(R2905:R2959)</f>
        <v>18.599689099999999</v>
      </c>
      <c r="S2904" s="207"/>
      <c r="T2904" s="209">
        <f>SUM(T2905:T2959)</f>
        <v>0</v>
      </c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R2904" s="210" t="s">
        <v>79</v>
      </c>
      <c r="AT2904" s="211" t="s">
        <v>68</v>
      </c>
      <c r="AU2904" s="211" t="s">
        <v>77</v>
      </c>
      <c r="AY2904" s="210" t="s">
        <v>142</v>
      </c>
      <c r="BK2904" s="212">
        <f>SUM(BK2905:BK2959)</f>
        <v>0</v>
      </c>
    </row>
    <row r="2905" s="2" customFormat="1" ht="16.5" customHeight="1">
      <c r="A2905" s="41"/>
      <c r="B2905" s="42"/>
      <c r="C2905" s="215" t="s">
        <v>4648</v>
      </c>
      <c r="D2905" s="215" t="s">
        <v>144</v>
      </c>
      <c r="E2905" s="216" t="s">
        <v>4649</v>
      </c>
      <c r="F2905" s="217" t="s">
        <v>4650</v>
      </c>
      <c r="G2905" s="218" t="s">
        <v>176</v>
      </c>
      <c r="H2905" s="219">
        <v>2835.6350000000002</v>
      </c>
      <c r="I2905" s="220"/>
      <c r="J2905" s="221">
        <f>ROUND(I2905*H2905,2)</f>
        <v>0</v>
      </c>
      <c r="K2905" s="217" t="s">
        <v>148</v>
      </c>
      <c r="L2905" s="47"/>
      <c r="M2905" s="222" t="s">
        <v>19</v>
      </c>
      <c r="N2905" s="223" t="s">
        <v>40</v>
      </c>
      <c r="O2905" s="87"/>
      <c r="P2905" s="224">
        <f>O2905*H2905</f>
        <v>0</v>
      </c>
      <c r="Q2905" s="224">
        <v>2.0000000000000002E-05</v>
      </c>
      <c r="R2905" s="224">
        <f>Q2905*H2905</f>
        <v>0.056712700000000012</v>
      </c>
      <c r="S2905" s="224">
        <v>0</v>
      </c>
      <c r="T2905" s="225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6" t="s">
        <v>248</v>
      </c>
      <c r="AT2905" s="226" t="s">
        <v>144</v>
      </c>
      <c r="AU2905" s="226" t="s">
        <v>79</v>
      </c>
      <c r="AY2905" s="20" t="s">
        <v>142</v>
      </c>
      <c r="BE2905" s="227">
        <f>IF(N2905="základní",J2905,0)</f>
        <v>0</v>
      </c>
      <c r="BF2905" s="227">
        <f>IF(N2905="snížená",J2905,0)</f>
        <v>0</v>
      </c>
      <c r="BG2905" s="227">
        <f>IF(N2905="zákl. přenesená",J2905,0)</f>
        <v>0</v>
      </c>
      <c r="BH2905" s="227">
        <f>IF(N2905="sníž. přenesená",J2905,0)</f>
        <v>0</v>
      </c>
      <c r="BI2905" s="227">
        <f>IF(N2905="nulová",J2905,0)</f>
        <v>0</v>
      </c>
      <c r="BJ2905" s="20" t="s">
        <v>77</v>
      </c>
      <c r="BK2905" s="227">
        <f>ROUND(I2905*H2905,2)</f>
        <v>0</v>
      </c>
      <c r="BL2905" s="20" t="s">
        <v>248</v>
      </c>
      <c r="BM2905" s="226" t="s">
        <v>4651</v>
      </c>
    </row>
    <row r="2906" s="2" customFormat="1">
      <c r="A2906" s="41"/>
      <c r="B2906" s="42"/>
      <c r="C2906" s="43"/>
      <c r="D2906" s="228" t="s">
        <v>151</v>
      </c>
      <c r="E2906" s="43"/>
      <c r="F2906" s="229" t="s">
        <v>4652</v>
      </c>
      <c r="G2906" s="43"/>
      <c r="H2906" s="43"/>
      <c r="I2906" s="230"/>
      <c r="J2906" s="43"/>
      <c r="K2906" s="43"/>
      <c r="L2906" s="47"/>
      <c r="M2906" s="231"/>
      <c r="N2906" s="232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151</v>
      </c>
      <c r="AU2906" s="20" t="s">
        <v>79</v>
      </c>
    </row>
    <row r="2907" s="14" customFormat="1">
      <c r="A2907" s="14"/>
      <c r="B2907" s="244"/>
      <c r="C2907" s="245"/>
      <c r="D2907" s="235" t="s">
        <v>153</v>
      </c>
      <c r="E2907" s="246" t="s">
        <v>19</v>
      </c>
      <c r="F2907" s="247" t="s">
        <v>4653</v>
      </c>
      <c r="G2907" s="245"/>
      <c r="H2907" s="248">
        <v>2835.6350000000002</v>
      </c>
      <c r="I2907" s="249"/>
      <c r="J2907" s="245"/>
      <c r="K2907" s="245"/>
      <c r="L2907" s="250"/>
      <c r="M2907" s="251"/>
      <c r="N2907" s="252"/>
      <c r="O2907" s="252"/>
      <c r="P2907" s="252"/>
      <c r="Q2907" s="252"/>
      <c r="R2907" s="252"/>
      <c r="S2907" s="252"/>
      <c r="T2907" s="253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4" t="s">
        <v>153</v>
      </c>
      <c r="AU2907" s="254" t="s">
        <v>79</v>
      </c>
      <c r="AV2907" s="14" t="s">
        <v>79</v>
      </c>
      <c r="AW2907" s="14" t="s">
        <v>31</v>
      </c>
      <c r="AX2907" s="14" t="s">
        <v>77</v>
      </c>
      <c r="AY2907" s="254" t="s">
        <v>142</v>
      </c>
    </row>
    <row r="2908" s="2" customFormat="1" ht="16.5" customHeight="1">
      <c r="A2908" s="41"/>
      <c r="B2908" s="42"/>
      <c r="C2908" s="277" t="s">
        <v>4654</v>
      </c>
      <c r="D2908" s="277" t="s">
        <v>275</v>
      </c>
      <c r="E2908" s="278" t="s">
        <v>4655</v>
      </c>
      <c r="F2908" s="279" t="s">
        <v>4656</v>
      </c>
      <c r="G2908" s="280" t="s">
        <v>201</v>
      </c>
      <c r="H2908" s="281">
        <v>7.4870000000000001</v>
      </c>
      <c r="I2908" s="282"/>
      <c r="J2908" s="283">
        <f>ROUND(I2908*H2908,2)</f>
        <v>0</v>
      </c>
      <c r="K2908" s="279" t="s">
        <v>148</v>
      </c>
      <c r="L2908" s="284"/>
      <c r="M2908" s="285" t="s">
        <v>19</v>
      </c>
      <c r="N2908" s="286" t="s">
        <v>40</v>
      </c>
      <c r="O2908" s="87"/>
      <c r="P2908" s="224">
        <f>O2908*H2908</f>
        <v>0</v>
      </c>
      <c r="Q2908" s="224">
        <v>0.55000000000000004</v>
      </c>
      <c r="R2908" s="224">
        <f>Q2908*H2908</f>
        <v>4.1178500000000007</v>
      </c>
      <c r="S2908" s="224">
        <v>0</v>
      </c>
      <c r="T2908" s="225">
        <f>S2908*H2908</f>
        <v>0</v>
      </c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R2908" s="226" t="s">
        <v>349</v>
      </c>
      <c r="AT2908" s="226" t="s">
        <v>275</v>
      </c>
      <c r="AU2908" s="226" t="s">
        <v>79</v>
      </c>
      <c r="AY2908" s="20" t="s">
        <v>142</v>
      </c>
      <c r="BE2908" s="227">
        <f>IF(N2908="základní",J2908,0)</f>
        <v>0</v>
      </c>
      <c r="BF2908" s="227">
        <f>IF(N2908="snížená",J2908,0)</f>
        <v>0</v>
      </c>
      <c r="BG2908" s="227">
        <f>IF(N2908="zákl. přenesená",J2908,0)</f>
        <v>0</v>
      </c>
      <c r="BH2908" s="227">
        <f>IF(N2908="sníž. přenesená",J2908,0)</f>
        <v>0</v>
      </c>
      <c r="BI2908" s="227">
        <f>IF(N2908="nulová",J2908,0)</f>
        <v>0</v>
      </c>
      <c r="BJ2908" s="20" t="s">
        <v>77</v>
      </c>
      <c r="BK2908" s="227">
        <f>ROUND(I2908*H2908,2)</f>
        <v>0</v>
      </c>
      <c r="BL2908" s="20" t="s">
        <v>248</v>
      </c>
      <c r="BM2908" s="226" t="s">
        <v>4657</v>
      </c>
    </row>
    <row r="2909" s="14" customFormat="1">
      <c r="A2909" s="14"/>
      <c r="B2909" s="244"/>
      <c r="C2909" s="245"/>
      <c r="D2909" s="235" t="s">
        <v>153</v>
      </c>
      <c r="E2909" s="246" t="s">
        <v>19</v>
      </c>
      <c r="F2909" s="247" t="s">
        <v>4658</v>
      </c>
      <c r="G2909" s="245"/>
      <c r="H2909" s="248">
        <v>6.806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153</v>
      </c>
      <c r="AU2909" s="254" t="s">
        <v>79</v>
      </c>
      <c r="AV2909" s="14" t="s">
        <v>79</v>
      </c>
      <c r="AW2909" s="14" t="s">
        <v>31</v>
      </c>
      <c r="AX2909" s="14" t="s">
        <v>77</v>
      </c>
      <c r="AY2909" s="254" t="s">
        <v>142</v>
      </c>
    </row>
    <row r="2910" s="14" customFormat="1">
      <c r="A2910" s="14"/>
      <c r="B2910" s="244"/>
      <c r="C2910" s="245"/>
      <c r="D2910" s="235" t="s">
        <v>153</v>
      </c>
      <c r="E2910" s="245"/>
      <c r="F2910" s="247" t="s">
        <v>4659</v>
      </c>
      <c r="G2910" s="245"/>
      <c r="H2910" s="248">
        <v>7.4870000000000001</v>
      </c>
      <c r="I2910" s="249"/>
      <c r="J2910" s="245"/>
      <c r="K2910" s="245"/>
      <c r="L2910" s="250"/>
      <c r="M2910" s="251"/>
      <c r="N2910" s="252"/>
      <c r="O2910" s="252"/>
      <c r="P2910" s="252"/>
      <c r="Q2910" s="252"/>
      <c r="R2910" s="252"/>
      <c r="S2910" s="252"/>
      <c r="T2910" s="253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4" t="s">
        <v>153</v>
      </c>
      <c r="AU2910" s="254" t="s">
        <v>79</v>
      </c>
      <c r="AV2910" s="14" t="s">
        <v>79</v>
      </c>
      <c r="AW2910" s="14" t="s">
        <v>4</v>
      </c>
      <c r="AX2910" s="14" t="s">
        <v>77</v>
      </c>
      <c r="AY2910" s="254" t="s">
        <v>142</v>
      </c>
    </row>
    <row r="2911" s="2" customFormat="1" ht="24.15" customHeight="1">
      <c r="A2911" s="41"/>
      <c r="B2911" s="42"/>
      <c r="C2911" s="215" t="s">
        <v>4660</v>
      </c>
      <c r="D2911" s="215" t="s">
        <v>144</v>
      </c>
      <c r="E2911" s="216" t="s">
        <v>4661</v>
      </c>
      <c r="F2911" s="217" t="s">
        <v>4662</v>
      </c>
      <c r="G2911" s="218" t="s">
        <v>147</v>
      </c>
      <c r="H2911" s="219">
        <v>659.45000000000005</v>
      </c>
      <c r="I2911" s="220"/>
      <c r="J2911" s="221">
        <f>ROUND(I2911*H2911,2)</f>
        <v>0</v>
      </c>
      <c r="K2911" s="217" t="s">
        <v>148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0.01423</v>
      </c>
      <c r="R2911" s="224">
        <f>Q2911*H2911</f>
        <v>9.3839734999999997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248</v>
      </c>
      <c r="AT2911" s="226" t="s">
        <v>144</v>
      </c>
      <c r="AU2911" s="226" t="s">
        <v>79</v>
      </c>
      <c r="AY2911" s="20" t="s">
        <v>142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77</v>
      </c>
      <c r="BK2911" s="227">
        <f>ROUND(I2911*H2911,2)</f>
        <v>0</v>
      </c>
      <c r="BL2911" s="20" t="s">
        <v>248</v>
      </c>
      <c r="BM2911" s="226" t="s">
        <v>4663</v>
      </c>
    </row>
    <row r="2912" s="2" customFormat="1">
      <c r="A2912" s="41"/>
      <c r="B2912" s="42"/>
      <c r="C2912" s="43"/>
      <c r="D2912" s="228" t="s">
        <v>151</v>
      </c>
      <c r="E2912" s="43"/>
      <c r="F2912" s="229" t="s">
        <v>4664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151</v>
      </c>
      <c r="AU2912" s="20" t="s">
        <v>79</v>
      </c>
    </row>
    <row r="2913" s="14" customFormat="1">
      <c r="A2913" s="14"/>
      <c r="B2913" s="244"/>
      <c r="C2913" s="245"/>
      <c r="D2913" s="235" t="s">
        <v>153</v>
      </c>
      <c r="E2913" s="246" t="s">
        <v>19</v>
      </c>
      <c r="F2913" s="247" t="s">
        <v>1101</v>
      </c>
      <c r="G2913" s="245"/>
      <c r="H2913" s="248">
        <v>303.36500000000001</v>
      </c>
      <c r="I2913" s="249"/>
      <c r="J2913" s="245"/>
      <c r="K2913" s="245"/>
      <c r="L2913" s="250"/>
      <c r="M2913" s="251"/>
      <c r="N2913" s="252"/>
      <c r="O2913" s="252"/>
      <c r="P2913" s="252"/>
      <c r="Q2913" s="252"/>
      <c r="R2913" s="252"/>
      <c r="S2913" s="252"/>
      <c r="T2913" s="253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4" t="s">
        <v>153</v>
      </c>
      <c r="AU2913" s="254" t="s">
        <v>79</v>
      </c>
      <c r="AV2913" s="14" t="s">
        <v>79</v>
      </c>
      <c r="AW2913" s="14" t="s">
        <v>31</v>
      </c>
      <c r="AX2913" s="14" t="s">
        <v>69</v>
      </c>
      <c r="AY2913" s="254" t="s">
        <v>142</v>
      </c>
    </row>
    <row r="2914" s="14" customFormat="1">
      <c r="A2914" s="14"/>
      <c r="B2914" s="244"/>
      <c r="C2914" s="245"/>
      <c r="D2914" s="235" t="s">
        <v>153</v>
      </c>
      <c r="E2914" s="246" t="s">
        <v>19</v>
      </c>
      <c r="F2914" s="247" t="s">
        <v>1102</v>
      </c>
      <c r="G2914" s="245"/>
      <c r="H2914" s="248">
        <v>76.560000000000002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153</v>
      </c>
      <c r="AU2914" s="254" t="s">
        <v>79</v>
      </c>
      <c r="AV2914" s="14" t="s">
        <v>79</v>
      </c>
      <c r="AW2914" s="14" t="s">
        <v>31</v>
      </c>
      <c r="AX2914" s="14" t="s">
        <v>69</v>
      </c>
      <c r="AY2914" s="254" t="s">
        <v>142</v>
      </c>
    </row>
    <row r="2915" s="14" customFormat="1">
      <c r="A2915" s="14"/>
      <c r="B2915" s="244"/>
      <c r="C2915" s="245"/>
      <c r="D2915" s="235" t="s">
        <v>153</v>
      </c>
      <c r="E2915" s="246" t="s">
        <v>19</v>
      </c>
      <c r="F2915" s="247" t="s">
        <v>1103</v>
      </c>
      <c r="G2915" s="245"/>
      <c r="H2915" s="248">
        <v>73.840000000000003</v>
      </c>
      <c r="I2915" s="249"/>
      <c r="J2915" s="245"/>
      <c r="K2915" s="245"/>
      <c r="L2915" s="250"/>
      <c r="M2915" s="251"/>
      <c r="N2915" s="252"/>
      <c r="O2915" s="252"/>
      <c r="P2915" s="252"/>
      <c r="Q2915" s="252"/>
      <c r="R2915" s="252"/>
      <c r="S2915" s="252"/>
      <c r="T2915" s="253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4" t="s">
        <v>153</v>
      </c>
      <c r="AU2915" s="254" t="s">
        <v>79</v>
      </c>
      <c r="AV2915" s="14" t="s">
        <v>79</v>
      </c>
      <c r="AW2915" s="14" t="s">
        <v>31</v>
      </c>
      <c r="AX2915" s="14" t="s">
        <v>69</v>
      </c>
      <c r="AY2915" s="254" t="s">
        <v>142</v>
      </c>
    </row>
    <row r="2916" s="14" customFormat="1">
      <c r="A2916" s="14"/>
      <c r="B2916" s="244"/>
      <c r="C2916" s="245"/>
      <c r="D2916" s="235" t="s">
        <v>153</v>
      </c>
      <c r="E2916" s="246" t="s">
        <v>19</v>
      </c>
      <c r="F2916" s="247" t="s">
        <v>1104</v>
      </c>
      <c r="G2916" s="245"/>
      <c r="H2916" s="248">
        <v>133.25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153</v>
      </c>
      <c r="AU2916" s="254" t="s">
        <v>79</v>
      </c>
      <c r="AV2916" s="14" t="s">
        <v>79</v>
      </c>
      <c r="AW2916" s="14" t="s">
        <v>31</v>
      </c>
      <c r="AX2916" s="14" t="s">
        <v>69</v>
      </c>
      <c r="AY2916" s="254" t="s">
        <v>142</v>
      </c>
    </row>
    <row r="2917" s="14" customFormat="1">
      <c r="A2917" s="14"/>
      <c r="B2917" s="244"/>
      <c r="C2917" s="245"/>
      <c r="D2917" s="235" t="s">
        <v>153</v>
      </c>
      <c r="E2917" s="246" t="s">
        <v>19</v>
      </c>
      <c r="F2917" s="247" t="s">
        <v>1105</v>
      </c>
      <c r="G2917" s="245"/>
      <c r="H2917" s="248">
        <v>20.800000000000001</v>
      </c>
      <c r="I2917" s="249"/>
      <c r="J2917" s="245"/>
      <c r="K2917" s="245"/>
      <c r="L2917" s="250"/>
      <c r="M2917" s="251"/>
      <c r="N2917" s="252"/>
      <c r="O2917" s="252"/>
      <c r="P2917" s="252"/>
      <c r="Q2917" s="252"/>
      <c r="R2917" s="252"/>
      <c r="S2917" s="252"/>
      <c r="T2917" s="253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4" t="s">
        <v>153</v>
      </c>
      <c r="AU2917" s="254" t="s">
        <v>79</v>
      </c>
      <c r="AV2917" s="14" t="s">
        <v>79</v>
      </c>
      <c r="AW2917" s="14" t="s">
        <v>31</v>
      </c>
      <c r="AX2917" s="14" t="s">
        <v>69</v>
      </c>
      <c r="AY2917" s="254" t="s">
        <v>142</v>
      </c>
    </row>
    <row r="2918" s="14" customFormat="1">
      <c r="A2918" s="14"/>
      <c r="B2918" s="244"/>
      <c r="C2918" s="245"/>
      <c r="D2918" s="235" t="s">
        <v>153</v>
      </c>
      <c r="E2918" s="246" t="s">
        <v>19</v>
      </c>
      <c r="F2918" s="247" t="s">
        <v>1106</v>
      </c>
      <c r="G2918" s="245"/>
      <c r="H2918" s="248">
        <v>13.635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153</v>
      </c>
      <c r="AU2918" s="254" t="s">
        <v>79</v>
      </c>
      <c r="AV2918" s="14" t="s">
        <v>79</v>
      </c>
      <c r="AW2918" s="14" t="s">
        <v>31</v>
      </c>
      <c r="AX2918" s="14" t="s">
        <v>69</v>
      </c>
      <c r="AY2918" s="254" t="s">
        <v>142</v>
      </c>
    </row>
    <row r="2919" s="14" customFormat="1">
      <c r="A2919" s="14"/>
      <c r="B2919" s="244"/>
      <c r="C2919" s="245"/>
      <c r="D2919" s="235" t="s">
        <v>153</v>
      </c>
      <c r="E2919" s="246" t="s">
        <v>19</v>
      </c>
      <c r="F2919" s="247" t="s">
        <v>380</v>
      </c>
      <c r="G2919" s="245"/>
      <c r="H2919" s="248">
        <v>38</v>
      </c>
      <c r="I2919" s="249"/>
      <c r="J2919" s="245"/>
      <c r="K2919" s="245"/>
      <c r="L2919" s="250"/>
      <c r="M2919" s="251"/>
      <c r="N2919" s="252"/>
      <c r="O2919" s="252"/>
      <c r="P2919" s="252"/>
      <c r="Q2919" s="252"/>
      <c r="R2919" s="252"/>
      <c r="S2919" s="252"/>
      <c r="T2919" s="253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4" t="s">
        <v>153</v>
      </c>
      <c r="AU2919" s="254" t="s">
        <v>79</v>
      </c>
      <c r="AV2919" s="14" t="s">
        <v>79</v>
      </c>
      <c r="AW2919" s="14" t="s">
        <v>31</v>
      </c>
      <c r="AX2919" s="14" t="s">
        <v>69</v>
      </c>
      <c r="AY2919" s="254" t="s">
        <v>142</v>
      </c>
    </row>
    <row r="2920" s="15" customFormat="1">
      <c r="A2920" s="15"/>
      <c r="B2920" s="255"/>
      <c r="C2920" s="256"/>
      <c r="D2920" s="235" t="s">
        <v>153</v>
      </c>
      <c r="E2920" s="257" t="s">
        <v>19</v>
      </c>
      <c r="F2920" s="258" t="s">
        <v>158</v>
      </c>
      <c r="G2920" s="256"/>
      <c r="H2920" s="259">
        <v>659.44999999999993</v>
      </c>
      <c r="I2920" s="260"/>
      <c r="J2920" s="256"/>
      <c r="K2920" s="256"/>
      <c r="L2920" s="261"/>
      <c r="M2920" s="262"/>
      <c r="N2920" s="263"/>
      <c r="O2920" s="263"/>
      <c r="P2920" s="263"/>
      <c r="Q2920" s="263"/>
      <c r="R2920" s="263"/>
      <c r="S2920" s="263"/>
      <c r="T2920" s="264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5" t="s">
        <v>153</v>
      </c>
      <c r="AU2920" s="265" t="s">
        <v>79</v>
      </c>
      <c r="AV2920" s="15" t="s">
        <v>149</v>
      </c>
      <c r="AW2920" s="15" t="s">
        <v>31</v>
      </c>
      <c r="AX2920" s="15" t="s">
        <v>77</v>
      </c>
      <c r="AY2920" s="265" t="s">
        <v>142</v>
      </c>
    </row>
    <row r="2921" s="2" customFormat="1" ht="16.5" customHeight="1">
      <c r="A2921" s="41"/>
      <c r="B2921" s="42"/>
      <c r="C2921" s="215" t="s">
        <v>4665</v>
      </c>
      <c r="D2921" s="215" t="s">
        <v>144</v>
      </c>
      <c r="E2921" s="216" t="s">
        <v>4666</v>
      </c>
      <c r="F2921" s="217" t="s">
        <v>4667</v>
      </c>
      <c r="G2921" s="218" t="s">
        <v>147</v>
      </c>
      <c r="H2921" s="219">
        <v>659.45000000000005</v>
      </c>
      <c r="I2921" s="220"/>
      <c r="J2921" s="221">
        <f>ROUND(I2921*H2921,2)</f>
        <v>0</v>
      </c>
      <c r="K2921" s="217" t="s">
        <v>148</v>
      </c>
      <c r="L2921" s="47"/>
      <c r="M2921" s="222" t="s">
        <v>19</v>
      </c>
      <c r="N2921" s="223" t="s">
        <v>40</v>
      </c>
      <c r="O2921" s="87"/>
      <c r="P2921" s="224">
        <f>O2921*H2921</f>
        <v>0</v>
      </c>
      <c r="Q2921" s="224">
        <v>0.00018000000000000001</v>
      </c>
      <c r="R2921" s="224">
        <f>Q2921*H2921</f>
        <v>0.11870100000000002</v>
      </c>
      <c r="S2921" s="224">
        <v>0</v>
      </c>
      <c r="T2921" s="225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26" t="s">
        <v>248</v>
      </c>
      <c r="AT2921" s="226" t="s">
        <v>144</v>
      </c>
      <c r="AU2921" s="226" t="s">
        <v>79</v>
      </c>
      <c r="AY2921" s="20" t="s">
        <v>142</v>
      </c>
      <c r="BE2921" s="227">
        <f>IF(N2921="základní",J2921,0)</f>
        <v>0</v>
      </c>
      <c r="BF2921" s="227">
        <f>IF(N2921="snížená",J2921,0)</f>
        <v>0</v>
      </c>
      <c r="BG2921" s="227">
        <f>IF(N2921="zákl. přenesená",J2921,0)</f>
        <v>0</v>
      </c>
      <c r="BH2921" s="227">
        <f>IF(N2921="sníž. přenesená",J2921,0)</f>
        <v>0</v>
      </c>
      <c r="BI2921" s="227">
        <f>IF(N2921="nulová",J2921,0)</f>
        <v>0</v>
      </c>
      <c r="BJ2921" s="20" t="s">
        <v>77</v>
      </c>
      <c r="BK2921" s="227">
        <f>ROUND(I2921*H2921,2)</f>
        <v>0</v>
      </c>
      <c r="BL2921" s="20" t="s">
        <v>248</v>
      </c>
      <c r="BM2921" s="226" t="s">
        <v>4668</v>
      </c>
    </row>
    <row r="2922" s="2" customFormat="1">
      <c r="A2922" s="41"/>
      <c r="B2922" s="42"/>
      <c r="C2922" s="43"/>
      <c r="D2922" s="228" t="s">
        <v>151</v>
      </c>
      <c r="E2922" s="43"/>
      <c r="F2922" s="229" t="s">
        <v>4669</v>
      </c>
      <c r="G2922" s="43"/>
      <c r="H2922" s="43"/>
      <c r="I2922" s="230"/>
      <c r="J2922" s="43"/>
      <c r="K2922" s="43"/>
      <c r="L2922" s="47"/>
      <c r="M2922" s="231"/>
      <c r="N2922" s="232"/>
      <c r="O2922" s="87"/>
      <c r="P2922" s="87"/>
      <c r="Q2922" s="87"/>
      <c r="R2922" s="87"/>
      <c r="S2922" s="87"/>
      <c r="T2922" s="88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T2922" s="20" t="s">
        <v>151</v>
      </c>
      <c r="AU2922" s="20" t="s">
        <v>79</v>
      </c>
    </row>
    <row r="2923" s="14" customFormat="1">
      <c r="A2923" s="14"/>
      <c r="B2923" s="244"/>
      <c r="C2923" s="245"/>
      <c r="D2923" s="235" t="s">
        <v>153</v>
      </c>
      <c r="E2923" s="246" t="s">
        <v>19</v>
      </c>
      <c r="F2923" s="247" t="s">
        <v>1101</v>
      </c>
      <c r="G2923" s="245"/>
      <c r="H2923" s="248">
        <v>303.36500000000001</v>
      </c>
      <c r="I2923" s="249"/>
      <c r="J2923" s="245"/>
      <c r="K2923" s="245"/>
      <c r="L2923" s="250"/>
      <c r="M2923" s="251"/>
      <c r="N2923" s="252"/>
      <c r="O2923" s="252"/>
      <c r="P2923" s="252"/>
      <c r="Q2923" s="252"/>
      <c r="R2923" s="252"/>
      <c r="S2923" s="252"/>
      <c r="T2923" s="253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4" t="s">
        <v>153</v>
      </c>
      <c r="AU2923" s="254" t="s">
        <v>79</v>
      </c>
      <c r="AV2923" s="14" t="s">
        <v>79</v>
      </c>
      <c r="AW2923" s="14" t="s">
        <v>31</v>
      </c>
      <c r="AX2923" s="14" t="s">
        <v>69</v>
      </c>
      <c r="AY2923" s="254" t="s">
        <v>142</v>
      </c>
    </row>
    <row r="2924" s="14" customFormat="1">
      <c r="A2924" s="14"/>
      <c r="B2924" s="244"/>
      <c r="C2924" s="245"/>
      <c r="D2924" s="235" t="s">
        <v>153</v>
      </c>
      <c r="E2924" s="246" t="s">
        <v>19</v>
      </c>
      <c r="F2924" s="247" t="s">
        <v>1102</v>
      </c>
      <c r="G2924" s="245"/>
      <c r="H2924" s="248">
        <v>76.560000000000002</v>
      </c>
      <c r="I2924" s="249"/>
      <c r="J2924" s="245"/>
      <c r="K2924" s="245"/>
      <c r="L2924" s="250"/>
      <c r="M2924" s="251"/>
      <c r="N2924" s="252"/>
      <c r="O2924" s="252"/>
      <c r="P2924" s="252"/>
      <c r="Q2924" s="252"/>
      <c r="R2924" s="252"/>
      <c r="S2924" s="252"/>
      <c r="T2924" s="253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4" t="s">
        <v>153</v>
      </c>
      <c r="AU2924" s="254" t="s">
        <v>79</v>
      </c>
      <c r="AV2924" s="14" t="s">
        <v>79</v>
      </c>
      <c r="AW2924" s="14" t="s">
        <v>31</v>
      </c>
      <c r="AX2924" s="14" t="s">
        <v>69</v>
      </c>
      <c r="AY2924" s="254" t="s">
        <v>142</v>
      </c>
    </row>
    <row r="2925" s="14" customFormat="1">
      <c r="A2925" s="14"/>
      <c r="B2925" s="244"/>
      <c r="C2925" s="245"/>
      <c r="D2925" s="235" t="s">
        <v>153</v>
      </c>
      <c r="E2925" s="246" t="s">
        <v>19</v>
      </c>
      <c r="F2925" s="247" t="s">
        <v>1103</v>
      </c>
      <c r="G2925" s="245"/>
      <c r="H2925" s="248">
        <v>73.840000000000003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153</v>
      </c>
      <c r="AU2925" s="254" t="s">
        <v>79</v>
      </c>
      <c r="AV2925" s="14" t="s">
        <v>79</v>
      </c>
      <c r="AW2925" s="14" t="s">
        <v>31</v>
      </c>
      <c r="AX2925" s="14" t="s">
        <v>69</v>
      </c>
      <c r="AY2925" s="254" t="s">
        <v>142</v>
      </c>
    </row>
    <row r="2926" s="14" customFormat="1">
      <c r="A2926" s="14"/>
      <c r="B2926" s="244"/>
      <c r="C2926" s="245"/>
      <c r="D2926" s="235" t="s">
        <v>153</v>
      </c>
      <c r="E2926" s="246" t="s">
        <v>19</v>
      </c>
      <c r="F2926" s="247" t="s">
        <v>1104</v>
      </c>
      <c r="G2926" s="245"/>
      <c r="H2926" s="248">
        <v>133.25</v>
      </c>
      <c r="I2926" s="249"/>
      <c r="J2926" s="245"/>
      <c r="K2926" s="245"/>
      <c r="L2926" s="250"/>
      <c r="M2926" s="251"/>
      <c r="N2926" s="252"/>
      <c r="O2926" s="252"/>
      <c r="P2926" s="252"/>
      <c r="Q2926" s="252"/>
      <c r="R2926" s="252"/>
      <c r="S2926" s="252"/>
      <c r="T2926" s="253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4" t="s">
        <v>153</v>
      </c>
      <c r="AU2926" s="254" t="s">
        <v>79</v>
      </c>
      <c r="AV2926" s="14" t="s">
        <v>79</v>
      </c>
      <c r="AW2926" s="14" t="s">
        <v>31</v>
      </c>
      <c r="AX2926" s="14" t="s">
        <v>69</v>
      </c>
      <c r="AY2926" s="254" t="s">
        <v>142</v>
      </c>
    </row>
    <row r="2927" s="14" customFormat="1">
      <c r="A2927" s="14"/>
      <c r="B2927" s="244"/>
      <c r="C2927" s="245"/>
      <c r="D2927" s="235" t="s">
        <v>153</v>
      </c>
      <c r="E2927" s="246" t="s">
        <v>19</v>
      </c>
      <c r="F2927" s="247" t="s">
        <v>1105</v>
      </c>
      <c r="G2927" s="245"/>
      <c r="H2927" s="248">
        <v>20.800000000000001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153</v>
      </c>
      <c r="AU2927" s="254" t="s">
        <v>79</v>
      </c>
      <c r="AV2927" s="14" t="s">
        <v>79</v>
      </c>
      <c r="AW2927" s="14" t="s">
        <v>31</v>
      </c>
      <c r="AX2927" s="14" t="s">
        <v>69</v>
      </c>
      <c r="AY2927" s="254" t="s">
        <v>142</v>
      </c>
    </row>
    <row r="2928" s="14" customFormat="1">
      <c r="A2928" s="14"/>
      <c r="B2928" s="244"/>
      <c r="C2928" s="245"/>
      <c r="D2928" s="235" t="s">
        <v>153</v>
      </c>
      <c r="E2928" s="246" t="s">
        <v>19</v>
      </c>
      <c r="F2928" s="247" t="s">
        <v>1106</v>
      </c>
      <c r="G2928" s="245"/>
      <c r="H2928" s="248">
        <v>13.635</v>
      </c>
      <c r="I2928" s="249"/>
      <c r="J2928" s="245"/>
      <c r="K2928" s="245"/>
      <c r="L2928" s="250"/>
      <c r="M2928" s="251"/>
      <c r="N2928" s="252"/>
      <c r="O2928" s="252"/>
      <c r="P2928" s="252"/>
      <c r="Q2928" s="252"/>
      <c r="R2928" s="252"/>
      <c r="S2928" s="252"/>
      <c r="T2928" s="253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4" t="s">
        <v>153</v>
      </c>
      <c r="AU2928" s="254" t="s">
        <v>79</v>
      </c>
      <c r="AV2928" s="14" t="s">
        <v>79</v>
      </c>
      <c r="AW2928" s="14" t="s">
        <v>31</v>
      </c>
      <c r="AX2928" s="14" t="s">
        <v>69</v>
      </c>
      <c r="AY2928" s="254" t="s">
        <v>142</v>
      </c>
    </row>
    <row r="2929" s="14" customFormat="1">
      <c r="A2929" s="14"/>
      <c r="B2929" s="244"/>
      <c r="C2929" s="245"/>
      <c r="D2929" s="235" t="s">
        <v>153</v>
      </c>
      <c r="E2929" s="246" t="s">
        <v>19</v>
      </c>
      <c r="F2929" s="247" t="s">
        <v>380</v>
      </c>
      <c r="G2929" s="245"/>
      <c r="H2929" s="248">
        <v>38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153</v>
      </c>
      <c r="AU2929" s="254" t="s">
        <v>79</v>
      </c>
      <c r="AV2929" s="14" t="s">
        <v>79</v>
      </c>
      <c r="AW2929" s="14" t="s">
        <v>31</v>
      </c>
      <c r="AX2929" s="14" t="s">
        <v>69</v>
      </c>
      <c r="AY2929" s="254" t="s">
        <v>142</v>
      </c>
    </row>
    <row r="2930" s="15" customFormat="1">
      <c r="A2930" s="15"/>
      <c r="B2930" s="255"/>
      <c r="C2930" s="256"/>
      <c r="D2930" s="235" t="s">
        <v>153</v>
      </c>
      <c r="E2930" s="257" t="s">
        <v>19</v>
      </c>
      <c r="F2930" s="258" t="s">
        <v>158</v>
      </c>
      <c r="G2930" s="256"/>
      <c r="H2930" s="259">
        <v>659.44999999999993</v>
      </c>
      <c r="I2930" s="260"/>
      <c r="J2930" s="256"/>
      <c r="K2930" s="256"/>
      <c r="L2930" s="261"/>
      <c r="M2930" s="262"/>
      <c r="N2930" s="263"/>
      <c r="O2930" s="263"/>
      <c r="P2930" s="263"/>
      <c r="Q2930" s="263"/>
      <c r="R2930" s="263"/>
      <c r="S2930" s="263"/>
      <c r="T2930" s="264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5" t="s">
        <v>153</v>
      </c>
      <c r="AU2930" s="265" t="s">
        <v>79</v>
      </c>
      <c r="AV2930" s="15" t="s">
        <v>149</v>
      </c>
      <c r="AW2930" s="15" t="s">
        <v>31</v>
      </c>
      <c r="AX2930" s="15" t="s">
        <v>77</v>
      </c>
      <c r="AY2930" s="265" t="s">
        <v>142</v>
      </c>
    </row>
    <row r="2931" s="2" customFormat="1" ht="21.75" customHeight="1">
      <c r="A2931" s="41"/>
      <c r="B2931" s="42"/>
      <c r="C2931" s="215" t="s">
        <v>4670</v>
      </c>
      <c r="D2931" s="215" t="s">
        <v>144</v>
      </c>
      <c r="E2931" s="216" t="s">
        <v>4671</v>
      </c>
      <c r="F2931" s="217" t="s">
        <v>4672</v>
      </c>
      <c r="G2931" s="218" t="s">
        <v>147</v>
      </c>
      <c r="H2931" s="219">
        <v>181.71000000000001</v>
      </c>
      <c r="I2931" s="220"/>
      <c r="J2931" s="221">
        <f>ROUND(I2931*H2931,2)</f>
        <v>0</v>
      </c>
      <c r="K2931" s="217" t="s">
        <v>148</v>
      </c>
      <c r="L2931" s="47"/>
      <c r="M2931" s="222" t="s">
        <v>19</v>
      </c>
      <c r="N2931" s="223" t="s">
        <v>40</v>
      </c>
      <c r="O2931" s="87"/>
      <c r="P2931" s="224">
        <f>O2931*H2931</f>
        <v>0</v>
      </c>
      <c r="Q2931" s="224">
        <v>0.01389</v>
      </c>
      <c r="R2931" s="224">
        <f>Q2931*H2931</f>
        <v>2.5239519000000001</v>
      </c>
      <c r="S2931" s="224">
        <v>0</v>
      </c>
      <c r="T2931" s="225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6" t="s">
        <v>248</v>
      </c>
      <c r="AT2931" s="226" t="s">
        <v>144</v>
      </c>
      <c r="AU2931" s="226" t="s">
        <v>79</v>
      </c>
      <c r="AY2931" s="20" t="s">
        <v>142</v>
      </c>
      <c r="BE2931" s="227">
        <f>IF(N2931="základní",J2931,0)</f>
        <v>0</v>
      </c>
      <c r="BF2931" s="227">
        <f>IF(N2931="snížená",J2931,0)</f>
        <v>0</v>
      </c>
      <c r="BG2931" s="227">
        <f>IF(N2931="zákl. přenesená",J2931,0)</f>
        <v>0</v>
      </c>
      <c r="BH2931" s="227">
        <f>IF(N2931="sníž. přenesená",J2931,0)</f>
        <v>0</v>
      </c>
      <c r="BI2931" s="227">
        <f>IF(N2931="nulová",J2931,0)</f>
        <v>0</v>
      </c>
      <c r="BJ2931" s="20" t="s">
        <v>77</v>
      </c>
      <c r="BK2931" s="227">
        <f>ROUND(I2931*H2931,2)</f>
        <v>0</v>
      </c>
      <c r="BL2931" s="20" t="s">
        <v>248</v>
      </c>
      <c r="BM2931" s="226" t="s">
        <v>4673</v>
      </c>
    </row>
    <row r="2932" s="2" customFormat="1">
      <c r="A2932" s="41"/>
      <c r="B2932" s="42"/>
      <c r="C2932" s="43"/>
      <c r="D2932" s="228" t="s">
        <v>151</v>
      </c>
      <c r="E2932" s="43"/>
      <c r="F2932" s="229" t="s">
        <v>4674</v>
      </c>
      <c r="G2932" s="43"/>
      <c r="H2932" s="43"/>
      <c r="I2932" s="230"/>
      <c r="J2932" s="43"/>
      <c r="K2932" s="43"/>
      <c r="L2932" s="47"/>
      <c r="M2932" s="231"/>
      <c r="N2932" s="232"/>
      <c r="O2932" s="87"/>
      <c r="P2932" s="87"/>
      <c r="Q2932" s="87"/>
      <c r="R2932" s="87"/>
      <c r="S2932" s="87"/>
      <c r="T2932" s="88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T2932" s="20" t="s">
        <v>151</v>
      </c>
      <c r="AU2932" s="20" t="s">
        <v>79</v>
      </c>
    </row>
    <row r="2933" s="13" customFormat="1">
      <c r="A2933" s="13"/>
      <c r="B2933" s="233"/>
      <c r="C2933" s="234"/>
      <c r="D2933" s="235" t="s">
        <v>153</v>
      </c>
      <c r="E2933" s="236" t="s">
        <v>19</v>
      </c>
      <c r="F2933" s="237" t="s">
        <v>4568</v>
      </c>
      <c r="G2933" s="234"/>
      <c r="H2933" s="236" t="s">
        <v>19</v>
      </c>
      <c r="I2933" s="238"/>
      <c r="J2933" s="234"/>
      <c r="K2933" s="234"/>
      <c r="L2933" s="239"/>
      <c r="M2933" s="240"/>
      <c r="N2933" s="241"/>
      <c r="O2933" s="241"/>
      <c r="P2933" s="241"/>
      <c r="Q2933" s="241"/>
      <c r="R2933" s="241"/>
      <c r="S2933" s="241"/>
      <c r="T2933" s="242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3" t="s">
        <v>153</v>
      </c>
      <c r="AU2933" s="243" t="s">
        <v>79</v>
      </c>
      <c r="AV2933" s="13" t="s">
        <v>77</v>
      </c>
      <c r="AW2933" s="13" t="s">
        <v>31</v>
      </c>
      <c r="AX2933" s="13" t="s">
        <v>69</v>
      </c>
      <c r="AY2933" s="243" t="s">
        <v>142</v>
      </c>
    </row>
    <row r="2934" s="13" customFormat="1">
      <c r="A2934" s="13"/>
      <c r="B2934" s="233"/>
      <c r="C2934" s="234"/>
      <c r="D2934" s="235" t="s">
        <v>153</v>
      </c>
      <c r="E2934" s="236" t="s">
        <v>19</v>
      </c>
      <c r="F2934" s="237" t="s">
        <v>4675</v>
      </c>
      <c r="G2934" s="234"/>
      <c r="H2934" s="236" t="s">
        <v>19</v>
      </c>
      <c r="I2934" s="238"/>
      <c r="J2934" s="234"/>
      <c r="K2934" s="234"/>
      <c r="L2934" s="239"/>
      <c r="M2934" s="240"/>
      <c r="N2934" s="241"/>
      <c r="O2934" s="241"/>
      <c r="P2934" s="241"/>
      <c r="Q2934" s="241"/>
      <c r="R2934" s="241"/>
      <c r="S2934" s="241"/>
      <c r="T2934" s="242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3" t="s">
        <v>153</v>
      </c>
      <c r="AU2934" s="243" t="s">
        <v>79</v>
      </c>
      <c r="AV2934" s="13" t="s">
        <v>77</v>
      </c>
      <c r="AW2934" s="13" t="s">
        <v>31</v>
      </c>
      <c r="AX2934" s="13" t="s">
        <v>69</v>
      </c>
      <c r="AY2934" s="243" t="s">
        <v>142</v>
      </c>
    </row>
    <row r="2935" s="14" customFormat="1">
      <c r="A2935" s="14"/>
      <c r="B2935" s="244"/>
      <c r="C2935" s="245"/>
      <c r="D2935" s="235" t="s">
        <v>153</v>
      </c>
      <c r="E2935" s="246" t="s">
        <v>19</v>
      </c>
      <c r="F2935" s="247" t="s">
        <v>4569</v>
      </c>
      <c r="G2935" s="245"/>
      <c r="H2935" s="248">
        <v>88.5</v>
      </c>
      <c r="I2935" s="249"/>
      <c r="J2935" s="245"/>
      <c r="K2935" s="245"/>
      <c r="L2935" s="250"/>
      <c r="M2935" s="251"/>
      <c r="N2935" s="252"/>
      <c r="O2935" s="252"/>
      <c r="P2935" s="252"/>
      <c r="Q2935" s="252"/>
      <c r="R2935" s="252"/>
      <c r="S2935" s="252"/>
      <c r="T2935" s="253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4" t="s">
        <v>153</v>
      </c>
      <c r="AU2935" s="254" t="s">
        <v>79</v>
      </c>
      <c r="AV2935" s="14" t="s">
        <v>79</v>
      </c>
      <c r="AW2935" s="14" t="s">
        <v>31</v>
      </c>
      <c r="AX2935" s="14" t="s">
        <v>69</v>
      </c>
      <c r="AY2935" s="254" t="s">
        <v>142</v>
      </c>
    </row>
    <row r="2936" s="13" customFormat="1">
      <c r="A2936" s="13"/>
      <c r="B2936" s="233"/>
      <c r="C2936" s="234"/>
      <c r="D2936" s="235" t="s">
        <v>153</v>
      </c>
      <c r="E2936" s="236" t="s">
        <v>19</v>
      </c>
      <c r="F2936" s="237" t="s">
        <v>4570</v>
      </c>
      <c r="G2936" s="234"/>
      <c r="H2936" s="236" t="s">
        <v>19</v>
      </c>
      <c r="I2936" s="238"/>
      <c r="J2936" s="234"/>
      <c r="K2936" s="234"/>
      <c r="L2936" s="239"/>
      <c r="M2936" s="240"/>
      <c r="N2936" s="241"/>
      <c r="O2936" s="241"/>
      <c r="P2936" s="241"/>
      <c r="Q2936" s="241"/>
      <c r="R2936" s="241"/>
      <c r="S2936" s="241"/>
      <c r="T2936" s="242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3" t="s">
        <v>153</v>
      </c>
      <c r="AU2936" s="243" t="s">
        <v>79</v>
      </c>
      <c r="AV2936" s="13" t="s">
        <v>77</v>
      </c>
      <c r="AW2936" s="13" t="s">
        <v>31</v>
      </c>
      <c r="AX2936" s="13" t="s">
        <v>69</v>
      </c>
      <c r="AY2936" s="243" t="s">
        <v>142</v>
      </c>
    </row>
    <row r="2937" s="14" customFormat="1">
      <c r="A2937" s="14"/>
      <c r="B2937" s="244"/>
      <c r="C2937" s="245"/>
      <c r="D2937" s="235" t="s">
        <v>153</v>
      </c>
      <c r="E2937" s="246" t="s">
        <v>19</v>
      </c>
      <c r="F2937" s="247" t="s">
        <v>4571</v>
      </c>
      <c r="G2937" s="245"/>
      <c r="H2937" s="248">
        <v>4.2999999999999998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153</v>
      </c>
      <c r="AU2937" s="254" t="s">
        <v>79</v>
      </c>
      <c r="AV2937" s="14" t="s">
        <v>79</v>
      </c>
      <c r="AW2937" s="14" t="s">
        <v>31</v>
      </c>
      <c r="AX2937" s="14" t="s">
        <v>69</v>
      </c>
      <c r="AY2937" s="254" t="s">
        <v>142</v>
      </c>
    </row>
    <row r="2938" s="13" customFormat="1">
      <c r="A2938" s="13"/>
      <c r="B2938" s="233"/>
      <c r="C2938" s="234"/>
      <c r="D2938" s="235" t="s">
        <v>153</v>
      </c>
      <c r="E2938" s="236" t="s">
        <v>19</v>
      </c>
      <c r="F2938" s="237" t="s">
        <v>4572</v>
      </c>
      <c r="G2938" s="234"/>
      <c r="H2938" s="236" t="s">
        <v>19</v>
      </c>
      <c r="I2938" s="238"/>
      <c r="J2938" s="234"/>
      <c r="K2938" s="234"/>
      <c r="L2938" s="239"/>
      <c r="M2938" s="240"/>
      <c r="N2938" s="241"/>
      <c r="O2938" s="241"/>
      <c r="P2938" s="241"/>
      <c r="Q2938" s="241"/>
      <c r="R2938" s="241"/>
      <c r="S2938" s="241"/>
      <c r="T2938" s="242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3" t="s">
        <v>153</v>
      </c>
      <c r="AU2938" s="243" t="s">
        <v>79</v>
      </c>
      <c r="AV2938" s="13" t="s">
        <v>77</v>
      </c>
      <c r="AW2938" s="13" t="s">
        <v>31</v>
      </c>
      <c r="AX2938" s="13" t="s">
        <v>69</v>
      </c>
      <c r="AY2938" s="243" t="s">
        <v>142</v>
      </c>
    </row>
    <row r="2939" s="14" customFormat="1">
      <c r="A2939" s="14"/>
      <c r="B2939" s="244"/>
      <c r="C2939" s="245"/>
      <c r="D2939" s="235" t="s">
        <v>153</v>
      </c>
      <c r="E2939" s="246" t="s">
        <v>19</v>
      </c>
      <c r="F2939" s="247" t="s">
        <v>4573</v>
      </c>
      <c r="G2939" s="245"/>
      <c r="H2939" s="248">
        <v>48.409999999999997</v>
      </c>
      <c r="I2939" s="249"/>
      <c r="J2939" s="245"/>
      <c r="K2939" s="245"/>
      <c r="L2939" s="250"/>
      <c r="M2939" s="251"/>
      <c r="N2939" s="252"/>
      <c r="O2939" s="252"/>
      <c r="P2939" s="252"/>
      <c r="Q2939" s="252"/>
      <c r="R2939" s="252"/>
      <c r="S2939" s="252"/>
      <c r="T2939" s="253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4" t="s">
        <v>153</v>
      </c>
      <c r="AU2939" s="254" t="s">
        <v>79</v>
      </c>
      <c r="AV2939" s="14" t="s">
        <v>79</v>
      </c>
      <c r="AW2939" s="14" t="s">
        <v>31</v>
      </c>
      <c r="AX2939" s="14" t="s">
        <v>69</v>
      </c>
      <c r="AY2939" s="254" t="s">
        <v>142</v>
      </c>
    </row>
    <row r="2940" s="13" customFormat="1">
      <c r="A2940" s="13"/>
      <c r="B2940" s="233"/>
      <c r="C2940" s="234"/>
      <c r="D2940" s="235" t="s">
        <v>153</v>
      </c>
      <c r="E2940" s="236" t="s">
        <v>19</v>
      </c>
      <c r="F2940" s="237" t="s">
        <v>4574</v>
      </c>
      <c r="G2940" s="234"/>
      <c r="H2940" s="236" t="s">
        <v>19</v>
      </c>
      <c r="I2940" s="238"/>
      <c r="J2940" s="234"/>
      <c r="K2940" s="234"/>
      <c r="L2940" s="239"/>
      <c r="M2940" s="240"/>
      <c r="N2940" s="241"/>
      <c r="O2940" s="241"/>
      <c r="P2940" s="241"/>
      <c r="Q2940" s="241"/>
      <c r="R2940" s="241"/>
      <c r="S2940" s="241"/>
      <c r="T2940" s="242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3" t="s">
        <v>153</v>
      </c>
      <c r="AU2940" s="243" t="s">
        <v>79</v>
      </c>
      <c r="AV2940" s="13" t="s">
        <v>77</v>
      </c>
      <c r="AW2940" s="13" t="s">
        <v>31</v>
      </c>
      <c r="AX2940" s="13" t="s">
        <v>69</v>
      </c>
      <c r="AY2940" s="243" t="s">
        <v>142</v>
      </c>
    </row>
    <row r="2941" s="14" customFormat="1">
      <c r="A2941" s="14"/>
      <c r="B2941" s="244"/>
      <c r="C2941" s="245"/>
      <c r="D2941" s="235" t="s">
        <v>153</v>
      </c>
      <c r="E2941" s="246" t="s">
        <v>19</v>
      </c>
      <c r="F2941" s="247" t="s">
        <v>4575</v>
      </c>
      <c r="G2941" s="245"/>
      <c r="H2941" s="248">
        <v>40.5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153</v>
      </c>
      <c r="AU2941" s="254" t="s">
        <v>79</v>
      </c>
      <c r="AV2941" s="14" t="s">
        <v>79</v>
      </c>
      <c r="AW2941" s="14" t="s">
        <v>31</v>
      </c>
      <c r="AX2941" s="14" t="s">
        <v>69</v>
      </c>
      <c r="AY2941" s="254" t="s">
        <v>142</v>
      </c>
    </row>
    <row r="2942" s="15" customFormat="1">
      <c r="A2942" s="15"/>
      <c r="B2942" s="255"/>
      <c r="C2942" s="256"/>
      <c r="D2942" s="235" t="s">
        <v>153</v>
      </c>
      <c r="E2942" s="257" t="s">
        <v>19</v>
      </c>
      <c r="F2942" s="258" t="s">
        <v>158</v>
      </c>
      <c r="G2942" s="256"/>
      <c r="H2942" s="259">
        <v>181.70999999999998</v>
      </c>
      <c r="I2942" s="260"/>
      <c r="J2942" s="256"/>
      <c r="K2942" s="256"/>
      <c r="L2942" s="261"/>
      <c r="M2942" s="262"/>
      <c r="N2942" s="263"/>
      <c r="O2942" s="263"/>
      <c r="P2942" s="263"/>
      <c r="Q2942" s="263"/>
      <c r="R2942" s="263"/>
      <c r="S2942" s="263"/>
      <c r="T2942" s="264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65" t="s">
        <v>153</v>
      </c>
      <c r="AU2942" s="265" t="s">
        <v>79</v>
      </c>
      <c r="AV2942" s="15" t="s">
        <v>149</v>
      </c>
      <c r="AW2942" s="15" t="s">
        <v>31</v>
      </c>
      <c r="AX2942" s="15" t="s">
        <v>77</v>
      </c>
      <c r="AY2942" s="265" t="s">
        <v>142</v>
      </c>
    </row>
    <row r="2943" s="2" customFormat="1" ht="16.5" customHeight="1">
      <c r="A2943" s="41"/>
      <c r="B2943" s="42"/>
      <c r="C2943" s="215" t="s">
        <v>4676</v>
      </c>
      <c r="D2943" s="215" t="s">
        <v>144</v>
      </c>
      <c r="E2943" s="216" t="s">
        <v>4677</v>
      </c>
      <c r="F2943" s="217" t="s">
        <v>4678</v>
      </c>
      <c r="G2943" s="218" t="s">
        <v>147</v>
      </c>
      <c r="H2943" s="219">
        <v>181.71000000000001</v>
      </c>
      <c r="I2943" s="220"/>
      <c r="J2943" s="221">
        <f>ROUND(I2943*H2943,2)</f>
        <v>0</v>
      </c>
      <c r="K2943" s="217" t="s">
        <v>148</v>
      </c>
      <c r="L2943" s="47"/>
      <c r="M2943" s="222" t="s">
        <v>19</v>
      </c>
      <c r="N2943" s="223" t="s">
        <v>40</v>
      </c>
      <c r="O2943" s="87"/>
      <c r="P2943" s="224">
        <f>O2943*H2943</f>
        <v>0</v>
      </c>
      <c r="Q2943" s="224">
        <v>0</v>
      </c>
      <c r="R2943" s="224">
        <f>Q2943*H2943</f>
        <v>0</v>
      </c>
      <c r="S2943" s="224">
        <v>0</v>
      </c>
      <c r="T2943" s="225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6" t="s">
        <v>248</v>
      </c>
      <c r="AT2943" s="226" t="s">
        <v>144</v>
      </c>
      <c r="AU2943" s="226" t="s">
        <v>79</v>
      </c>
      <c r="AY2943" s="20" t="s">
        <v>142</v>
      </c>
      <c r="BE2943" s="227">
        <f>IF(N2943="základní",J2943,0)</f>
        <v>0</v>
      </c>
      <c r="BF2943" s="227">
        <f>IF(N2943="snížená",J2943,0)</f>
        <v>0</v>
      </c>
      <c r="BG2943" s="227">
        <f>IF(N2943="zákl. přenesená",J2943,0)</f>
        <v>0</v>
      </c>
      <c r="BH2943" s="227">
        <f>IF(N2943="sníž. přenesená",J2943,0)</f>
        <v>0</v>
      </c>
      <c r="BI2943" s="227">
        <f>IF(N2943="nulová",J2943,0)</f>
        <v>0</v>
      </c>
      <c r="BJ2943" s="20" t="s">
        <v>77</v>
      </c>
      <c r="BK2943" s="227">
        <f>ROUND(I2943*H2943,2)</f>
        <v>0</v>
      </c>
      <c r="BL2943" s="20" t="s">
        <v>248</v>
      </c>
      <c r="BM2943" s="226" t="s">
        <v>4679</v>
      </c>
    </row>
    <row r="2944" s="2" customFormat="1">
      <c r="A2944" s="41"/>
      <c r="B2944" s="42"/>
      <c r="C2944" s="43"/>
      <c r="D2944" s="228" t="s">
        <v>151</v>
      </c>
      <c r="E2944" s="43"/>
      <c r="F2944" s="229" t="s">
        <v>4680</v>
      </c>
      <c r="G2944" s="43"/>
      <c r="H2944" s="43"/>
      <c r="I2944" s="230"/>
      <c r="J2944" s="43"/>
      <c r="K2944" s="43"/>
      <c r="L2944" s="47"/>
      <c r="M2944" s="231"/>
      <c r="N2944" s="232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151</v>
      </c>
      <c r="AU2944" s="20" t="s">
        <v>79</v>
      </c>
    </row>
    <row r="2945" s="13" customFormat="1">
      <c r="A2945" s="13"/>
      <c r="B2945" s="233"/>
      <c r="C2945" s="234"/>
      <c r="D2945" s="235" t="s">
        <v>153</v>
      </c>
      <c r="E2945" s="236" t="s">
        <v>19</v>
      </c>
      <c r="F2945" s="237" t="s">
        <v>4568</v>
      </c>
      <c r="G2945" s="234"/>
      <c r="H2945" s="236" t="s">
        <v>19</v>
      </c>
      <c r="I2945" s="238"/>
      <c r="J2945" s="234"/>
      <c r="K2945" s="234"/>
      <c r="L2945" s="239"/>
      <c r="M2945" s="240"/>
      <c r="N2945" s="241"/>
      <c r="O2945" s="241"/>
      <c r="P2945" s="241"/>
      <c r="Q2945" s="241"/>
      <c r="R2945" s="241"/>
      <c r="S2945" s="241"/>
      <c r="T2945" s="242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3" t="s">
        <v>153</v>
      </c>
      <c r="AU2945" s="243" t="s">
        <v>79</v>
      </c>
      <c r="AV2945" s="13" t="s">
        <v>77</v>
      </c>
      <c r="AW2945" s="13" t="s">
        <v>31</v>
      </c>
      <c r="AX2945" s="13" t="s">
        <v>69</v>
      </c>
      <c r="AY2945" s="243" t="s">
        <v>142</v>
      </c>
    </row>
    <row r="2946" s="13" customFormat="1">
      <c r="A2946" s="13"/>
      <c r="B2946" s="233"/>
      <c r="C2946" s="234"/>
      <c r="D2946" s="235" t="s">
        <v>153</v>
      </c>
      <c r="E2946" s="236" t="s">
        <v>19</v>
      </c>
      <c r="F2946" s="237" t="s">
        <v>4675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153</v>
      </c>
      <c r="AU2946" s="243" t="s">
        <v>79</v>
      </c>
      <c r="AV2946" s="13" t="s">
        <v>77</v>
      </c>
      <c r="AW2946" s="13" t="s">
        <v>31</v>
      </c>
      <c r="AX2946" s="13" t="s">
        <v>69</v>
      </c>
      <c r="AY2946" s="243" t="s">
        <v>142</v>
      </c>
    </row>
    <row r="2947" s="14" customFormat="1">
      <c r="A2947" s="14"/>
      <c r="B2947" s="244"/>
      <c r="C2947" s="245"/>
      <c r="D2947" s="235" t="s">
        <v>153</v>
      </c>
      <c r="E2947" s="246" t="s">
        <v>19</v>
      </c>
      <c r="F2947" s="247" t="s">
        <v>4569</v>
      </c>
      <c r="G2947" s="245"/>
      <c r="H2947" s="248">
        <v>88.5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153</v>
      </c>
      <c r="AU2947" s="254" t="s">
        <v>79</v>
      </c>
      <c r="AV2947" s="14" t="s">
        <v>79</v>
      </c>
      <c r="AW2947" s="14" t="s">
        <v>31</v>
      </c>
      <c r="AX2947" s="14" t="s">
        <v>69</v>
      </c>
      <c r="AY2947" s="254" t="s">
        <v>142</v>
      </c>
    </row>
    <row r="2948" s="13" customFormat="1">
      <c r="A2948" s="13"/>
      <c r="B2948" s="233"/>
      <c r="C2948" s="234"/>
      <c r="D2948" s="235" t="s">
        <v>153</v>
      </c>
      <c r="E2948" s="236" t="s">
        <v>19</v>
      </c>
      <c r="F2948" s="237" t="s">
        <v>4570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153</v>
      </c>
      <c r="AU2948" s="243" t="s">
        <v>79</v>
      </c>
      <c r="AV2948" s="13" t="s">
        <v>77</v>
      </c>
      <c r="AW2948" s="13" t="s">
        <v>31</v>
      </c>
      <c r="AX2948" s="13" t="s">
        <v>69</v>
      </c>
      <c r="AY2948" s="243" t="s">
        <v>142</v>
      </c>
    </row>
    <row r="2949" s="14" customFormat="1">
      <c r="A2949" s="14"/>
      <c r="B2949" s="244"/>
      <c r="C2949" s="245"/>
      <c r="D2949" s="235" t="s">
        <v>153</v>
      </c>
      <c r="E2949" s="246" t="s">
        <v>19</v>
      </c>
      <c r="F2949" s="247" t="s">
        <v>4571</v>
      </c>
      <c r="G2949" s="245"/>
      <c r="H2949" s="248">
        <v>4.2999999999999998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153</v>
      </c>
      <c r="AU2949" s="254" t="s">
        <v>79</v>
      </c>
      <c r="AV2949" s="14" t="s">
        <v>79</v>
      </c>
      <c r="AW2949" s="14" t="s">
        <v>31</v>
      </c>
      <c r="AX2949" s="14" t="s">
        <v>69</v>
      </c>
      <c r="AY2949" s="254" t="s">
        <v>142</v>
      </c>
    </row>
    <row r="2950" s="13" customFormat="1">
      <c r="A2950" s="13"/>
      <c r="B2950" s="233"/>
      <c r="C2950" s="234"/>
      <c r="D2950" s="235" t="s">
        <v>153</v>
      </c>
      <c r="E2950" s="236" t="s">
        <v>19</v>
      </c>
      <c r="F2950" s="237" t="s">
        <v>4572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153</v>
      </c>
      <c r="AU2950" s="243" t="s">
        <v>79</v>
      </c>
      <c r="AV2950" s="13" t="s">
        <v>77</v>
      </c>
      <c r="AW2950" s="13" t="s">
        <v>31</v>
      </c>
      <c r="AX2950" s="13" t="s">
        <v>69</v>
      </c>
      <c r="AY2950" s="243" t="s">
        <v>142</v>
      </c>
    </row>
    <row r="2951" s="14" customFormat="1">
      <c r="A2951" s="14"/>
      <c r="B2951" s="244"/>
      <c r="C2951" s="245"/>
      <c r="D2951" s="235" t="s">
        <v>153</v>
      </c>
      <c r="E2951" s="246" t="s">
        <v>19</v>
      </c>
      <c r="F2951" s="247" t="s">
        <v>4573</v>
      </c>
      <c r="G2951" s="245"/>
      <c r="H2951" s="248">
        <v>48.409999999999997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153</v>
      </c>
      <c r="AU2951" s="254" t="s">
        <v>79</v>
      </c>
      <c r="AV2951" s="14" t="s">
        <v>79</v>
      </c>
      <c r="AW2951" s="14" t="s">
        <v>31</v>
      </c>
      <c r="AX2951" s="14" t="s">
        <v>69</v>
      </c>
      <c r="AY2951" s="254" t="s">
        <v>142</v>
      </c>
    </row>
    <row r="2952" s="13" customFormat="1">
      <c r="A2952" s="13"/>
      <c r="B2952" s="233"/>
      <c r="C2952" s="234"/>
      <c r="D2952" s="235" t="s">
        <v>153</v>
      </c>
      <c r="E2952" s="236" t="s">
        <v>19</v>
      </c>
      <c r="F2952" s="237" t="s">
        <v>4574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153</v>
      </c>
      <c r="AU2952" s="243" t="s">
        <v>79</v>
      </c>
      <c r="AV2952" s="13" t="s">
        <v>77</v>
      </c>
      <c r="AW2952" s="13" t="s">
        <v>31</v>
      </c>
      <c r="AX2952" s="13" t="s">
        <v>69</v>
      </c>
      <c r="AY2952" s="243" t="s">
        <v>142</v>
      </c>
    </row>
    <row r="2953" s="14" customFormat="1">
      <c r="A2953" s="14"/>
      <c r="B2953" s="244"/>
      <c r="C2953" s="245"/>
      <c r="D2953" s="235" t="s">
        <v>153</v>
      </c>
      <c r="E2953" s="246" t="s">
        <v>19</v>
      </c>
      <c r="F2953" s="247" t="s">
        <v>4575</v>
      </c>
      <c r="G2953" s="245"/>
      <c r="H2953" s="248">
        <v>40.5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153</v>
      </c>
      <c r="AU2953" s="254" t="s">
        <v>79</v>
      </c>
      <c r="AV2953" s="14" t="s">
        <v>79</v>
      </c>
      <c r="AW2953" s="14" t="s">
        <v>31</v>
      </c>
      <c r="AX2953" s="14" t="s">
        <v>69</v>
      </c>
      <c r="AY2953" s="254" t="s">
        <v>142</v>
      </c>
    </row>
    <row r="2954" s="15" customFormat="1">
      <c r="A2954" s="15"/>
      <c r="B2954" s="255"/>
      <c r="C2954" s="256"/>
      <c r="D2954" s="235" t="s">
        <v>153</v>
      </c>
      <c r="E2954" s="257" t="s">
        <v>19</v>
      </c>
      <c r="F2954" s="258" t="s">
        <v>158</v>
      </c>
      <c r="G2954" s="256"/>
      <c r="H2954" s="259">
        <v>181.70999999999998</v>
      </c>
      <c r="I2954" s="260"/>
      <c r="J2954" s="256"/>
      <c r="K2954" s="256"/>
      <c r="L2954" s="261"/>
      <c r="M2954" s="262"/>
      <c r="N2954" s="263"/>
      <c r="O2954" s="263"/>
      <c r="P2954" s="263"/>
      <c r="Q2954" s="263"/>
      <c r="R2954" s="263"/>
      <c r="S2954" s="263"/>
      <c r="T2954" s="264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65" t="s">
        <v>153</v>
      </c>
      <c r="AU2954" s="265" t="s">
        <v>79</v>
      </c>
      <c r="AV2954" s="15" t="s">
        <v>149</v>
      </c>
      <c r="AW2954" s="15" t="s">
        <v>31</v>
      </c>
      <c r="AX2954" s="15" t="s">
        <v>77</v>
      </c>
      <c r="AY2954" s="265" t="s">
        <v>142</v>
      </c>
    </row>
    <row r="2955" s="2" customFormat="1" ht="16.5" customHeight="1">
      <c r="A2955" s="41"/>
      <c r="B2955" s="42"/>
      <c r="C2955" s="277" t="s">
        <v>4681</v>
      </c>
      <c r="D2955" s="277" t="s">
        <v>275</v>
      </c>
      <c r="E2955" s="278" t="s">
        <v>4682</v>
      </c>
      <c r="F2955" s="279" t="s">
        <v>4683</v>
      </c>
      <c r="G2955" s="280" t="s">
        <v>201</v>
      </c>
      <c r="H2955" s="281">
        <v>4.7969999999999997</v>
      </c>
      <c r="I2955" s="282"/>
      <c r="J2955" s="283">
        <f>ROUND(I2955*H2955,2)</f>
        <v>0</v>
      </c>
      <c r="K2955" s="279" t="s">
        <v>19</v>
      </c>
      <c r="L2955" s="284"/>
      <c r="M2955" s="285" t="s">
        <v>19</v>
      </c>
      <c r="N2955" s="286" t="s">
        <v>40</v>
      </c>
      <c r="O2955" s="87"/>
      <c r="P2955" s="224">
        <f>O2955*H2955</f>
        <v>0</v>
      </c>
      <c r="Q2955" s="224">
        <v>0.5</v>
      </c>
      <c r="R2955" s="224">
        <f>Q2955*H2955</f>
        <v>2.3984999999999999</v>
      </c>
      <c r="S2955" s="224">
        <v>0</v>
      </c>
      <c r="T2955" s="225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6" t="s">
        <v>349</v>
      </c>
      <c r="AT2955" s="226" t="s">
        <v>275</v>
      </c>
      <c r="AU2955" s="226" t="s">
        <v>79</v>
      </c>
      <c r="AY2955" s="20" t="s">
        <v>142</v>
      </c>
      <c r="BE2955" s="227">
        <f>IF(N2955="základní",J2955,0)</f>
        <v>0</v>
      </c>
      <c r="BF2955" s="227">
        <f>IF(N2955="snížená",J2955,0)</f>
        <v>0</v>
      </c>
      <c r="BG2955" s="227">
        <f>IF(N2955="zákl. přenesená",J2955,0)</f>
        <v>0</v>
      </c>
      <c r="BH2955" s="227">
        <f>IF(N2955="sníž. přenesená",J2955,0)</f>
        <v>0</v>
      </c>
      <c r="BI2955" s="227">
        <f>IF(N2955="nulová",J2955,0)</f>
        <v>0</v>
      </c>
      <c r="BJ2955" s="20" t="s">
        <v>77</v>
      </c>
      <c r="BK2955" s="227">
        <f>ROUND(I2955*H2955,2)</f>
        <v>0</v>
      </c>
      <c r="BL2955" s="20" t="s">
        <v>248</v>
      </c>
      <c r="BM2955" s="226" t="s">
        <v>4684</v>
      </c>
    </row>
    <row r="2956" s="14" customFormat="1">
      <c r="A2956" s="14"/>
      <c r="B2956" s="244"/>
      <c r="C2956" s="245"/>
      <c r="D2956" s="235" t="s">
        <v>153</v>
      </c>
      <c r="E2956" s="246" t="s">
        <v>19</v>
      </c>
      <c r="F2956" s="247" t="s">
        <v>4685</v>
      </c>
      <c r="G2956" s="245"/>
      <c r="H2956" s="248">
        <v>4.3609999999999998</v>
      </c>
      <c r="I2956" s="249"/>
      <c r="J2956" s="245"/>
      <c r="K2956" s="245"/>
      <c r="L2956" s="250"/>
      <c r="M2956" s="251"/>
      <c r="N2956" s="252"/>
      <c r="O2956" s="252"/>
      <c r="P2956" s="252"/>
      <c r="Q2956" s="252"/>
      <c r="R2956" s="252"/>
      <c r="S2956" s="252"/>
      <c r="T2956" s="253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4" t="s">
        <v>153</v>
      </c>
      <c r="AU2956" s="254" t="s">
        <v>79</v>
      </c>
      <c r="AV2956" s="14" t="s">
        <v>79</v>
      </c>
      <c r="AW2956" s="14" t="s">
        <v>31</v>
      </c>
      <c r="AX2956" s="14" t="s">
        <v>77</v>
      </c>
      <c r="AY2956" s="254" t="s">
        <v>142</v>
      </c>
    </row>
    <row r="2957" s="14" customFormat="1">
      <c r="A2957" s="14"/>
      <c r="B2957" s="244"/>
      <c r="C2957" s="245"/>
      <c r="D2957" s="235" t="s">
        <v>153</v>
      </c>
      <c r="E2957" s="245"/>
      <c r="F2957" s="247" t="s">
        <v>4686</v>
      </c>
      <c r="G2957" s="245"/>
      <c r="H2957" s="248">
        <v>4.7969999999999997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153</v>
      </c>
      <c r="AU2957" s="254" t="s">
        <v>79</v>
      </c>
      <c r="AV2957" s="14" t="s">
        <v>79</v>
      </c>
      <c r="AW2957" s="14" t="s">
        <v>4</v>
      </c>
      <c r="AX2957" s="14" t="s">
        <v>77</v>
      </c>
      <c r="AY2957" s="254" t="s">
        <v>142</v>
      </c>
    </row>
    <row r="2958" s="2" customFormat="1" ht="24.15" customHeight="1">
      <c r="A2958" s="41"/>
      <c r="B2958" s="42"/>
      <c r="C2958" s="215" t="s">
        <v>4687</v>
      </c>
      <c r="D2958" s="215" t="s">
        <v>144</v>
      </c>
      <c r="E2958" s="216" t="s">
        <v>4688</v>
      </c>
      <c r="F2958" s="217" t="s">
        <v>4689</v>
      </c>
      <c r="G2958" s="218" t="s">
        <v>3326</v>
      </c>
      <c r="H2958" s="294"/>
      <c r="I2958" s="220"/>
      <c r="J2958" s="221">
        <f>ROUND(I2958*H2958,2)</f>
        <v>0</v>
      </c>
      <c r="K2958" s="217" t="s">
        <v>148</v>
      </c>
      <c r="L2958" s="47"/>
      <c r="M2958" s="222" t="s">
        <v>19</v>
      </c>
      <c r="N2958" s="223" t="s">
        <v>40</v>
      </c>
      <c r="O2958" s="87"/>
      <c r="P2958" s="224">
        <f>O2958*H2958</f>
        <v>0</v>
      </c>
      <c r="Q2958" s="224">
        <v>0</v>
      </c>
      <c r="R2958" s="224">
        <f>Q2958*H2958</f>
        <v>0</v>
      </c>
      <c r="S2958" s="224">
        <v>0</v>
      </c>
      <c r="T2958" s="225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26" t="s">
        <v>248</v>
      </c>
      <c r="AT2958" s="226" t="s">
        <v>144</v>
      </c>
      <c r="AU2958" s="226" t="s">
        <v>79</v>
      </c>
      <c r="AY2958" s="20" t="s">
        <v>142</v>
      </c>
      <c r="BE2958" s="227">
        <f>IF(N2958="základní",J2958,0)</f>
        <v>0</v>
      </c>
      <c r="BF2958" s="227">
        <f>IF(N2958="snížená",J2958,0)</f>
        <v>0</v>
      </c>
      <c r="BG2958" s="227">
        <f>IF(N2958="zákl. přenesená",J2958,0)</f>
        <v>0</v>
      </c>
      <c r="BH2958" s="227">
        <f>IF(N2958="sníž. přenesená",J2958,0)</f>
        <v>0</v>
      </c>
      <c r="BI2958" s="227">
        <f>IF(N2958="nulová",J2958,0)</f>
        <v>0</v>
      </c>
      <c r="BJ2958" s="20" t="s">
        <v>77</v>
      </c>
      <c r="BK2958" s="227">
        <f>ROUND(I2958*H2958,2)</f>
        <v>0</v>
      </c>
      <c r="BL2958" s="20" t="s">
        <v>248</v>
      </c>
      <c r="BM2958" s="226" t="s">
        <v>4690</v>
      </c>
    </row>
    <row r="2959" s="2" customFormat="1">
      <c r="A2959" s="41"/>
      <c r="B2959" s="42"/>
      <c r="C2959" s="43"/>
      <c r="D2959" s="228" t="s">
        <v>151</v>
      </c>
      <c r="E2959" s="43"/>
      <c r="F2959" s="229" t="s">
        <v>4691</v>
      </c>
      <c r="G2959" s="43"/>
      <c r="H2959" s="43"/>
      <c r="I2959" s="230"/>
      <c r="J2959" s="43"/>
      <c r="K2959" s="43"/>
      <c r="L2959" s="47"/>
      <c r="M2959" s="231"/>
      <c r="N2959" s="232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151</v>
      </c>
      <c r="AU2959" s="20" t="s">
        <v>79</v>
      </c>
    </row>
    <row r="2960" s="12" customFormat="1" ht="22.8" customHeight="1">
      <c r="A2960" s="12"/>
      <c r="B2960" s="199"/>
      <c r="C2960" s="200"/>
      <c r="D2960" s="201" t="s">
        <v>68</v>
      </c>
      <c r="E2960" s="213" t="s">
        <v>4692</v>
      </c>
      <c r="F2960" s="213" t="s">
        <v>4693</v>
      </c>
      <c r="G2960" s="200"/>
      <c r="H2960" s="200"/>
      <c r="I2960" s="203"/>
      <c r="J2960" s="214">
        <f>BK2960</f>
        <v>0</v>
      </c>
      <c r="K2960" s="200"/>
      <c r="L2960" s="205"/>
      <c r="M2960" s="206"/>
      <c r="N2960" s="207"/>
      <c r="O2960" s="207"/>
      <c r="P2960" s="208">
        <f>SUM(P2961:P3041)</f>
        <v>0</v>
      </c>
      <c r="Q2960" s="207"/>
      <c r="R2960" s="208">
        <f>SUM(R2961:R3041)</f>
        <v>18.9596774</v>
      </c>
      <c r="S2960" s="207"/>
      <c r="T2960" s="209">
        <f>SUM(T2961:T3041)</f>
        <v>0</v>
      </c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R2960" s="210" t="s">
        <v>79</v>
      </c>
      <c r="AT2960" s="211" t="s">
        <v>68</v>
      </c>
      <c r="AU2960" s="211" t="s">
        <v>77</v>
      </c>
      <c r="AY2960" s="210" t="s">
        <v>142</v>
      </c>
      <c r="BK2960" s="212">
        <f>SUM(BK2961:BK3041)</f>
        <v>0</v>
      </c>
    </row>
    <row r="2961" s="2" customFormat="1" ht="33" customHeight="1">
      <c r="A2961" s="41"/>
      <c r="B2961" s="42"/>
      <c r="C2961" s="215" t="s">
        <v>4694</v>
      </c>
      <c r="D2961" s="215" t="s">
        <v>144</v>
      </c>
      <c r="E2961" s="216" t="s">
        <v>4695</v>
      </c>
      <c r="F2961" s="217" t="s">
        <v>4696</v>
      </c>
      <c r="G2961" s="218" t="s">
        <v>147</v>
      </c>
      <c r="H2961" s="219">
        <v>34.524999999999999</v>
      </c>
      <c r="I2961" s="220"/>
      <c r="J2961" s="221">
        <f>ROUND(I2961*H2961,2)</f>
        <v>0</v>
      </c>
      <c r="K2961" s="217" t="s">
        <v>148</v>
      </c>
      <c r="L2961" s="47"/>
      <c r="M2961" s="222" t="s">
        <v>19</v>
      </c>
      <c r="N2961" s="223" t="s">
        <v>40</v>
      </c>
      <c r="O2961" s="87"/>
      <c r="P2961" s="224">
        <f>O2961*H2961</f>
        <v>0</v>
      </c>
      <c r="Q2961" s="224">
        <v>0.01324</v>
      </c>
      <c r="R2961" s="224">
        <f>Q2961*H2961</f>
        <v>0.45711099999999999</v>
      </c>
      <c r="S2961" s="224">
        <v>0</v>
      </c>
      <c r="T2961" s="225">
        <f>S2961*H2961</f>
        <v>0</v>
      </c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R2961" s="226" t="s">
        <v>248</v>
      </c>
      <c r="AT2961" s="226" t="s">
        <v>144</v>
      </c>
      <c r="AU2961" s="226" t="s">
        <v>79</v>
      </c>
      <c r="AY2961" s="20" t="s">
        <v>142</v>
      </c>
      <c r="BE2961" s="227">
        <f>IF(N2961="základní",J2961,0)</f>
        <v>0</v>
      </c>
      <c r="BF2961" s="227">
        <f>IF(N2961="snížená",J2961,0)</f>
        <v>0</v>
      </c>
      <c r="BG2961" s="227">
        <f>IF(N2961="zákl. přenesená",J2961,0)</f>
        <v>0</v>
      </c>
      <c r="BH2961" s="227">
        <f>IF(N2961="sníž. přenesená",J2961,0)</f>
        <v>0</v>
      </c>
      <c r="BI2961" s="227">
        <f>IF(N2961="nulová",J2961,0)</f>
        <v>0</v>
      </c>
      <c r="BJ2961" s="20" t="s">
        <v>77</v>
      </c>
      <c r="BK2961" s="227">
        <f>ROUND(I2961*H2961,2)</f>
        <v>0</v>
      </c>
      <c r="BL2961" s="20" t="s">
        <v>248</v>
      </c>
      <c r="BM2961" s="226" t="s">
        <v>4697</v>
      </c>
    </row>
    <row r="2962" s="2" customFormat="1">
      <c r="A2962" s="41"/>
      <c r="B2962" s="42"/>
      <c r="C2962" s="43"/>
      <c r="D2962" s="228" t="s">
        <v>151</v>
      </c>
      <c r="E2962" s="43"/>
      <c r="F2962" s="229" t="s">
        <v>4698</v>
      </c>
      <c r="G2962" s="43"/>
      <c r="H2962" s="43"/>
      <c r="I2962" s="230"/>
      <c r="J2962" s="43"/>
      <c r="K2962" s="43"/>
      <c r="L2962" s="47"/>
      <c r="M2962" s="231"/>
      <c r="N2962" s="232"/>
      <c r="O2962" s="87"/>
      <c r="P2962" s="87"/>
      <c r="Q2962" s="87"/>
      <c r="R2962" s="87"/>
      <c r="S2962" s="87"/>
      <c r="T2962" s="88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T2962" s="20" t="s">
        <v>151</v>
      </c>
      <c r="AU2962" s="20" t="s">
        <v>79</v>
      </c>
    </row>
    <row r="2963" s="14" customFormat="1">
      <c r="A2963" s="14"/>
      <c r="B2963" s="244"/>
      <c r="C2963" s="245"/>
      <c r="D2963" s="235" t="s">
        <v>153</v>
      </c>
      <c r="E2963" s="246" t="s">
        <v>19</v>
      </c>
      <c r="F2963" s="247" t="s">
        <v>4699</v>
      </c>
      <c r="G2963" s="245"/>
      <c r="H2963" s="248">
        <v>4.3399999999999999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153</v>
      </c>
      <c r="AU2963" s="254" t="s">
        <v>79</v>
      </c>
      <c r="AV2963" s="14" t="s">
        <v>79</v>
      </c>
      <c r="AW2963" s="14" t="s">
        <v>31</v>
      </c>
      <c r="AX2963" s="14" t="s">
        <v>69</v>
      </c>
      <c r="AY2963" s="254" t="s">
        <v>142</v>
      </c>
    </row>
    <row r="2964" s="14" customFormat="1">
      <c r="A2964" s="14"/>
      <c r="B2964" s="244"/>
      <c r="C2964" s="245"/>
      <c r="D2964" s="235" t="s">
        <v>153</v>
      </c>
      <c r="E2964" s="246" t="s">
        <v>19</v>
      </c>
      <c r="F2964" s="247" t="s">
        <v>4700</v>
      </c>
      <c r="G2964" s="245"/>
      <c r="H2964" s="248">
        <v>1.74</v>
      </c>
      <c r="I2964" s="249"/>
      <c r="J2964" s="245"/>
      <c r="K2964" s="245"/>
      <c r="L2964" s="250"/>
      <c r="M2964" s="251"/>
      <c r="N2964" s="252"/>
      <c r="O2964" s="252"/>
      <c r="P2964" s="252"/>
      <c r="Q2964" s="252"/>
      <c r="R2964" s="252"/>
      <c r="S2964" s="252"/>
      <c r="T2964" s="253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4" t="s">
        <v>153</v>
      </c>
      <c r="AU2964" s="254" t="s">
        <v>79</v>
      </c>
      <c r="AV2964" s="14" t="s">
        <v>79</v>
      </c>
      <c r="AW2964" s="14" t="s">
        <v>31</v>
      </c>
      <c r="AX2964" s="14" t="s">
        <v>69</v>
      </c>
      <c r="AY2964" s="254" t="s">
        <v>142</v>
      </c>
    </row>
    <row r="2965" s="14" customFormat="1">
      <c r="A2965" s="14"/>
      <c r="B2965" s="244"/>
      <c r="C2965" s="245"/>
      <c r="D2965" s="235" t="s">
        <v>153</v>
      </c>
      <c r="E2965" s="246" t="s">
        <v>19</v>
      </c>
      <c r="F2965" s="247" t="s">
        <v>4701</v>
      </c>
      <c r="G2965" s="245"/>
      <c r="H2965" s="248">
        <v>3.4409999999999998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153</v>
      </c>
      <c r="AU2965" s="254" t="s">
        <v>79</v>
      </c>
      <c r="AV2965" s="14" t="s">
        <v>79</v>
      </c>
      <c r="AW2965" s="14" t="s">
        <v>31</v>
      </c>
      <c r="AX2965" s="14" t="s">
        <v>69</v>
      </c>
      <c r="AY2965" s="254" t="s">
        <v>142</v>
      </c>
    </row>
    <row r="2966" s="14" customFormat="1">
      <c r="A2966" s="14"/>
      <c r="B2966" s="244"/>
      <c r="C2966" s="245"/>
      <c r="D2966" s="235" t="s">
        <v>153</v>
      </c>
      <c r="E2966" s="246" t="s">
        <v>19</v>
      </c>
      <c r="F2966" s="247" t="s">
        <v>731</v>
      </c>
      <c r="G2966" s="245"/>
      <c r="H2966" s="248">
        <v>1.0800000000000001</v>
      </c>
      <c r="I2966" s="249"/>
      <c r="J2966" s="245"/>
      <c r="K2966" s="245"/>
      <c r="L2966" s="250"/>
      <c r="M2966" s="251"/>
      <c r="N2966" s="252"/>
      <c r="O2966" s="252"/>
      <c r="P2966" s="252"/>
      <c r="Q2966" s="252"/>
      <c r="R2966" s="252"/>
      <c r="S2966" s="252"/>
      <c r="T2966" s="253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4" t="s">
        <v>153</v>
      </c>
      <c r="AU2966" s="254" t="s">
        <v>79</v>
      </c>
      <c r="AV2966" s="14" t="s">
        <v>79</v>
      </c>
      <c r="AW2966" s="14" t="s">
        <v>31</v>
      </c>
      <c r="AX2966" s="14" t="s">
        <v>69</v>
      </c>
      <c r="AY2966" s="254" t="s">
        <v>142</v>
      </c>
    </row>
    <row r="2967" s="14" customFormat="1">
      <c r="A2967" s="14"/>
      <c r="B2967" s="244"/>
      <c r="C2967" s="245"/>
      <c r="D2967" s="235" t="s">
        <v>153</v>
      </c>
      <c r="E2967" s="246" t="s">
        <v>19</v>
      </c>
      <c r="F2967" s="247" t="s">
        <v>4702</v>
      </c>
      <c r="G2967" s="245"/>
      <c r="H2967" s="248">
        <v>3.3599999999999999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153</v>
      </c>
      <c r="AU2967" s="254" t="s">
        <v>79</v>
      </c>
      <c r="AV2967" s="14" t="s">
        <v>79</v>
      </c>
      <c r="AW2967" s="14" t="s">
        <v>31</v>
      </c>
      <c r="AX2967" s="14" t="s">
        <v>69</v>
      </c>
      <c r="AY2967" s="254" t="s">
        <v>142</v>
      </c>
    </row>
    <row r="2968" s="14" customFormat="1">
      <c r="A2968" s="14"/>
      <c r="B2968" s="244"/>
      <c r="C2968" s="245"/>
      <c r="D2968" s="235" t="s">
        <v>153</v>
      </c>
      <c r="E2968" s="246" t="s">
        <v>19</v>
      </c>
      <c r="F2968" s="247" t="s">
        <v>4703</v>
      </c>
      <c r="G2968" s="245"/>
      <c r="H2968" s="248">
        <v>2.1000000000000001</v>
      </c>
      <c r="I2968" s="249"/>
      <c r="J2968" s="245"/>
      <c r="K2968" s="245"/>
      <c r="L2968" s="250"/>
      <c r="M2968" s="251"/>
      <c r="N2968" s="252"/>
      <c r="O2968" s="252"/>
      <c r="P2968" s="252"/>
      <c r="Q2968" s="252"/>
      <c r="R2968" s="252"/>
      <c r="S2968" s="252"/>
      <c r="T2968" s="253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4" t="s">
        <v>153</v>
      </c>
      <c r="AU2968" s="254" t="s">
        <v>79</v>
      </c>
      <c r="AV2968" s="14" t="s">
        <v>79</v>
      </c>
      <c r="AW2968" s="14" t="s">
        <v>31</v>
      </c>
      <c r="AX2968" s="14" t="s">
        <v>69</v>
      </c>
      <c r="AY2968" s="254" t="s">
        <v>142</v>
      </c>
    </row>
    <row r="2969" s="14" customFormat="1">
      <c r="A2969" s="14"/>
      <c r="B2969" s="244"/>
      <c r="C2969" s="245"/>
      <c r="D2969" s="235" t="s">
        <v>153</v>
      </c>
      <c r="E2969" s="246" t="s">
        <v>19</v>
      </c>
      <c r="F2969" s="247" t="s">
        <v>4704</v>
      </c>
      <c r="G2969" s="245"/>
      <c r="H2969" s="248">
        <v>1.76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153</v>
      </c>
      <c r="AU2969" s="254" t="s">
        <v>79</v>
      </c>
      <c r="AV2969" s="14" t="s">
        <v>79</v>
      </c>
      <c r="AW2969" s="14" t="s">
        <v>31</v>
      </c>
      <c r="AX2969" s="14" t="s">
        <v>69</v>
      </c>
      <c r="AY2969" s="254" t="s">
        <v>142</v>
      </c>
    </row>
    <row r="2970" s="14" customFormat="1">
      <c r="A2970" s="14"/>
      <c r="B2970" s="244"/>
      <c r="C2970" s="245"/>
      <c r="D2970" s="235" t="s">
        <v>153</v>
      </c>
      <c r="E2970" s="246" t="s">
        <v>19</v>
      </c>
      <c r="F2970" s="247" t="s">
        <v>4705</v>
      </c>
      <c r="G2970" s="245"/>
      <c r="H2970" s="248">
        <v>0.95999999999999996</v>
      </c>
      <c r="I2970" s="249"/>
      <c r="J2970" s="245"/>
      <c r="K2970" s="245"/>
      <c r="L2970" s="250"/>
      <c r="M2970" s="251"/>
      <c r="N2970" s="252"/>
      <c r="O2970" s="252"/>
      <c r="P2970" s="252"/>
      <c r="Q2970" s="252"/>
      <c r="R2970" s="252"/>
      <c r="S2970" s="252"/>
      <c r="T2970" s="253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4" t="s">
        <v>153</v>
      </c>
      <c r="AU2970" s="254" t="s">
        <v>79</v>
      </c>
      <c r="AV2970" s="14" t="s">
        <v>79</v>
      </c>
      <c r="AW2970" s="14" t="s">
        <v>31</v>
      </c>
      <c r="AX2970" s="14" t="s">
        <v>69</v>
      </c>
      <c r="AY2970" s="254" t="s">
        <v>142</v>
      </c>
    </row>
    <row r="2971" s="14" customFormat="1">
      <c r="A2971" s="14"/>
      <c r="B2971" s="244"/>
      <c r="C2971" s="245"/>
      <c r="D2971" s="235" t="s">
        <v>153</v>
      </c>
      <c r="E2971" s="246" t="s">
        <v>19</v>
      </c>
      <c r="F2971" s="247" t="s">
        <v>4706</v>
      </c>
      <c r="G2971" s="245"/>
      <c r="H2971" s="248">
        <v>7.6799999999999997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153</v>
      </c>
      <c r="AU2971" s="254" t="s">
        <v>79</v>
      </c>
      <c r="AV2971" s="14" t="s">
        <v>79</v>
      </c>
      <c r="AW2971" s="14" t="s">
        <v>31</v>
      </c>
      <c r="AX2971" s="14" t="s">
        <v>69</v>
      </c>
      <c r="AY2971" s="254" t="s">
        <v>142</v>
      </c>
    </row>
    <row r="2972" s="14" customFormat="1">
      <c r="A2972" s="14"/>
      <c r="B2972" s="244"/>
      <c r="C2972" s="245"/>
      <c r="D2972" s="235" t="s">
        <v>153</v>
      </c>
      <c r="E2972" s="246" t="s">
        <v>19</v>
      </c>
      <c r="F2972" s="247" t="s">
        <v>4707</v>
      </c>
      <c r="G2972" s="245"/>
      <c r="H2972" s="248">
        <v>4.3200000000000003</v>
      </c>
      <c r="I2972" s="249"/>
      <c r="J2972" s="245"/>
      <c r="K2972" s="245"/>
      <c r="L2972" s="250"/>
      <c r="M2972" s="251"/>
      <c r="N2972" s="252"/>
      <c r="O2972" s="252"/>
      <c r="P2972" s="252"/>
      <c r="Q2972" s="252"/>
      <c r="R2972" s="252"/>
      <c r="S2972" s="252"/>
      <c r="T2972" s="253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4" t="s">
        <v>153</v>
      </c>
      <c r="AU2972" s="254" t="s">
        <v>79</v>
      </c>
      <c r="AV2972" s="14" t="s">
        <v>79</v>
      </c>
      <c r="AW2972" s="14" t="s">
        <v>31</v>
      </c>
      <c r="AX2972" s="14" t="s">
        <v>69</v>
      </c>
      <c r="AY2972" s="254" t="s">
        <v>142</v>
      </c>
    </row>
    <row r="2973" s="14" customFormat="1">
      <c r="A2973" s="14"/>
      <c r="B2973" s="244"/>
      <c r="C2973" s="245"/>
      <c r="D2973" s="235" t="s">
        <v>153</v>
      </c>
      <c r="E2973" s="246" t="s">
        <v>19</v>
      </c>
      <c r="F2973" s="247" t="s">
        <v>4708</v>
      </c>
      <c r="G2973" s="245"/>
      <c r="H2973" s="248">
        <v>3.7440000000000002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153</v>
      </c>
      <c r="AU2973" s="254" t="s">
        <v>79</v>
      </c>
      <c r="AV2973" s="14" t="s">
        <v>79</v>
      </c>
      <c r="AW2973" s="14" t="s">
        <v>31</v>
      </c>
      <c r="AX2973" s="14" t="s">
        <v>69</v>
      </c>
      <c r="AY2973" s="254" t="s">
        <v>142</v>
      </c>
    </row>
    <row r="2974" s="15" customFormat="1">
      <c r="A2974" s="15"/>
      <c r="B2974" s="255"/>
      <c r="C2974" s="256"/>
      <c r="D2974" s="235" t="s">
        <v>153</v>
      </c>
      <c r="E2974" s="257" t="s">
        <v>19</v>
      </c>
      <c r="F2974" s="258" t="s">
        <v>158</v>
      </c>
      <c r="G2974" s="256"/>
      <c r="H2974" s="259">
        <v>34.525000000000006</v>
      </c>
      <c r="I2974" s="260"/>
      <c r="J2974" s="256"/>
      <c r="K2974" s="256"/>
      <c r="L2974" s="261"/>
      <c r="M2974" s="262"/>
      <c r="N2974" s="263"/>
      <c r="O2974" s="263"/>
      <c r="P2974" s="263"/>
      <c r="Q2974" s="263"/>
      <c r="R2974" s="263"/>
      <c r="S2974" s="263"/>
      <c r="T2974" s="264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65" t="s">
        <v>153</v>
      </c>
      <c r="AU2974" s="265" t="s">
        <v>79</v>
      </c>
      <c r="AV2974" s="15" t="s">
        <v>149</v>
      </c>
      <c r="AW2974" s="15" t="s">
        <v>31</v>
      </c>
      <c r="AX2974" s="15" t="s">
        <v>77</v>
      </c>
      <c r="AY2974" s="265" t="s">
        <v>142</v>
      </c>
    </row>
    <row r="2975" s="2" customFormat="1" ht="24.15" customHeight="1">
      <c r="A2975" s="41"/>
      <c r="B2975" s="42"/>
      <c r="C2975" s="215" t="s">
        <v>4709</v>
      </c>
      <c r="D2975" s="215" t="s">
        <v>144</v>
      </c>
      <c r="E2975" s="216" t="s">
        <v>4710</v>
      </c>
      <c r="F2975" s="217" t="s">
        <v>4711</v>
      </c>
      <c r="G2975" s="218" t="s">
        <v>147</v>
      </c>
      <c r="H2975" s="219">
        <v>34.524999999999999</v>
      </c>
      <c r="I2975" s="220"/>
      <c r="J2975" s="221">
        <f>ROUND(I2975*H2975,2)</f>
        <v>0</v>
      </c>
      <c r="K2975" s="217" t="s">
        <v>148</v>
      </c>
      <c r="L2975" s="47"/>
      <c r="M2975" s="222" t="s">
        <v>19</v>
      </c>
      <c r="N2975" s="223" t="s">
        <v>40</v>
      </c>
      <c r="O2975" s="87"/>
      <c r="P2975" s="224">
        <f>O2975*H2975</f>
        <v>0</v>
      </c>
      <c r="Q2975" s="224">
        <v>0.00010000000000000001</v>
      </c>
      <c r="R2975" s="224">
        <f>Q2975*H2975</f>
        <v>0.0034524999999999998</v>
      </c>
      <c r="S2975" s="224">
        <v>0</v>
      </c>
      <c r="T2975" s="225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248</v>
      </c>
      <c r="AT2975" s="226" t="s">
        <v>144</v>
      </c>
      <c r="AU2975" s="226" t="s">
        <v>79</v>
      </c>
      <c r="AY2975" s="20" t="s">
        <v>142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77</v>
      </c>
      <c r="BK2975" s="227">
        <f>ROUND(I2975*H2975,2)</f>
        <v>0</v>
      </c>
      <c r="BL2975" s="20" t="s">
        <v>248</v>
      </c>
      <c r="BM2975" s="226" t="s">
        <v>4712</v>
      </c>
    </row>
    <row r="2976" s="2" customFormat="1">
      <c r="A2976" s="41"/>
      <c r="B2976" s="42"/>
      <c r="C2976" s="43"/>
      <c r="D2976" s="228" t="s">
        <v>151</v>
      </c>
      <c r="E2976" s="43"/>
      <c r="F2976" s="229" t="s">
        <v>4713</v>
      </c>
      <c r="G2976" s="43"/>
      <c r="H2976" s="43"/>
      <c r="I2976" s="230"/>
      <c r="J2976" s="43"/>
      <c r="K2976" s="43"/>
      <c r="L2976" s="47"/>
      <c r="M2976" s="231"/>
      <c r="N2976" s="232"/>
      <c r="O2976" s="87"/>
      <c r="P2976" s="87"/>
      <c r="Q2976" s="87"/>
      <c r="R2976" s="87"/>
      <c r="S2976" s="87"/>
      <c r="T2976" s="88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20" t="s">
        <v>151</v>
      </c>
      <c r="AU2976" s="20" t="s">
        <v>79</v>
      </c>
    </row>
    <row r="2977" s="2" customFormat="1" ht="16.5" customHeight="1">
      <c r="A2977" s="41"/>
      <c r="B2977" s="42"/>
      <c r="C2977" s="215" t="s">
        <v>4714</v>
      </c>
      <c r="D2977" s="215" t="s">
        <v>144</v>
      </c>
      <c r="E2977" s="216" t="s">
        <v>4715</v>
      </c>
      <c r="F2977" s="217" t="s">
        <v>4716</v>
      </c>
      <c r="G2977" s="218" t="s">
        <v>147</v>
      </c>
      <c r="H2977" s="219">
        <v>34.524999999999999</v>
      </c>
      <c r="I2977" s="220"/>
      <c r="J2977" s="221">
        <f>ROUND(I2977*H2977,2)</f>
        <v>0</v>
      </c>
      <c r="K2977" s="217" t="s">
        <v>148</v>
      </c>
      <c r="L2977" s="47"/>
      <c r="M2977" s="222" t="s">
        <v>19</v>
      </c>
      <c r="N2977" s="223" t="s">
        <v>40</v>
      </c>
      <c r="O2977" s="87"/>
      <c r="P2977" s="224">
        <f>O2977*H2977</f>
        <v>0</v>
      </c>
      <c r="Q2977" s="224">
        <v>0</v>
      </c>
      <c r="R2977" s="224">
        <f>Q2977*H2977</f>
        <v>0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248</v>
      </c>
      <c r="AT2977" s="226" t="s">
        <v>144</v>
      </c>
      <c r="AU2977" s="226" t="s">
        <v>79</v>
      </c>
      <c r="AY2977" s="20" t="s">
        <v>142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77</v>
      </c>
      <c r="BK2977" s="227">
        <f>ROUND(I2977*H2977,2)</f>
        <v>0</v>
      </c>
      <c r="BL2977" s="20" t="s">
        <v>248</v>
      </c>
      <c r="BM2977" s="226" t="s">
        <v>4717</v>
      </c>
    </row>
    <row r="2978" s="2" customFormat="1">
      <c r="A2978" s="41"/>
      <c r="B2978" s="42"/>
      <c r="C2978" s="43"/>
      <c r="D2978" s="228" t="s">
        <v>151</v>
      </c>
      <c r="E2978" s="43"/>
      <c r="F2978" s="229" t="s">
        <v>4718</v>
      </c>
      <c r="G2978" s="43"/>
      <c r="H2978" s="43"/>
      <c r="I2978" s="230"/>
      <c r="J2978" s="43"/>
      <c r="K2978" s="43"/>
      <c r="L2978" s="47"/>
      <c r="M2978" s="231"/>
      <c r="N2978" s="232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151</v>
      </c>
      <c r="AU2978" s="20" t="s">
        <v>79</v>
      </c>
    </row>
    <row r="2979" s="2" customFormat="1" ht="24.15" customHeight="1">
      <c r="A2979" s="41"/>
      <c r="B2979" s="42"/>
      <c r="C2979" s="215" t="s">
        <v>4719</v>
      </c>
      <c r="D2979" s="215" t="s">
        <v>144</v>
      </c>
      <c r="E2979" s="216" t="s">
        <v>4720</v>
      </c>
      <c r="F2979" s="217" t="s">
        <v>4721</v>
      </c>
      <c r="G2979" s="218" t="s">
        <v>147</v>
      </c>
      <c r="H2979" s="219">
        <v>34.524999999999999</v>
      </c>
      <c r="I2979" s="220"/>
      <c r="J2979" s="221">
        <f>ROUND(I2979*H2979,2)</f>
        <v>0</v>
      </c>
      <c r="K2979" s="217" t="s">
        <v>148</v>
      </c>
      <c r="L2979" s="47"/>
      <c r="M2979" s="222" t="s">
        <v>19</v>
      </c>
      <c r="N2979" s="223" t="s">
        <v>40</v>
      </c>
      <c r="O2979" s="87"/>
      <c r="P2979" s="224">
        <f>O2979*H2979</f>
        <v>0</v>
      </c>
      <c r="Q2979" s="224">
        <v>0.0016000000000000001</v>
      </c>
      <c r="R2979" s="224">
        <f>Q2979*H2979</f>
        <v>0.055239999999999997</v>
      </c>
      <c r="S2979" s="224">
        <v>0</v>
      </c>
      <c r="T2979" s="225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6" t="s">
        <v>248</v>
      </c>
      <c r="AT2979" s="226" t="s">
        <v>144</v>
      </c>
      <c r="AU2979" s="226" t="s">
        <v>79</v>
      </c>
      <c r="AY2979" s="20" t="s">
        <v>142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20" t="s">
        <v>77</v>
      </c>
      <c r="BK2979" s="227">
        <f>ROUND(I2979*H2979,2)</f>
        <v>0</v>
      </c>
      <c r="BL2979" s="20" t="s">
        <v>248</v>
      </c>
      <c r="BM2979" s="226" t="s">
        <v>4722</v>
      </c>
    </row>
    <row r="2980" s="2" customFormat="1">
      <c r="A2980" s="41"/>
      <c r="B2980" s="42"/>
      <c r="C2980" s="43"/>
      <c r="D2980" s="228" t="s">
        <v>151</v>
      </c>
      <c r="E2980" s="43"/>
      <c r="F2980" s="229" t="s">
        <v>4723</v>
      </c>
      <c r="G2980" s="43"/>
      <c r="H2980" s="43"/>
      <c r="I2980" s="230"/>
      <c r="J2980" s="43"/>
      <c r="K2980" s="43"/>
      <c r="L2980" s="47"/>
      <c r="M2980" s="231"/>
      <c r="N2980" s="232"/>
      <c r="O2980" s="87"/>
      <c r="P2980" s="87"/>
      <c r="Q2980" s="87"/>
      <c r="R2980" s="87"/>
      <c r="S2980" s="87"/>
      <c r="T2980" s="88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T2980" s="20" t="s">
        <v>151</v>
      </c>
      <c r="AU2980" s="20" t="s">
        <v>79</v>
      </c>
    </row>
    <row r="2981" s="2" customFormat="1" ht="24.15" customHeight="1">
      <c r="A2981" s="41"/>
      <c r="B2981" s="42"/>
      <c r="C2981" s="215" t="s">
        <v>4724</v>
      </c>
      <c r="D2981" s="215" t="s">
        <v>144</v>
      </c>
      <c r="E2981" s="216" t="s">
        <v>4725</v>
      </c>
      <c r="F2981" s="217" t="s">
        <v>4726</v>
      </c>
      <c r="G2981" s="218" t="s">
        <v>147</v>
      </c>
      <c r="H2981" s="219">
        <v>831.90999999999997</v>
      </c>
      <c r="I2981" s="220"/>
      <c r="J2981" s="221">
        <f>ROUND(I2981*H2981,2)</f>
        <v>0</v>
      </c>
      <c r="K2981" s="217" t="s">
        <v>148</v>
      </c>
      <c r="L2981" s="47"/>
      <c r="M2981" s="222" t="s">
        <v>19</v>
      </c>
      <c r="N2981" s="223" t="s">
        <v>40</v>
      </c>
      <c r="O2981" s="87"/>
      <c r="P2981" s="224">
        <f>O2981*H2981</f>
        <v>0</v>
      </c>
      <c r="Q2981" s="224">
        <v>0.01217</v>
      </c>
      <c r="R2981" s="224">
        <f>Q2981*H2981</f>
        <v>10.1243447</v>
      </c>
      <c r="S2981" s="224">
        <v>0</v>
      </c>
      <c r="T2981" s="225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6" t="s">
        <v>248</v>
      </c>
      <c r="AT2981" s="226" t="s">
        <v>144</v>
      </c>
      <c r="AU2981" s="226" t="s">
        <v>79</v>
      </c>
      <c r="AY2981" s="20" t="s">
        <v>142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20" t="s">
        <v>77</v>
      </c>
      <c r="BK2981" s="227">
        <f>ROUND(I2981*H2981,2)</f>
        <v>0</v>
      </c>
      <c r="BL2981" s="20" t="s">
        <v>248</v>
      </c>
      <c r="BM2981" s="226" t="s">
        <v>4727</v>
      </c>
    </row>
    <row r="2982" s="2" customFormat="1">
      <c r="A2982" s="41"/>
      <c r="B2982" s="42"/>
      <c r="C2982" s="43"/>
      <c r="D2982" s="228" t="s">
        <v>151</v>
      </c>
      <c r="E2982" s="43"/>
      <c r="F2982" s="229" t="s">
        <v>4728</v>
      </c>
      <c r="G2982" s="43"/>
      <c r="H2982" s="43"/>
      <c r="I2982" s="230"/>
      <c r="J2982" s="43"/>
      <c r="K2982" s="43"/>
      <c r="L2982" s="47"/>
      <c r="M2982" s="231"/>
      <c r="N2982" s="232"/>
      <c r="O2982" s="87"/>
      <c r="P2982" s="87"/>
      <c r="Q2982" s="87"/>
      <c r="R2982" s="87"/>
      <c r="S2982" s="87"/>
      <c r="T2982" s="88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T2982" s="20" t="s">
        <v>151</v>
      </c>
      <c r="AU2982" s="20" t="s">
        <v>79</v>
      </c>
    </row>
    <row r="2983" s="13" customFormat="1">
      <c r="A2983" s="13"/>
      <c r="B2983" s="233"/>
      <c r="C2983" s="234"/>
      <c r="D2983" s="235" t="s">
        <v>153</v>
      </c>
      <c r="E2983" s="236" t="s">
        <v>19</v>
      </c>
      <c r="F2983" s="237" t="s">
        <v>542</v>
      </c>
      <c r="G2983" s="234"/>
      <c r="H2983" s="236" t="s">
        <v>19</v>
      </c>
      <c r="I2983" s="238"/>
      <c r="J2983" s="234"/>
      <c r="K2983" s="234"/>
      <c r="L2983" s="239"/>
      <c r="M2983" s="240"/>
      <c r="N2983" s="241"/>
      <c r="O2983" s="241"/>
      <c r="P2983" s="241"/>
      <c r="Q2983" s="241"/>
      <c r="R2983" s="241"/>
      <c r="S2983" s="241"/>
      <c r="T2983" s="242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3" t="s">
        <v>153</v>
      </c>
      <c r="AU2983" s="243" t="s">
        <v>79</v>
      </c>
      <c r="AV2983" s="13" t="s">
        <v>77</v>
      </c>
      <c r="AW2983" s="13" t="s">
        <v>31</v>
      </c>
      <c r="AX2983" s="13" t="s">
        <v>69</v>
      </c>
      <c r="AY2983" s="243" t="s">
        <v>142</v>
      </c>
    </row>
    <row r="2984" s="14" customFormat="1">
      <c r="A2984" s="14"/>
      <c r="B2984" s="244"/>
      <c r="C2984" s="245"/>
      <c r="D2984" s="235" t="s">
        <v>153</v>
      </c>
      <c r="E2984" s="246" t="s">
        <v>19</v>
      </c>
      <c r="F2984" s="247" t="s">
        <v>4729</v>
      </c>
      <c r="G2984" s="245"/>
      <c r="H2984" s="248">
        <v>355.51999999999998</v>
      </c>
      <c r="I2984" s="249"/>
      <c r="J2984" s="245"/>
      <c r="K2984" s="245"/>
      <c r="L2984" s="250"/>
      <c r="M2984" s="251"/>
      <c r="N2984" s="252"/>
      <c r="O2984" s="252"/>
      <c r="P2984" s="252"/>
      <c r="Q2984" s="252"/>
      <c r="R2984" s="252"/>
      <c r="S2984" s="252"/>
      <c r="T2984" s="253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4" t="s">
        <v>153</v>
      </c>
      <c r="AU2984" s="254" t="s">
        <v>79</v>
      </c>
      <c r="AV2984" s="14" t="s">
        <v>79</v>
      </c>
      <c r="AW2984" s="14" t="s">
        <v>31</v>
      </c>
      <c r="AX2984" s="14" t="s">
        <v>69</v>
      </c>
      <c r="AY2984" s="254" t="s">
        <v>142</v>
      </c>
    </row>
    <row r="2985" s="14" customFormat="1">
      <c r="A2985" s="14"/>
      <c r="B2985" s="244"/>
      <c r="C2985" s="245"/>
      <c r="D2985" s="235" t="s">
        <v>153</v>
      </c>
      <c r="E2985" s="246" t="s">
        <v>19</v>
      </c>
      <c r="F2985" s="247" t="s">
        <v>4730</v>
      </c>
      <c r="G2985" s="245"/>
      <c r="H2985" s="248">
        <v>-13.08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153</v>
      </c>
      <c r="AU2985" s="254" t="s">
        <v>79</v>
      </c>
      <c r="AV2985" s="14" t="s">
        <v>79</v>
      </c>
      <c r="AW2985" s="14" t="s">
        <v>31</v>
      </c>
      <c r="AX2985" s="14" t="s">
        <v>69</v>
      </c>
      <c r="AY2985" s="254" t="s">
        <v>142</v>
      </c>
    </row>
    <row r="2986" s="13" customFormat="1">
      <c r="A2986" s="13"/>
      <c r="B2986" s="233"/>
      <c r="C2986" s="234"/>
      <c r="D2986" s="235" t="s">
        <v>153</v>
      </c>
      <c r="E2986" s="236" t="s">
        <v>19</v>
      </c>
      <c r="F2986" s="237" t="s">
        <v>520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153</v>
      </c>
      <c r="AU2986" s="243" t="s">
        <v>79</v>
      </c>
      <c r="AV2986" s="13" t="s">
        <v>77</v>
      </c>
      <c r="AW2986" s="13" t="s">
        <v>31</v>
      </c>
      <c r="AX2986" s="13" t="s">
        <v>69</v>
      </c>
      <c r="AY2986" s="243" t="s">
        <v>142</v>
      </c>
    </row>
    <row r="2987" s="14" customFormat="1">
      <c r="A2987" s="14"/>
      <c r="B2987" s="244"/>
      <c r="C2987" s="245"/>
      <c r="D2987" s="235" t="s">
        <v>153</v>
      </c>
      <c r="E2987" s="246" t="s">
        <v>19</v>
      </c>
      <c r="F2987" s="247" t="s">
        <v>4731</v>
      </c>
      <c r="G2987" s="245"/>
      <c r="H2987" s="248">
        <v>332.38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153</v>
      </c>
      <c r="AU2987" s="254" t="s">
        <v>79</v>
      </c>
      <c r="AV2987" s="14" t="s">
        <v>79</v>
      </c>
      <c r="AW2987" s="14" t="s">
        <v>31</v>
      </c>
      <c r="AX2987" s="14" t="s">
        <v>69</v>
      </c>
      <c r="AY2987" s="254" t="s">
        <v>142</v>
      </c>
    </row>
    <row r="2988" s="14" customFormat="1">
      <c r="A2988" s="14"/>
      <c r="B2988" s="244"/>
      <c r="C2988" s="245"/>
      <c r="D2988" s="235" t="s">
        <v>153</v>
      </c>
      <c r="E2988" s="246" t="s">
        <v>19</v>
      </c>
      <c r="F2988" s="247" t="s">
        <v>4732</v>
      </c>
      <c r="G2988" s="245"/>
      <c r="H2988" s="248">
        <v>-13.310000000000001</v>
      </c>
      <c r="I2988" s="249"/>
      <c r="J2988" s="245"/>
      <c r="K2988" s="245"/>
      <c r="L2988" s="250"/>
      <c r="M2988" s="251"/>
      <c r="N2988" s="252"/>
      <c r="O2988" s="252"/>
      <c r="P2988" s="252"/>
      <c r="Q2988" s="252"/>
      <c r="R2988" s="252"/>
      <c r="S2988" s="252"/>
      <c r="T2988" s="253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4" t="s">
        <v>153</v>
      </c>
      <c r="AU2988" s="254" t="s">
        <v>79</v>
      </c>
      <c r="AV2988" s="14" t="s">
        <v>79</v>
      </c>
      <c r="AW2988" s="14" t="s">
        <v>31</v>
      </c>
      <c r="AX2988" s="14" t="s">
        <v>69</v>
      </c>
      <c r="AY2988" s="254" t="s">
        <v>142</v>
      </c>
    </row>
    <row r="2989" s="13" customFormat="1">
      <c r="A2989" s="13"/>
      <c r="B2989" s="233"/>
      <c r="C2989" s="234"/>
      <c r="D2989" s="235" t="s">
        <v>153</v>
      </c>
      <c r="E2989" s="236" t="s">
        <v>19</v>
      </c>
      <c r="F2989" s="237" t="s">
        <v>497</v>
      </c>
      <c r="G2989" s="234"/>
      <c r="H2989" s="236" t="s">
        <v>19</v>
      </c>
      <c r="I2989" s="238"/>
      <c r="J2989" s="234"/>
      <c r="K2989" s="234"/>
      <c r="L2989" s="239"/>
      <c r="M2989" s="240"/>
      <c r="N2989" s="241"/>
      <c r="O2989" s="241"/>
      <c r="P2989" s="241"/>
      <c r="Q2989" s="241"/>
      <c r="R2989" s="241"/>
      <c r="S2989" s="241"/>
      <c r="T2989" s="242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3" t="s">
        <v>153</v>
      </c>
      <c r="AU2989" s="243" t="s">
        <v>79</v>
      </c>
      <c r="AV2989" s="13" t="s">
        <v>77</v>
      </c>
      <c r="AW2989" s="13" t="s">
        <v>31</v>
      </c>
      <c r="AX2989" s="13" t="s">
        <v>69</v>
      </c>
      <c r="AY2989" s="243" t="s">
        <v>142</v>
      </c>
    </row>
    <row r="2990" s="14" customFormat="1">
      <c r="A2990" s="14"/>
      <c r="B2990" s="244"/>
      <c r="C2990" s="245"/>
      <c r="D2990" s="235" t="s">
        <v>153</v>
      </c>
      <c r="E2990" s="246" t="s">
        <v>19</v>
      </c>
      <c r="F2990" s="247" t="s">
        <v>4729</v>
      </c>
      <c r="G2990" s="245"/>
      <c r="H2990" s="248">
        <v>355.51999999999998</v>
      </c>
      <c r="I2990" s="249"/>
      <c r="J2990" s="245"/>
      <c r="K2990" s="245"/>
      <c r="L2990" s="250"/>
      <c r="M2990" s="251"/>
      <c r="N2990" s="252"/>
      <c r="O2990" s="252"/>
      <c r="P2990" s="252"/>
      <c r="Q2990" s="252"/>
      <c r="R2990" s="252"/>
      <c r="S2990" s="252"/>
      <c r="T2990" s="253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4" t="s">
        <v>153</v>
      </c>
      <c r="AU2990" s="254" t="s">
        <v>79</v>
      </c>
      <c r="AV2990" s="14" t="s">
        <v>79</v>
      </c>
      <c r="AW2990" s="14" t="s">
        <v>31</v>
      </c>
      <c r="AX2990" s="14" t="s">
        <v>69</v>
      </c>
      <c r="AY2990" s="254" t="s">
        <v>142</v>
      </c>
    </row>
    <row r="2991" s="14" customFormat="1">
      <c r="A2991" s="14"/>
      <c r="B2991" s="244"/>
      <c r="C2991" s="245"/>
      <c r="D2991" s="235" t="s">
        <v>153</v>
      </c>
      <c r="E2991" s="246" t="s">
        <v>19</v>
      </c>
      <c r="F2991" s="247" t="s">
        <v>4733</v>
      </c>
      <c r="G2991" s="245"/>
      <c r="H2991" s="248">
        <v>-21.82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153</v>
      </c>
      <c r="AU2991" s="254" t="s">
        <v>79</v>
      </c>
      <c r="AV2991" s="14" t="s">
        <v>79</v>
      </c>
      <c r="AW2991" s="14" t="s">
        <v>31</v>
      </c>
      <c r="AX2991" s="14" t="s">
        <v>69</v>
      </c>
      <c r="AY2991" s="254" t="s">
        <v>142</v>
      </c>
    </row>
    <row r="2992" s="13" customFormat="1">
      <c r="A2992" s="13"/>
      <c r="B2992" s="233"/>
      <c r="C2992" s="234"/>
      <c r="D2992" s="235" t="s">
        <v>153</v>
      </c>
      <c r="E2992" s="236" t="s">
        <v>19</v>
      </c>
      <c r="F2992" s="237" t="s">
        <v>4734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153</v>
      </c>
      <c r="AU2992" s="243" t="s">
        <v>79</v>
      </c>
      <c r="AV2992" s="13" t="s">
        <v>77</v>
      </c>
      <c r="AW2992" s="13" t="s">
        <v>31</v>
      </c>
      <c r="AX2992" s="13" t="s">
        <v>69</v>
      </c>
      <c r="AY2992" s="243" t="s">
        <v>142</v>
      </c>
    </row>
    <row r="2993" s="13" customFormat="1">
      <c r="A2993" s="13"/>
      <c r="B2993" s="233"/>
      <c r="C2993" s="234"/>
      <c r="D2993" s="235" t="s">
        <v>153</v>
      </c>
      <c r="E2993" s="236" t="s">
        <v>19</v>
      </c>
      <c r="F2993" s="237" t="s">
        <v>4735</v>
      </c>
      <c r="G2993" s="234"/>
      <c r="H2993" s="236" t="s">
        <v>19</v>
      </c>
      <c r="I2993" s="238"/>
      <c r="J2993" s="234"/>
      <c r="K2993" s="234"/>
      <c r="L2993" s="239"/>
      <c r="M2993" s="240"/>
      <c r="N2993" s="241"/>
      <c r="O2993" s="241"/>
      <c r="P2993" s="241"/>
      <c r="Q2993" s="241"/>
      <c r="R2993" s="241"/>
      <c r="S2993" s="241"/>
      <c r="T2993" s="242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3" t="s">
        <v>153</v>
      </c>
      <c r="AU2993" s="243" t="s">
        <v>79</v>
      </c>
      <c r="AV2993" s="13" t="s">
        <v>77</v>
      </c>
      <c r="AW2993" s="13" t="s">
        <v>31</v>
      </c>
      <c r="AX2993" s="13" t="s">
        <v>69</v>
      </c>
      <c r="AY2993" s="243" t="s">
        <v>142</v>
      </c>
    </row>
    <row r="2994" s="14" customFormat="1">
      <c r="A2994" s="14"/>
      <c r="B2994" s="244"/>
      <c r="C2994" s="245"/>
      <c r="D2994" s="235" t="s">
        <v>153</v>
      </c>
      <c r="E2994" s="246" t="s">
        <v>19</v>
      </c>
      <c r="F2994" s="247" t="s">
        <v>4736</v>
      </c>
      <c r="G2994" s="245"/>
      <c r="H2994" s="248">
        <v>-134.61000000000001</v>
      </c>
      <c r="I2994" s="249"/>
      <c r="J2994" s="245"/>
      <c r="K2994" s="245"/>
      <c r="L2994" s="250"/>
      <c r="M2994" s="251"/>
      <c r="N2994" s="252"/>
      <c r="O2994" s="252"/>
      <c r="P2994" s="252"/>
      <c r="Q2994" s="252"/>
      <c r="R2994" s="252"/>
      <c r="S2994" s="252"/>
      <c r="T2994" s="253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4" t="s">
        <v>153</v>
      </c>
      <c r="AU2994" s="254" t="s">
        <v>79</v>
      </c>
      <c r="AV2994" s="14" t="s">
        <v>79</v>
      </c>
      <c r="AW2994" s="14" t="s">
        <v>31</v>
      </c>
      <c r="AX2994" s="14" t="s">
        <v>69</v>
      </c>
      <c r="AY2994" s="254" t="s">
        <v>142</v>
      </c>
    </row>
    <row r="2995" s="13" customFormat="1">
      <c r="A2995" s="13"/>
      <c r="B2995" s="233"/>
      <c r="C2995" s="234"/>
      <c r="D2995" s="235" t="s">
        <v>153</v>
      </c>
      <c r="E2995" s="236" t="s">
        <v>19</v>
      </c>
      <c r="F2995" s="237" t="s">
        <v>4737</v>
      </c>
      <c r="G2995" s="234"/>
      <c r="H2995" s="236" t="s">
        <v>19</v>
      </c>
      <c r="I2995" s="238"/>
      <c r="J2995" s="234"/>
      <c r="K2995" s="234"/>
      <c r="L2995" s="239"/>
      <c r="M2995" s="240"/>
      <c r="N2995" s="241"/>
      <c r="O2995" s="241"/>
      <c r="P2995" s="241"/>
      <c r="Q2995" s="241"/>
      <c r="R2995" s="241"/>
      <c r="S2995" s="241"/>
      <c r="T2995" s="242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3" t="s">
        <v>153</v>
      </c>
      <c r="AU2995" s="243" t="s">
        <v>79</v>
      </c>
      <c r="AV2995" s="13" t="s">
        <v>77</v>
      </c>
      <c r="AW2995" s="13" t="s">
        <v>31</v>
      </c>
      <c r="AX2995" s="13" t="s">
        <v>69</v>
      </c>
      <c r="AY2995" s="243" t="s">
        <v>142</v>
      </c>
    </row>
    <row r="2996" s="14" customFormat="1">
      <c r="A2996" s="14"/>
      <c r="B2996" s="244"/>
      <c r="C2996" s="245"/>
      <c r="D2996" s="235" t="s">
        <v>153</v>
      </c>
      <c r="E2996" s="246" t="s">
        <v>19</v>
      </c>
      <c r="F2996" s="247" t="s">
        <v>4738</v>
      </c>
      <c r="G2996" s="245"/>
      <c r="H2996" s="248">
        <v>-28.690000000000001</v>
      </c>
      <c r="I2996" s="249"/>
      <c r="J2996" s="245"/>
      <c r="K2996" s="245"/>
      <c r="L2996" s="250"/>
      <c r="M2996" s="251"/>
      <c r="N2996" s="252"/>
      <c r="O2996" s="252"/>
      <c r="P2996" s="252"/>
      <c r="Q2996" s="252"/>
      <c r="R2996" s="252"/>
      <c r="S2996" s="252"/>
      <c r="T2996" s="253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4" t="s">
        <v>153</v>
      </c>
      <c r="AU2996" s="254" t="s">
        <v>79</v>
      </c>
      <c r="AV2996" s="14" t="s">
        <v>79</v>
      </c>
      <c r="AW2996" s="14" t="s">
        <v>31</v>
      </c>
      <c r="AX2996" s="14" t="s">
        <v>69</v>
      </c>
      <c r="AY2996" s="254" t="s">
        <v>142</v>
      </c>
    </row>
    <row r="2997" s="15" customFormat="1">
      <c r="A2997" s="15"/>
      <c r="B2997" s="255"/>
      <c r="C2997" s="256"/>
      <c r="D2997" s="235" t="s">
        <v>153</v>
      </c>
      <c r="E2997" s="257" t="s">
        <v>19</v>
      </c>
      <c r="F2997" s="258" t="s">
        <v>158</v>
      </c>
      <c r="G2997" s="256"/>
      <c r="H2997" s="259">
        <v>831.90999999999985</v>
      </c>
      <c r="I2997" s="260"/>
      <c r="J2997" s="256"/>
      <c r="K2997" s="256"/>
      <c r="L2997" s="261"/>
      <c r="M2997" s="262"/>
      <c r="N2997" s="263"/>
      <c r="O2997" s="263"/>
      <c r="P2997" s="263"/>
      <c r="Q2997" s="263"/>
      <c r="R2997" s="263"/>
      <c r="S2997" s="263"/>
      <c r="T2997" s="264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65" t="s">
        <v>153</v>
      </c>
      <c r="AU2997" s="265" t="s">
        <v>79</v>
      </c>
      <c r="AV2997" s="15" t="s">
        <v>149</v>
      </c>
      <c r="AW2997" s="15" t="s">
        <v>31</v>
      </c>
      <c r="AX2997" s="15" t="s">
        <v>77</v>
      </c>
      <c r="AY2997" s="265" t="s">
        <v>142</v>
      </c>
    </row>
    <row r="2998" s="2" customFormat="1" ht="24.15" customHeight="1">
      <c r="A2998" s="41"/>
      <c r="B2998" s="42"/>
      <c r="C2998" s="215" t="s">
        <v>4739</v>
      </c>
      <c r="D2998" s="215" t="s">
        <v>144</v>
      </c>
      <c r="E2998" s="216" t="s">
        <v>4740</v>
      </c>
      <c r="F2998" s="217" t="s">
        <v>4741</v>
      </c>
      <c r="G2998" s="218" t="s">
        <v>147</v>
      </c>
      <c r="H2998" s="219">
        <v>1418.925</v>
      </c>
      <c r="I2998" s="220"/>
      <c r="J2998" s="221">
        <f>ROUND(I2998*H2998,2)</f>
        <v>0</v>
      </c>
      <c r="K2998" s="217" t="s">
        <v>148</v>
      </c>
      <c r="L2998" s="47"/>
      <c r="M2998" s="222" t="s">
        <v>19</v>
      </c>
      <c r="N2998" s="223" t="s">
        <v>40</v>
      </c>
      <c r="O2998" s="87"/>
      <c r="P2998" s="224">
        <f>O2998*H2998</f>
        <v>0</v>
      </c>
      <c r="Q2998" s="224">
        <v>0.00010000000000000001</v>
      </c>
      <c r="R2998" s="224">
        <f>Q2998*H2998</f>
        <v>0.14189250000000001</v>
      </c>
      <c r="S2998" s="224">
        <v>0</v>
      </c>
      <c r="T2998" s="225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6" t="s">
        <v>248</v>
      </c>
      <c r="AT2998" s="226" t="s">
        <v>144</v>
      </c>
      <c r="AU2998" s="226" t="s">
        <v>79</v>
      </c>
      <c r="AY2998" s="20" t="s">
        <v>142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20" t="s">
        <v>77</v>
      </c>
      <c r="BK2998" s="227">
        <f>ROUND(I2998*H2998,2)</f>
        <v>0</v>
      </c>
      <c r="BL2998" s="20" t="s">
        <v>248</v>
      </c>
      <c r="BM2998" s="226" t="s">
        <v>4742</v>
      </c>
    </row>
    <row r="2999" s="2" customFormat="1">
      <c r="A2999" s="41"/>
      <c r="B2999" s="42"/>
      <c r="C2999" s="43"/>
      <c r="D2999" s="228" t="s">
        <v>151</v>
      </c>
      <c r="E2999" s="43"/>
      <c r="F2999" s="229" t="s">
        <v>4743</v>
      </c>
      <c r="G2999" s="43"/>
      <c r="H2999" s="43"/>
      <c r="I2999" s="230"/>
      <c r="J2999" s="43"/>
      <c r="K2999" s="43"/>
      <c r="L2999" s="47"/>
      <c r="M2999" s="231"/>
      <c r="N2999" s="232"/>
      <c r="O2999" s="87"/>
      <c r="P2999" s="87"/>
      <c r="Q2999" s="87"/>
      <c r="R2999" s="87"/>
      <c r="S2999" s="87"/>
      <c r="T2999" s="88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T2999" s="20" t="s">
        <v>151</v>
      </c>
      <c r="AU2999" s="20" t="s">
        <v>79</v>
      </c>
    </row>
    <row r="3000" s="14" customFormat="1">
      <c r="A3000" s="14"/>
      <c r="B3000" s="244"/>
      <c r="C3000" s="245"/>
      <c r="D3000" s="235" t="s">
        <v>153</v>
      </c>
      <c r="E3000" s="246" t="s">
        <v>19</v>
      </c>
      <c r="F3000" s="247" t="s">
        <v>4744</v>
      </c>
      <c r="G3000" s="245"/>
      <c r="H3000" s="248">
        <v>1418.925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153</v>
      </c>
      <c r="AU3000" s="254" t="s">
        <v>79</v>
      </c>
      <c r="AV3000" s="14" t="s">
        <v>79</v>
      </c>
      <c r="AW3000" s="14" t="s">
        <v>31</v>
      </c>
      <c r="AX3000" s="14" t="s">
        <v>69</v>
      </c>
      <c r="AY3000" s="254" t="s">
        <v>142</v>
      </c>
    </row>
    <row r="3001" s="15" customFormat="1">
      <c r="A3001" s="15"/>
      <c r="B3001" s="255"/>
      <c r="C3001" s="256"/>
      <c r="D3001" s="235" t="s">
        <v>153</v>
      </c>
      <c r="E3001" s="257" t="s">
        <v>19</v>
      </c>
      <c r="F3001" s="258" t="s">
        <v>158</v>
      </c>
      <c r="G3001" s="256"/>
      <c r="H3001" s="259">
        <v>1418.925</v>
      </c>
      <c r="I3001" s="260"/>
      <c r="J3001" s="256"/>
      <c r="K3001" s="256"/>
      <c r="L3001" s="261"/>
      <c r="M3001" s="262"/>
      <c r="N3001" s="263"/>
      <c r="O3001" s="263"/>
      <c r="P3001" s="263"/>
      <c r="Q3001" s="263"/>
      <c r="R3001" s="263"/>
      <c r="S3001" s="263"/>
      <c r="T3001" s="264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65" t="s">
        <v>153</v>
      </c>
      <c r="AU3001" s="265" t="s">
        <v>79</v>
      </c>
      <c r="AV3001" s="15" t="s">
        <v>149</v>
      </c>
      <c r="AW3001" s="15" t="s">
        <v>31</v>
      </c>
      <c r="AX3001" s="15" t="s">
        <v>77</v>
      </c>
      <c r="AY3001" s="265" t="s">
        <v>142</v>
      </c>
    </row>
    <row r="3002" s="2" customFormat="1" ht="16.5" customHeight="1">
      <c r="A3002" s="41"/>
      <c r="B3002" s="42"/>
      <c r="C3002" s="215" t="s">
        <v>4745</v>
      </c>
      <c r="D3002" s="215" t="s">
        <v>144</v>
      </c>
      <c r="E3002" s="216" t="s">
        <v>4746</v>
      </c>
      <c r="F3002" s="217" t="s">
        <v>4747</v>
      </c>
      <c r="G3002" s="218" t="s">
        <v>147</v>
      </c>
      <c r="H3002" s="219">
        <v>489.47000000000003</v>
      </c>
      <c r="I3002" s="220"/>
      <c r="J3002" s="221">
        <f>ROUND(I3002*H3002,2)</f>
        <v>0</v>
      </c>
      <c r="K3002" s="217" t="s">
        <v>148</v>
      </c>
      <c r="L3002" s="47"/>
      <c r="M3002" s="222" t="s">
        <v>19</v>
      </c>
      <c r="N3002" s="223" t="s">
        <v>40</v>
      </c>
      <c r="O3002" s="87"/>
      <c r="P3002" s="224">
        <f>O3002*H3002</f>
        <v>0</v>
      </c>
      <c r="Q3002" s="224">
        <v>0.00010000000000000001</v>
      </c>
      <c r="R3002" s="224">
        <f>Q3002*H3002</f>
        <v>0.048947000000000004</v>
      </c>
      <c r="S3002" s="224">
        <v>0</v>
      </c>
      <c r="T3002" s="225">
        <f>S3002*H3002</f>
        <v>0</v>
      </c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R3002" s="226" t="s">
        <v>248</v>
      </c>
      <c r="AT3002" s="226" t="s">
        <v>144</v>
      </c>
      <c r="AU3002" s="226" t="s">
        <v>79</v>
      </c>
      <c r="AY3002" s="20" t="s">
        <v>142</v>
      </c>
      <c r="BE3002" s="227">
        <f>IF(N3002="základní",J3002,0)</f>
        <v>0</v>
      </c>
      <c r="BF3002" s="227">
        <f>IF(N3002="snížená",J3002,0)</f>
        <v>0</v>
      </c>
      <c r="BG3002" s="227">
        <f>IF(N3002="zákl. přenesená",J3002,0)</f>
        <v>0</v>
      </c>
      <c r="BH3002" s="227">
        <f>IF(N3002="sníž. přenesená",J3002,0)</f>
        <v>0</v>
      </c>
      <c r="BI3002" s="227">
        <f>IF(N3002="nulová",J3002,0)</f>
        <v>0</v>
      </c>
      <c r="BJ3002" s="20" t="s">
        <v>77</v>
      </c>
      <c r="BK3002" s="227">
        <f>ROUND(I3002*H3002,2)</f>
        <v>0</v>
      </c>
      <c r="BL3002" s="20" t="s">
        <v>248</v>
      </c>
      <c r="BM3002" s="226" t="s">
        <v>4748</v>
      </c>
    </row>
    <row r="3003" s="2" customFormat="1">
      <c r="A3003" s="41"/>
      <c r="B3003" s="42"/>
      <c r="C3003" s="43"/>
      <c r="D3003" s="228" t="s">
        <v>151</v>
      </c>
      <c r="E3003" s="43"/>
      <c r="F3003" s="229" t="s">
        <v>4749</v>
      </c>
      <c r="G3003" s="43"/>
      <c r="H3003" s="43"/>
      <c r="I3003" s="230"/>
      <c r="J3003" s="43"/>
      <c r="K3003" s="43"/>
      <c r="L3003" s="47"/>
      <c r="M3003" s="231"/>
      <c r="N3003" s="232"/>
      <c r="O3003" s="87"/>
      <c r="P3003" s="87"/>
      <c r="Q3003" s="87"/>
      <c r="R3003" s="87"/>
      <c r="S3003" s="87"/>
      <c r="T3003" s="88"/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T3003" s="20" t="s">
        <v>151</v>
      </c>
      <c r="AU3003" s="20" t="s">
        <v>79</v>
      </c>
    </row>
    <row r="3004" s="13" customFormat="1">
      <c r="A3004" s="13"/>
      <c r="B3004" s="233"/>
      <c r="C3004" s="234"/>
      <c r="D3004" s="235" t="s">
        <v>153</v>
      </c>
      <c r="E3004" s="236" t="s">
        <v>19</v>
      </c>
      <c r="F3004" s="237" t="s">
        <v>520</v>
      </c>
      <c r="G3004" s="234"/>
      <c r="H3004" s="236" t="s">
        <v>19</v>
      </c>
      <c r="I3004" s="238"/>
      <c r="J3004" s="234"/>
      <c r="K3004" s="234"/>
      <c r="L3004" s="239"/>
      <c r="M3004" s="240"/>
      <c r="N3004" s="241"/>
      <c r="O3004" s="241"/>
      <c r="P3004" s="241"/>
      <c r="Q3004" s="241"/>
      <c r="R3004" s="241"/>
      <c r="S3004" s="241"/>
      <c r="T3004" s="242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3" t="s">
        <v>153</v>
      </c>
      <c r="AU3004" s="243" t="s">
        <v>79</v>
      </c>
      <c r="AV3004" s="13" t="s">
        <v>77</v>
      </c>
      <c r="AW3004" s="13" t="s">
        <v>31</v>
      </c>
      <c r="AX3004" s="13" t="s">
        <v>69</v>
      </c>
      <c r="AY3004" s="243" t="s">
        <v>142</v>
      </c>
    </row>
    <row r="3005" s="14" customFormat="1">
      <c r="A3005" s="14"/>
      <c r="B3005" s="244"/>
      <c r="C3005" s="245"/>
      <c r="D3005" s="235" t="s">
        <v>153</v>
      </c>
      <c r="E3005" s="246" t="s">
        <v>19</v>
      </c>
      <c r="F3005" s="247" t="s">
        <v>4731</v>
      </c>
      <c r="G3005" s="245"/>
      <c r="H3005" s="248">
        <v>332.38</v>
      </c>
      <c r="I3005" s="249"/>
      <c r="J3005" s="245"/>
      <c r="K3005" s="245"/>
      <c r="L3005" s="250"/>
      <c r="M3005" s="251"/>
      <c r="N3005" s="252"/>
      <c r="O3005" s="252"/>
      <c r="P3005" s="252"/>
      <c r="Q3005" s="252"/>
      <c r="R3005" s="252"/>
      <c r="S3005" s="252"/>
      <c r="T3005" s="253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4" t="s">
        <v>153</v>
      </c>
      <c r="AU3005" s="254" t="s">
        <v>79</v>
      </c>
      <c r="AV3005" s="14" t="s">
        <v>79</v>
      </c>
      <c r="AW3005" s="14" t="s">
        <v>31</v>
      </c>
      <c r="AX3005" s="14" t="s">
        <v>69</v>
      </c>
      <c r="AY3005" s="254" t="s">
        <v>142</v>
      </c>
    </row>
    <row r="3006" s="14" customFormat="1">
      <c r="A3006" s="14"/>
      <c r="B3006" s="244"/>
      <c r="C3006" s="245"/>
      <c r="D3006" s="235" t="s">
        <v>153</v>
      </c>
      <c r="E3006" s="246" t="s">
        <v>19</v>
      </c>
      <c r="F3006" s="247" t="s">
        <v>4732</v>
      </c>
      <c r="G3006" s="245"/>
      <c r="H3006" s="248">
        <v>-13.310000000000001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153</v>
      </c>
      <c r="AU3006" s="254" t="s">
        <v>79</v>
      </c>
      <c r="AV3006" s="14" t="s">
        <v>79</v>
      </c>
      <c r="AW3006" s="14" t="s">
        <v>31</v>
      </c>
      <c r="AX3006" s="14" t="s">
        <v>69</v>
      </c>
      <c r="AY3006" s="254" t="s">
        <v>142</v>
      </c>
    </row>
    <row r="3007" s="13" customFormat="1">
      <c r="A3007" s="13"/>
      <c r="B3007" s="233"/>
      <c r="C3007" s="234"/>
      <c r="D3007" s="235" t="s">
        <v>153</v>
      </c>
      <c r="E3007" s="236" t="s">
        <v>19</v>
      </c>
      <c r="F3007" s="237" t="s">
        <v>497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153</v>
      </c>
      <c r="AU3007" s="243" t="s">
        <v>79</v>
      </c>
      <c r="AV3007" s="13" t="s">
        <v>77</v>
      </c>
      <c r="AW3007" s="13" t="s">
        <v>31</v>
      </c>
      <c r="AX3007" s="13" t="s">
        <v>69</v>
      </c>
      <c r="AY3007" s="243" t="s">
        <v>142</v>
      </c>
    </row>
    <row r="3008" s="14" customFormat="1">
      <c r="A3008" s="14"/>
      <c r="B3008" s="244"/>
      <c r="C3008" s="245"/>
      <c r="D3008" s="235" t="s">
        <v>153</v>
      </c>
      <c r="E3008" s="246" t="s">
        <v>19</v>
      </c>
      <c r="F3008" s="247" t="s">
        <v>4729</v>
      </c>
      <c r="G3008" s="245"/>
      <c r="H3008" s="248">
        <v>355.51999999999998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153</v>
      </c>
      <c r="AU3008" s="254" t="s">
        <v>79</v>
      </c>
      <c r="AV3008" s="14" t="s">
        <v>79</v>
      </c>
      <c r="AW3008" s="14" t="s">
        <v>31</v>
      </c>
      <c r="AX3008" s="14" t="s">
        <v>69</v>
      </c>
      <c r="AY3008" s="254" t="s">
        <v>142</v>
      </c>
    </row>
    <row r="3009" s="14" customFormat="1">
      <c r="A3009" s="14"/>
      <c r="B3009" s="244"/>
      <c r="C3009" s="245"/>
      <c r="D3009" s="235" t="s">
        <v>153</v>
      </c>
      <c r="E3009" s="246" t="s">
        <v>19</v>
      </c>
      <c r="F3009" s="247" t="s">
        <v>4733</v>
      </c>
      <c r="G3009" s="245"/>
      <c r="H3009" s="248">
        <v>-21.82</v>
      </c>
      <c r="I3009" s="249"/>
      <c r="J3009" s="245"/>
      <c r="K3009" s="245"/>
      <c r="L3009" s="250"/>
      <c r="M3009" s="251"/>
      <c r="N3009" s="252"/>
      <c r="O3009" s="252"/>
      <c r="P3009" s="252"/>
      <c r="Q3009" s="252"/>
      <c r="R3009" s="252"/>
      <c r="S3009" s="252"/>
      <c r="T3009" s="253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4" t="s">
        <v>153</v>
      </c>
      <c r="AU3009" s="254" t="s">
        <v>79</v>
      </c>
      <c r="AV3009" s="14" t="s">
        <v>79</v>
      </c>
      <c r="AW3009" s="14" t="s">
        <v>31</v>
      </c>
      <c r="AX3009" s="14" t="s">
        <v>69</v>
      </c>
      <c r="AY3009" s="254" t="s">
        <v>142</v>
      </c>
    </row>
    <row r="3010" s="13" customFormat="1">
      <c r="A3010" s="13"/>
      <c r="B3010" s="233"/>
      <c r="C3010" s="234"/>
      <c r="D3010" s="235" t="s">
        <v>153</v>
      </c>
      <c r="E3010" s="236" t="s">
        <v>19</v>
      </c>
      <c r="F3010" s="237" t="s">
        <v>4734</v>
      </c>
      <c r="G3010" s="234"/>
      <c r="H3010" s="236" t="s">
        <v>19</v>
      </c>
      <c r="I3010" s="238"/>
      <c r="J3010" s="234"/>
      <c r="K3010" s="234"/>
      <c r="L3010" s="239"/>
      <c r="M3010" s="240"/>
      <c r="N3010" s="241"/>
      <c r="O3010" s="241"/>
      <c r="P3010" s="241"/>
      <c r="Q3010" s="241"/>
      <c r="R3010" s="241"/>
      <c r="S3010" s="241"/>
      <c r="T3010" s="242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3" t="s">
        <v>153</v>
      </c>
      <c r="AU3010" s="243" t="s">
        <v>79</v>
      </c>
      <c r="AV3010" s="13" t="s">
        <v>77</v>
      </c>
      <c r="AW3010" s="13" t="s">
        <v>31</v>
      </c>
      <c r="AX3010" s="13" t="s">
        <v>69</v>
      </c>
      <c r="AY3010" s="243" t="s">
        <v>142</v>
      </c>
    </row>
    <row r="3011" s="13" customFormat="1">
      <c r="A3011" s="13"/>
      <c r="B3011" s="233"/>
      <c r="C3011" s="234"/>
      <c r="D3011" s="235" t="s">
        <v>153</v>
      </c>
      <c r="E3011" s="236" t="s">
        <v>19</v>
      </c>
      <c r="F3011" s="237" t="s">
        <v>4735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153</v>
      </c>
      <c r="AU3011" s="243" t="s">
        <v>79</v>
      </c>
      <c r="AV3011" s="13" t="s">
        <v>77</v>
      </c>
      <c r="AW3011" s="13" t="s">
        <v>31</v>
      </c>
      <c r="AX3011" s="13" t="s">
        <v>69</v>
      </c>
      <c r="AY3011" s="243" t="s">
        <v>142</v>
      </c>
    </row>
    <row r="3012" s="14" customFormat="1">
      <c r="A3012" s="14"/>
      <c r="B3012" s="244"/>
      <c r="C3012" s="245"/>
      <c r="D3012" s="235" t="s">
        <v>153</v>
      </c>
      <c r="E3012" s="246" t="s">
        <v>19</v>
      </c>
      <c r="F3012" s="247" t="s">
        <v>4736</v>
      </c>
      <c r="G3012" s="245"/>
      <c r="H3012" s="248">
        <v>-134.61000000000001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153</v>
      </c>
      <c r="AU3012" s="254" t="s">
        <v>79</v>
      </c>
      <c r="AV3012" s="14" t="s">
        <v>79</v>
      </c>
      <c r="AW3012" s="14" t="s">
        <v>31</v>
      </c>
      <c r="AX3012" s="14" t="s">
        <v>69</v>
      </c>
      <c r="AY3012" s="254" t="s">
        <v>142</v>
      </c>
    </row>
    <row r="3013" s="13" customFormat="1">
      <c r="A3013" s="13"/>
      <c r="B3013" s="233"/>
      <c r="C3013" s="234"/>
      <c r="D3013" s="235" t="s">
        <v>153</v>
      </c>
      <c r="E3013" s="236" t="s">
        <v>19</v>
      </c>
      <c r="F3013" s="237" t="s">
        <v>4737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153</v>
      </c>
      <c r="AU3013" s="243" t="s">
        <v>79</v>
      </c>
      <c r="AV3013" s="13" t="s">
        <v>77</v>
      </c>
      <c r="AW3013" s="13" t="s">
        <v>31</v>
      </c>
      <c r="AX3013" s="13" t="s">
        <v>69</v>
      </c>
      <c r="AY3013" s="243" t="s">
        <v>142</v>
      </c>
    </row>
    <row r="3014" s="14" customFormat="1">
      <c r="A3014" s="14"/>
      <c r="B3014" s="244"/>
      <c r="C3014" s="245"/>
      <c r="D3014" s="235" t="s">
        <v>153</v>
      </c>
      <c r="E3014" s="246" t="s">
        <v>19</v>
      </c>
      <c r="F3014" s="247" t="s">
        <v>4738</v>
      </c>
      <c r="G3014" s="245"/>
      <c r="H3014" s="248">
        <v>-28.690000000000001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153</v>
      </c>
      <c r="AU3014" s="254" t="s">
        <v>79</v>
      </c>
      <c r="AV3014" s="14" t="s">
        <v>79</v>
      </c>
      <c r="AW3014" s="14" t="s">
        <v>31</v>
      </c>
      <c r="AX3014" s="14" t="s">
        <v>69</v>
      </c>
      <c r="AY3014" s="254" t="s">
        <v>142</v>
      </c>
    </row>
    <row r="3015" s="15" customFormat="1">
      <c r="A3015" s="15"/>
      <c r="B3015" s="255"/>
      <c r="C3015" s="256"/>
      <c r="D3015" s="235" t="s">
        <v>153</v>
      </c>
      <c r="E3015" s="257" t="s">
        <v>19</v>
      </c>
      <c r="F3015" s="258" t="s">
        <v>158</v>
      </c>
      <c r="G3015" s="256"/>
      <c r="H3015" s="259">
        <v>489.46999999999986</v>
      </c>
      <c r="I3015" s="260"/>
      <c r="J3015" s="256"/>
      <c r="K3015" s="256"/>
      <c r="L3015" s="261"/>
      <c r="M3015" s="262"/>
      <c r="N3015" s="263"/>
      <c r="O3015" s="263"/>
      <c r="P3015" s="263"/>
      <c r="Q3015" s="263"/>
      <c r="R3015" s="263"/>
      <c r="S3015" s="263"/>
      <c r="T3015" s="264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65" t="s">
        <v>153</v>
      </c>
      <c r="AU3015" s="265" t="s">
        <v>79</v>
      </c>
      <c r="AV3015" s="15" t="s">
        <v>149</v>
      </c>
      <c r="AW3015" s="15" t="s">
        <v>31</v>
      </c>
      <c r="AX3015" s="15" t="s">
        <v>77</v>
      </c>
      <c r="AY3015" s="265" t="s">
        <v>142</v>
      </c>
    </row>
    <row r="3016" s="2" customFormat="1" ht="21.75" customHeight="1">
      <c r="A3016" s="41"/>
      <c r="B3016" s="42"/>
      <c r="C3016" s="215" t="s">
        <v>4750</v>
      </c>
      <c r="D3016" s="215" t="s">
        <v>144</v>
      </c>
      <c r="E3016" s="216" t="s">
        <v>4751</v>
      </c>
      <c r="F3016" s="217" t="s">
        <v>4752</v>
      </c>
      <c r="G3016" s="218" t="s">
        <v>147</v>
      </c>
      <c r="H3016" s="219">
        <v>831.90999999999997</v>
      </c>
      <c r="I3016" s="220"/>
      <c r="J3016" s="221">
        <f>ROUND(I3016*H3016,2)</f>
        <v>0</v>
      </c>
      <c r="K3016" s="217" t="s">
        <v>148</v>
      </c>
      <c r="L3016" s="47"/>
      <c r="M3016" s="222" t="s">
        <v>19</v>
      </c>
      <c r="N3016" s="223" t="s">
        <v>40</v>
      </c>
      <c r="O3016" s="87"/>
      <c r="P3016" s="224">
        <f>O3016*H3016</f>
        <v>0</v>
      </c>
      <c r="Q3016" s="224">
        <v>0.0016000000000000001</v>
      </c>
      <c r="R3016" s="224">
        <f>Q3016*H3016</f>
        <v>1.331056</v>
      </c>
      <c r="S3016" s="224">
        <v>0</v>
      </c>
      <c r="T3016" s="225">
        <f>S3016*H3016</f>
        <v>0</v>
      </c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R3016" s="226" t="s">
        <v>248</v>
      </c>
      <c r="AT3016" s="226" t="s">
        <v>144</v>
      </c>
      <c r="AU3016" s="226" t="s">
        <v>79</v>
      </c>
      <c r="AY3016" s="20" t="s">
        <v>142</v>
      </c>
      <c r="BE3016" s="227">
        <f>IF(N3016="základní",J3016,0)</f>
        <v>0</v>
      </c>
      <c r="BF3016" s="227">
        <f>IF(N3016="snížená",J3016,0)</f>
        <v>0</v>
      </c>
      <c r="BG3016" s="227">
        <f>IF(N3016="zákl. přenesená",J3016,0)</f>
        <v>0</v>
      </c>
      <c r="BH3016" s="227">
        <f>IF(N3016="sníž. přenesená",J3016,0)</f>
        <v>0</v>
      </c>
      <c r="BI3016" s="227">
        <f>IF(N3016="nulová",J3016,0)</f>
        <v>0</v>
      </c>
      <c r="BJ3016" s="20" t="s">
        <v>77</v>
      </c>
      <c r="BK3016" s="227">
        <f>ROUND(I3016*H3016,2)</f>
        <v>0</v>
      </c>
      <c r="BL3016" s="20" t="s">
        <v>248</v>
      </c>
      <c r="BM3016" s="226" t="s">
        <v>4753</v>
      </c>
    </row>
    <row r="3017" s="2" customFormat="1">
      <c r="A3017" s="41"/>
      <c r="B3017" s="42"/>
      <c r="C3017" s="43"/>
      <c r="D3017" s="228" t="s">
        <v>151</v>
      </c>
      <c r="E3017" s="43"/>
      <c r="F3017" s="229" t="s">
        <v>4754</v>
      </c>
      <c r="G3017" s="43"/>
      <c r="H3017" s="43"/>
      <c r="I3017" s="230"/>
      <c r="J3017" s="43"/>
      <c r="K3017" s="43"/>
      <c r="L3017" s="47"/>
      <c r="M3017" s="231"/>
      <c r="N3017" s="232"/>
      <c r="O3017" s="87"/>
      <c r="P3017" s="87"/>
      <c r="Q3017" s="87"/>
      <c r="R3017" s="87"/>
      <c r="S3017" s="87"/>
      <c r="T3017" s="88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T3017" s="20" t="s">
        <v>151</v>
      </c>
      <c r="AU3017" s="20" t="s">
        <v>79</v>
      </c>
    </row>
    <row r="3018" s="13" customFormat="1">
      <c r="A3018" s="13"/>
      <c r="B3018" s="233"/>
      <c r="C3018" s="234"/>
      <c r="D3018" s="235" t="s">
        <v>153</v>
      </c>
      <c r="E3018" s="236" t="s">
        <v>19</v>
      </c>
      <c r="F3018" s="237" t="s">
        <v>542</v>
      </c>
      <c r="G3018" s="234"/>
      <c r="H3018" s="236" t="s">
        <v>19</v>
      </c>
      <c r="I3018" s="238"/>
      <c r="J3018" s="234"/>
      <c r="K3018" s="234"/>
      <c r="L3018" s="239"/>
      <c r="M3018" s="240"/>
      <c r="N3018" s="241"/>
      <c r="O3018" s="241"/>
      <c r="P3018" s="241"/>
      <c r="Q3018" s="241"/>
      <c r="R3018" s="241"/>
      <c r="S3018" s="241"/>
      <c r="T3018" s="242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3" t="s">
        <v>153</v>
      </c>
      <c r="AU3018" s="243" t="s">
        <v>79</v>
      </c>
      <c r="AV3018" s="13" t="s">
        <v>77</v>
      </c>
      <c r="AW3018" s="13" t="s">
        <v>31</v>
      </c>
      <c r="AX3018" s="13" t="s">
        <v>69</v>
      </c>
      <c r="AY3018" s="243" t="s">
        <v>142</v>
      </c>
    </row>
    <row r="3019" s="14" customFormat="1">
      <c r="A3019" s="14"/>
      <c r="B3019" s="244"/>
      <c r="C3019" s="245"/>
      <c r="D3019" s="235" t="s">
        <v>153</v>
      </c>
      <c r="E3019" s="246" t="s">
        <v>19</v>
      </c>
      <c r="F3019" s="247" t="s">
        <v>4729</v>
      </c>
      <c r="G3019" s="245"/>
      <c r="H3019" s="248">
        <v>355.51999999999998</v>
      </c>
      <c r="I3019" s="249"/>
      <c r="J3019" s="245"/>
      <c r="K3019" s="245"/>
      <c r="L3019" s="250"/>
      <c r="M3019" s="251"/>
      <c r="N3019" s="252"/>
      <c r="O3019" s="252"/>
      <c r="P3019" s="252"/>
      <c r="Q3019" s="252"/>
      <c r="R3019" s="252"/>
      <c r="S3019" s="252"/>
      <c r="T3019" s="253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4" t="s">
        <v>153</v>
      </c>
      <c r="AU3019" s="254" t="s">
        <v>79</v>
      </c>
      <c r="AV3019" s="14" t="s">
        <v>79</v>
      </c>
      <c r="AW3019" s="14" t="s">
        <v>31</v>
      </c>
      <c r="AX3019" s="14" t="s">
        <v>69</v>
      </c>
      <c r="AY3019" s="254" t="s">
        <v>142</v>
      </c>
    </row>
    <row r="3020" s="14" customFormat="1">
      <c r="A3020" s="14"/>
      <c r="B3020" s="244"/>
      <c r="C3020" s="245"/>
      <c r="D3020" s="235" t="s">
        <v>153</v>
      </c>
      <c r="E3020" s="246" t="s">
        <v>19</v>
      </c>
      <c r="F3020" s="247" t="s">
        <v>4730</v>
      </c>
      <c r="G3020" s="245"/>
      <c r="H3020" s="248">
        <v>-13.08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153</v>
      </c>
      <c r="AU3020" s="254" t="s">
        <v>79</v>
      </c>
      <c r="AV3020" s="14" t="s">
        <v>79</v>
      </c>
      <c r="AW3020" s="14" t="s">
        <v>31</v>
      </c>
      <c r="AX3020" s="14" t="s">
        <v>69</v>
      </c>
      <c r="AY3020" s="254" t="s">
        <v>142</v>
      </c>
    </row>
    <row r="3021" s="13" customFormat="1">
      <c r="A3021" s="13"/>
      <c r="B3021" s="233"/>
      <c r="C3021" s="234"/>
      <c r="D3021" s="235" t="s">
        <v>153</v>
      </c>
      <c r="E3021" s="236" t="s">
        <v>19</v>
      </c>
      <c r="F3021" s="237" t="s">
        <v>520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153</v>
      </c>
      <c r="AU3021" s="243" t="s">
        <v>79</v>
      </c>
      <c r="AV3021" s="13" t="s">
        <v>77</v>
      </c>
      <c r="AW3021" s="13" t="s">
        <v>31</v>
      </c>
      <c r="AX3021" s="13" t="s">
        <v>69</v>
      </c>
      <c r="AY3021" s="243" t="s">
        <v>142</v>
      </c>
    </row>
    <row r="3022" s="14" customFormat="1">
      <c r="A3022" s="14"/>
      <c r="B3022" s="244"/>
      <c r="C3022" s="245"/>
      <c r="D3022" s="235" t="s">
        <v>153</v>
      </c>
      <c r="E3022" s="246" t="s">
        <v>19</v>
      </c>
      <c r="F3022" s="247" t="s">
        <v>4731</v>
      </c>
      <c r="G3022" s="245"/>
      <c r="H3022" s="248">
        <v>332.38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153</v>
      </c>
      <c r="AU3022" s="254" t="s">
        <v>79</v>
      </c>
      <c r="AV3022" s="14" t="s">
        <v>79</v>
      </c>
      <c r="AW3022" s="14" t="s">
        <v>31</v>
      </c>
      <c r="AX3022" s="14" t="s">
        <v>69</v>
      </c>
      <c r="AY3022" s="254" t="s">
        <v>142</v>
      </c>
    </row>
    <row r="3023" s="14" customFormat="1">
      <c r="A3023" s="14"/>
      <c r="B3023" s="244"/>
      <c r="C3023" s="245"/>
      <c r="D3023" s="235" t="s">
        <v>153</v>
      </c>
      <c r="E3023" s="246" t="s">
        <v>19</v>
      </c>
      <c r="F3023" s="247" t="s">
        <v>4732</v>
      </c>
      <c r="G3023" s="245"/>
      <c r="H3023" s="248">
        <v>-13.310000000000001</v>
      </c>
      <c r="I3023" s="249"/>
      <c r="J3023" s="245"/>
      <c r="K3023" s="245"/>
      <c r="L3023" s="250"/>
      <c r="M3023" s="251"/>
      <c r="N3023" s="252"/>
      <c r="O3023" s="252"/>
      <c r="P3023" s="252"/>
      <c r="Q3023" s="252"/>
      <c r="R3023" s="252"/>
      <c r="S3023" s="252"/>
      <c r="T3023" s="253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4" t="s">
        <v>153</v>
      </c>
      <c r="AU3023" s="254" t="s">
        <v>79</v>
      </c>
      <c r="AV3023" s="14" t="s">
        <v>79</v>
      </c>
      <c r="AW3023" s="14" t="s">
        <v>31</v>
      </c>
      <c r="AX3023" s="14" t="s">
        <v>69</v>
      </c>
      <c r="AY3023" s="254" t="s">
        <v>142</v>
      </c>
    </row>
    <row r="3024" s="13" customFormat="1">
      <c r="A3024" s="13"/>
      <c r="B3024" s="233"/>
      <c r="C3024" s="234"/>
      <c r="D3024" s="235" t="s">
        <v>153</v>
      </c>
      <c r="E3024" s="236" t="s">
        <v>19</v>
      </c>
      <c r="F3024" s="237" t="s">
        <v>497</v>
      </c>
      <c r="G3024" s="234"/>
      <c r="H3024" s="236" t="s">
        <v>19</v>
      </c>
      <c r="I3024" s="238"/>
      <c r="J3024" s="234"/>
      <c r="K3024" s="234"/>
      <c r="L3024" s="239"/>
      <c r="M3024" s="240"/>
      <c r="N3024" s="241"/>
      <c r="O3024" s="241"/>
      <c r="P3024" s="241"/>
      <c r="Q3024" s="241"/>
      <c r="R3024" s="241"/>
      <c r="S3024" s="241"/>
      <c r="T3024" s="242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3" t="s">
        <v>153</v>
      </c>
      <c r="AU3024" s="243" t="s">
        <v>79</v>
      </c>
      <c r="AV3024" s="13" t="s">
        <v>77</v>
      </c>
      <c r="AW3024" s="13" t="s">
        <v>31</v>
      </c>
      <c r="AX3024" s="13" t="s">
        <v>69</v>
      </c>
      <c r="AY3024" s="243" t="s">
        <v>142</v>
      </c>
    </row>
    <row r="3025" s="14" customFormat="1">
      <c r="A3025" s="14"/>
      <c r="B3025" s="244"/>
      <c r="C3025" s="245"/>
      <c r="D3025" s="235" t="s">
        <v>153</v>
      </c>
      <c r="E3025" s="246" t="s">
        <v>19</v>
      </c>
      <c r="F3025" s="247" t="s">
        <v>4729</v>
      </c>
      <c r="G3025" s="245"/>
      <c r="H3025" s="248">
        <v>355.51999999999998</v>
      </c>
      <c r="I3025" s="249"/>
      <c r="J3025" s="245"/>
      <c r="K3025" s="245"/>
      <c r="L3025" s="250"/>
      <c r="M3025" s="251"/>
      <c r="N3025" s="252"/>
      <c r="O3025" s="252"/>
      <c r="P3025" s="252"/>
      <c r="Q3025" s="252"/>
      <c r="R3025" s="252"/>
      <c r="S3025" s="252"/>
      <c r="T3025" s="253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4" t="s">
        <v>153</v>
      </c>
      <c r="AU3025" s="254" t="s">
        <v>79</v>
      </c>
      <c r="AV3025" s="14" t="s">
        <v>79</v>
      </c>
      <c r="AW3025" s="14" t="s">
        <v>31</v>
      </c>
      <c r="AX3025" s="14" t="s">
        <v>69</v>
      </c>
      <c r="AY3025" s="254" t="s">
        <v>142</v>
      </c>
    </row>
    <row r="3026" s="14" customFormat="1">
      <c r="A3026" s="14"/>
      <c r="B3026" s="244"/>
      <c r="C3026" s="245"/>
      <c r="D3026" s="235" t="s">
        <v>153</v>
      </c>
      <c r="E3026" s="246" t="s">
        <v>19</v>
      </c>
      <c r="F3026" s="247" t="s">
        <v>4733</v>
      </c>
      <c r="G3026" s="245"/>
      <c r="H3026" s="248">
        <v>-21.82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153</v>
      </c>
      <c r="AU3026" s="254" t="s">
        <v>79</v>
      </c>
      <c r="AV3026" s="14" t="s">
        <v>79</v>
      </c>
      <c r="AW3026" s="14" t="s">
        <v>31</v>
      </c>
      <c r="AX3026" s="14" t="s">
        <v>69</v>
      </c>
      <c r="AY3026" s="254" t="s">
        <v>142</v>
      </c>
    </row>
    <row r="3027" s="13" customFormat="1">
      <c r="A3027" s="13"/>
      <c r="B3027" s="233"/>
      <c r="C3027" s="234"/>
      <c r="D3027" s="235" t="s">
        <v>153</v>
      </c>
      <c r="E3027" s="236" t="s">
        <v>19</v>
      </c>
      <c r="F3027" s="237" t="s">
        <v>4734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153</v>
      </c>
      <c r="AU3027" s="243" t="s">
        <v>79</v>
      </c>
      <c r="AV3027" s="13" t="s">
        <v>77</v>
      </c>
      <c r="AW3027" s="13" t="s">
        <v>31</v>
      </c>
      <c r="AX3027" s="13" t="s">
        <v>69</v>
      </c>
      <c r="AY3027" s="243" t="s">
        <v>142</v>
      </c>
    </row>
    <row r="3028" s="13" customFormat="1">
      <c r="A3028" s="13"/>
      <c r="B3028" s="233"/>
      <c r="C3028" s="234"/>
      <c r="D3028" s="235" t="s">
        <v>153</v>
      </c>
      <c r="E3028" s="236" t="s">
        <v>19</v>
      </c>
      <c r="F3028" s="237" t="s">
        <v>4735</v>
      </c>
      <c r="G3028" s="234"/>
      <c r="H3028" s="236" t="s">
        <v>19</v>
      </c>
      <c r="I3028" s="238"/>
      <c r="J3028" s="234"/>
      <c r="K3028" s="234"/>
      <c r="L3028" s="239"/>
      <c r="M3028" s="240"/>
      <c r="N3028" s="241"/>
      <c r="O3028" s="241"/>
      <c r="P3028" s="241"/>
      <c r="Q3028" s="241"/>
      <c r="R3028" s="241"/>
      <c r="S3028" s="241"/>
      <c r="T3028" s="242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3" t="s">
        <v>153</v>
      </c>
      <c r="AU3028" s="243" t="s">
        <v>79</v>
      </c>
      <c r="AV3028" s="13" t="s">
        <v>77</v>
      </c>
      <c r="AW3028" s="13" t="s">
        <v>31</v>
      </c>
      <c r="AX3028" s="13" t="s">
        <v>69</v>
      </c>
      <c r="AY3028" s="243" t="s">
        <v>142</v>
      </c>
    </row>
    <row r="3029" s="14" customFormat="1">
      <c r="A3029" s="14"/>
      <c r="B3029" s="244"/>
      <c r="C3029" s="245"/>
      <c r="D3029" s="235" t="s">
        <v>153</v>
      </c>
      <c r="E3029" s="246" t="s">
        <v>19</v>
      </c>
      <c r="F3029" s="247" t="s">
        <v>4736</v>
      </c>
      <c r="G3029" s="245"/>
      <c r="H3029" s="248">
        <v>-134.61000000000001</v>
      </c>
      <c r="I3029" s="249"/>
      <c r="J3029" s="245"/>
      <c r="K3029" s="245"/>
      <c r="L3029" s="250"/>
      <c r="M3029" s="251"/>
      <c r="N3029" s="252"/>
      <c r="O3029" s="252"/>
      <c r="P3029" s="252"/>
      <c r="Q3029" s="252"/>
      <c r="R3029" s="252"/>
      <c r="S3029" s="252"/>
      <c r="T3029" s="253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4" t="s">
        <v>153</v>
      </c>
      <c r="AU3029" s="254" t="s">
        <v>79</v>
      </c>
      <c r="AV3029" s="14" t="s">
        <v>79</v>
      </c>
      <c r="AW3029" s="14" t="s">
        <v>31</v>
      </c>
      <c r="AX3029" s="14" t="s">
        <v>69</v>
      </c>
      <c r="AY3029" s="254" t="s">
        <v>142</v>
      </c>
    </row>
    <row r="3030" s="13" customFormat="1">
      <c r="A3030" s="13"/>
      <c r="B3030" s="233"/>
      <c r="C3030" s="234"/>
      <c r="D3030" s="235" t="s">
        <v>153</v>
      </c>
      <c r="E3030" s="236" t="s">
        <v>19</v>
      </c>
      <c r="F3030" s="237" t="s">
        <v>4737</v>
      </c>
      <c r="G3030" s="234"/>
      <c r="H3030" s="236" t="s">
        <v>19</v>
      </c>
      <c r="I3030" s="238"/>
      <c r="J3030" s="234"/>
      <c r="K3030" s="234"/>
      <c r="L3030" s="239"/>
      <c r="M3030" s="240"/>
      <c r="N3030" s="241"/>
      <c r="O3030" s="241"/>
      <c r="P3030" s="241"/>
      <c r="Q3030" s="241"/>
      <c r="R3030" s="241"/>
      <c r="S3030" s="241"/>
      <c r="T3030" s="242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3" t="s">
        <v>153</v>
      </c>
      <c r="AU3030" s="243" t="s">
        <v>79</v>
      </c>
      <c r="AV3030" s="13" t="s">
        <v>77</v>
      </c>
      <c r="AW3030" s="13" t="s">
        <v>31</v>
      </c>
      <c r="AX3030" s="13" t="s">
        <v>69</v>
      </c>
      <c r="AY3030" s="243" t="s">
        <v>142</v>
      </c>
    </row>
    <row r="3031" s="14" customFormat="1">
      <c r="A3031" s="14"/>
      <c r="B3031" s="244"/>
      <c r="C3031" s="245"/>
      <c r="D3031" s="235" t="s">
        <v>153</v>
      </c>
      <c r="E3031" s="246" t="s">
        <v>19</v>
      </c>
      <c r="F3031" s="247" t="s">
        <v>4738</v>
      </c>
      <c r="G3031" s="245"/>
      <c r="H3031" s="248">
        <v>-28.690000000000001</v>
      </c>
      <c r="I3031" s="249"/>
      <c r="J3031" s="245"/>
      <c r="K3031" s="245"/>
      <c r="L3031" s="250"/>
      <c r="M3031" s="251"/>
      <c r="N3031" s="252"/>
      <c r="O3031" s="252"/>
      <c r="P3031" s="252"/>
      <c r="Q3031" s="252"/>
      <c r="R3031" s="252"/>
      <c r="S3031" s="252"/>
      <c r="T3031" s="253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4" t="s">
        <v>153</v>
      </c>
      <c r="AU3031" s="254" t="s">
        <v>79</v>
      </c>
      <c r="AV3031" s="14" t="s">
        <v>79</v>
      </c>
      <c r="AW3031" s="14" t="s">
        <v>31</v>
      </c>
      <c r="AX3031" s="14" t="s">
        <v>69</v>
      </c>
      <c r="AY3031" s="254" t="s">
        <v>142</v>
      </c>
    </row>
    <row r="3032" s="15" customFormat="1">
      <c r="A3032" s="15"/>
      <c r="B3032" s="255"/>
      <c r="C3032" s="256"/>
      <c r="D3032" s="235" t="s">
        <v>153</v>
      </c>
      <c r="E3032" s="257" t="s">
        <v>19</v>
      </c>
      <c r="F3032" s="258" t="s">
        <v>158</v>
      </c>
      <c r="G3032" s="256"/>
      <c r="H3032" s="259">
        <v>831.90999999999985</v>
      </c>
      <c r="I3032" s="260"/>
      <c r="J3032" s="256"/>
      <c r="K3032" s="256"/>
      <c r="L3032" s="261"/>
      <c r="M3032" s="262"/>
      <c r="N3032" s="263"/>
      <c r="O3032" s="263"/>
      <c r="P3032" s="263"/>
      <c r="Q3032" s="263"/>
      <c r="R3032" s="263"/>
      <c r="S3032" s="263"/>
      <c r="T3032" s="264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T3032" s="265" t="s">
        <v>153</v>
      </c>
      <c r="AU3032" s="265" t="s">
        <v>79</v>
      </c>
      <c r="AV3032" s="15" t="s">
        <v>149</v>
      </c>
      <c r="AW3032" s="15" t="s">
        <v>31</v>
      </c>
      <c r="AX3032" s="15" t="s">
        <v>77</v>
      </c>
      <c r="AY3032" s="265" t="s">
        <v>142</v>
      </c>
    </row>
    <row r="3033" s="2" customFormat="1" ht="24.15" customHeight="1">
      <c r="A3033" s="41"/>
      <c r="B3033" s="42"/>
      <c r="C3033" s="215" t="s">
        <v>4755</v>
      </c>
      <c r="D3033" s="215" t="s">
        <v>144</v>
      </c>
      <c r="E3033" s="216" t="s">
        <v>4756</v>
      </c>
      <c r="F3033" s="217" t="s">
        <v>4757</v>
      </c>
      <c r="G3033" s="218" t="s">
        <v>147</v>
      </c>
      <c r="H3033" s="219">
        <v>587.01499999999999</v>
      </c>
      <c r="I3033" s="220"/>
      <c r="J3033" s="221">
        <f>ROUND(I3033*H3033,2)</f>
        <v>0</v>
      </c>
      <c r="K3033" s="217" t="s">
        <v>148</v>
      </c>
      <c r="L3033" s="47"/>
      <c r="M3033" s="222" t="s">
        <v>19</v>
      </c>
      <c r="N3033" s="223" t="s">
        <v>40</v>
      </c>
      <c r="O3033" s="87"/>
      <c r="P3033" s="224">
        <f>O3033*H3033</f>
        <v>0</v>
      </c>
      <c r="Q3033" s="224">
        <v>0.01158</v>
      </c>
      <c r="R3033" s="224">
        <f>Q3033*H3033</f>
        <v>6.7976336999999996</v>
      </c>
      <c r="S3033" s="224">
        <v>0</v>
      </c>
      <c r="T3033" s="225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6" t="s">
        <v>248</v>
      </c>
      <c r="AT3033" s="226" t="s">
        <v>144</v>
      </c>
      <c r="AU3033" s="226" t="s">
        <v>79</v>
      </c>
      <c r="AY3033" s="20" t="s">
        <v>142</v>
      </c>
      <c r="BE3033" s="227">
        <f>IF(N3033="základní",J3033,0)</f>
        <v>0</v>
      </c>
      <c r="BF3033" s="227">
        <f>IF(N3033="snížená",J3033,0)</f>
        <v>0</v>
      </c>
      <c r="BG3033" s="227">
        <f>IF(N3033="zákl. přenesená",J3033,0)</f>
        <v>0</v>
      </c>
      <c r="BH3033" s="227">
        <f>IF(N3033="sníž. přenesená",J3033,0)</f>
        <v>0</v>
      </c>
      <c r="BI3033" s="227">
        <f>IF(N3033="nulová",J3033,0)</f>
        <v>0</v>
      </c>
      <c r="BJ3033" s="20" t="s">
        <v>77</v>
      </c>
      <c r="BK3033" s="227">
        <f>ROUND(I3033*H3033,2)</f>
        <v>0</v>
      </c>
      <c r="BL3033" s="20" t="s">
        <v>248</v>
      </c>
      <c r="BM3033" s="226" t="s">
        <v>4758</v>
      </c>
    </row>
    <row r="3034" s="2" customFormat="1">
      <c r="A3034" s="41"/>
      <c r="B3034" s="42"/>
      <c r="C3034" s="43"/>
      <c r="D3034" s="228" t="s">
        <v>151</v>
      </c>
      <c r="E3034" s="43"/>
      <c r="F3034" s="229" t="s">
        <v>4759</v>
      </c>
      <c r="G3034" s="43"/>
      <c r="H3034" s="43"/>
      <c r="I3034" s="230"/>
      <c r="J3034" s="43"/>
      <c r="K3034" s="43"/>
      <c r="L3034" s="47"/>
      <c r="M3034" s="231"/>
      <c r="N3034" s="232"/>
      <c r="O3034" s="87"/>
      <c r="P3034" s="87"/>
      <c r="Q3034" s="87"/>
      <c r="R3034" s="87"/>
      <c r="S3034" s="87"/>
      <c r="T3034" s="88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T3034" s="20" t="s">
        <v>151</v>
      </c>
      <c r="AU3034" s="20" t="s">
        <v>79</v>
      </c>
    </row>
    <row r="3035" s="14" customFormat="1">
      <c r="A3035" s="14"/>
      <c r="B3035" s="244"/>
      <c r="C3035" s="245"/>
      <c r="D3035" s="235" t="s">
        <v>153</v>
      </c>
      <c r="E3035" s="246" t="s">
        <v>19</v>
      </c>
      <c r="F3035" s="247" t="s">
        <v>1101</v>
      </c>
      <c r="G3035" s="245"/>
      <c r="H3035" s="248">
        <v>303.36500000000001</v>
      </c>
      <c r="I3035" s="249"/>
      <c r="J3035" s="245"/>
      <c r="K3035" s="245"/>
      <c r="L3035" s="250"/>
      <c r="M3035" s="251"/>
      <c r="N3035" s="252"/>
      <c r="O3035" s="252"/>
      <c r="P3035" s="252"/>
      <c r="Q3035" s="252"/>
      <c r="R3035" s="252"/>
      <c r="S3035" s="252"/>
      <c r="T3035" s="253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4" t="s">
        <v>153</v>
      </c>
      <c r="AU3035" s="254" t="s">
        <v>79</v>
      </c>
      <c r="AV3035" s="14" t="s">
        <v>79</v>
      </c>
      <c r="AW3035" s="14" t="s">
        <v>31</v>
      </c>
      <c r="AX3035" s="14" t="s">
        <v>69</v>
      </c>
      <c r="AY3035" s="254" t="s">
        <v>142</v>
      </c>
    </row>
    <row r="3036" s="14" customFormat="1">
      <c r="A3036" s="14"/>
      <c r="B3036" s="244"/>
      <c r="C3036" s="245"/>
      <c r="D3036" s="235" t="s">
        <v>153</v>
      </c>
      <c r="E3036" s="246" t="s">
        <v>19</v>
      </c>
      <c r="F3036" s="247" t="s">
        <v>1102</v>
      </c>
      <c r="G3036" s="245"/>
      <c r="H3036" s="248">
        <v>76.560000000000002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153</v>
      </c>
      <c r="AU3036" s="254" t="s">
        <v>79</v>
      </c>
      <c r="AV3036" s="14" t="s">
        <v>79</v>
      </c>
      <c r="AW3036" s="14" t="s">
        <v>31</v>
      </c>
      <c r="AX3036" s="14" t="s">
        <v>69</v>
      </c>
      <c r="AY3036" s="254" t="s">
        <v>142</v>
      </c>
    </row>
    <row r="3037" s="14" customFormat="1">
      <c r="A3037" s="14"/>
      <c r="B3037" s="244"/>
      <c r="C3037" s="245"/>
      <c r="D3037" s="235" t="s">
        <v>153</v>
      </c>
      <c r="E3037" s="246" t="s">
        <v>19</v>
      </c>
      <c r="F3037" s="247" t="s">
        <v>1103</v>
      </c>
      <c r="G3037" s="245"/>
      <c r="H3037" s="248">
        <v>73.840000000000003</v>
      </c>
      <c r="I3037" s="249"/>
      <c r="J3037" s="245"/>
      <c r="K3037" s="245"/>
      <c r="L3037" s="250"/>
      <c r="M3037" s="251"/>
      <c r="N3037" s="252"/>
      <c r="O3037" s="252"/>
      <c r="P3037" s="252"/>
      <c r="Q3037" s="252"/>
      <c r="R3037" s="252"/>
      <c r="S3037" s="252"/>
      <c r="T3037" s="253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4" t="s">
        <v>153</v>
      </c>
      <c r="AU3037" s="254" t="s">
        <v>79</v>
      </c>
      <c r="AV3037" s="14" t="s">
        <v>79</v>
      </c>
      <c r="AW3037" s="14" t="s">
        <v>31</v>
      </c>
      <c r="AX3037" s="14" t="s">
        <v>69</v>
      </c>
      <c r="AY3037" s="254" t="s">
        <v>142</v>
      </c>
    </row>
    <row r="3038" s="14" customFormat="1">
      <c r="A3038" s="14"/>
      <c r="B3038" s="244"/>
      <c r="C3038" s="245"/>
      <c r="D3038" s="235" t="s">
        <v>153</v>
      </c>
      <c r="E3038" s="246" t="s">
        <v>19</v>
      </c>
      <c r="F3038" s="247" t="s">
        <v>1104</v>
      </c>
      <c r="G3038" s="245"/>
      <c r="H3038" s="248">
        <v>133.25</v>
      </c>
      <c r="I3038" s="249"/>
      <c r="J3038" s="245"/>
      <c r="K3038" s="245"/>
      <c r="L3038" s="250"/>
      <c r="M3038" s="251"/>
      <c r="N3038" s="252"/>
      <c r="O3038" s="252"/>
      <c r="P3038" s="252"/>
      <c r="Q3038" s="252"/>
      <c r="R3038" s="252"/>
      <c r="S3038" s="252"/>
      <c r="T3038" s="253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4" t="s">
        <v>153</v>
      </c>
      <c r="AU3038" s="254" t="s">
        <v>79</v>
      </c>
      <c r="AV3038" s="14" t="s">
        <v>79</v>
      </c>
      <c r="AW3038" s="14" t="s">
        <v>31</v>
      </c>
      <c r="AX3038" s="14" t="s">
        <v>69</v>
      </c>
      <c r="AY3038" s="254" t="s">
        <v>142</v>
      </c>
    </row>
    <row r="3039" s="15" customFormat="1">
      <c r="A3039" s="15"/>
      <c r="B3039" s="255"/>
      <c r="C3039" s="256"/>
      <c r="D3039" s="235" t="s">
        <v>153</v>
      </c>
      <c r="E3039" s="257" t="s">
        <v>19</v>
      </c>
      <c r="F3039" s="258" t="s">
        <v>158</v>
      </c>
      <c r="G3039" s="256"/>
      <c r="H3039" s="259">
        <v>587.01499999999999</v>
      </c>
      <c r="I3039" s="260"/>
      <c r="J3039" s="256"/>
      <c r="K3039" s="256"/>
      <c r="L3039" s="261"/>
      <c r="M3039" s="262"/>
      <c r="N3039" s="263"/>
      <c r="O3039" s="263"/>
      <c r="P3039" s="263"/>
      <c r="Q3039" s="263"/>
      <c r="R3039" s="263"/>
      <c r="S3039" s="263"/>
      <c r="T3039" s="264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T3039" s="265" t="s">
        <v>153</v>
      </c>
      <c r="AU3039" s="265" t="s">
        <v>79</v>
      </c>
      <c r="AV3039" s="15" t="s">
        <v>149</v>
      </c>
      <c r="AW3039" s="15" t="s">
        <v>31</v>
      </c>
      <c r="AX3039" s="15" t="s">
        <v>77</v>
      </c>
      <c r="AY3039" s="265" t="s">
        <v>142</v>
      </c>
    </row>
    <row r="3040" s="2" customFormat="1" ht="24.15" customHeight="1">
      <c r="A3040" s="41"/>
      <c r="B3040" s="42"/>
      <c r="C3040" s="215" t="s">
        <v>4760</v>
      </c>
      <c r="D3040" s="215" t="s">
        <v>144</v>
      </c>
      <c r="E3040" s="216" t="s">
        <v>4761</v>
      </c>
      <c r="F3040" s="217" t="s">
        <v>4762</v>
      </c>
      <c r="G3040" s="218" t="s">
        <v>3326</v>
      </c>
      <c r="H3040" s="294"/>
      <c r="I3040" s="220"/>
      <c r="J3040" s="221">
        <f>ROUND(I3040*H3040,2)</f>
        <v>0</v>
      </c>
      <c r="K3040" s="217" t="s">
        <v>148</v>
      </c>
      <c r="L3040" s="47"/>
      <c r="M3040" s="222" t="s">
        <v>19</v>
      </c>
      <c r="N3040" s="223" t="s">
        <v>40</v>
      </c>
      <c r="O3040" s="87"/>
      <c r="P3040" s="224">
        <f>O3040*H3040</f>
        <v>0</v>
      </c>
      <c r="Q3040" s="224">
        <v>0</v>
      </c>
      <c r="R3040" s="224">
        <f>Q3040*H3040</f>
        <v>0</v>
      </c>
      <c r="S3040" s="224">
        <v>0</v>
      </c>
      <c r="T3040" s="225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26" t="s">
        <v>248</v>
      </c>
      <c r="AT3040" s="226" t="s">
        <v>144</v>
      </c>
      <c r="AU3040" s="226" t="s">
        <v>79</v>
      </c>
      <c r="AY3040" s="20" t="s">
        <v>142</v>
      </c>
      <c r="BE3040" s="227">
        <f>IF(N3040="základní",J3040,0)</f>
        <v>0</v>
      </c>
      <c r="BF3040" s="227">
        <f>IF(N3040="snížená",J3040,0)</f>
        <v>0</v>
      </c>
      <c r="BG3040" s="227">
        <f>IF(N3040="zákl. přenesená",J3040,0)</f>
        <v>0</v>
      </c>
      <c r="BH3040" s="227">
        <f>IF(N3040="sníž. přenesená",J3040,0)</f>
        <v>0</v>
      </c>
      <c r="BI3040" s="227">
        <f>IF(N3040="nulová",J3040,0)</f>
        <v>0</v>
      </c>
      <c r="BJ3040" s="20" t="s">
        <v>77</v>
      </c>
      <c r="BK3040" s="227">
        <f>ROUND(I3040*H3040,2)</f>
        <v>0</v>
      </c>
      <c r="BL3040" s="20" t="s">
        <v>248</v>
      </c>
      <c r="BM3040" s="226" t="s">
        <v>4763</v>
      </c>
    </row>
    <row r="3041" s="2" customFormat="1">
      <c r="A3041" s="41"/>
      <c r="B3041" s="42"/>
      <c r="C3041" s="43"/>
      <c r="D3041" s="228" t="s">
        <v>151</v>
      </c>
      <c r="E3041" s="43"/>
      <c r="F3041" s="229" t="s">
        <v>4764</v>
      </c>
      <c r="G3041" s="43"/>
      <c r="H3041" s="43"/>
      <c r="I3041" s="230"/>
      <c r="J3041" s="43"/>
      <c r="K3041" s="43"/>
      <c r="L3041" s="47"/>
      <c r="M3041" s="231"/>
      <c r="N3041" s="232"/>
      <c r="O3041" s="87"/>
      <c r="P3041" s="87"/>
      <c r="Q3041" s="87"/>
      <c r="R3041" s="87"/>
      <c r="S3041" s="87"/>
      <c r="T3041" s="88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T3041" s="20" t="s">
        <v>151</v>
      </c>
      <c r="AU3041" s="20" t="s">
        <v>79</v>
      </c>
    </row>
    <row r="3042" s="12" customFormat="1" ht="22.8" customHeight="1">
      <c r="A3042" s="12"/>
      <c r="B3042" s="199"/>
      <c r="C3042" s="200"/>
      <c r="D3042" s="201" t="s">
        <v>68</v>
      </c>
      <c r="E3042" s="213" t="s">
        <v>1094</v>
      </c>
      <c r="F3042" s="213" t="s">
        <v>1095</v>
      </c>
      <c r="G3042" s="200"/>
      <c r="H3042" s="200"/>
      <c r="I3042" s="203"/>
      <c r="J3042" s="214">
        <f>BK3042</f>
        <v>0</v>
      </c>
      <c r="K3042" s="200"/>
      <c r="L3042" s="205"/>
      <c r="M3042" s="206"/>
      <c r="N3042" s="207"/>
      <c r="O3042" s="207"/>
      <c r="P3042" s="208">
        <f>SUM(P3043:P3157)</f>
        <v>0</v>
      </c>
      <c r="Q3042" s="207"/>
      <c r="R3042" s="208">
        <f>SUM(R3043:R3157)</f>
        <v>6.7831595000000009</v>
      </c>
      <c r="S3042" s="207"/>
      <c r="T3042" s="209">
        <f>SUM(T3043:T3157)</f>
        <v>0</v>
      </c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R3042" s="210" t="s">
        <v>79</v>
      </c>
      <c r="AT3042" s="211" t="s">
        <v>68</v>
      </c>
      <c r="AU3042" s="211" t="s">
        <v>77</v>
      </c>
      <c r="AY3042" s="210" t="s">
        <v>142</v>
      </c>
      <c r="BK3042" s="212">
        <f>SUM(BK3043:BK3157)</f>
        <v>0</v>
      </c>
    </row>
    <row r="3043" s="2" customFormat="1" ht="33" customHeight="1">
      <c r="A3043" s="41"/>
      <c r="B3043" s="42"/>
      <c r="C3043" s="215" t="s">
        <v>4765</v>
      </c>
      <c r="D3043" s="215" t="s">
        <v>144</v>
      </c>
      <c r="E3043" s="216" t="s">
        <v>4766</v>
      </c>
      <c r="F3043" s="217" t="s">
        <v>4767</v>
      </c>
      <c r="G3043" s="218" t="s">
        <v>147</v>
      </c>
      <c r="H3043" s="219">
        <v>659.45000000000005</v>
      </c>
      <c r="I3043" s="220"/>
      <c r="J3043" s="221">
        <f>ROUND(I3043*H3043,2)</f>
        <v>0</v>
      </c>
      <c r="K3043" s="217" t="s">
        <v>148</v>
      </c>
      <c r="L3043" s="47"/>
      <c r="M3043" s="222" t="s">
        <v>19</v>
      </c>
      <c r="N3043" s="223" t="s">
        <v>40</v>
      </c>
      <c r="O3043" s="87"/>
      <c r="P3043" s="224">
        <f>O3043*H3043</f>
        <v>0</v>
      </c>
      <c r="Q3043" s="224">
        <v>0.0066100000000000004</v>
      </c>
      <c r="R3043" s="224">
        <f>Q3043*H3043</f>
        <v>4.3589645000000008</v>
      </c>
      <c r="S3043" s="224">
        <v>0</v>
      </c>
      <c r="T3043" s="225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6" t="s">
        <v>248</v>
      </c>
      <c r="AT3043" s="226" t="s">
        <v>144</v>
      </c>
      <c r="AU3043" s="226" t="s">
        <v>79</v>
      </c>
      <c r="AY3043" s="20" t="s">
        <v>142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20" t="s">
        <v>77</v>
      </c>
      <c r="BK3043" s="227">
        <f>ROUND(I3043*H3043,2)</f>
        <v>0</v>
      </c>
      <c r="BL3043" s="20" t="s">
        <v>248</v>
      </c>
      <c r="BM3043" s="226" t="s">
        <v>4768</v>
      </c>
    </row>
    <row r="3044" s="2" customFormat="1">
      <c r="A3044" s="41"/>
      <c r="B3044" s="42"/>
      <c r="C3044" s="43"/>
      <c r="D3044" s="228" t="s">
        <v>151</v>
      </c>
      <c r="E3044" s="43"/>
      <c r="F3044" s="229" t="s">
        <v>4769</v>
      </c>
      <c r="G3044" s="43"/>
      <c r="H3044" s="43"/>
      <c r="I3044" s="230"/>
      <c r="J3044" s="43"/>
      <c r="K3044" s="43"/>
      <c r="L3044" s="47"/>
      <c r="M3044" s="231"/>
      <c r="N3044" s="232"/>
      <c r="O3044" s="87"/>
      <c r="P3044" s="87"/>
      <c r="Q3044" s="87"/>
      <c r="R3044" s="87"/>
      <c r="S3044" s="87"/>
      <c r="T3044" s="88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T3044" s="20" t="s">
        <v>151</v>
      </c>
      <c r="AU3044" s="20" t="s">
        <v>79</v>
      </c>
    </row>
    <row r="3045" s="2" customFormat="1" ht="33" customHeight="1">
      <c r="A3045" s="41"/>
      <c r="B3045" s="42"/>
      <c r="C3045" s="215" t="s">
        <v>4770</v>
      </c>
      <c r="D3045" s="215" t="s">
        <v>144</v>
      </c>
      <c r="E3045" s="216" t="s">
        <v>4771</v>
      </c>
      <c r="F3045" s="217" t="s">
        <v>4772</v>
      </c>
      <c r="G3045" s="218" t="s">
        <v>147</v>
      </c>
      <c r="H3045" s="219">
        <v>253.65000000000001</v>
      </c>
      <c r="I3045" s="220"/>
      <c r="J3045" s="221">
        <f>ROUND(I3045*H3045,2)</f>
        <v>0</v>
      </c>
      <c r="K3045" s="217" t="s">
        <v>148</v>
      </c>
      <c r="L3045" s="47"/>
      <c r="M3045" s="222" t="s">
        <v>19</v>
      </c>
      <c r="N3045" s="223" t="s">
        <v>40</v>
      </c>
      <c r="O3045" s="87"/>
      <c r="P3045" s="224">
        <f>O3045*H3045</f>
        <v>0</v>
      </c>
      <c r="Q3045" s="224">
        <v>0.00035</v>
      </c>
      <c r="R3045" s="224">
        <f>Q3045*H3045</f>
        <v>0.088777499999999995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248</v>
      </c>
      <c r="AT3045" s="226" t="s">
        <v>144</v>
      </c>
      <c r="AU3045" s="226" t="s">
        <v>79</v>
      </c>
      <c r="AY3045" s="20" t="s">
        <v>142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77</v>
      </c>
      <c r="BK3045" s="227">
        <f>ROUND(I3045*H3045,2)</f>
        <v>0</v>
      </c>
      <c r="BL3045" s="20" t="s">
        <v>248</v>
      </c>
      <c r="BM3045" s="226" t="s">
        <v>4773</v>
      </c>
    </row>
    <row r="3046" s="2" customFormat="1">
      <c r="A3046" s="41"/>
      <c r="B3046" s="42"/>
      <c r="C3046" s="43"/>
      <c r="D3046" s="228" t="s">
        <v>151</v>
      </c>
      <c r="E3046" s="43"/>
      <c r="F3046" s="229" t="s">
        <v>4774</v>
      </c>
      <c r="G3046" s="43"/>
      <c r="H3046" s="43"/>
      <c r="I3046" s="230"/>
      <c r="J3046" s="43"/>
      <c r="K3046" s="43"/>
      <c r="L3046" s="47"/>
      <c r="M3046" s="231"/>
      <c r="N3046" s="232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151</v>
      </c>
      <c r="AU3046" s="20" t="s">
        <v>79</v>
      </c>
    </row>
    <row r="3047" s="14" customFormat="1">
      <c r="A3047" s="14"/>
      <c r="B3047" s="244"/>
      <c r="C3047" s="245"/>
      <c r="D3047" s="235" t="s">
        <v>153</v>
      </c>
      <c r="E3047" s="246" t="s">
        <v>19</v>
      </c>
      <c r="F3047" s="247" t="s">
        <v>4775</v>
      </c>
      <c r="G3047" s="245"/>
      <c r="H3047" s="248">
        <v>120.40000000000001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153</v>
      </c>
      <c r="AU3047" s="254" t="s">
        <v>79</v>
      </c>
      <c r="AV3047" s="14" t="s">
        <v>79</v>
      </c>
      <c r="AW3047" s="14" t="s">
        <v>31</v>
      </c>
      <c r="AX3047" s="14" t="s">
        <v>69</v>
      </c>
      <c r="AY3047" s="254" t="s">
        <v>142</v>
      </c>
    </row>
    <row r="3048" s="14" customFormat="1">
      <c r="A3048" s="14"/>
      <c r="B3048" s="244"/>
      <c r="C3048" s="245"/>
      <c r="D3048" s="235" t="s">
        <v>153</v>
      </c>
      <c r="E3048" s="246" t="s">
        <v>19</v>
      </c>
      <c r="F3048" s="247" t="s">
        <v>1104</v>
      </c>
      <c r="G3048" s="245"/>
      <c r="H3048" s="248">
        <v>133.25</v>
      </c>
      <c r="I3048" s="249"/>
      <c r="J3048" s="245"/>
      <c r="K3048" s="245"/>
      <c r="L3048" s="250"/>
      <c r="M3048" s="251"/>
      <c r="N3048" s="252"/>
      <c r="O3048" s="252"/>
      <c r="P3048" s="252"/>
      <c r="Q3048" s="252"/>
      <c r="R3048" s="252"/>
      <c r="S3048" s="252"/>
      <c r="T3048" s="253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4" t="s">
        <v>153</v>
      </c>
      <c r="AU3048" s="254" t="s">
        <v>79</v>
      </c>
      <c r="AV3048" s="14" t="s">
        <v>79</v>
      </c>
      <c r="AW3048" s="14" t="s">
        <v>31</v>
      </c>
      <c r="AX3048" s="14" t="s">
        <v>69</v>
      </c>
      <c r="AY3048" s="254" t="s">
        <v>142</v>
      </c>
    </row>
    <row r="3049" s="15" customFormat="1">
      <c r="A3049" s="15"/>
      <c r="B3049" s="255"/>
      <c r="C3049" s="256"/>
      <c r="D3049" s="235" t="s">
        <v>153</v>
      </c>
      <c r="E3049" s="257" t="s">
        <v>19</v>
      </c>
      <c r="F3049" s="258" t="s">
        <v>158</v>
      </c>
      <c r="G3049" s="256"/>
      <c r="H3049" s="259">
        <v>253.65000000000001</v>
      </c>
      <c r="I3049" s="260"/>
      <c r="J3049" s="256"/>
      <c r="K3049" s="256"/>
      <c r="L3049" s="261"/>
      <c r="M3049" s="262"/>
      <c r="N3049" s="263"/>
      <c r="O3049" s="263"/>
      <c r="P3049" s="263"/>
      <c r="Q3049" s="263"/>
      <c r="R3049" s="263"/>
      <c r="S3049" s="263"/>
      <c r="T3049" s="264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65" t="s">
        <v>153</v>
      </c>
      <c r="AU3049" s="265" t="s">
        <v>79</v>
      </c>
      <c r="AV3049" s="15" t="s">
        <v>149</v>
      </c>
      <c r="AW3049" s="15" t="s">
        <v>31</v>
      </c>
      <c r="AX3049" s="15" t="s">
        <v>77</v>
      </c>
      <c r="AY3049" s="265" t="s">
        <v>142</v>
      </c>
    </row>
    <row r="3050" s="2" customFormat="1" ht="16.5" customHeight="1">
      <c r="A3050" s="41"/>
      <c r="B3050" s="42"/>
      <c r="C3050" s="215" t="s">
        <v>4776</v>
      </c>
      <c r="D3050" s="215" t="s">
        <v>144</v>
      </c>
      <c r="E3050" s="216" t="s">
        <v>4777</v>
      </c>
      <c r="F3050" s="217" t="s">
        <v>4778</v>
      </c>
      <c r="G3050" s="218" t="s">
        <v>176</v>
      </c>
      <c r="H3050" s="219">
        <v>100</v>
      </c>
      <c r="I3050" s="220"/>
      <c r="J3050" s="221">
        <f>ROUND(I3050*H3050,2)</f>
        <v>0</v>
      </c>
      <c r="K3050" s="217" t="s">
        <v>19</v>
      </c>
      <c r="L3050" s="47"/>
      <c r="M3050" s="222" t="s">
        <v>19</v>
      </c>
      <c r="N3050" s="223" t="s">
        <v>40</v>
      </c>
      <c r="O3050" s="87"/>
      <c r="P3050" s="224">
        <f>O3050*H3050</f>
        <v>0</v>
      </c>
      <c r="Q3050" s="224">
        <v>0.00035</v>
      </c>
      <c r="R3050" s="224">
        <f>Q3050*H3050</f>
        <v>0.034999999999999996</v>
      </c>
      <c r="S3050" s="224">
        <v>0</v>
      </c>
      <c r="T3050" s="225">
        <f>S3050*H3050</f>
        <v>0</v>
      </c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R3050" s="226" t="s">
        <v>248</v>
      </c>
      <c r="AT3050" s="226" t="s">
        <v>144</v>
      </c>
      <c r="AU3050" s="226" t="s">
        <v>79</v>
      </c>
      <c r="AY3050" s="20" t="s">
        <v>142</v>
      </c>
      <c r="BE3050" s="227">
        <f>IF(N3050="základní",J3050,0)</f>
        <v>0</v>
      </c>
      <c r="BF3050" s="227">
        <f>IF(N3050="snížená",J3050,0)</f>
        <v>0</v>
      </c>
      <c r="BG3050" s="227">
        <f>IF(N3050="zákl. přenesená",J3050,0)</f>
        <v>0</v>
      </c>
      <c r="BH3050" s="227">
        <f>IF(N3050="sníž. přenesená",J3050,0)</f>
        <v>0</v>
      </c>
      <c r="BI3050" s="227">
        <f>IF(N3050="nulová",J3050,0)</f>
        <v>0</v>
      </c>
      <c r="BJ3050" s="20" t="s">
        <v>77</v>
      </c>
      <c r="BK3050" s="227">
        <f>ROUND(I3050*H3050,2)</f>
        <v>0</v>
      </c>
      <c r="BL3050" s="20" t="s">
        <v>248</v>
      </c>
      <c r="BM3050" s="226" t="s">
        <v>4779</v>
      </c>
    </row>
    <row r="3051" s="14" customFormat="1">
      <c r="A3051" s="14"/>
      <c r="B3051" s="244"/>
      <c r="C3051" s="245"/>
      <c r="D3051" s="235" t="s">
        <v>153</v>
      </c>
      <c r="E3051" s="246" t="s">
        <v>19</v>
      </c>
      <c r="F3051" s="247" t="s">
        <v>1532</v>
      </c>
      <c r="G3051" s="245"/>
      <c r="H3051" s="248">
        <v>100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153</v>
      </c>
      <c r="AU3051" s="254" t="s">
        <v>79</v>
      </c>
      <c r="AV3051" s="14" t="s">
        <v>79</v>
      </c>
      <c r="AW3051" s="14" t="s">
        <v>31</v>
      </c>
      <c r="AX3051" s="14" t="s">
        <v>69</v>
      </c>
      <c r="AY3051" s="254" t="s">
        <v>142</v>
      </c>
    </row>
    <row r="3052" s="15" customFormat="1">
      <c r="A3052" s="15"/>
      <c r="B3052" s="255"/>
      <c r="C3052" s="256"/>
      <c r="D3052" s="235" t="s">
        <v>153</v>
      </c>
      <c r="E3052" s="257" t="s">
        <v>19</v>
      </c>
      <c r="F3052" s="258" t="s">
        <v>158</v>
      </c>
      <c r="G3052" s="256"/>
      <c r="H3052" s="259">
        <v>100</v>
      </c>
      <c r="I3052" s="260"/>
      <c r="J3052" s="256"/>
      <c r="K3052" s="256"/>
      <c r="L3052" s="261"/>
      <c r="M3052" s="262"/>
      <c r="N3052" s="263"/>
      <c r="O3052" s="263"/>
      <c r="P3052" s="263"/>
      <c r="Q3052" s="263"/>
      <c r="R3052" s="263"/>
      <c r="S3052" s="263"/>
      <c r="T3052" s="264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T3052" s="265" t="s">
        <v>153</v>
      </c>
      <c r="AU3052" s="265" t="s">
        <v>79</v>
      </c>
      <c r="AV3052" s="15" t="s">
        <v>149</v>
      </c>
      <c r="AW3052" s="15" t="s">
        <v>31</v>
      </c>
      <c r="AX3052" s="15" t="s">
        <v>77</v>
      </c>
      <c r="AY3052" s="265" t="s">
        <v>142</v>
      </c>
    </row>
    <row r="3053" s="2" customFormat="1" ht="16.5" customHeight="1">
      <c r="A3053" s="41"/>
      <c r="B3053" s="42"/>
      <c r="C3053" s="215" t="s">
        <v>4780</v>
      </c>
      <c r="D3053" s="215" t="s">
        <v>144</v>
      </c>
      <c r="E3053" s="216" t="s">
        <v>4781</v>
      </c>
      <c r="F3053" s="217" t="s">
        <v>4782</v>
      </c>
      <c r="G3053" s="218" t="s">
        <v>655</v>
      </c>
      <c r="H3053" s="219">
        <v>2</v>
      </c>
      <c r="I3053" s="220"/>
      <c r="J3053" s="221">
        <f>ROUND(I3053*H3053,2)</f>
        <v>0</v>
      </c>
      <c r="K3053" s="217" t="s">
        <v>4783</v>
      </c>
      <c r="L3053" s="47"/>
      <c r="M3053" s="222" t="s">
        <v>19</v>
      </c>
      <c r="N3053" s="223" t="s">
        <v>40</v>
      </c>
      <c r="O3053" s="87"/>
      <c r="P3053" s="224">
        <f>O3053*H3053</f>
        <v>0</v>
      </c>
      <c r="Q3053" s="224">
        <v>0.0058900000000000003</v>
      </c>
      <c r="R3053" s="224">
        <f>Q3053*H3053</f>
        <v>0.011780000000000001</v>
      </c>
      <c r="S3053" s="224">
        <v>0</v>
      </c>
      <c r="T3053" s="225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26" t="s">
        <v>248</v>
      </c>
      <c r="AT3053" s="226" t="s">
        <v>144</v>
      </c>
      <c r="AU3053" s="226" t="s">
        <v>79</v>
      </c>
      <c r="AY3053" s="20" t="s">
        <v>142</v>
      </c>
      <c r="BE3053" s="227">
        <f>IF(N3053="základní",J3053,0)</f>
        <v>0</v>
      </c>
      <c r="BF3053" s="227">
        <f>IF(N3053="snížená",J3053,0)</f>
        <v>0</v>
      </c>
      <c r="BG3053" s="227">
        <f>IF(N3053="zákl. přenesená",J3053,0)</f>
        <v>0</v>
      </c>
      <c r="BH3053" s="227">
        <f>IF(N3053="sníž. přenesená",J3053,0)</f>
        <v>0</v>
      </c>
      <c r="BI3053" s="227">
        <f>IF(N3053="nulová",J3053,0)</f>
        <v>0</v>
      </c>
      <c r="BJ3053" s="20" t="s">
        <v>77</v>
      </c>
      <c r="BK3053" s="227">
        <f>ROUND(I3053*H3053,2)</f>
        <v>0</v>
      </c>
      <c r="BL3053" s="20" t="s">
        <v>248</v>
      </c>
      <c r="BM3053" s="226" t="s">
        <v>4784</v>
      </c>
    </row>
    <row r="3054" s="2" customFormat="1">
      <c r="A3054" s="41"/>
      <c r="B3054" s="42"/>
      <c r="C3054" s="43"/>
      <c r="D3054" s="228" t="s">
        <v>151</v>
      </c>
      <c r="E3054" s="43"/>
      <c r="F3054" s="229" t="s">
        <v>4785</v>
      </c>
      <c r="G3054" s="43"/>
      <c r="H3054" s="43"/>
      <c r="I3054" s="230"/>
      <c r="J3054" s="43"/>
      <c r="K3054" s="43"/>
      <c r="L3054" s="47"/>
      <c r="M3054" s="231"/>
      <c r="N3054" s="232"/>
      <c r="O3054" s="87"/>
      <c r="P3054" s="87"/>
      <c r="Q3054" s="87"/>
      <c r="R3054" s="87"/>
      <c r="S3054" s="87"/>
      <c r="T3054" s="88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20" t="s">
        <v>151</v>
      </c>
      <c r="AU3054" s="20" t="s">
        <v>79</v>
      </c>
    </row>
    <row r="3055" s="13" customFormat="1">
      <c r="A3055" s="13"/>
      <c r="B3055" s="233"/>
      <c r="C3055" s="234"/>
      <c r="D3055" s="235" t="s">
        <v>153</v>
      </c>
      <c r="E3055" s="236" t="s">
        <v>19</v>
      </c>
      <c r="F3055" s="237" t="s">
        <v>4786</v>
      </c>
      <c r="G3055" s="234"/>
      <c r="H3055" s="236" t="s">
        <v>19</v>
      </c>
      <c r="I3055" s="238"/>
      <c r="J3055" s="234"/>
      <c r="K3055" s="234"/>
      <c r="L3055" s="239"/>
      <c r="M3055" s="240"/>
      <c r="N3055" s="241"/>
      <c r="O3055" s="241"/>
      <c r="P3055" s="241"/>
      <c r="Q3055" s="241"/>
      <c r="R3055" s="241"/>
      <c r="S3055" s="241"/>
      <c r="T3055" s="242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3" t="s">
        <v>153</v>
      </c>
      <c r="AU3055" s="243" t="s">
        <v>79</v>
      </c>
      <c r="AV3055" s="13" t="s">
        <v>77</v>
      </c>
      <c r="AW3055" s="13" t="s">
        <v>31</v>
      </c>
      <c r="AX3055" s="13" t="s">
        <v>69</v>
      </c>
      <c r="AY3055" s="243" t="s">
        <v>142</v>
      </c>
    </row>
    <row r="3056" s="14" customFormat="1">
      <c r="A3056" s="14"/>
      <c r="B3056" s="244"/>
      <c r="C3056" s="245"/>
      <c r="D3056" s="235" t="s">
        <v>153</v>
      </c>
      <c r="E3056" s="246" t="s">
        <v>19</v>
      </c>
      <c r="F3056" s="247" t="s">
        <v>79</v>
      </c>
      <c r="G3056" s="245"/>
      <c r="H3056" s="248">
        <v>2</v>
      </c>
      <c r="I3056" s="249"/>
      <c r="J3056" s="245"/>
      <c r="K3056" s="245"/>
      <c r="L3056" s="250"/>
      <c r="M3056" s="251"/>
      <c r="N3056" s="252"/>
      <c r="O3056" s="252"/>
      <c r="P3056" s="252"/>
      <c r="Q3056" s="252"/>
      <c r="R3056" s="252"/>
      <c r="S3056" s="252"/>
      <c r="T3056" s="253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4" t="s">
        <v>153</v>
      </c>
      <c r="AU3056" s="254" t="s">
        <v>79</v>
      </c>
      <c r="AV3056" s="14" t="s">
        <v>79</v>
      </c>
      <c r="AW3056" s="14" t="s">
        <v>31</v>
      </c>
      <c r="AX3056" s="14" t="s">
        <v>69</v>
      </c>
      <c r="AY3056" s="254" t="s">
        <v>142</v>
      </c>
    </row>
    <row r="3057" s="15" customFormat="1">
      <c r="A3057" s="15"/>
      <c r="B3057" s="255"/>
      <c r="C3057" s="256"/>
      <c r="D3057" s="235" t="s">
        <v>153</v>
      </c>
      <c r="E3057" s="257" t="s">
        <v>19</v>
      </c>
      <c r="F3057" s="258" t="s">
        <v>158</v>
      </c>
      <c r="G3057" s="256"/>
      <c r="H3057" s="259">
        <v>2</v>
      </c>
      <c r="I3057" s="260"/>
      <c r="J3057" s="256"/>
      <c r="K3057" s="256"/>
      <c r="L3057" s="261"/>
      <c r="M3057" s="262"/>
      <c r="N3057" s="263"/>
      <c r="O3057" s="263"/>
      <c r="P3057" s="263"/>
      <c r="Q3057" s="263"/>
      <c r="R3057" s="263"/>
      <c r="S3057" s="263"/>
      <c r="T3057" s="264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65" t="s">
        <v>153</v>
      </c>
      <c r="AU3057" s="265" t="s">
        <v>79</v>
      </c>
      <c r="AV3057" s="15" t="s">
        <v>149</v>
      </c>
      <c r="AW3057" s="15" t="s">
        <v>31</v>
      </c>
      <c r="AX3057" s="15" t="s">
        <v>77</v>
      </c>
      <c r="AY3057" s="265" t="s">
        <v>142</v>
      </c>
    </row>
    <row r="3058" s="2" customFormat="1" ht="16.5" customHeight="1">
      <c r="A3058" s="41"/>
      <c r="B3058" s="42"/>
      <c r="C3058" s="215" t="s">
        <v>4787</v>
      </c>
      <c r="D3058" s="215" t="s">
        <v>144</v>
      </c>
      <c r="E3058" s="216" t="s">
        <v>4788</v>
      </c>
      <c r="F3058" s="217" t="s">
        <v>4789</v>
      </c>
      <c r="G3058" s="218" t="s">
        <v>166</v>
      </c>
      <c r="H3058" s="219">
        <v>1</v>
      </c>
      <c r="I3058" s="220"/>
      <c r="J3058" s="221">
        <f>ROUND(I3058*H3058,2)</f>
        <v>0</v>
      </c>
      <c r="K3058" s="217" t="s">
        <v>148</v>
      </c>
      <c r="L3058" s="47"/>
      <c r="M3058" s="222" t="s">
        <v>19</v>
      </c>
      <c r="N3058" s="223" t="s">
        <v>40</v>
      </c>
      <c r="O3058" s="87"/>
      <c r="P3058" s="224">
        <f>O3058*H3058</f>
        <v>0</v>
      </c>
      <c r="Q3058" s="224">
        <v>0</v>
      </c>
      <c r="R3058" s="224">
        <f>Q3058*H3058</f>
        <v>0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248</v>
      </c>
      <c r="AT3058" s="226" t="s">
        <v>144</v>
      </c>
      <c r="AU3058" s="226" t="s">
        <v>79</v>
      </c>
      <c r="AY3058" s="20" t="s">
        <v>142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77</v>
      </c>
      <c r="BK3058" s="227">
        <f>ROUND(I3058*H3058,2)</f>
        <v>0</v>
      </c>
      <c r="BL3058" s="20" t="s">
        <v>248</v>
      </c>
      <c r="BM3058" s="226" t="s">
        <v>4790</v>
      </c>
    </row>
    <row r="3059" s="2" customFormat="1">
      <c r="A3059" s="41"/>
      <c r="B3059" s="42"/>
      <c r="C3059" s="43"/>
      <c r="D3059" s="228" t="s">
        <v>151</v>
      </c>
      <c r="E3059" s="43"/>
      <c r="F3059" s="229" t="s">
        <v>4791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151</v>
      </c>
      <c r="AU3059" s="20" t="s">
        <v>79</v>
      </c>
    </row>
    <row r="3060" s="2" customFormat="1" ht="16.5" customHeight="1">
      <c r="A3060" s="41"/>
      <c r="B3060" s="42"/>
      <c r="C3060" s="277" t="s">
        <v>4792</v>
      </c>
      <c r="D3060" s="277" t="s">
        <v>275</v>
      </c>
      <c r="E3060" s="278" t="s">
        <v>4793</v>
      </c>
      <c r="F3060" s="279" t="s">
        <v>4794</v>
      </c>
      <c r="G3060" s="280" t="s">
        <v>166</v>
      </c>
      <c r="H3060" s="281">
        <v>1</v>
      </c>
      <c r="I3060" s="282"/>
      <c r="J3060" s="283">
        <f>ROUND(I3060*H3060,2)</f>
        <v>0</v>
      </c>
      <c r="K3060" s="279" t="s">
        <v>148</v>
      </c>
      <c r="L3060" s="284"/>
      <c r="M3060" s="285" t="s">
        <v>19</v>
      </c>
      <c r="N3060" s="286" t="s">
        <v>40</v>
      </c>
      <c r="O3060" s="87"/>
      <c r="P3060" s="224">
        <f>O3060*H3060</f>
        <v>0</v>
      </c>
      <c r="Q3060" s="224">
        <v>0.0089999999999999993</v>
      </c>
      <c r="R3060" s="224">
        <f>Q3060*H3060</f>
        <v>0.0089999999999999993</v>
      </c>
      <c r="S3060" s="224">
        <v>0</v>
      </c>
      <c r="T3060" s="225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6" t="s">
        <v>349</v>
      </c>
      <c r="AT3060" s="226" t="s">
        <v>275</v>
      </c>
      <c r="AU3060" s="226" t="s">
        <v>79</v>
      </c>
      <c r="AY3060" s="20" t="s">
        <v>142</v>
      </c>
      <c r="BE3060" s="227">
        <f>IF(N3060="základní",J3060,0)</f>
        <v>0</v>
      </c>
      <c r="BF3060" s="227">
        <f>IF(N3060="snížená",J3060,0)</f>
        <v>0</v>
      </c>
      <c r="BG3060" s="227">
        <f>IF(N3060="zákl. přenesená",J3060,0)</f>
        <v>0</v>
      </c>
      <c r="BH3060" s="227">
        <f>IF(N3060="sníž. přenesená",J3060,0)</f>
        <v>0</v>
      </c>
      <c r="BI3060" s="227">
        <f>IF(N3060="nulová",J3060,0)</f>
        <v>0</v>
      </c>
      <c r="BJ3060" s="20" t="s">
        <v>77</v>
      </c>
      <c r="BK3060" s="227">
        <f>ROUND(I3060*H3060,2)</f>
        <v>0</v>
      </c>
      <c r="BL3060" s="20" t="s">
        <v>248</v>
      </c>
      <c r="BM3060" s="226" t="s">
        <v>4795</v>
      </c>
    </row>
    <row r="3061" s="2" customFormat="1" ht="24.15" customHeight="1">
      <c r="A3061" s="41"/>
      <c r="B3061" s="42"/>
      <c r="C3061" s="215" t="s">
        <v>4796</v>
      </c>
      <c r="D3061" s="215" t="s">
        <v>144</v>
      </c>
      <c r="E3061" s="216" t="s">
        <v>4797</v>
      </c>
      <c r="F3061" s="217" t="s">
        <v>4798</v>
      </c>
      <c r="G3061" s="218" t="s">
        <v>176</v>
      </c>
      <c r="H3061" s="219">
        <v>175</v>
      </c>
      <c r="I3061" s="220"/>
      <c r="J3061" s="221">
        <f>ROUND(I3061*H3061,2)</f>
        <v>0</v>
      </c>
      <c r="K3061" s="217" t="s">
        <v>148</v>
      </c>
      <c r="L3061" s="47"/>
      <c r="M3061" s="222" t="s">
        <v>19</v>
      </c>
      <c r="N3061" s="223" t="s">
        <v>40</v>
      </c>
      <c r="O3061" s="87"/>
      <c r="P3061" s="224">
        <f>O3061*H3061</f>
        <v>0</v>
      </c>
      <c r="Q3061" s="224">
        <v>0.0029099999999999998</v>
      </c>
      <c r="R3061" s="224">
        <f>Q3061*H3061</f>
        <v>0.50924999999999998</v>
      </c>
      <c r="S3061" s="224">
        <v>0</v>
      </c>
      <c r="T3061" s="225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6" t="s">
        <v>248</v>
      </c>
      <c r="AT3061" s="226" t="s">
        <v>144</v>
      </c>
      <c r="AU3061" s="226" t="s">
        <v>79</v>
      </c>
      <c r="AY3061" s="20" t="s">
        <v>142</v>
      </c>
      <c r="BE3061" s="227">
        <f>IF(N3061="základní",J3061,0)</f>
        <v>0</v>
      </c>
      <c r="BF3061" s="227">
        <f>IF(N3061="snížená",J3061,0)</f>
        <v>0</v>
      </c>
      <c r="BG3061" s="227">
        <f>IF(N3061="zákl. přenesená",J3061,0)</f>
        <v>0</v>
      </c>
      <c r="BH3061" s="227">
        <f>IF(N3061="sníž. přenesená",J3061,0)</f>
        <v>0</v>
      </c>
      <c r="BI3061" s="227">
        <f>IF(N3061="nulová",J3061,0)</f>
        <v>0</v>
      </c>
      <c r="BJ3061" s="20" t="s">
        <v>77</v>
      </c>
      <c r="BK3061" s="227">
        <f>ROUND(I3061*H3061,2)</f>
        <v>0</v>
      </c>
      <c r="BL3061" s="20" t="s">
        <v>248</v>
      </c>
      <c r="BM3061" s="226" t="s">
        <v>4799</v>
      </c>
    </row>
    <row r="3062" s="2" customFormat="1">
      <c r="A3062" s="41"/>
      <c r="B3062" s="42"/>
      <c r="C3062" s="43"/>
      <c r="D3062" s="228" t="s">
        <v>151</v>
      </c>
      <c r="E3062" s="43"/>
      <c r="F3062" s="229" t="s">
        <v>4800</v>
      </c>
      <c r="G3062" s="43"/>
      <c r="H3062" s="43"/>
      <c r="I3062" s="230"/>
      <c r="J3062" s="43"/>
      <c r="K3062" s="43"/>
      <c r="L3062" s="47"/>
      <c r="M3062" s="231"/>
      <c r="N3062" s="232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151</v>
      </c>
      <c r="AU3062" s="20" t="s">
        <v>79</v>
      </c>
    </row>
    <row r="3063" s="2" customFormat="1" ht="16.5" customHeight="1">
      <c r="A3063" s="41"/>
      <c r="B3063" s="42"/>
      <c r="C3063" s="215" t="s">
        <v>4801</v>
      </c>
      <c r="D3063" s="215" t="s">
        <v>144</v>
      </c>
      <c r="E3063" s="216" t="s">
        <v>4802</v>
      </c>
      <c r="F3063" s="217" t="s">
        <v>4803</v>
      </c>
      <c r="G3063" s="218" t="s">
        <v>176</v>
      </c>
      <c r="H3063" s="219">
        <v>85</v>
      </c>
      <c r="I3063" s="220"/>
      <c r="J3063" s="221">
        <f>ROUND(I3063*H3063,2)</f>
        <v>0</v>
      </c>
      <c r="K3063" s="217" t="s">
        <v>148</v>
      </c>
      <c r="L3063" s="47"/>
      <c r="M3063" s="222" t="s">
        <v>19</v>
      </c>
      <c r="N3063" s="223" t="s">
        <v>40</v>
      </c>
      <c r="O3063" s="87"/>
      <c r="P3063" s="224">
        <f>O3063*H3063</f>
        <v>0</v>
      </c>
      <c r="Q3063" s="224">
        <v>0.0043400000000000001</v>
      </c>
      <c r="R3063" s="224">
        <f>Q3063*H3063</f>
        <v>0.36890000000000001</v>
      </c>
      <c r="S3063" s="224">
        <v>0</v>
      </c>
      <c r="T3063" s="225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6" t="s">
        <v>248</v>
      </c>
      <c r="AT3063" s="226" t="s">
        <v>144</v>
      </c>
      <c r="AU3063" s="226" t="s">
        <v>79</v>
      </c>
      <c r="AY3063" s="20" t="s">
        <v>142</v>
      </c>
      <c r="BE3063" s="227">
        <f>IF(N3063="základní",J3063,0)</f>
        <v>0</v>
      </c>
      <c r="BF3063" s="227">
        <f>IF(N3063="snížená",J3063,0)</f>
        <v>0</v>
      </c>
      <c r="BG3063" s="227">
        <f>IF(N3063="zákl. přenesená",J3063,0)</f>
        <v>0</v>
      </c>
      <c r="BH3063" s="227">
        <f>IF(N3063="sníž. přenesená",J3063,0)</f>
        <v>0</v>
      </c>
      <c r="BI3063" s="227">
        <f>IF(N3063="nulová",J3063,0)</f>
        <v>0</v>
      </c>
      <c r="BJ3063" s="20" t="s">
        <v>77</v>
      </c>
      <c r="BK3063" s="227">
        <f>ROUND(I3063*H3063,2)</f>
        <v>0</v>
      </c>
      <c r="BL3063" s="20" t="s">
        <v>248</v>
      </c>
      <c r="BM3063" s="226" t="s">
        <v>4804</v>
      </c>
    </row>
    <row r="3064" s="2" customFormat="1">
      <c r="A3064" s="41"/>
      <c r="B3064" s="42"/>
      <c r="C3064" s="43"/>
      <c r="D3064" s="228" t="s">
        <v>151</v>
      </c>
      <c r="E3064" s="43"/>
      <c r="F3064" s="229" t="s">
        <v>4805</v>
      </c>
      <c r="G3064" s="43"/>
      <c r="H3064" s="43"/>
      <c r="I3064" s="230"/>
      <c r="J3064" s="43"/>
      <c r="K3064" s="43"/>
      <c r="L3064" s="47"/>
      <c r="M3064" s="231"/>
      <c r="N3064" s="232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151</v>
      </c>
      <c r="AU3064" s="20" t="s">
        <v>79</v>
      </c>
    </row>
    <row r="3065" s="2" customFormat="1" ht="24.15" customHeight="1">
      <c r="A3065" s="41"/>
      <c r="B3065" s="42"/>
      <c r="C3065" s="215" t="s">
        <v>4806</v>
      </c>
      <c r="D3065" s="215" t="s">
        <v>144</v>
      </c>
      <c r="E3065" s="216" t="s">
        <v>4807</v>
      </c>
      <c r="F3065" s="217" t="s">
        <v>4808</v>
      </c>
      <c r="G3065" s="218" t="s">
        <v>176</v>
      </c>
      <c r="H3065" s="219">
        <v>30</v>
      </c>
      <c r="I3065" s="220"/>
      <c r="J3065" s="221">
        <f>ROUND(I3065*H3065,2)</f>
        <v>0</v>
      </c>
      <c r="K3065" s="217" t="s">
        <v>389</v>
      </c>
      <c r="L3065" s="47"/>
      <c r="M3065" s="222" t="s">
        <v>19</v>
      </c>
      <c r="N3065" s="223" t="s">
        <v>40</v>
      </c>
      <c r="O3065" s="87"/>
      <c r="P3065" s="224">
        <f>O3065*H3065</f>
        <v>0</v>
      </c>
      <c r="Q3065" s="224">
        <v>0.0047600000000000003</v>
      </c>
      <c r="R3065" s="224">
        <f>Q3065*H3065</f>
        <v>0.14280000000000001</v>
      </c>
      <c r="S3065" s="224">
        <v>0</v>
      </c>
      <c r="T3065" s="225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6" t="s">
        <v>248</v>
      </c>
      <c r="AT3065" s="226" t="s">
        <v>144</v>
      </c>
      <c r="AU3065" s="226" t="s">
        <v>79</v>
      </c>
      <c r="AY3065" s="20" t="s">
        <v>142</v>
      </c>
      <c r="BE3065" s="227">
        <f>IF(N3065="základní",J3065,0)</f>
        <v>0</v>
      </c>
      <c r="BF3065" s="227">
        <f>IF(N3065="snížená",J3065,0)</f>
        <v>0</v>
      </c>
      <c r="BG3065" s="227">
        <f>IF(N3065="zákl. přenesená",J3065,0)</f>
        <v>0</v>
      </c>
      <c r="BH3065" s="227">
        <f>IF(N3065="sníž. přenesená",J3065,0)</f>
        <v>0</v>
      </c>
      <c r="BI3065" s="227">
        <f>IF(N3065="nulová",J3065,0)</f>
        <v>0</v>
      </c>
      <c r="BJ3065" s="20" t="s">
        <v>77</v>
      </c>
      <c r="BK3065" s="227">
        <f>ROUND(I3065*H3065,2)</f>
        <v>0</v>
      </c>
      <c r="BL3065" s="20" t="s">
        <v>248</v>
      </c>
      <c r="BM3065" s="226" t="s">
        <v>4809</v>
      </c>
    </row>
    <row r="3066" s="2" customFormat="1">
      <c r="A3066" s="41"/>
      <c r="B3066" s="42"/>
      <c r="C3066" s="43"/>
      <c r="D3066" s="228" t="s">
        <v>151</v>
      </c>
      <c r="E3066" s="43"/>
      <c r="F3066" s="229" t="s">
        <v>4810</v>
      </c>
      <c r="G3066" s="43"/>
      <c r="H3066" s="43"/>
      <c r="I3066" s="230"/>
      <c r="J3066" s="43"/>
      <c r="K3066" s="43"/>
      <c r="L3066" s="47"/>
      <c r="M3066" s="231"/>
      <c r="N3066" s="232"/>
      <c r="O3066" s="87"/>
      <c r="P3066" s="87"/>
      <c r="Q3066" s="87"/>
      <c r="R3066" s="87"/>
      <c r="S3066" s="87"/>
      <c r="T3066" s="88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T3066" s="20" t="s">
        <v>151</v>
      </c>
      <c r="AU3066" s="20" t="s">
        <v>79</v>
      </c>
    </row>
    <row r="3067" s="2" customFormat="1" ht="21.75" customHeight="1">
      <c r="A3067" s="41"/>
      <c r="B3067" s="42"/>
      <c r="C3067" s="215" t="s">
        <v>4811</v>
      </c>
      <c r="D3067" s="215" t="s">
        <v>144</v>
      </c>
      <c r="E3067" s="216" t="s">
        <v>4812</v>
      </c>
      <c r="F3067" s="217" t="s">
        <v>4813</v>
      </c>
      <c r="G3067" s="218" t="s">
        <v>176</v>
      </c>
      <c r="H3067" s="219">
        <v>11.109999999999999</v>
      </c>
      <c r="I3067" s="220"/>
      <c r="J3067" s="221">
        <f>ROUND(I3067*H3067,2)</f>
        <v>0</v>
      </c>
      <c r="K3067" s="217" t="s">
        <v>148</v>
      </c>
      <c r="L3067" s="47"/>
      <c r="M3067" s="222" t="s">
        <v>19</v>
      </c>
      <c r="N3067" s="223" t="s">
        <v>40</v>
      </c>
      <c r="O3067" s="87"/>
      <c r="P3067" s="224">
        <f>O3067*H3067</f>
        <v>0</v>
      </c>
      <c r="Q3067" s="224">
        <v>0.00108</v>
      </c>
      <c r="R3067" s="224">
        <f>Q3067*H3067</f>
        <v>0.011998799999999999</v>
      </c>
      <c r="S3067" s="224">
        <v>0</v>
      </c>
      <c r="T3067" s="225">
        <f>S3067*H3067</f>
        <v>0</v>
      </c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R3067" s="226" t="s">
        <v>248</v>
      </c>
      <c r="AT3067" s="226" t="s">
        <v>144</v>
      </c>
      <c r="AU3067" s="226" t="s">
        <v>79</v>
      </c>
      <c r="AY3067" s="20" t="s">
        <v>142</v>
      </c>
      <c r="BE3067" s="227">
        <f>IF(N3067="základní",J3067,0)</f>
        <v>0</v>
      </c>
      <c r="BF3067" s="227">
        <f>IF(N3067="snížená",J3067,0)</f>
        <v>0</v>
      </c>
      <c r="BG3067" s="227">
        <f>IF(N3067="zákl. přenesená",J3067,0)</f>
        <v>0</v>
      </c>
      <c r="BH3067" s="227">
        <f>IF(N3067="sníž. přenesená",J3067,0)</f>
        <v>0</v>
      </c>
      <c r="BI3067" s="227">
        <f>IF(N3067="nulová",J3067,0)</f>
        <v>0</v>
      </c>
      <c r="BJ3067" s="20" t="s">
        <v>77</v>
      </c>
      <c r="BK3067" s="227">
        <f>ROUND(I3067*H3067,2)</f>
        <v>0</v>
      </c>
      <c r="BL3067" s="20" t="s">
        <v>248</v>
      </c>
      <c r="BM3067" s="226" t="s">
        <v>4814</v>
      </c>
    </row>
    <row r="3068" s="2" customFormat="1">
      <c r="A3068" s="41"/>
      <c r="B3068" s="42"/>
      <c r="C3068" s="43"/>
      <c r="D3068" s="228" t="s">
        <v>151</v>
      </c>
      <c r="E3068" s="43"/>
      <c r="F3068" s="229" t="s">
        <v>4815</v>
      </c>
      <c r="G3068" s="43"/>
      <c r="H3068" s="43"/>
      <c r="I3068" s="230"/>
      <c r="J3068" s="43"/>
      <c r="K3068" s="43"/>
      <c r="L3068" s="47"/>
      <c r="M3068" s="231"/>
      <c r="N3068" s="232"/>
      <c r="O3068" s="87"/>
      <c r="P3068" s="87"/>
      <c r="Q3068" s="87"/>
      <c r="R3068" s="87"/>
      <c r="S3068" s="87"/>
      <c r="T3068" s="88"/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T3068" s="20" t="s">
        <v>151</v>
      </c>
      <c r="AU3068" s="20" t="s">
        <v>79</v>
      </c>
    </row>
    <row r="3069" s="13" customFormat="1">
      <c r="A3069" s="13"/>
      <c r="B3069" s="233"/>
      <c r="C3069" s="234"/>
      <c r="D3069" s="235" t="s">
        <v>153</v>
      </c>
      <c r="E3069" s="236" t="s">
        <v>19</v>
      </c>
      <c r="F3069" s="237" t="s">
        <v>4816</v>
      </c>
      <c r="G3069" s="234"/>
      <c r="H3069" s="236" t="s">
        <v>19</v>
      </c>
      <c r="I3069" s="238"/>
      <c r="J3069" s="234"/>
      <c r="K3069" s="234"/>
      <c r="L3069" s="239"/>
      <c r="M3069" s="240"/>
      <c r="N3069" s="241"/>
      <c r="O3069" s="241"/>
      <c r="P3069" s="241"/>
      <c r="Q3069" s="241"/>
      <c r="R3069" s="241"/>
      <c r="S3069" s="241"/>
      <c r="T3069" s="242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3" t="s">
        <v>153</v>
      </c>
      <c r="AU3069" s="243" t="s">
        <v>79</v>
      </c>
      <c r="AV3069" s="13" t="s">
        <v>77</v>
      </c>
      <c r="AW3069" s="13" t="s">
        <v>31</v>
      </c>
      <c r="AX3069" s="13" t="s">
        <v>69</v>
      </c>
      <c r="AY3069" s="243" t="s">
        <v>142</v>
      </c>
    </row>
    <row r="3070" s="14" customFormat="1">
      <c r="A3070" s="14"/>
      <c r="B3070" s="244"/>
      <c r="C3070" s="245"/>
      <c r="D3070" s="235" t="s">
        <v>153</v>
      </c>
      <c r="E3070" s="246" t="s">
        <v>19</v>
      </c>
      <c r="F3070" s="247" t="s">
        <v>4817</v>
      </c>
      <c r="G3070" s="245"/>
      <c r="H3070" s="248">
        <v>3.3100000000000001</v>
      </c>
      <c r="I3070" s="249"/>
      <c r="J3070" s="245"/>
      <c r="K3070" s="245"/>
      <c r="L3070" s="250"/>
      <c r="M3070" s="251"/>
      <c r="N3070" s="252"/>
      <c r="O3070" s="252"/>
      <c r="P3070" s="252"/>
      <c r="Q3070" s="252"/>
      <c r="R3070" s="252"/>
      <c r="S3070" s="252"/>
      <c r="T3070" s="253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4" t="s">
        <v>153</v>
      </c>
      <c r="AU3070" s="254" t="s">
        <v>79</v>
      </c>
      <c r="AV3070" s="14" t="s">
        <v>79</v>
      </c>
      <c r="AW3070" s="14" t="s">
        <v>31</v>
      </c>
      <c r="AX3070" s="14" t="s">
        <v>69</v>
      </c>
      <c r="AY3070" s="254" t="s">
        <v>142</v>
      </c>
    </row>
    <row r="3071" s="13" customFormat="1">
      <c r="A3071" s="13"/>
      <c r="B3071" s="233"/>
      <c r="C3071" s="234"/>
      <c r="D3071" s="235" t="s">
        <v>153</v>
      </c>
      <c r="E3071" s="236" t="s">
        <v>19</v>
      </c>
      <c r="F3071" s="237" t="s">
        <v>4818</v>
      </c>
      <c r="G3071" s="234"/>
      <c r="H3071" s="236" t="s">
        <v>19</v>
      </c>
      <c r="I3071" s="238"/>
      <c r="J3071" s="234"/>
      <c r="K3071" s="234"/>
      <c r="L3071" s="239"/>
      <c r="M3071" s="240"/>
      <c r="N3071" s="241"/>
      <c r="O3071" s="241"/>
      <c r="P3071" s="241"/>
      <c r="Q3071" s="241"/>
      <c r="R3071" s="241"/>
      <c r="S3071" s="241"/>
      <c r="T3071" s="242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3" t="s">
        <v>153</v>
      </c>
      <c r="AU3071" s="243" t="s">
        <v>79</v>
      </c>
      <c r="AV3071" s="13" t="s">
        <v>77</v>
      </c>
      <c r="AW3071" s="13" t="s">
        <v>31</v>
      </c>
      <c r="AX3071" s="13" t="s">
        <v>69</v>
      </c>
      <c r="AY3071" s="243" t="s">
        <v>142</v>
      </c>
    </row>
    <row r="3072" s="14" customFormat="1">
      <c r="A3072" s="14"/>
      <c r="B3072" s="244"/>
      <c r="C3072" s="245"/>
      <c r="D3072" s="235" t="s">
        <v>153</v>
      </c>
      <c r="E3072" s="246" t="s">
        <v>19</v>
      </c>
      <c r="F3072" s="247" t="s">
        <v>4819</v>
      </c>
      <c r="G3072" s="245"/>
      <c r="H3072" s="248">
        <v>7.7999999999999998</v>
      </c>
      <c r="I3072" s="249"/>
      <c r="J3072" s="245"/>
      <c r="K3072" s="245"/>
      <c r="L3072" s="250"/>
      <c r="M3072" s="251"/>
      <c r="N3072" s="252"/>
      <c r="O3072" s="252"/>
      <c r="P3072" s="252"/>
      <c r="Q3072" s="252"/>
      <c r="R3072" s="252"/>
      <c r="S3072" s="252"/>
      <c r="T3072" s="253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4" t="s">
        <v>153</v>
      </c>
      <c r="AU3072" s="254" t="s">
        <v>79</v>
      </c>
      <c r="AV3072" s="14" t="s">
        <v>79</v>
      </c>
      <c r="AW3072" s="14" t="s">
        <v>31</v>
      </c>
      <c r="AX3072" s="14" t="s">
        <v>69</v>
      </c>
      <c r="AY3072" s="254" t="s">
        <v>142</v>
      </c>
    </row>
    <row r="3073" s="15" customFormat="1">
      <c r="A3073" s="15"/>
      <c r="B3073" s="255"/>
      <c r="C3073" s="256"/>
      <c r="D3073" s="235" t="s">
        <v>153</v>
      </c>
      <c r="E3073" s="257" t="s">
        <v>19</v>
      </c>
      <c r="F3073" s="258" t="s">
        <v>158</v>
      </c>
      <c r="G3073" s="256"/>
      <c r="H3073" s="259">
        <v>11.109999999999999</v>
      </c>
      <c r="I3073" s="260"/>
      <c r="J3073" s="256"/>
      <c r="K3073" s="256"/>
      <c r="L3073" s="261"/>
      <c r="M3073" s="262"/>
      <c r="N3073" s="263"/>
      <c r="O3073" s="263"/>
      <c r="P3073" s="263"/>
      <c r="Q3073" s="263"/>
      <c r="R3073" s="263"/>
      <c r="S3073" s="263"/>
      <c r="T3073" s="264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65" t="s">
        <v>153</v>
      </c>
      <c r="AU3073" s="265" t="s">
        <v>79</v>
      </c>
      <c r="AV3073" s="15" t="s">
        <v>149</v>
      </c>
      <c r="AW3073" s="15" t="s">
        <v>31</v>
      </c>
      <c r="AX3073" s="15" t="s">
        <v>77</v>
      </c>
      <c r="AY3073" s="265" t="s">
        <v>142</v>
      </c>
    </row>
    <row r="3074" s="2" customFormat="1" ht="21.75" customHeight="1">
      <c r="A3074" s="41"/>
      <c r="B3074" s="42"/>
      <c r="C3074" s="215" t="s">
        <v>4820</v>
      </c>
      <c r="D3074" s="215" t="s">
        <v>144</v>
      </c>
      <c r="E3074" s="216" t="s">
        <v>4821</v>
      </c>
      <c r="F3074" s="217" t="s">
        <v>4822</v>
      </c>
      <c r="G3074" s="218" t="s">
        <v>176</v>
      </c>
      <c r="H3074" s="219">
        <v>2.2999999999999998</v>
      </c>
      <c r="I3074" s="220"/>
      <c r="J3074" s="221">
        <f>ROUND(I3074*H3074,2)</f>
        <v>0</v>
      </c>
      <c r="K3074" s="217" t="s">
        <v>148</v>
      </c>
      <c r="L3074" s="47"/>
      <c r="M3074" s="222" t="s">
        <v>19</v>
      </c>
      <c r="N3074" s="223" t="s">
        <v>40</v>
      </c>
      <c r="O3074" s="87"/>
      <c r="P3074" s="224">
        <f>O3074*H3074</f>
        <v>0</v>
      </c>
      <c r="Q3074" s="224">
        <v>0.0013400000000000001</v>
      </c>
      <c r="R3074" s="224">
        <f>Q3074*H3074</f>
        <v>0.0030819999999999997</v>
      </c>
      <c r="S3074" s="224">
        <v>0</v>
      </c>
      <c r="T3074" s="225">
        <f>S3074*H3074</f>
        <v>0</v>
      </c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R3074" s="226" t="s">
        <v>248</v>
      </c>
      <c r="AT3074" s="226" t="s">
        <v>144</v>
      </c>
      <c r="AU3074" s="226" t="s">
        <v>79</v>
      </c>
      <c r="AY3074" s="20" t="s">
        <v>142</v>
      </c>
      <c r="BE3074" s="227">
        <f>IF(N3074="základní",J3074,0)</f>
        <v>0</v>
      </c>
      <c r="BF3074" s="227">
        <f>IF(N3074="snížená",J3074,0)</f>
        <v>0</v>
      </c>
      <c r="BG3074" s="227">
        <f>IF(N3074="zákl. přenesená",J3074,0)</f>
        <v>0</v>
      </c>
      <c r="BH3074" s="227">
        <f>IF(N3074="sníž. přenesená",J3074,0)</f>
        <v>0</v>
      </c>
      <c r="BI3074" s="227">
        <f>IF(N3074="nulová",J3074,0)</f>
        <v>0</v>
      </c>
      <c r="BJ3074" s="20" t="s">
        <v>77</v>
      </c>
      <c r="BK3074" s="227">
        <f>ROUND(I3074*H3074,2)</f>
        <v>0</v>
      </c>
      <c r="BL3074" s="20" t="s">
        <v>248</v>
      </c>
      <c r="BM3074" s="226" t="s">
        <v>4823</v>
      </c>
    </row>
    <row r="3075" s="2" customFormat="1">
      <c r="A3075" s="41"/>
      <c r="B3075" s="42"/>
      <c r="C3075" s="43"/>
      <c r="D3075" s="228" t="s">
        <v>151</v>
      </c>
      <c r="E3075" s="43"/>
      <c r="F3075" s="229" t="s">
        <v>4824</v>
      </c>
      <c r="G3075" s="43"/>
      <c r="H3075" s="43"/>
      <c r="I3075" s="230"/>
      <c r="J3075" s="43"/>
      <c r="K3075" s="43"/>
      <c r="L3075" s="47"/>
      <c r="M3075" s="231"/>
      <c r="N3075" s="232"/>
      <c r="O3075" s="87"/>
      <c r="P3075" s="87"/>
      <c r="Q3075" s="87"/>
      <c r="R3075" s="87"/>
      <c r="S3075" s="87"/>
      <c r="T3075" s="88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T3075" s="20" t="s">
        <v>151</v>
      </c>
      <c r="AU3075" s="20" t="s">
        <v>79</v>
      </c>
    </row>
    <row r="3076" s="13" customFormat="1">
      <c r="A3076" s="13"/>
      <c r="B3076" s="233"/>
      <c r="C3076" s="234"/>
      <c r="D3076" s="235" t="s">
        <v>153</v>
      </c>
      <c r="E3076" s="236" t="s">
        <v>19</v>
      </c>
      <c r="F3076" s="237" t="s">
        <v>4825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153</v>
      </c>
      <c r="AU3076" s="243" t="s">
        <v>79</v>
      </c>
      <c r="AV3076" s="13" t="s">
        <v>77</v>
      </c>
      <c r="AW3076" s="13" t="s">
        <v>31</v>
      </c>
      <c r="AX3076" s="13" t="s">
        <v>69</v>
      </c>
      <c r="AY3076" s="243" t="s">
        <v>142</v>
      </c>
    </row>
    <row r="3077" s="14" customFormat="1">
      <c r="A3077" s="14"/>
      <c r="B3077" s="244"/>
      <c r="C3077" s="245"/>
      <c r="D3077" s="235" t="s">
        <v>153</v>
      </c>
      <c r="E3077" s="246" t="s">
        <v>19</v>
      </c>
      <c r="F3077" s="247" t="s">
        <v>4826</v>
      </c>
      <c r="G3077" s="245"/>
      <c r="H3077" s="248">
        <v>2.2999999999999998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153</v>
      </c>
      <c r="AU3077" s="254" t="s">
        <v>79</v>
      </c>
      <c r="AV3077" s="14" t="s">
        <v>79</v>
      </c>
      <c r="AW3077" s="14" t="s">
        <v>31</v>
      </c>
      <c r="AX3077" s="14" t="s">
        <v>69</v>
      </c>
      <c r="AY3077" s="254" t="s">
        <v>142</v>
      </c>
    </row>
    <row r="3078" s="15" customFormat="1">
      <c r="A3078" s="15"/>
      <c r="B3078" s="255"/>
      <c r="C3078" s="256"/>
      <c r="D3078" s="235" t="s">
        <v>153</v>
      </c>
      <c r="E3078" s="257" t="s">
        <v>19</v>
      </c>
      <c r="F3078" s="258" t="s">
        <v>158</v>
      </c>
      <c r="G3078" s="256"/>
      <c r="H3078" s="259">
        <v>2.2999999999999998</v>
      </c>
      <c r="I3078" s="260"/>
      <c r="J3078" s="256"/>
      <c r="K3078" s="256"/>
      <c r="L3078" s="261"/>
      <c r="M3078" s="262"/>
      <c r="N3078" s="263"/>
      <c r="O3078" s="263"/>
      <c r="P3078" s="263"/>
      <c r="Q3078" s="263"/>
      <c r="R3078" s="263"/>
      <c r="S3078" s="263"/>
      <c r="T3078" s="264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5" t="s">
        <v>153</v>
      </c>
      <c r="AU3078" s="265" t="s">
        <v>79</v>
      </c>
      <c r="AV3078" s="15" t="s">
        <v>149</v>
      </c>
      <c r="AW3078" s="15" t="s">
        <v>31</v>
      </c>
      <c r="AX3078" s="15" t="s">
        <v>77</v>
      </c>
      <c r="AY3078" s="265" t="s">
        <v>142</v>
      </c>
    </row>
    <row r="3079" s="2" customFormat="1" ht="21.75" customHeight="1">
      <c r="A3079" s="41"/>
      <c r="B3079" s="42"/>
      <c r="C3079" s="215" t="s">
        <v>4827</v>
      </c>
      <c r="D3079" s="215" t="s">
        <v>144</v>
      </c>
      <c r="E3079" s="216" t="s">
        <v>4828</v>
      </c>
      <c r="F3079" s="217" t="s">
        <v>4829</v>
      </c>
      <c r="G3079" s="218" t="s">
        <v>176</v>
      </c>
      <c r="H3079" s="219">
        <v>1.5</v>
      </c>
      <c r="I3079" s="220"/>
      <c r="J3079" s="221">
        <f>ROUND(I3079*H3079,2)</f>
        <v>0</v>
      </c>
      <c r="K3079" s="217" t="s">
        <v>148</v>
      </c>
      <c r="L3079" s="47"/>
      <c r="M3079" s="222" t="s">
        <v>19</v>
      </c>
      <c r="N3079" s="223" t="s">
        <v>40</v>
      </c>
      <c r="O3079" s="87"/>
      <c r="P3079" s="224">
        <f>O3079*H3079</f>
        <v>0</v>
      </c>
      <c r="Q3079" s="224">
        <v>0.00148</v>
      </c>
      <c r="R3079" s="224">
        <f>Q3079*H3079</f>
        <v>0.0022199999999999998</v>
      </c>
      <c r="S3079" s="224">
        <v>0</v>
      </c>
      <c r="T3079" s="225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6" t="s">
        <v>248</v>
      </c>
      <c r="AT3079" s="226" t="s">
        <v>144</v>
      </c>
      <c r="AU3079" s="226" t="s">
        <v>79</v>
      </c>
      <c r="AY3079" s="20" t="s">
        <v>142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20" t="s">
        <v>77</v>
      </c>
      <c r="BK3079" s="227">
        <f>ROUND(I3079*H3079,2)</f>
        <v>0</v>
      </c>
      <c r="BL3079" s="20" t="s">
        <v>248</v>
      </c>
      <c r="BM3079" s="226" t="s">
        <v>4830</v>
      </c>
    </row>
    <row r="3080" s="2" customFormat="1">
      <c r="A3080" s="41"/>
      <c r="B3080" s="42"/>
      <c r="C3080" s="43"/>
      <c r="D3080" s="228" t="s">
        <v>151</v>
      </c>
      <c r="E3080" s="43"/>
      <c r="F3080" s="229" t="s">
        <v>4831</v>
      </c>
      <c r="G3080" s="43"/>
      <c r="H3080" s="43"/>
      <c r="I3080" s="230"/>
      <c r="J3080" s="43"/>
      <c r="K3080" s="43"/>
      <c r="L3080" s="47"/>
      <c r="M3080" s="231"/>
      <c r="N3080" s="232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151</v>
      </c>
      <c r="AU3080" s="20" t="s">
        <v>79</v>
      </c>
    </row>
    <row r="3081" s="13" customFormat="1">
      <c r="A3081" s="13"/>
      <c r="B3081" s="233"/>
      <c r="C3081" s="234"/>
      <c r="D3081" s="235" t="s">
        <v>153</v>
      </c>
      <c r="E3081" s="236" t="s">
        <v>19</v>
      </c>
      <c r="F3081" s="237" t="s">
        <v>4832</v>
      </c>
      <c r="G3081" s="234"/>
      <c r="H3081" s="236" t="s">
        <v>19</v>
      </c>
      <c r="I3081" s="238"/>
      <c r="J3081" s="234"/>
      <c r="K3081" s="234"/>
      <c r="L3081" s="239"/>
      <c r="M3081" s="240"/>
      <c r="N3081" s="241"/>
      <c r="O3081" s="241"/>
      <c r="P3081" s="241"/>
      <c r="Q3081" s="241"/>
      <c r="R3081" s="241"/>
      <c r="S3081" s="241"/>
      <c r="T3081" s="242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3" t="s">
        <v>153</v>
      </c>
      <c r="AU3081" s="243" t="s">
        <v>79</v>
      </c>
      <c r="AV3081" s="13" t="s">
        <v>77</v>
      </c>
      <c r="AW3081" s="13" t="s">
        <v>31</v>
      </c>
      <c r="AX3081" s="13" t="s">
        <v>69</v>
      </c>
      <c r="AY3081" s="243" t="s">
        <v>142</v>
      </c>
    </row>
    <row r="3082" s="14" customFormat="1">
      <c r="A3082" s="14"/>
      <c r="B3082" s="244"/>
      <c r="C3082" s="245"/>
      <c r="D3082" s="235" t="s">
        <v>153</v>
      </c>
      <c r="E3082" s="246" t="s">
        <v>19</v>
      </c>
      <c r="F3082" s="247" t="s">
        <v>2134</v>
      </c>
      <c r="G3082" s="245"/>
      <c r="H3082" s="248">
        <v>1.5</v>
      </c>
      <c r="I3082" s="249"/>
      <c r="J3082" s="245"/>
      <c r="K3082" s="245"/>
      <c r="L3082" s="250"/>
      <c r="M3082" s="251"/>
      <c r="N3082" s="252"/>
      <c r="O3082" s="252"/>
      <c r="P3082" s="252"/>
      <c r="Q3082" s="252"/>
      <c r="R3082" s="252"/>
      <c r="S3082" s="252"/>
      <c r="T3082" s="253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4" t="s">
        <v>153</v>
      </c>
      <c r="AU3082" s="254" t="s">
        <v>79</v>
      </c>
      <c r="AV3082" s="14" t="s">
        <v>79</v>
      </c>
      <c r="AW3082" s="14" t="s">
        <v>31</v>
      </c>
      <c r="AX3082" s="14" t="s">
        <v>69</v>
      </c>
      <c r="AY3082" s="254" t="s">
        <v>142</v>
      </c>
    </row>
    <row r="3083" s="15" customFormat="1">
      <c r="A3083" s="15"/>
      <c r="B3083" s="255"/>
      <c r="C3083" s="256"/>
      <c r="D3083" s="235" t="s">
        <v>153</v>
      </c>
      <c r="E3083" s="257" t="s">
        <v>19</v>
      </c>
      <c r="F3083" s="258" t="s">
        <v>158</v>
      </c>
      <c r="G3083" s="256"/>
      <c r="H3083" s="259">
        <v>1.5</v>
      </c>
      <c r="I3083" s="260"/>
      <c r="J3083" s="256"/>
      <c r="K3083" s="256"/>
      <c r="L3083" s="261"/>
      <c r="M3083" s="262"/>
      <c r="N3083" s="263"/>
      <c r="O3083" s="263"/>
      <c r="P3083" s="263"/>
      <c r="Q3083" s="263"/>
      <c r="R3083" s="263"/>
      <c r="S3083" s="263"/>
      <c r="T3083" s="264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65" t="s">
        <v>153</v>
      </c>
      <c r="AU3083" s="265" t="s">
        <v>79</v>
      </c>
      <c r="AV3083" s="15" t="s">
        <v>149</v>
      </c>
      <c r="AW3083" s="15" t="s">
        <v>31</v>
      </c>
      <c r="AX3083" s="15" t="s">
        <v>77</v>
      </c>
      <c r="AY3083" s="265" t="s">
        <v>142</v>
      </c>
    </row>
    <row r="3084" s="2" customFormat="1" ht="21.75" customHeight="1">
      <c r="A3084" s="41"/>
      <c r="B3084" s="42"/>
      <c r="C3084" s="215" t="s">
        <v>4833</v>
      </c>
      <c r="D3084" s="215" t="s">
        <v>144</v>
      </c>
      <c r="E3084" s="216" t="s">
        <v>4834</v>
      </c>
      <c r="F3084" s="217" t="s">
        <v>4835</v>
      </c>
      <c r="G3084" s="218" t="s">
        <v>176</v>
      </c>
      <c r="H3084" s="219">
        <v>13</v>
      </c>
      <c r="I3084" s="220"/>
      <c r="J3084" s="221">
        <f>ROUND(I3084*H3084,2)</f>
        <v>0</v>
      </c>
      <c r="K3084" s="217" t="s">
        <v>148</v>
      </c>
      <c r="L3084" s="47"/>
      <c r="M3084" s="222" t="s">
        <v>19</v>
      </c>
      <c r="N3084" s="223" t="s">
        <v>40</v>
      </c>
      <c r="O3084" s="87"/>
      <c r="P3084" s="224">
        <f>O3084*H3084</f>
        <v>0</v>
      </c>
      <c r="Q3084" s="224">
        <v>0.0023500000000000001</v>
      </c>
      <c r="R3084" s="224">
        <f>Q3084*H3084</f>
        <v>0.030550000000000001</v>
      </c>
      <c r="S3084" s="224">
        <v>0</v>
      </c>
      <c r="T3084" s="225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26" t="s">
        <v>248</v>
      </c>
      <c r="AT3084" s="226" t="s">
        <v>144</v>
      </c>
      <c r="AU3084" s="226" t="s">
        <v>79</v>
      </c>
      <c r="AY3084" s="20" t="s">
        <v>142</v>
      </c>
      <c r="BE3084" s="227">
        <f>IF(N3084="základní",J3084,0)</f>
        <v>0</v>
      </c>
      <c r="BF3084" s="227">
        <f>IF(N3084="snížená",J3084,0)</f>
        <v>0</v>
      </c>
      <c r="BG3084" s="227">
        <f>IF(N3084="zákl. přenesená",J3084,0)</f>
        <v>0</v>
      </c>
      <c r="BH3084" s="227">
        <f>IF(N3084="sníž. přenesená",J3084,0)</f>
        <v>0</v>
      </c>
      <c r="BI3084" s="227">
        <f>IF(N3084="nulová",J3084,0)</f>
        <v>0</v>
      </c>
      <c r="BJ3084" s="20" t="s">
        <v>77</v>
      </c>
      <c r="BK3084" s="227">
        <f>ROUND(I3084*H3084,2)</f>
        <v>0</v>
      </c>
      <c r="BL3084" s="20" t="s">
        <v>248</v>
      </c>
      <c r="BM3084" s="226" t="s">
        <v>4836</v>
      </c>
    </row>
    <row r="3085" s="2" customFormat="1">
      <c r="A3085" s="41"/>
      <c r="B3085" s="42"/>
      <c r="C3085" s="43"/>
      <c r="D3085" s="228" t="s">
        <v>151</v>
      </c>
      <c r="E3085" s="43"/>
      <c r="F3085" s="229" t="s">
        <v>4837</v>
      </c>
      <c r="G3085" s="43"/>
      <c r="H3085" s="43"/>
      <c r="I3085" s="230"/>
      <c r="J3085" s="43"/>
      <c r="K3085" s="43"/>
      <c r="L3085" s="47"/>
      <c r="M3085" s="231"/>
      <c r="N3085" s="232"/>
      <c r="O3085" s="87"/>
      <c r="P3085" s="87"/>
      <c r="Q3085" s="87"/>
      <c r="R3085" s="87"/>
      <c r="S3085" s="87"/>
      <c r="T3085" s="88"/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T3085" s="20" t="s">
        <v>151</v>
      </c>
      <c r="AU3085" s="20" t="s">
        <v>79</v>
      </c>
    </row>
    <row r="3086" s="13" customFormat="1">
      <c r="A3086" s="13"/>
      <c r="B3086" s="233"/>
      <c r="C3086" s="234"/>
      <c r="D3086" s="235" t="s">
        <v>153</v>
      </c>
      <c r="E3086" s="236" t="s">
        <v>19</v>
      </c>
      <c r="F3086" s="237" t="s">
        <v>4838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153</v>
      </c>
      <c r="AU3086" s="243" t="s">
        <v>79</v>
      </c>
      <c r="AV3086" s="13" t="s">
        <v>77</v>
      </c>
      <c r="AW3086" s="13" t="s">
        <v>31</v>
      </c>
      <c r="AX3086" s="13" t="s">
        <v>69</v>
      </c>
      <c r="AY3086" s="243" t="s">
        <v>142</v>
      </c>
    </row>
    <row r="3087" s="14" customFormat="1">
      <c r="A3087" s="14"/>
      <c r="B3087" s="244"/>
      <c r="C3087" s="245"/>
      <c r="D3087" s="235" t="s">
        <v>153</v>
      </c>
      <c r="E3087" s="246" t="s">
        <v>19</v>
      </c>
      <c r="F3087" s="247" t="s">
        <v>232</v>
      </c>
      <c r="G3087" s="245"/>
      <c r="H3087" s="248">
        <v>13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153</v>
      </c>
      <c r="AU3087" s="254" t="s">
        <v>79</v>
      </c>
      <c r="AV3087" s="14" t="s">
        <v>79</v>
      </c>
      <c r="AW3087" s="14" t="s">
        <v>31</v>
      </c>
      <c r="AX3087" s="14" t="s">
        <v>69</v>
      </c>
      <c r="AY3087" s="254" t="s">
        <v>142</v>
      </c>
    </row>
    <row r="3088" s="15" customFormat="1">
      <c r="A3088" s="15"/>
      <c r="B3088" s="255"/>
      <c r="C3088" s="256"/>
      <c r="D3088" s="235" t="s">
        <v>153</v>
      </c>
      <c r="E3088" s="257" t="s">
        <v>19</v>
      </c>
      <c r="F3088" s="258" t="s">
        <v>158</v>
      </c>
      <c r="G3088" s="256"/>
      <c r="H3088" s="259">
        <v>13</v>
      </c>
      <c r="I3088" s="260"/>
      <c r="J3088" s="256"/>
      <c r="K3088" s="256"/>
      <c r="L3088" s="261"/>
      <c r="M3088" s="262"/>
      <c r="N3088" s="263"/>
      <c r="O3088" s="263"/>
      <c r="P3088" s="263"/>
      <c r="Q3088" s="263"/>
      <c r="R3088" s="263"/>
      <c r="S3088" s="263"/>
      <c r="T3088" s="264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65" t="s">
        <v>153</v>
      </c>
      <c r="AU3088" s="265" t="s">
        <v>79</v>
      </c>
      <c r="AV3088" s="15" t="s">
        <v>149</v>
      </c>
      <c r="AW3088" s="15" t="s">
        <v>31</v>
      </c>
      <c r="AX3088" s="15" t="s">
        <v>77</v>
      </c>
      <c r="AY3088" s="265" t="s">
        <v>142</v>
      </c>
    </row>
    <row r="3089" s="2" customFormat="1" ht="24.15" customHeight="1">
      <c r="A3089" s="41"/>
      <c r="B3089" s="42"/>
      <c r="C3089" s="215" t="s">
        <v>4839</v>
      </c>
      <c r="D3089" s="215" t="s">
        <v>144</v>
      </c>
      <c r="E3089" s="216" t="s">
        <v>4840</v>
      </c>
      <c r="F3089" s="217" t="s">
        <v>4841</v>
      </c>
      <c r="G3089" s="218" t="s">
        <v>176</v>
      </c>
      <c r="H3089" s="219">
        <v>3</v>
      </c>
      <c r="I3089" s="220"/>
      <c r="J3089" s="221">
        <f>ROUND(I3089*H3089,2)</f>
        <v>0</v>
      </c>
      <c r="K3089" s="217" t="s">
        <v>148</v>
      </c>
      <c r="L3089" s="47"/>
      <c r="M3089" s="222" t="s">
        <v>19</v>
      </c>
      <c r="N3089" s="223" t="s">
        <v>40</v>
      </c>
      <c r="O3089" s="87"/>
      <c r="P3089" s="224">
        <f>O3089*H3089</f>
        <v>0</v>
      </c>
      <c r="Q3089" s="224">
        <v>0.00166</v>
      </c>
      <c r="R3089" s="224">
        <f>Q3089*H3089</f>
        <v>0.0049800000000000001</v>
      </c>
      <c r="S3089" s="224">
        <v>0</v>
      </c>
      <c r="T3089" s="225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26" t="s">
        <v>248</v>
      </c>
      <c r="AT3089" s="226" t="s">
        <v>144</v>
      </c>
      <c r="AU3089" s="226" t="s">
        <v>79</v>
      </c>
      <c r="AY3089" s="20" t="s">
        <v>142</v>
      </c>
      <c r="BE3089" s="227">
        <f>IF(N3089="základní",J3089,0)</f>
        <v>0</v>
      </c>
      <c r="BF3089" s="227">
        <f>IF(N3089="snížená",J3089,0)</f>
        <v>0</v>
      </c>
      <c r="BG3089" s="227">
        <f>IF(N3089="zákl. přenesená",J3089,0)</f>
        <v>0</v>
      </c>
      <c r="BH3089" s="227">
        <f>IF(N3089="sníž. přenesená",J3089,0)</f>
        <v>0</v>
      </c>
      <c r="BI3089" s="227">
        <f>IF(N3089="nulová",J3089,0)</f>
        <v>0</v>
      </c>
      <c r="BJ3089" s="20" t="s">
        <v>77</v>
      </c>
      <c r="BK3089" s="227">
        <f>ROUND(I3089*H3089,2)</f>
        <v>0</v>
      </c>
      <c r="BL3089" s="20" t="s">
        <v>248</v>
      </c>
      <c r="BM3089" s="226" t="s">
        <v>4842</v>
      </c>
    </row>
    <row r="3090" s="2" customFormat="1">
      <c r="A3090" s="41"/>
      <c r="B3090" s="42"/>
      <c r="C3090" s="43"/>
      <c r="D3090" s="228" t="s">
        <v>151</v>
      </c>
      <c r="E3090" s="43"/>
      <c r="F3090" s="229" t="s">
        <v>4843</v>
      </c>
      <c r="G3090" s="43"/>
      <c r="H3090" s="43"/>
      <c r="I3090" s="230"/>
      <c r="J3090" s="43"/>
      <c r="K3090" s="43"/>
      <c r="L3090" s="47"/>
      <c r="M3090" s="231"/>
      <c r="N3090" s="232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151</v>
      </c>
      <c r="AU3090" s="20" t="s">
        <v>79</v>
      </c>
    </row>
    <row r="3091" s="13" customFormat="1">
      <c r="A3091" s="13"/>
      <c r="B3091" s="233"/>
      <c r="C3091" s="234"/>
      <c r="D3091" s="235" t="s">
        <v>153</v>
      </c>
      <c r="E3091" s="236" t="s">
        <v>19</v>
      </c>
      <c r="F3091" s="237" t="s">
        <v>4844</v>
      </c>
      <c r="G3091" s="234"/>
      <c r="H3091" s="236" t="s">
        <v>19</v>
      </c>
      <c r="I3091" s="238"/>
      <c r="J3091" s="234"/>
      <c r="K3091" s="234"/>
      <c r="L3091" s="239"/>
      <c r="M3091" s="240"/>
      <c r="N3091" s="241"/>
      <c r="O3091" s="241"/>
      <c r="P3091" s="241"/>
      <c r="Q3091" s="241"/>
      <c r="R3091" s="241"/>
      <c r="S3091" s="241"/>
      <c r="T3091" s="242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3" t="s">
        <v>153</v>
      </c>
      <c r="AU3091" s="243" t="s">
        <v>79</v>
      </c>
      <c r="AV3091" s="13" t="s">
        <v>77</v>
      </c>
      <c r="AW3091" s="13" t="s">
        <v>31</v>
      </c>
      <c r="AX3091" s="13" t="s">
        <v>69</v>
      </c>
      <c r="AY3091" s="243" t="s">
        <v>142</v>
      </c>
    </row>
    <row r="3092" s="14" customFormat="1">
      <c r="A3092" s="14"/>
      <c r="B3092" s="244"/>
      <c r="C3092" s="245"/>
      <c r="D3092" s="235" t="s">
        <v>153</v>
      </c>
      <c r="E3092" s="246" t="s">
        <v>19</v>
      </c>
      <c r="F3092" s="247" t="s">
        <v>163</v>
      </c>
      <c r="G3092" s="245"/>
      <c r="H3092" s="248">
        <v>3</v>
      </c>
      <c r="I3092" s="249"/>
      <c r="J3092" s="245"/>
      <c r="K3092" s="245"/>
      <c r="L3092" s="250"/>
      <c r="M3092" s="251"/>
      <c r="N3092" s="252"/>
      <c r="O3092" s="252"/>
      <c r="P3092" s="252"/>
      <c r="Q3092" s="252"/>
      <c r="R3092" s="252"/>
      <c r="S3092" s="252"/>
      <c r="T3092" s="253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4" t="s">
        <v>153</v>
      </c>
      <c r="AU3092" s="254" t="s">
        <v>79</v>
      </c>
      <c r="AV3092" s="14" t="s">
        <v>79</v>
      </c>
      <c r="AW3092" s="14" t="s">
        <v>31</v>
      </c>
      <c r="AX3092" s="14" t="s">
        <v>69</v>
      </c>
      <c r="AY3092" s="254" t="s">
        <v>142</v>
      </c>
    </row>
    <row r="3093" s="15" customFormat="1">
      <c r="A3093" s="15"/>
      <c r="B3093" s="255"/>
      <c r="C3093" s="256"/>
      <c r="D3093" s="235" t="s">
        <v>153</v>
      </c>
      <c r="E3093" s="257" t="s">
        <v>19</v>
      </c>
      <c r="F3093" s="258" t="s">
        <v>158</v>
      </c>
      <c r="G3093" s="256"/>
      <c r="H3093" s="259">
        <v>3</v>
      </c>
      <c r="I3093" s="260"/>
      <c r="J3093" s="256"/>
      <c r="K3093" s="256"/>
      <c r="L3093" s="261"/>
      <c r="M3093" s="262"/>
      <c r="N3093" s="263"/>
      <c r="O3093" s="263"/>
      <c r="P3093" s="263"/>
      <c r="Q3093" s="263"/>
      <c r="R3093" s="263"/>
      <c r="S3093" s="263"/>
      <c r="T3093" s="264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T3093" s="265" t="s">
        <v>153</v>
      </c>
      <c r="AU3093" s="265" t="s">
        <v>79</v>
      </c>
      <c r="AV3093" s="15" t="s">
        <v>149</v>
      </c>
      <c r="AW3093" s="15" t="s">
        <v>31</v>
      </c>
      <c r="AX3093" s="15" t="s">
        <v>77</v>
      </c>
      <c r="AY3093" s="265" t="s">
        <v>142</v>
      </c>
    </row>
    <row r="3094" s="2" customFormat="1" ht="24.15" customHeight="1">
      <c r="A3094" s="41"/>
      <c r="B3094" s="42"/>
      <c r="C3094" s="215" t="s">
        <v>4845</v>
      </c>
      <c r="D3094" s="215" t="s">
        <v>144</v>
      </c>
      <c r="E3094" s="216" t="s">
        <v>4846</v>
      </c>
      <c r="F3094" s="217" t="s">
        <v>4847</v>
      </c>
      <c r="G3094" s="218" t="s">
        <v>176</v>
      </c>
      <c r="H3094" s="219">
        <v>93.700000000000003</v>
      </c>
      <c r="I3094" s="220"/>
      <c r="J3094" s="221">
        <f>ROUND(I3094*H3094,2)</f>
        <v>0</v>
      </c>
      <c r="K3094" s="217" t="s">
        <v>148</v>
      </c>
      <c r="L3094" s="47"/>
      <c r="M3094" s="222" t="s">
        <v>19</v>
      </c>
      <c r="N3094" s="223" t="s">
        <v>40</v>
      </c>
      <c r="O3094" s="87"/>
      <c r="P3094" s="224">
        <f>O3094*H3094</f>
        <v>0</v>
      </c>
      <c r="Q3094" s="224">
        <v>0.0020400000000000001</v>
      </c>
      <c r="R3094" s="224">
        <f>Q3094*H3094</f>
        <v>0.19114800000000001</v>
      </c>
      <c r="S3094" s="224">
        <v>0</v>
      </c>
      <c r="T3094" s="225">
        <f>S3094*H3094</f>
        <v>0</v>
      </c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R3094" s="226" t="s">
        <v>248</v>
      </c>
      <c r="AT3094" s="226" t="s">
        <v>144</v>
      </c>
      <c r="AU3094" s="226" t="s">
        <v>79</v>
      </c>
      <c r="AY3094" s="20" t="s">
        <v>142</v>
      </c>
      <c r="BE3094" s="227">
        <f>IF(N3094="základní",J3094,0)</f>
        <v>0</v>
      </c>
      <c r="BF3094" s="227">
        <f>IF(N3094="snížená",J3094,0)</f>
        <v>0</v>
      </c>
      <c r="BG3094" s="227">
        <f>IF(N3094="zákl. přenesená",J3094,0)</f>
        <v>0</v>
      </c>
      <c r="BH3094" s="227">
        <f>IF(N3094="sníž. přenesená",J3094,0)</f>
        <v>0</v>
      </c>
      <c r="BI3094" s="227">
        <f>IF(N3094="nulová",J3094,0)</f>
        <v>0</v>
      </c>
      <c r="BJ3094" s="20" t="s">
        <v>77</v>
      </c>
      <c r="BK3094" s="227">
        <f>ROUND(I3094*H3094,2)</f>
        <v>0</v>
      </c>
      <c r="BL3094" s="20" t="s">
        <v>248</v>
      </c>
      <c r="BM3094" s="226" t="s">
        <v>4848</v>
      </c>
    </row>
    <row r="3095" s="2" customFormat="1">
      <c r="A3095" s="41"/>
      <c r="B3095" s="42"/>
      <c r="C3095" s="43"/>
      <c r="D3095" s="228" t="s">
        <v>151</v>
      </c>
      <c r="E3095" s="43"/>
      <c r="F3095" s="229" t="s">
        <v>4849</v>
      </c>
      <c r="G3095" s="43"/>
      <c r="H3095" s="43"/>
      <c r="I3095" s="230"/>
      <c r="J3095" s="43"/>
      <c r="K3095" s="43"/>
      <c r="L3095" s="47"/>
      <c r="M3095" s="231"/>
      <c r="N3095" s="232"/>
      <c r="O3095" s="87"/>
      <c r="P3095" s="87"/>
      <c r="Q3095" s="87"/>
      <c r="R3095" s="87"/>
      <c r="S3095" s="87"/>
      <c r="T3095" s="88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T3095" s="20" t="s">
        <v>151</v>
      </c>
      <c r="AU3095" s="20" t="s">
        <v>79</v>
      </c>
    </row>
    <row r="3096" s="13" customFormat="1">
      <c r="A3096" s="13"/>
      <c r="B3096" s="233"/>
      <c r="C3096" s="234"/>
      <c r="D3096" s="235" t="s">
        <v>153</v>
      </c>
      <c r="E3096" s="236" t="s">
        <v>19</v>
      </c>
      <c r="F3096" s="237" t="s">
        <v>4850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153</v>
      </c>
      <c r="AU3096" s="243" t="s">
        <v>79</v>
      </c>
      <c r="AV3096" s="13" t="s">
        <v>77</v>
      </c>
      <c r="AW3096" s="13" t="s">
        <v>31</v>
      </c>
      <c r="AX3096" s="13" t="s">
        <v>69</v>
      </c>
      <c r="AY3096" s="243" t="s">
        <v>142</v>
      </c>
    </row>
    <row r="3097" s="14" customFormat="1">
      <c r="A3097" s="14"/>
      <c r="B3097" s="244"/>
      <c r="C3097" s="245"/>
      <c r="D3097" s="235" t="s">
        <v>153</v>
      </c>
      <c r="E3097" s="246" t="s">
        <v>19</v>
      </c>
      <c r="F3097" s="247" t="s">
        <v>4851</v>
      </c>
      <c r="G3097" s="245"/>
      <c r="H3097" s="248">
        <v>10.5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153</v>
      </c>
      <c r="AU3097" s="254" t="s">
        <v>79</v>
      </c>
      <c r="AV3097" s="14" t="s">
        <v>79</v>
      </c>
      <c r="AW3097" s="14" t="s">
        <v>31</v>
      </c>
      <c r="AX3097" s="14" t="s">
        <v>69</v>
      </c>
      <c r="AY3097" s="254" t="s">
        <v>142</v>
      </c>
    </row>
    <row r="3098" s="13" customFormat="1">
      <c r="A3098" s="13"/>
      <c r="B3098" s="233"/>
      <c r="C3098" s="234"/>
      <c r="D3098" s="235" t="s">
        <v>153</v>
      </c>
      <c r="E3098" s="236" t="s">
        <v>19</v>
      </c>
      <c r="F3098" s="237" t="s">
        <v>4852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153</v>
      </c>
      <c r="AU3098" s="243" t="s">
        <v>79</v>
      </c>
      <c r="AV3098" s="13" t="s">
        <v>77</v>
      </c>
      <c r="AW3098" s="13" t="s">
        <v>31</v>
      </c>
      <c r="AX3098" s="13" t="s">
        <v>69</v>
      </c>
      <c r="AY3098" s="243" t="s">
        <v>142</v>
      </c>
    </row>
    <row r="3099" s="14" customFormat="1">
      <c r="A3099" s="14"/>
      <c r="B3099" s="244"/>
      <c r="C3099" s="245"/>
      <c r="D3099" s="235" t="s">
        <v>153</v>
      </c>
      <c r="E3099" s="246" t="s">
        <v>19</v>
      </c>
      <c r="F3099" s="247" t="s">
        <v>4853</v>
      </c>
      <c r="G3099" s="245"/>
      <c r="H3099" s="248">
        <v>83.200000000000003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153</v>
      </c>
      <c r="AU3099" s="254" t="s">
        <v>79</v>
      </c>
      <c r="AV3099" s="14" t="s">
        <v>79</v>
      </c>
      <c r="AW3099" s="14" t="s">
        <v>31</v>
      </c>
      <c r="AX3099" s="14" t="s">
        <v>69</v>
      </c>
      <c r="AY3099" s="254" t="s">
        <v>142</v>
      </c>
    </row>
    <row r="3100" s="15" customFormat="1">
      <c r="A3100" s="15"/>
      <c r="B3100" s="255"/>
      <c r="C3100" s="256"/>
      <c r="D3100" s="235" t="s">
        <v>153</v>
      </c>
      <c r="E3100" s="257" t="s">
        <v>19</v>
      </c>
      <c r="F3100" s="258" t="s">
        <v>158</v>
      </c>
      <c r="G3100" s="256"/>
      <c r="H3100" s="259">
        <v>93.700000000000003</v>
      </c>
      <c r="I3100" s="260"/>
      <c r="J3100" s="256"/>
      <c r="K3100" s="256"/>
      <c r="L3100" s="261"/>
      <c r="M3100" s="262"/>
      <c r="N3100" s="263"/>
      <c r="O3100" s="263"/>
      <c r="P3100" s="263"/>
      <c r="Q3100" s="263"/>
      <c r="R3100" s="263"/>
      <c r="S3100" s="263"/>
      <c r="T3100" s="264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65" t="s">
        <v>153</v>
      </c>
      <c r="AU3100" s="265" t="s">
        <v>79</v>
      </c>
      <c r="AV3100" s="15" t="s">
        <v>149</v>
      </c>
      <c r="AW3100" s="15" t="s">
        <v>31</v>
      </c>
      <c r="AX3100" s="15" t="s">
        <v>77</v>
      </c>
      <c r="AY3100" s="265" t="s">
        <v>142</v>
      </c>
    </row>
    <row r="3101" s="2" customFormat="1" ht="24.15" customHeight="1">
      <c r="A3101" s="41"/>
      <c r="B3101" s="42"/>
      <c r="C3101" s="215" t="s">
        <v>4854</v>
      </c>
      <c r="D3101" s="215" t="s">
        <v>144</v>
      </c>
      <c r="E3101" s="216" t="s">
        <v>4855</v>
      </c>
      <c r="F3101" s="217" t="s">
        <v>4856</v>
      </c>
      <c r="G3101" s="218" t="s">
        <v>176</v>
      </c>
      <c r="H3101" s="219">
        <v>5.4000000000000004</v>
      </c>
      <c r="I3101" s="220"/>
      <c r="J3101" s="221">
        <f>ROUND(I3101*H3101,2)</f>
        <v>0</v>
      </c>
      <c r="K3101" s="217" t="s">
        <v>148</v>
      </c>
      <c r="L3101" s="47"/>
      <c r="M3101" s="222" t="s">
        <v>19</v>
      </c>
      <c r="N3101" s="223" t="s">
        <v>40</v>
      </c>
      <c r="O3101" s="87"/>
      <c r="P3101" s="224">
        <f>O3101*H3101</f>
        <v>0</v>
      </c>
      <c r="Q3101" s="224">
        <v>0.0025699999999999998</v>
      </c>
      <c r="R3101" s="224">
        <f>Q3101*H3101</f>
        <v>0.013878</v>
      </c>
      <c r="S3101" s="224">
        <v>0</v>
      </c>
      <c r="T3101" s="225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6" t="s">
        <v>248</v>
      </c>
      <c r="AT3101" s="226" t="s">
        <v>144</v>
      </c>
      <c r="AU3101" s="226" t="s">
        <v>79</v>
      </c>
      <c r="AY3101" s="20" t="s">
        <v>142</v>
      </c>
      <c r="BE3101" s="227">
        <f>IF(N3101="základní",J3101,0)</f>
        <v>0</v>
      </c>
      <c r="BF3101" s="227">
        <f>IF(N3101="snížená",J3101,0)</f>
        <v>0</v>
      </c>
      <c r="BG3101" s="227">
        <f>IF(N3101="zákl. přenesená",J3101,0)</f>
        <v>0</v>
      </c>
      <c r="BH3101" s="227">
        <f>IF(N3101="sníž. přenesená",J3101,0)</f>
        <v>0</v>
      </c>
      <c r="BI3101" s="227">
        <f>IF(N3101="nulová",J3101,0)</f>
        <v>0</v>
      </c>
      <c r="BJ3101" s="20" t="s">
        <v>77</v>
      </c>
      <c r="BK3101" s="227">
        <f>ROUND(I3101*H3101,2)</f>
        <v>0</v>
      </c>
      <c r="BL3101" s="20" t="s">
        <v>248</v>
      </c>
      <c r="BM3101" s="226" t="s">
        <v>4857</v>
      </c>
    </row>
    <row r="3102" s="2" customFormat="1">
      <c r="A3102" s="41"/>
      <c r="B3102" s="42"/>
      <c r="C3102" s="43"/>
      <c r="D3102" s="228" t="s">
        <v>151</v>
      </c>
      <c r="E3102" s="43"/>
      <c r="F3102" s="229" t="s">
        <v>4858</v>
      </c>
      <c r="G3102" s="43"/>
      <c r="H3102" s="43"/>
      <c r="I3102" s="230"/>
      <c r="J3102" s="43"/>
      <c r="K3102" s="43"/>
      <c r="L3102" s="47"/>
      <c r="M3102" s="231"/>
      <c r="N3102" s="232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151</v>
      </c>
      <c r="AU3102" s="20" t="s">
        <v>79</v>
      </c>
    </row>
    <row r="3103" s="13" customFormat="1">
      <c r="A3103" s="13"/>
      <c r="B3103" s="233"/>
      <c r="C3103" s="234"/>
      <c r="D3103" s="235" t="s">
        <v>153</v>
      </c>
      <c r="E3103" s="236" t="s">
        <v>19</v>
      </c>
      <c r="F3103" s="237" t="s">
        <v>4859</v>
      </c>
      <c r="G3103" s="234"/>
      <c r="H3103" s="236" t="s">
        <v>19</v>
      </c>
      <c r="I3103" s="238"/>
      <c r="J3103" s="234"/>
      <c r="K3103" s="234"/>
      <c r="L3103" s="239"/>
      <c r="M3103" s="240"/>
      <c r="N3103" s="241"/>
      <c r="O3103" s="241"/>
      <c r="P3103" s="241"/>
      <c r="Q3103" s="241"/>
      <c r="R3103" s="241"/>
      <c r="S3103" s="241"/>
      <c r="T3103" s="242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3" t="s">
        <v>153</v>
      </c>
      <c r="AU3103" s="243" t="s">
        <v>79</v>
      </c>
      <c r="AV3103" s="13" t="s">
        <v>77</v>
      </c>
      <c r="AW3103" s="13" t="s">
        <v>31</v>
      </c>
      <c r="AX3103" s="13" t="s">
        <v>69</v>
      </c>
      <c r="AY3103" s="243" t="s">
        <v>142</v>
      </c>
    </row>
    <row r="3104" s="14" customFormat="1">
      <c r="A3104" s="14"/>
      <c r="B3104" s="244"/>
      <c r="C3104" s="245"/>
      <c r="D3104" s="235" t="s">
        <v>153</v>
      </c>
      <c r="E3104" s="246" t="s">
        <v>19</v>
      </c>
      <c r="F3104" s="247" t="s">
        <v>4860</v>
      </c>
      <c r="G3104" s="245"/>
      <c r="H3104" s="248">
        <v>5.4000000000000004</v>
      </c>
      <c r="I3104" s="249"/>
      <c r="J3104" s="245"/>
      <c r="K3104" s="245"/>
      <c r="L3104" s="250"/>
      <c r="M3104" s="251"/>
      <c r="N3104" s="252"/>
      <c r="O3104" s="252"/>
      <c r="P3104" s="252"/>
      <c r="Q3104" s="252"/>
      <c r="R3104" s="252"/>
      <c r="S3104" s="252"/>
      <c r="T3104" s="253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4" t="s">
        <v>153</v>
      </c>
      <c r="AU3104" s="254" t="s">
        <v>79</v>
      </c>
      <c r="AV3104" s="14" t="s">
        <v>79</v>
      </c>
      <c r="AW3104" s="14" t="s">
        <v>31</v>
      </c>
      <c r="AX3104" s="14" t="s">
        <v>69</v>
      </c>
      <c r="AY3104" s="254" t="s">
        <v>142</v>
      </c>
    </row>
    <row r="3105" s="15" customFormat="1">
      <c r="A3105" s="15"/>
      <c r="B3105" s="255"/>
      <c r="C3105" s="256"/>
      <c r="D3105" s="235" t="s">
        <v>153</v>
      </c>
      <c r="E3105" s="257" t="s">
        <v>19</v>
      </c>
      <c r="F3105" s="258" t="s">
        <v>158</v>
      </c>
      <c r="G3105" s="256"/>
      <c r="H3105" s="259">
        <v>5.4000000000000004</v>
      </c>
      <c r="I3105" s="260"/>
      <c r="J3105" s="256"/>
      <c r="K3105" s="256"/>
      <c r="L3105" s="261"/>
      <c r="M3105" s="262"/>
      <c r="N3105" s="263"/>
      <c r="O3105" s="263"/>
      <c r="P3105" s="263"/>
      <c r="Q3105" s="263"/>
      <c r="R3105" s="263"/>
      <c r="S3105" s="263"/>
      <c r="T3105" s="264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5" t="s">
        <v>153</v>
      </c>
      <c r="AU3105" s="265" t="s">
        <v>79</v>
      </c>
      <c r="AV3105" s="15" t="s">
        <v>149</v>
      </c>
      <c r="AW3105" s="15" t="s">
        <v>31</v>
      </c>
      <c r="AX3105" s="15" t="s">
        <v>77</v>
      </c>
      <c r="AY3105" s="265" t="s">
        <v>142</v>
      </c>
    </row>
    <row r="3106" s="2" customFormat="1" ht="24.15" customHeight="1">
      <c r="A3106" s="41"/>
      <c r="B3106" s="42"/>
      <c r="C3106" s="215" t="s">
        <v>4861</v>
      </c>
      <c r="D3106" s="215" t="s">
        <v>144</v>
      </c>
      <c r="E3106" s="216" t="s">
        <v>4862</v>
      </c>
      <c r="F3106" s="217" t="s">
        <v>4863</v>
      </c>
      <c r="G3106" s="218" t="s">
        <v>176</v>
      </c>
      <c r="H3106" s="219">
        <v>7.5</v>
      </c>
      <c r="I3106" s="220"/>
      <c r="J3106" s="221">
        <f>ROUND(I3106*H3106,2)</f>
        <v>0</v>
      </c>
      <c r="K3106" s="217" t="s">
        <v>148</v>
      </c>
      <c r="L3106" s="47"/>
      <c r="M3106" s="222" t="s">
        <v>19</v>
      </c>
      <c r="N3106" s="223" t="s">
        <v>40</v>
      </c>
      <c r="O3106" s="87"/>
      <c r="P3106" s="224">
        <f>O3106*H3106</f>
        <v>0</v>
      </c>
      <c r="Q3106" s="224">
        <v>0.0042300000000000003</v>
      </c>
      <c r="R3106" s="224">
        <f>Q3106*H3106</f>
        <v>0.031725000000000003</v>
      </c>
      <c r="S3106" s="224">
        <v>0</v>
      </c>
      <c r="T3106" s="225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26" t="s">
        <v>248</v>
      </c>
      <c r="AT3106" s="226" t="s">
        <v>144</v>
      </c>
      <c r="AU3106" s="226" t="s">
        <v>79</v>
      </c>
      <c r="AY3106" s="20" t="s">
        <v>142</v>
      </c>
      <c r="BE3106" s="227">
        <f>IF(N3106="základní",J3106,0)</f>
        <v>0</v>
      </c>
      <c r="BF3106" s="227">
        <f>IF(N3106="snížená",J3106,0)</f>
        <v>0</v>
      </c>
      <c r="BG3106" s="227">
        <f>IF(N3106="zákl. přenesená",J3106,0)</f>
        <v>0</v>
      </c>
      <c r="BH3106" s="227">
        <f>IF(N3106="sníž. přenesená",J3106,0)</f>
        <v>0</v>
      </c>
      <c r="BI3106" s="227">
        <f>IF(N3106="nulová",J3106,0)</f>
        <v>0</v>
      </c>
      <c r="BJ3106" s="20" t="s">
        <v>77</v>
      </c>
      <c r="BK3106" s="227">
        <f>ROUND(I3106*H3106,2)</f>
        <v>0</v>
      </c>
      <c r="BL3106" s="20" t="s">
        <v>248</v>
      </c>
      <c r="BM3106" s="226" t="s">
        <v>4864</v>
      </c>
    </row>
    <row r="3107" s="2" customFormat="1">
      <c r="A3107" s="41"/>
      <c r="B3107" s="42"/>
      <c r="C3107" s="43"/>
      <c r="D3107" s="228" t="s">
        <v>151</v>
      </c>
      <c r="E3107" s="43"/>
      <c r="F3107" s="229" t="s">
        <v>4865</v>
      </c>
      <c r="G3107" s="43"/>
      <c r="H3107" s="43"/>
      <c r="I3107" s="230"/>
      <c r="J3107" s="43"/>
      <c r="K3107" s="43"/>
      <c r="L3107" s="47"/>
      <c r="M3107" s="231"/>
      <c r="N3107" s="232"/>
      <c r="O3107" s="87"/>
      <c r="P3107" s="87"/>
      <c r="Q3107" s="87"/>
      <c r="R3107" s="87"/>
      <c r="S3107" s="87"/>
      <c r="T3107" s="88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T3107" s="20" t="s">
        <v>151</v>
      </c>
      <c r="AU3107" s="20" t="s">
        <v>79</v>
      </c>
    </row>
    <row r="3108" s="13" customFormat="1">
      <c r="A3108" s="13"/>
      <c r="B3108" s="233"/>
      <c r="C3108" s="234"/>
      <c r="D3108" s="235" t="s">
        <v>153</v>
      </c>
      <c r="E3108" s="236" t="s">
        <v>19</v>
      </c>
      <c r="F3108" s="237" t="s">
        <v>4866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153</v>
      </c>
      <c r="AU3108" s="243" t="s">
        <v>79</v>
      </c>
      <c r="AV3108" s="13" t="s">
        <v>77</v>
      </c>
      <c r="AW3108" s="13" t="s">
        <v>31</v>
      </c>
      <c r="AX3108" s="13" t="s">
        <v>69</v>
      </c>
      <c r="AY3108" s="243" t="s">
        <v>142</v>
      </c>
    </row>
    <row r="3109" s="14" customFormat="1">
      <c r="A3109" s="14"/>
      <c r="B3109" s="244"/>
      <c r="C3109" s="245"/>
      <c r="D3109" s="235" t="s">
        <v>153</v>
      </c>
      <c r="E3109" s="246" t="s">
        <v>19</v>
      </c>
      <c r="F3109" s="247" t="s">
        <v>4867</v>
      </c>
      <c r="G3109" s="245"/>
      <c r="H3109" s="248">
        <v>7.5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153</v>
      </c>
      <c r="AU3109" s="254" t="s">
        <v>79</v>
      </c>
      <c r="AV3109" s="14" t="s">
        <v>79</v>
      </c>
      <c r="AW3109" s="14" t="s">
        <v>31</v>
      </c>
      <c r="AX3109" s="14" t="s">
        <v>69</v>
      </c>
      <c r="AY3109" s="254" t="s">
        <v>142</v>
      </c>
    </row>
    <row r="3110" s="13" customFormat="1">
      <c r="A3110" s="13"/>
      <c r="B3110" s="233"/>
      <c r="C3110" s="234"/>
      <c r="D3110" s="235" t="s">
        <v>153</v>
      </c>
      <c r="E3110" s="236" t="s">
        <v>19</v>
      </c>
      <c r="F3110" s="237" t="s">
        <v>4868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153</v>
      </c>
      <c r="AU3110" s="243" t="s">
        <v>79</v>
      </c>
      <c r="AV3110" s="13" t="s">
        <v>77</v>
      </c>
      <c r="AW3110" s="13" t="s">
        <v>31</v>
      </c>
      <c r="AX3110" s="13" t="s">
        <v>69</v>
      </c>
      <c r="AY3110" s="243" t="s">
        <v>142</v>
      </c>
    </row>
    <row r="3111" s="15" customFormat="1">
      <c r="A3111" s="15"/>
      <c r="B3111" s="255"/>
      <c r="C3111" s="256"/>
      <c r="D3111" s="235" t="s">
        <v>153</v>
      </c>
      <c r="E3111" s="257" t="s">
        <v>19</v>
      </c>
      <c r="F3111" s="258" t="s">
        <v>158</v>
      </c>
      <c r="G3111" s="256"/>
      <c r="H3111" s="259">
        <v>7.5</v>
      </c>
      <c r="I3111" s="260"/>
      <c r="J3111" s="256"/>
      <c r="K3111" s="256"/>
      <c r="L3111" s="261"/>
      <c r="M3111" s="262"/>
      <c r="N3111" s="263"/>
      <c r="O3111" s="263"/>
      <c r="P3111" s="263"/>
      <c r="Q3111" s="263"/>
      <c r="R3111" s="263"/>
      <c r="S3111" s="263"/>
      <c r="T3111" s="264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T3111" s="265" t="s">
        <v>153</v>
      </c>
      <c r="AU3111" s="265" t="s">
        <v>79</v>
      </c>
      <c r="AV3111" s="15" t="s">
        <v>149</v>
      </c>
      <c r="AW3111" s="15" t="s">
        <v>31</v>
      </c>
      <c r="AX3111" s="15" t="s">
        <v>77</v>
      </c>
      <c r="AY3111" s="265" t="s">
        <v>142</v>
      </c>
    </row>
    <row r="3112" s="2" customFormat="1" ht="21.75" customHeight="1">
      <c r="A3112" s="41"/>
      <c r="B3112" s="42"/>
      <c r="C3112" s="215" t="s">
        <v>4869</v>
      </c>
      <c r="D3112" s="215" t="s">
        <v>144</v>
      </c>
      <c r="E3112" s="216" t="s">
        <v>4870</v>
      </c>
      <c r="F3112" s="217" t="s">
        <v>4871</v>
      </c>
      <c r="G3112" s="218" t="s">
        <v>176</v>
      </c>
      <c r="H3112" s="219">
        <v>35.649999999999999</v>
      </c>
      <c r="I3112" s="220"/>
      <c r="J3112" s="221">
        <f>ROUND(I3112*H3112,2)</f>
        <v>0</v>
      </c>
      <c r="K3112" s="217" t="s">
        <v>148</v>
      </c>
      <c r="L3112" s="47"/>
      <c r="M3112" s="222" t="s">
        <v>19</v>
      </c>
      <c r="N3112" s="223" t="s">
        <v>40</v>
      </c>
      <c r="O3112" s="87"/>
      <c r="P3112" s="224">
        <f>O3112*H3112</f>
        <v>0</v>
      </c>
      <c r="Q3112" s="224">
        <v>0.0012099999999999999</v>
      </c>
      <c r="R3112" s="224">
        <f>Q3112*H3112</f>
        <v>0.043136499999999994</v>
      </c>
      <c r="S3112" s="224">
        <v>0</v>
      </c>
      <c r="T3112" s="225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6" t="s">
        <v>248</v>
      </c>
      <c r="AT3112" s="226" t="s">
        <v>144</v>
      </c>
      <c r="AU3112" s="226" t="s">
        <v>79</v>
      </c>
      <c r="AY3112" s="20" t="s">
        <v>142</v>
      </c>
      <c r="BE3112" s="227">
        <f>IF(N3112="základní",J3112,0)</f>
        <v>0</v>
      </c>
      <c r="BF3112" s="227">
        <f>IF(N3112="snížená",J3112,0)</f>
        <v>0</v>
      </c>
      <c r="BG3112" s="227">
        <f>IF(N3112="zákl. přenesená",J3112,0)</f>
        <v>0</v>
      </c>
      <c r="BH3112" s="227">
        <f>IF(N3112="sníž. přenesená",J3112,0)</f>
        <v>0</v>
      </c>
      <c r="BI3112" s="227">
        <f>IF(N3112="nulová",J3112,0)</f>
        <v>0</v>
      </c>
      <c r="BJ3112" s="20" t="s">
        <v>77</v>
      </c>
      <c r="BK3112" s="227">
        <f>ROUND(I3112*H3112,2)</f>
        <v>0</v>
      </c>
      <c r="BL3112" s="20" t="s">
        <v>248</v>
      </c>
      <c r="BM3112" s="226" t="s">
        <v>4872</v>
      </c>
    </row>
    <row r="3113" s="2" customFormat="1">
      <c r="A3113" s="41"/>
      <c r="B3113" s="42"/>
      <c r="C3113" s="43"/>
      <c r="D3113" s="228" t="s">
        <v>151</v>
      </c>
      <c r="E3113" s="43"/>
      <c r="F3113" s="229" t="s">
        <v>4873</v>
      </c>
      <c r="G3113" s="43"/>
      <c r="H3113" s="43"/>
      <c r="I3113" s="230"/>
      <c r="J3113" s="43"/>
      <c r="K3113" s="43"/>
      <c r="L3113" s="47"/>
      <c r="M3113" s="231"/>
      <c r="N3113" s="232"/>
      <c r="O3113" s="87"/>
      <c r="P3113" s="87"/>
      <c r="Q3113" s="87"/>
      <c r="R3113" s="87"/>
      <c r="S3113" s="87"/>
      <c r="T3113" s="88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T3113" s="20" t="s">
        <v>151</v>
      </c>
      <c r="AU3113" s="20" t="s">
        <v>79</v>
      </c>
    </row>
    <row r="3114" s="13" customFormat="1">
      <c r="A3114" s="13"/>
      <c r="B3114" s="233"/>
      <c r="C3114" s="234"/>
      <c r="D3114" s="235" t="s">
        <v>153</v>
      </c>
      <c r="E3114" s="236" t="s">
        <v>19</v>
      </c>
      <c r="F3114" s="237" t="s">
        <v>4874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153</v>
      </c>
      <c r="AU3114" s="243" t="s">
        <v>79</v>
      </c>
      <c r="AV3114" s="13" t="s">
        <v>77</v>
      </c>
      <c r="AW3114" s="13" t="s">
        <v>31</v>
      </c>
      <c r="AX3114" s="13" t="s">
        <v>69</v>
      </c>
      <c r="AY3114" s="243" t="s">
        <v>142</v>
      </c>
    </row>
    <row r="3115" s="14" customFormat="1">
      <c r="A3115" s="14"/>
      <c r="B3115" s="244"/>
      <c r="C3115" s="245"/>
      <c r="D3115" s="235" t="s">
        <v>153</v>
      </c>
      <c r="E3115" s="246" t="s">
        <v>19</v>
      </c>
      <c r="F3115" s="247" t="s">
        <v>4875</v>
      </c>
      <c r="G3115" s="245"/>
      <c r="H3115" s="248">
        <v>35.649999999999999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153</v>
      </c>
      <c r="AU3115" s="254" t="s">
        <v>79</v>
      </c>
      <c r="AV3115" s="14" t="s">
        <v>79</v>
      </c>
      <c r="AW3115" s="14" t="s">
        <v>31</v>
      </c>
      <c r="AX3115" s="14" t="s">
        <v>69</v>
      </c>
      <c r="AY3115" s="254" t="s">
        <v>142</v>
      </c>
    </row>
    <row r="3116" s="15" customFormat="1">
      <c r="A3116" s="15"/>
      <c r="B3116" s="255"/>
      <c r="C3116" s="256"/>
      <c r="D3116" s="235" t="s">
        <v>153</v>
      </c>
      <c r="E3116" s="257" t="s">
        <v>19</v>
      </c>
      <c r="F3116" s="258" t="s">
        <v>158</v>
      </c>
      <c r="G3116" s="256"/>
      <c r="H3116" s="259">
        <v>35.649999999999999</v>
      </c>
      <c r="I3116" s="260"/>
      <c r="J3116" s="256"/>
      <c r="K3116" s="256"/>
      <c r="L3116" s="261"/>
      <c r="M3116" s="262"/>
      <c r="N3116" s="263"/>
      <c r="O3116" s="263"/>
      <c r="P3116" s="263"/>
      <c r="Q3116" s="263"/>
      <c r="R3116" s="263"/>
      <c r="S3116" s="263"/>
      <c r="T3116" s="264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65" t="s">
        <v>153</v>
      </c>
      <c r="AU3116" s="265" t="s">
        <v>79</v>
      </c>
      <c r="AV3116" s="15" t="s">
        <v>149</v>
      </c>
      <c r="AW3116" s="15" t="s">
        <v>31</v>
      </c>
      <c r="AX3116" s="15" t="s">
        <v>77</v>
      </c>
      <c r="AY3116" s="265" t="s">
        <v>142</v>
      </c>
    </row>
    <row r="3117" s="2" customFormat="1" ht="21.75" customHeight="1">
      <c r="A3117" s="41"/>
      <c r="B3117" s="42"/>
      <c r="C3117" s="215" t="s">
        <v>4876</v>
      </c>
      <c r="D3117" s="215" t="s">
        <v>144</v>
      </c>
      <c r="E3117" s="216" t="s">
        <v>4877</v>
      </c>
      <c r="F3117" s="217" t="s">
        <v>4878</v>
      </c>
      <c r="G3117" s="218" t="s">
        <v>176</v>
      </c>
      <c r="H3117" s="219">
        <v>1.75</v>
      </c>
      <c r="I3117" s="220"/>
      <c r="J3117" s="221">
        <f>ROUND(I3117*H3117,2)</f>
        <v>0</v>
      </c>
      <c r="K3117" s="217" t="s">
        <v>148</v>
      </c>
      <c r="L3117" s="47"/>
      <c r="M3117" s="222" t="s">
        <v>19</v>
      </c>
      <c r="N3117" s="223" t="s">
        <v>40</v>
      </c>
      <c r="O3117" s="87"/>
      <c r="P3117" s="224">
        <f>O3117*H3117</f>
        <v>0</v>
      </c>
      <c r="Q3117" s="224">
        <v>0.0015900000000000001</v>
      </c>
      <c r="R3117" s="224">
        <f>Q3117*H3117</f>
        <v>0.0027825000000000003</v>
      </c>
      <c r="S3117" s="224">
        <v>0</v>
      </c>
      <c r="T3117" s="225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6" t="s">
        <v>248</v>
      </c>
      <c r="AT3117" s="226" t="s">
        <v>144</v>
      </c>
      <c r="AU3117" s="226" t="s">
        <v>79</v>
      </c>
      <c r="AY3117" s="20" t="s">
        <v>142</v>
      </c>
      <c r="BE3117" s="227">
        <f>IF(N3117="základní",J3117,0)</f>
        <v>0</v>
      </c>
      <c r="BF3117" s="227">
        <f>IF(N3117="snížená",J3117,0)</f>
        <v>0</v>
      </c>
      <c r="BG3117" s="227">
        <f>IF(N3117="zákl. přenesená",J3117,0)</f>
        <v>0</v>
      </c>
      <c r="BH3117" s="227">
        <f>IF(N3117="sníž. přenesená",J3117,0)</f>
        <v>0</v>
      </c>
      <c r="BI3117" s="227">
        <f>IF(N3117="nulová",J3117,0)</f>
        <v>0</v>
      </c>
      <c r="BJ3117" s="20" t="s">
        <v>77</v>
      </c>
      <c r="BK3117" s="227">
        <f>ROUND(I3117*H3117,2)</f>
        <v>0</v>
      </c>
      <c r="BL3117" s="20" t="s">
        <v>248</v>
      </c>
      <c r="BM3117" s="226" t="s">
        <v>4879</v>
      </c>
    </row>
    <row r="3118" s="2" customFormat="1">
      <c r="A3118" s="41"/>
      <c r="B3118" s="42"/>
      <c r="C3118" s="43"/>
      <c r="D3118" s="228" t="s">
        <v>151</v>
      </c>
      <c r="E3118" s="43"/>
      <c r="F3118" s="229" t="s">
        <v>4880</v>
      </c>
      <c r="G3118" s="43"/>
      <c r="H3118" s="43"/>
      <c r="I3118" s="230"/>
      <c r="J3118" s="43"/>
      <c r="K3118" s="43"/>
      <c r="L3118" s="47"/>
      <c r="M3118" s="231"/>
      <c r="N3118" s="232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151</v>
      </c>
      <c r="AU3118" s="20" t="s">
        <v>79</v>
      </c>
    </row>
    <row r="3119" s="13" customFormat="1">
      <c r="A3119" s="13"/>
      <c r="B3119" s="233"/>
      <c r="C3119" s="234"/>
      <c r="D3119" s="235" t="s">
        <v>153</v>
      </c>
      <c r="E3119" s="236" t="s">
        <v>19</v>
      </c>
      <c r="F3119" s="237" t="s">
        <v>4881</v>
      </c>
      <c r="G3119" s="234"/>
      <c r="H3119" s="236" t="s">
        <v>19</v>
      </c>
      <c r="I3119" s="238"/>
      <c r="J3119" s="234"/>
      <c r="K3119" s="234"/>
      <c r="L3119" s="239"/>
      <c r="M3119" s="240"/>
      <c r="N3119" s="241"/>
      <c r="O3119" s="241"/>
      <c r="P3119" s="241"/>
      <c r="Q3119" s="241"/>
      <c r="R3119" s="241"/>
      <c r="S3119" s="241"/>
      <c r="T3119" s="242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3" t="s">
        <v>153</v>
      </c>
      <c r="AU3119" s="243" t="s">
        <v>79</v>
      </c>
      <c r="AV3119" s="13" t="s">
        <v>77</v>
      </c>
      <c r="AW3119" s="13" t="s">
        <v>31</v>
      </c>
      <c r="AX3119" s="13" t="s">
        <v>69</v>
      </c>
      <c r="AY3119" s="243" t="s">
        <v>142</v>
      </c>
    </row>
    <row r="3120" s="14" customFormat="1">
      <c r="A3120" s="14"/>
      <c r="B3120" s="244"/>
      <c r="C3120" s="245"/>
      <c r="D3120" s="235" t="s">
        <v>153</v>
      </c>
      <c r="E3120" s="246" t="s">
        <v>19</v>
      </c>
      <c r="F3120" s="247" t="s">
        <v>2166</v>
      </c>
      <c r="G3120" s="245"/>
      <c r="H3120" s="248">
        <v>1.75</v>
      </c>
      <c r="I3120" s="249"/>
      <c r="J3120" s="245"/>
      <c r="K3120" s="245"/>
      <c r="L3120" s="250"/>
      <c r="M3120" s="251"/>
      <c r="N3120" s="252"/>
      <c r="O3120" s="252"/>
      <c r="P3120" s="252"/>
      <c r="Q3120" s="252"/>
      <c r="R3120" s="252"/>
      <c r="S3120" s="252"/>
      <c r="T3120" s="253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4" t="s">
        <v>153</v>
      </c>
      <c r="AU3120" s="254" t="s">
        <v>79</v>
      </c>
      <c r="AV3120" s="14" t="s">
        <v>79</v>
      </c>
      <c r="AW3120" s="14" t="s">
        <v>31</v>
      </c>
      <c r="AX3120" s="14" t="s">
        <v>69</v>
      </c>
      <c r="AY3120" s="254" t="s">
        <v>142</v>
      </c>
    </row>
    <row r="3121" s="15" customFormat="1">
      <c r="A3121" s="15"/>
      <c r="B3121" s="255"/>
      <c r="C3121" s="256"/>
      <c r="D3121" s="235" t="s">
        <v>153</v>
      </c>
      <c r="E3121" s="257" t="s">
        <v>19</v>
      </c>
      <c r="F3121" s="258" t="s">
        <v>158</v>
      </c>
      <c r="G3121" s="256"/>
      <c r="H3121" s="259">
        <v>1.75</v>
      </c>
      <c r="I3121" s="260"/>
      <c r="J3121" s="256"/>
      <c r="K3121" s="256"/>
      <c r="L3121" s="261"/>
      <c r="M3121" s="262"/>
      <c r="N3121" s="263"/>
      <c r="O3121" s="263"/>
      <c r="P3121" s="263"/>
      <c r="Q3121" s="263"/>
      <c r="R3121" s="263"/>
      <c r="S3121" s="263"/>
      <c r="T3121" s="264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65" t="s">
        <v>153</v>
      </c>
      <c r="AU3121" s="265" t="s">
        <v>79</v>
      </c>
      <c r="AV3121" s="15" t="s">
        <v>149</v>
      </c>
      <c r="AW3121" s="15" t="s">
        <v>31</v>
      </c>
      <c r="AX3121" s="15" t="s">
        <v>77</v>
      </c>
      <c r="AY3121" s="265" t="s">
        <v>142</v>
      </c>
    </row>
    <row r="3122" s="2" customFormat="1" ht="21.75" customHeight="1">
      <c r="A3122" s="41"/>
      <c r="B3122" s="42"/>
      <c r="C3122" s="215" t="s">
        <v>4882</v>
      </c>
      <c r="D3122" s="215" t="s">
        <v>144</v>
      </c>
      <c r="E3122" s="216" t="s">
        <v>4883</v>
      </c>
      <c r="F3122" s="217" t="s">
        <v>4884</v>
      </c>
      <c r="G3122" s="218" t="s">
        <v>176</v>
      </c>
      <c r="H3122" s="219">
        <v>113.045</v>
      </c>
      <c r="I3122" s="220"/>
      <c r="J3122" s="221">
        <f>ROUND(I3122*H3122,2)</f>
        <v>0</v>
      </c>
      <c r="K3122" s="217" t="s">
        <v>148</v>
      </c>
      <c r="L3122" s="47"/>
      <c r="M3122" s="222" t="s">
        <v>19</v>
      </c>
      <c r="N3122" s="223" t="s">
        <v>40</v>
      </c>
      <c r="O3122" s="87"/>
      <c r="P3122" s="224">
        <f>O3122*H3122</f>
        <v>0</v>
      </c>
      <c r="Q3122" s="224">
        <v>0.00264</v>
      </c>
      <c r="R3122" s="224">
        <f>Q3122*H3122</f>
        <v>0.2984388</v>
      </c>
      <c r="S3122" s="224">
        <v>0</v>
      </c>
      <c r="T3122" s="225">
        <f>S3122*H3122</f>
        <v>0</v>
      </c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R3122" s="226" t="s">
        <v>248</v>
      </c>
      <c r="AT3122" s="226" t="s">
        <v>144</v>
      </c>
      <c r="AU3122" s="226" t="s">
        <v>79</v>
      </c>
      <c r="AY3122" s="20" t="s">
        <v>142</v>
      </c>
      <c r="BE3122" s="227">
        <f>IF(N3122="základní",J3122,0)</f>
        <v>0</v>
      </c>
      <c r="BF3122" s="227">
        <f>IF(N3122="snížená",J3122,0)</f>
        <v>0</v>
      </c>
      <c r="BG3122" s="227">
        <f>IF(N3122="zákl. přenesená",J3122,0)</f>
        <v>0</v>
      </c>
      <c r="BH3122" s="227">
        <f>IF(N3122="sníž. přenesená",J3122,0)</f>
        <v>0</v>
      </c>
      <c r="BI3122" s="227">
        <f>IF(N3122="nulová",J3122,0)</f>
        <v>0</v>
      </c>
      <c r="BJ3122" s="20" t="s">
        <v>77</v>
      </c>
      <c r="BK3122" s="227">
        <f>ROUND(I3122*H3122,2)</f>
        <v>0</v>
      </c>
      <c r="BL3122" s="20" t="s">
        <v>248</v>
      </c>
      <c r="BM3122" s="226" t="s">
        <v>4885</v>
      </c>
    </row>
    <row r="3123" s="2" customFormat="1">
      <c r="A3123" s="41"/>
      <c r="B3123" s="42"/>
      <c r="C3123" s="43"/>
      <c r="D3123" s="228" t="s">
        <v>151</v>
      </c>
      <c r="E3123" s="43"/>
      <c r="F3123" s="229" t="s">
        <v>4886</v>
      </c>
      <c r="G3123" s="43"/>
      <c r="H3123" s="43"/>
      <c r="I3123" s="230"/>
      <c r="J3123" s="43"/>
      <c r="K3123" s="43"/>
      <c r="L3123" s="47"/>
      <c r="M3123" s="231"/>
      <c r="N3123" s="232"/>
      <c r="O3123" s="87"/>
      <c r="P3123" s="87"/>
      <c r="Q3123" s="87"/>
      <c r="R3123" s="87"/>
      <c r="S3123" s="87"/>
      <c r="T3123" s="88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T3123" s="20" t="s">
        <v>151</v>
      </c>
      <c r="AU3123" s="20" t="s">
        <v>79</v>
      </c>
    </row>
    <row r="3124" s="13" customFormat="1">
      <c r="A3124" s="13"/>
      <c r="B3124" s="233"/>
      <c r="C3124" s="234"/>
      <c r="D3124" s="235" t="s">
        <v>153</v>
      </c>
      <c r="E3124" s="236" t="s">
        <v>19</v>
      </c>
      <c r="F3124" s="237" t="s">
        <v>4887</v>
      </c>
      <c r="G3124" s="234"/>
      <c r="H3124" s="236" t="s">
        <v>19</v>
      </c>
      <c r="I3124" s="238"/>
      <c r="J3124" s="234"/>
      <c r="K3124" s="234"/>
      <c r="L3124" s="239"/>
      <c r="M3124" s="240"/>
      <c r="N3124" s="241"/>
      <c r="O3124" s="241"/>
      <c r="P3124" s="241"/>
      <c r="Q3124" s="241"/>
      <c r="R3124" s="241"/>
      <c r="S3124" s="241"/>
      <c r="T3124" s="242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3" t="s">
        <v>153</v>
      </c>
      <c r="AU3124" s="243" t="s">
        <v>79</v>
      </c>
      <c r="AV3124" s="13" t="s">
        <v>77</v>
      </c>
      <c r="AW3124" s="13" t="s">
        <v>31</v>
      </c>
      <c r="AX3124" s="13" t="s">
        <v>69</v>
      </c>
      <c r="AY3124" s="243" t="s">
        <v>142</v>
      </c>
    </row>
    <row r="3125" s="14" customFormat="1">
      <c r="A3125" s="14"/>
      <c r="B3125" s="244"/>
      <c r="C3125" s="245"/>
      <c r="D3125" s="235" t="s">
        <v>153</v>
      </c>
      <c r="E3125" s="246" t="s">
        <v>19</v>
      </c>
      <c r="F3125" s="247" t="s">
        <v>1510</v>
      </c>
      <c r="G3125" s="245"/>
      <c r="H3125" s="248">
        <v>89</v>
      </c>
      <c r="I3125" s="249"/>
      <c r="J3125" s="245"/>
      <c r="K3125" s="245"/>
      <c r="L3125" s="250"/>
      <c r="M3125" s="251"/>
      <c r="N3125" s="252"/>
      <c r="O3125" s="252"/>
      <c r="P3125" s="252"/>
      <c r="Q3125" s="252"/>
      <c r="R3125" s="252"/>
      <c r="S3125" s="252"/>
      <c r="T3125" s="253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4" t="s">
        <v>153</v>
      </c>
      <c r="AU3125" s="254" t="s">
        <v>79</v>
      </c>
      <c r="AV3125" s="14" t="s">
        <v>79</v>
      </c>
      <c r="AW3125" s="14" t="s">
        <v>31</v>
      </c>
      <c r="AX3125" s="14" t="s">
        <v>69</v>
      </c>
      <c r="AY3125" s="254" t="s">
        <v>142</v>
      </c>
    </row>
    <row r="3126" s="14" customFormat="1">
      <c r="A3126" s="14"/>
      <c r="B3126" s="244"/>
      <c r="C3126" s="245"/>
      <c r="D3126" s="235" t="s">
        <v>153</v>
      </c>
      <c r="E3126" s="246" t="s">
        <v>19</v>
      </c>
      <c r="F3126" s="247" t="s">
        <v>4888</v>
      </c>
      <c r="G3126" s="245"/>
      <c r="H3126" s="248">
        <v>-15.005000000000001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153</v>
      </c>
      <c r="AU3126" s="254" t="s">
        <v>79</v>
      </c>
      <c r="AV3126" s="14" t="s">
        <v>79</v>
      </c>
      <c r="AW3126" s="14" t="s">
        <v>31</v>
      </c>
      <c r="AX3126" s="14" t="s">
        <v>69</v>
      </c>
      <c r="AY3126" s="254" t="s">
        <v>142</v>
      </c>
    </row>
    <row r="3127" s="13" customFormat="1">
      <c r="A3127" s="13"/>
      <c r="B3127" s="233"/>
      <c r="C3127" s="234"/>
      <c r="D3127" s="235" t="s">
        <v>153</v>
      </c>
      <c r="E3127" s="236" t="s">
        <v>19</v>
      </c>
      <c r="F3127" s="237" t="s">
        <v>4889</v>
      </c>
      <c r="G3127" s="234"/>
      <c r="H3127" s="236" t="s">
        <v>19</v>
      </c>
      <c r="I3127" s="238"/>
      <c r="J3127" s="234"/>
      <c r="K3127" s="234"/>
      <c r="L3127" s="239"/>
      <c r="M3127" s="240"/>
      <c r="N3127" s="241"/>
      <c r="O3127" s="241"/>
      <c r="P3127" s="241"/>
      <c r="Q3127" s="241"/>
      <c r="R3127" s="241"/>
      <c r="S3127" s="241"/>
      <c r="T3127" s="242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3" t="s">
        <v>153</v>
      </c>
      <c r="AU3127" s="243" t="s">
        <v>79</v>
      </c>
      <c r="AV3127" s="13" t="s">
        <v>77</v>
      </c>
      <c r="AW3127" s="13" t="s">
        <v>31</v>
      </c>
      <c r="AX3127" s="13" t="s">
        <v>69</v>
      </c>
      <c r="AY3127" s="243" t="s">
        <v>142</v>
      </c>
    </row>
    <row r="3128" s="14" customFormat="1">
      <c r="A3128" s="14"/>
      <c r="B3128" s="244"/>
      <c r="C3128" s="245"/>
      <c r="D3128" s="235" t="s">
        <v>153</v>
      </c>
      <c r="E3128" s="246" t="s">
        <v>19</v>
      </c>
      <c r="F3128" s="247" t="s">
        <v>4890</v>
      </c>
      <c r="G3128" s="245"/>
      <c r="H3128" s="248">
        <v>1.3400000000000001</v>
      </c>
      <c r="I3128" s="249"/>
      <c r="J3128" s="245"/>
      <c r="K3128" s="245"/>
      <c r="L3128" s="250"/>
      <c r="M3128" s="251"/>
      <c r="N3128" s="252"/>
      <c r="O3128" s="252"/>
      <c r="P3128" s="252"/>
      <c r="Q3128" s="252"/>
      <c r="R3128" s="252"/>
      <c r="S3128" s="252"/>
      <c r="T3128" s="253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4" t="s">
        <v>153</v>
      </c>
      <c r="AU3128" s="254" t="s">
        <v>79</v>
      </c>
      <c r="AV3128" s="14" t="s">
        <v>79</v>
      </c>
      <c r="AW3128" s="14" t="s">
        <v>31</v>
      </c>
      <c r="AX3128" s="14" t="s">
        <v>69</v>
      </c>
      <c r="AY3128" s="254" t="s">
        <v>142</v>
      </c>
    </row>
    <row r="3129" s="13" customFormat="1">
      <c r="A3129" s="13"/>
      <c r="B3129" s="233"/>
      <c r="C3129" s="234"/>
      <c r="D3129" s="235" t="s">
        <v>153</v>
      </c>
      <c r="E3129" s="236" t="s">
        <v>19</v>
      </c>
      <c r="F3129" s="237" t="s">
        <v>4891</v>
      </c>
      <c r="G3129" s="234"/>
      <c r="H3129" s="236" t="s">
        <v>19</v>
      </c>
      <c r="I3129" s="238"/>
      <c r="J3129" s="234"/>
      <c r="K3129" s="234"/>
      <c r="L3129" s="239"/>
      <c r="M3129" s="240"/>
      <c r="N3129" s="241"/>
      <c r="O3129" s="241"/>
      <c r="P3129" s="241"/>
      <c r="Q3129" s="241"/>
      <c r="R3129" s="241"/>
      <c r="S3129" s="241"/>
      <c r="T3129" s="242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3" t="s">
        <v>153</v>
      </c>
      <c r="AU3129" s="243" t="s">
        <v>79</v>
      </c>
      <c r="AV3129" s="13" t="s">
        <v>77</v>
      </c>
      <c r="AW3129" s="13" t="s">
        <v>31</v>
      </c>
      <c r="AX3129" s="13" t="s">
        <v>69</v>
      </c>
      <c r="AY3129" s="243" t="s">
        <v>142</v>
      </c>
    </row>
    <row r="3130" s="14" customFormat="1">
      <c r="A3130" s="14"/>
      <c r="B3130" s="244"/>
      <c r="C3130" s="245"/>
      <c r="D3130" s="235" t="s">
        <v>153</v>
      </c>
      <c r="E3130" s="246" t="s">
        <v>19</v>
      </c>
      <c r="F3130" s="247" t="s">
        <v>4892</v>
      </c>
      <c r="G3130" s="245"/>
      <c r="H3130" s="248">
        <v>2.2000000000000002</v>
      </c>
      <c r="I3130" s="249"/>
      <c r="J3130" s="245"/>
      <c r="K3130" s="245"/>
      <c r="L3130" s="250"/>
      <c r="M3130" s="251"/>
      <c r="N3130" s="252"/>
      <c r="O3130" s="252"/>
      <c r="P3130" s="252"/>
      <c r="Q3130" s="252"/>
      <c r="R3130" s="252"/>
      <c r="S3130" s="252"/>
      <c r="T3130" s="253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4" t="s">
        <v>153</v>
      </c>
      <c r="AU3130" s="254" t="s">
        <v>79</v>
      </c>
      <c r="AV3130" s="14" t="s">
        <v>79</v>
      </c>
      <c r="AW3130" s="14" t="s">
        <v>31</v>
      </c>
      <c r="AX3130" s="14" t="s">
        <v>69</v>
      </c>
      <c r="AY3130" s="254" t="s">
        <v>142</v>
      </c>
    </row>
    <row r="3131" s="13" customFormat="1">
      <c r="A3131" s="13"/>
      <c r="B3131" s="233"/>
      <c r="C3131" s="234"/>
      <c r="D3131" s="235" t="s">
        <v>153</v>
      </c>
      <c r="E3131" s="236" t="s">
        <v>19</v>
      </c>
      <c r="F3131" s="237" t="s">
        <v>4893</v>
      </c>
      <c r="G3131" s="234"/>
      <c r="H3131" s="236" t="s">
        <v>19</v>
      </c>
      <c r="I3131" s="238"/>
      <c r="J3131" s="234"/>
      <c r="K3131" s="234"/>
      <c r="L3131" s="239"/>
      <c r="M3131" s="240"/>
      <c r="N3131" s="241"/>
      <c r="O3131" s="241"/>
      <c r="P3131" s="241"/>
      <c r="Q3131" s="241"/>
      <c r="R3131" s="241"/>
      <c r="S3131" s="241"/>
      <c r="T3131" s="242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3" t="s">
        <v>153</v>
      </c>
      <c r="AU3131" s="243" t="s">
        <v>79</v>
      </c>
      <c r="AV3131" s="13" t="s">
        <v>77</v>
      </c>
      <c r="AW3131" s="13" t="s">
        <v>31</v>
      </c>
      <c r="AX3131" s="13" t="s">
        <v>69</v>
      </c>
      <c r="AY3131" s="243" t="s">
        <v>142</v>
      </c>
    </row>
    <row r="3132" s="14" customFormat="1">
      <c r="A3132" s="14"/>
      <c r="B3132" s="244"/>
      <c r="C3132" s="245"/>
      <c r="D3132" s="235" t="s">
        <v>153</v>
      </c>
      <c r="E3132" s="246" t="s">
        <v>19</v>
      </c>
      <c r="F3132" s="247" t="s">
        <v>4894</v>
      </c>
      <c r="G3132" s="245"/>
      <c r="H3132" s="248">
        <v>35.509999999999998</v>
      </c>
      <c r="I3132" s="249"/>
      <c r="J3132" s="245"/>
      <c r="K3132" s="245"/>
      <c r="L3132" s="250"/>
      <c r="M3132" s="251"/>
      <c r="N3132" s="252"/>
      <c r="O3132" s="252"/>
      <c r="P3132" s="252"/>
      <c r="Q3132" s="252"/>
      <c r="R3132" s="252"/>
      <c r="S3132" s="252"/>
      <c r="T3132" s="253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4" t="s">
        <v>153</v>
      </c>
      <c r="AU3132" s="254" t="s">
        <v>79</v>
      </c>
      <c r="AV3132" s="14" t="s">
        <v>79</v>
      </c>
      <c r="AW3132" s="14" t="s">
        <v>31</v>
      </c>
      <c r="AX3132" s="14" t="s">
        <v>69</v>
      </c>
      <c r="AY3132" s="254" t="s">
        <v>142</v>
      </c>
    </row>
    <row r="3133" s="15" customFormat="1">
      <c r="A3133" s="15"/>
      <c r="B3133" s="255"/>
      <c r="C3133" s="256"/>
      <c r="D3133" s="235" t="s">
        <v>153</v>
      </c>
      <c r="E3133" s="257" t="s">
        <v>19</v>
      </c>
      <c r="F3133" s="258" t="s">
        <v>158</v>
      </c>
      <c r="G3133" s="256"/>
      <c r="H3133" s="259">
        <v>113.04500000000002</v>
      </c>
      <c r="I3133" s="260"/>
      <c r="J3133" s="256"/>
      <c r="K3133" s="256"/>
      <c r="L3133" s="261"/>
      <c r="M3133" s="262"/>
      <c r="N3133" s="263"/>
      <c r="O3133" s="263"/>
      <c r="P3133" s="263"/>
      <c r="Q3133" s="263"/>
      <c r="R3133" s="263"/>
      <c r="S3133" s="263"/>
      <c r="T3133" s="264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65" t="s">
        <v>153</v>
      </c>
      <c r="AU3133" s="265" t="s">
        <v>79</v>
      </c>
      <c r="AV3133" s="15" t="s">
        <v>149</v>
      </c>
      <c r="AW3133" s="15" t="s">
        <v>31</v>
      </c>
      <c r="AX3133" s="15" t="s">
        <v>77</v>
      </c>
      <c r="AY3133" s="265" t="s">
        <v>142</v>
      </c>
    </row>
    <row r="3134" s="2" customFormat="1" ht="21.75" customHeight="1">
      <c r="A3134" s="41"/>
      <c r="B3134" s="42"/>
      <c r="C3134" s="215" t="s">
        <v>4895</v>
      </c>
      <c r="D3134" s="215" t="s">
        <v>144</v>
      </c>
      <c r="E3134" s="216" t="s">
        <v>4896</v>
      </c>
      <c r="F3134" s="217" t="s">
        <v>4897</v>
      </c>
      <c r="G3134" s="218" t="s">
        <v>176</v>
      </c>
      <c r="H3134" s="219">
        <v>6.2999999999999998</v>
      </c>
      <c r="I3134" s="220"/>
      <c r="J3134" s="221">
        <f>ROUND(I3134*H3134,2)</f>
        <v>0</v>
      </c>
      <c r="K3134" s="217" t="s">
        <v>148</v>
      </c>
      <c r="L3134" s="47"/>
      <c r="M3134" s="222" t="s">
        <v>19</v>
      </c>
      <c r="N3134" s="223" t="s">
        <v>40</v>
      </c>
      <c r="O3134" s="87"/>
      <c r="P3134" s="224">
        <f>O3134*H3134</f>
        <v>0</v>
      </c>
      <c r="Q3134" s="224">
        <v>0.00315</v>
      </c>
      <c r="R3134" s="224">
        <f>Q3134*H3134</f>
        <v>0.019844999999999998</v>
      </c>
      <c r="S3134" s="224">
        <v>0</v>
      </c>
      <c r="T3134" s="225">
        <f>S3134*H3134</f>
        <v>0</v>
      </c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R3134" s="226" t="s">
        <v>248</v>
      </c>
      <c r="AT3134" s="226" t="s">
        <v>144</v>
      </c>
      <c r="AU3134" s="226" t="s">
        <v>79</v>
      </c>
      <c r="AY3134" s="20" t="s">
        <v>142</v>
      </c>
      <c r="BE3134" s="227">
        <f>IF(N3134="základní",J3134,0)</f>
        <v>0</v>
      </c>
      <c r="BF3134" s="227">
        <f>IF(N3134="snížená",J3134,0)</f>
        <v>0</v>
      </c>
      <c r="BG3134" s="227">
        <f>IF(N3134="zákl. přenesená",J3134,0)</f>
        <v>0</v>
      </c>
      <c r="BH3134" s="227">
        <f>IF(N3134="sníž. přenesená",J3134,0)</f>
        <v>0</v>
      </c>
      <c r="BI3134" s="227">
        <f>IF(N3134="nulová",J3134,0)</f>
        <v>0</v>
      </c>
      <c r="BJ3134" s="20" t="s">
        <v>77</v>
      </c>
      <c r="BK3134" s="227">
        <f>ROUND(I3134*H3134,2)</f>
        <v>0</v>
      </c>
      <c r="BL3134" s="20" t="s">
        <v>248</v>
      </c>
      <c r="BM3134" s="226" t="s">
        <v>4898</v>
      </c>
    </row>
    <row r="3135" s="2" customFormat="1">
      <c r="A3135" s="41"/>
      <c r="B3135" s="42"/>
      <c r="C3135" s="43"/>
      <c r="D3135" s="228" t="s">
        <v>151</v>
      </c>
      <c r="E3135" s="43"/>
      <c r="F3135" s="229" t="s">
        <v>4899</v>
      </c>
      <c r="G3135" s="43"/>
      <c r="H3135" s="43"/>
      <c r="I3135" s="230"/>
      <c r="J3135" s="43"/>
      <c r="K3135" s="43"/>
      <c r="L3135" s="47"/>
      <c r="M3135" s="231"/>
      <c r="N3135" s="232"/>
      <c r="O3135" s="87"/>
      <c r="P3135" s="87"/>
      <c r="Q3135" s="87"/>
      <c r="R3135" s="87"/>
      <c r="S3135" s="87"/>
      <c r="T3135" s="88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T3135" s="20" t="s">
        <v>151</v>
      </c>
      <c r="AU3135" s="20" t="s">
        <v>79</v>
      </c>
    </row>
    <row r="3136" s="13" customFormat="1">
      <c r="A3136" s="13"/>
      <c r="B3136" s="233"/>
      <c r="C3136" s="234"/>
      <c r="D3136" s="235" t="s">
        <v>153</v>
      </c>
      <c r="E3136" s="236" t="s">
        <v>19</v>
      </c>
      <c r="F3136" s="237" t="s">
        <v>4900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153</v>
      </c>
      <c r="AU3136" s="243" t="s">
        <v>79</v>
      </c>
      <c r="AV3136" s="13" t="s">
        <v>77</v>
      </c>
      <c r="AW3136" s="13" t="s">
        <v>31</v>
      </c>
      <c r="AX3136" s="13" t="s">
        <v>69</v>
      </c>
      <c r="AY3136" s="243" t="s">
        <v>142</v>
      </c>
    </row>
    <row r="3137" s="14" customFormat="1">
      <c r="A3137" s="14"/>
      <c r="B3137" s="244"/>
      <c r="C3137" s="245"/>
      <c r="D3137" s="235" t="s">
        <v>153</v>
      </c>
      <c r="E3137" s="246" t="s">
        <v>19</v>
      </c>
      <c r="F3137" s="247" t="s">
        <v>4901</v>
      </c>
      <c r="G3137" s="245"/>
      <c r="H3137" s="248">
        <v>6.2999999999999998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153</v>
      </c>
      <c r="AU3137" s="254" t="s">
        <v>79</v>
      </c>
      <c r="AV3137" s="14" t="s">
        <v>79</v>
      </c>
      <c r="AW3137" s="14" t="s">
        <v>31</v>
      </c>
      <c r="AX3137" s="14" t="s">
        <v>69</v>
      </c>
      <c r="AY3137" s="254" t="s">
        <v>142</v>
      </c>
    </row>
    <row r="3138" s="15" customFormat="1">
      <c r="A3138" s="15"/>
      <c r="B3138" s="255"/>
      <c r="C3138" s="256"/>
      <c r="D3138" s="235" t="s">
        <v>153</v>
      </c>
      <c r="E3138" s="257" t="s">
        <v>19</v>
      </c>
      <c r="F3138" s="258" t="s">
        <v>158</v>
      </c>
      <c r="G3138" s="256"/>
      <c r="H3138" s="259">
        <v>6.2999999999999998</v>
      </c>
      <c r="I3138" s="260"/>
      <c r="J3138" s="256"/>
      <c r="K3138" s="256"/>
      <c r="L3138" s="261"/>
      <c r="M3138" s="262"/>
      <c r="N3138" s="263"/>
      <c r="O3138" s="263"/>
      <c r="P3138" s="263"/>
      <c r="Q3138" s="263"/>
      <c r="R3138" s="263"/>
      <c r="S3138" s="263"/>
      <c r="T3138" s="264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65" t="s">
        <v>153</v>
      </c>
      <c r="AU3138" s="265" t="s">
        <v>79</v>
      </c>
      <c r="AV3138" s="15" t="s">
        <v>149</v>
      </c>
      <c r="AW3138" s="15" t="s">
        <v>31</v>
      </c>
      <c r="AX3138" s="15" t="s">
        <v>77</v>
      </c>
      <c r="AY3138" s="265" t="s">
        <v>142</v>
      </c>
    </row>
    <row r="3139" s="2" customFormat="1" ht="24.15" customHeight="1">
      <c r="A3139" s="41"/>
      <c r="B3139" s="42"/>
      <c r="C3139" s="215" t="s">
        <v>4902</v>
      </c>
      <c r="D3139" s="215" t="s">
        <v>144</v>
      </c>
      <c r="E3139" s="216" t="s">
        <v>4903</v>
      </c>
      <c r="F3139" s="217" t="s">
        <v>4904</v>
      </c>
      <c r="G3139" s="218" t="s">
        <v>176</v>
      </c>
      <c r="H3139" s="219">
        <v>10.810000000000001</v>
      </c>
      <c r="I3139" s="220"/>
      <c r="J3139" s="221">
        <f>ROUND(I3139*H3139,2)</f>
        <v>0</v>
      </c>
      <c r="K3139" s="217" t="s">
        <v>148</v>
      </c>
      <c r="L3139" s="47"/>
      <c r="M3139" s="222" t="s">
        <v>19</v>
      </c>
      <c r="N3139" s="223" t="s">
        <v>40</v>
      </c>
      <c r="O3139" s="87"/>
      <c r="P3139" s="224">
        <f>O3139*H3139</f>
        <v>0</v>
      </c>
      <c r="Q3139" s="224">
        <v>0.00149</v>
      </c>
      <c r="R3139" s="224">
        <f>Q3139*H3139</f>
        <v>0.0161069</v>
      </c>
      <c r="S3139" s="224">
        <v>0</v>
      </c>
      <c r="T3139" s="225">
        <f>S3139*H3139</f>
        <v>0</v>
      </c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R3139" s="226" t="s">
        <v>248</v>
      </c>
      <c r="AT3139" s="226" t="s">
        <v>144</v>
      </c>
      <c r="AU3139" s="226" t="s">
        <v>79</v>
      </c>
      <c r="AY3139" s="20" t="s">
        <v>142</v>
      </c>
      <c r="BE3139" s="227">
        <f>IF(N3139="základní",J3139,0)</f>
        <v>0</v>
      </c>
      <c r="BF3139" s="227">
        <f>IF(N3139="snížená",J3139,0)</f>
        <v>0</v>
      </c>
      <c r="BG3139" s="227">
        <f>IF(N3139="zákl. přenesená",J3139,0)</f>
        <v>0</v>
      </c>
      <c r="BH3139" s="227">
        <f>IF(N3139="sníž. přenesená",J3139,0)</f>
        <v>0</v>
      </c>
      <c r="BI3139" s="227">
        <f>IF(N3139="nulová",J3139,0)</f>
        <v>0</v>
      </c>
      <c r="BJ3139" s="20" t="s">
        <v>77</v>
      </c>
      <c r="BK3139" s="227">
        <f>ROUND(I3139*H3139,2)</f>
        <v>0</v>
      </c>
      <c r="BL3139" s="20" t="s">
        <v>248</v>
      </c>
      <c r="BM3139" s="226" t="s">
        <v>4905</v>
      </c>
    </row>
    <row r="3140" s="2" customFormat="1">
      <c r="A3140" s="41"/>
      <c r="B3140" s="42"/>
      <c r="C3140" s="43"/>
      <c r="D3140" s="228" t="s">
        <v>151</v>
      </c>
      <c r="E3140" s="43"/>
      <c r="F3140" s="229" t="s">
        <v>4906</v>
      </c>
      <c r="G3140" s="43"/>
      <c r="H3140" s="43"/>
      <c r="I3140" s="230"/>
      <c r="J3140" s="43"/>
      <c r="K3140" s="43"/>
      <c r="L3140" s="47"/>
      <c r="M3140" s="231"/>
      <c r="N3140" s="232"/>
      <c r="O3140" s="87"/>
      <c r="P3140" s="87"/>
      <c r="Q3140" s="87"/>
      <c r="R3140" s="87"/>
      <c r="S3140" s="87"/>
      <c r="T3140" s="88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T3140" s="20" t="s">
        <v>151</v>
      </c>
      <c r="AU3140" s="20" t="s">
        <v>79</v>
      </c>
    </row>
    <row r="3141" s="13" customFormat="1">
      <c r="A3141" s="13"/>
      <c r="B3141" s="233"/>
      <c r="C3141" s="234"/>
      <c r="D3141" s="235" t="s">
        <v>153</v>
      </c>
      <c r="E3141" s="236" t="s">
        <v>19</v>
      </c>
      <c r="F3141" s="237" t="s">
        <v>4907</v>
      </c>
      <c r="G3141" s="234"/>
      <c r="H3141" s="236" t="s">
        <v>19</v>
      </c>
      <c r="I3141" s="238"/>
      <c r="J3141" s="234"/>
      <c r="K3141" s="234"/>
      <c r="L3141" s="239"/>
      <c r="M3141" s="240"/>
      <c r="N3141" s="241"/>
      <c r="O3141" s="241"/>
      <c r="P3141" s="241"/>
      <c r="Q3141" s="241"/>
      <c r="R3141" s="241"/>
      <c r="S3141" s="241"/>
      <c r="T3141" s="242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3" t="s">
        <v>153</v>
      </c>
      <c r="AU3141" s="243" t="s">
        <v>79</v>
      </c>
      <c r="AV3141" s="13" t="s">
        <v>77</v>
      </c>
      <c r="AW3141" s="13" t="s">
        <v>31</v>
      </c>
      <c r="AX3141" s="13" t="s">
        <v>69</v>
      </c>
      <c r="AY3141" s="243" t="s">
        <v>142</v>
      </c>
    </row>
    <row r="3142" s="14" customFormat="1">
      <c r="A3142" s="14"/>
      <c r="B3142" s="244"/>
      <c r="C3142" s="245"/>
      <c r="D3142" s="235" t="s">
        <v>153</v>
      </c>
      <c r="E3142" s="246" t="s">
        <v>19</v>
      </c>
      <c r="F3142" s="247" t="s">
        <v>4817</v>
      </c>
      <c r="G3142" s="245"/>
      <c r="H3142" s="248">
        <v>3.3100000000000001</v>
      </c>
      <c r="I3142" s="249"/>
      <c r="J3142" s="245"/>
      <c r="K3142" s="245"/>
      <c r="L3142" s="250"/>
      <c r="M3142" s="251"/>
      <c r="N3142" s="252"/>
      <c r="O3142" s="252"/>
      <c r="P3142" s="252"/>
      <c r="Q3142" s="252"/>
      <c r="R3142" s="252"/>
      <c r="S3142" s="252"/>
      <c r="T3142" s="253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4" t="s">
        <v>153</v>
      </c>
      <c r="AU3142" s="254" t="s">
        <v>79</v>
      </c>
      <c r="AV3142" s="14" t="s">
        <v>79</v>
      </c>
      <c r="AW3142" s="14" t="s">
        <v>31</v>
      </c>
      <c r="AX3142" s="14" t="s">
        <v>69</v>
      </c>
      <c r="AY3142" s="254" t="s">
        <v>142</v>
      </c>
    </row>
    <row r="3143" s="13" customFormat="1">
      <c r="A3143" s="13"/>
      <c r="B3143" s="233"/>
      <c r="C3143" s="234"/>
      <c r="D3143" s="235" t="s">
        <v>153</v>
      </c>
      <c r="E3143" s="236" t="s">
        <v>19</v>
      </c>
      <c r="F3143" s="237" t="s">
        <v>4908</v>
      </c>
      <c r="G3143" s="234"/>
      <c r="H3143" s="236" t="s">
        <v>19</v>
      </c>
      <c r="I3143" s="238"/>
      <c r="J3143" s="234"/>
      <c r="K3143" s="234"/>
      <c r="L3143" s="239"/>
      <c r="M3143" s="240"/>
      <c r="N3143" s="241"/>
      <c r="O3143" s="241"/>
      <c r="P3143" s="241"/>
      <c r="Q3143" s="241"/>
      <c r="R3143" s="241"/>
      <c r="S3143" s="241"/>
      <c r="T3143" s="242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3" t="s">
        <v>153</v>
      </c>
      <c r="AU3143" s="243" t="s">
        <v>79</v>
      </c>
      <c r="AV3143" s="13" t="s">
        <v>77</v>
      </c>
      <c r="AW3143" s="13" t="s">
        <v>31</v>
      </c>
      <c r="AX3143" s="13" t="s">
        <v>69</v>
      </c>
      <c r="AY3143" s="243" t="s">
        <v>142</v>
      </c>
    </row>
    <row r="3144" s="14" customFormat="1">
      <c r="A3144" s="14"/>
      <c r="B3144" s="244"/>
      <c r="C3144" s="245"/>
      <c r="D3144" s="235" t="s">
        <v>153</v>
      </c>
      <c r="E3144" s="246" t="s">
        <v>19</v>
      </c>
      <c r="F3144" s="247" t="s">
        <v>4867</v>
      </c>
      <c r="G3144" s="245"/>
      <c r="H3144" s="248">
        <v>7.5</v>
      </c>
      <c r="I3144" s="249"/>
      <c r="J3144" s="245"/>
      <c r="K3144" s="245"/>
      <c r="L3144" s="250"/>
      <c r="M3144" s="251"/>
      <c r="N3144" s="252"/>
      <c r="O3144" s="252"/>
      <c r="P3144" s="252"/>
      <c r="Q3144" s="252"/>
      <c r="R3144" s="252"/>
      <c r="S3144" s="252"/>
      <c r="T3144" s="253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4" t="s">
        <v>153</v>
      </c>
      <c r="AU3144" s="254" t="s">
        <v>79</v>
      </c>
      <c r="AV3144" s="14" t="s">
        <v>79</v>
      </c>
      <c r="AW3144" s="14" t="s">
        <v>31</v>
      </c>
      <c r="AX3144" s="14" t="s">
        <v>69</v>
      </c>
      <c r="AY3144" s="254" t="s">
        <v>142</v>
      </c>
    </row>
    <row r="3145" s="15" customFormat="1">
      <c r="A3145" s="15"/>
      <c r="B3145" s="255"/>
      <c r="C3145" s="256"/>
      <c r="D3145" s="235" t="s">
        <v>153</v>
      </c>
      <c r="E3145" s="257" t="s">
        <v>19</v>
      </c>
      <c r="F3145" s="258" t="s">
        <v>158</v>
      </c>
      <c r="G3145" s="256"/>
      <c r="H3145" s="259">
        <v>10.810000000000001</v>
      </c>
      <c r="I3145" s="260"/>
      <c r="J3145" s="256"/>
      <c r="K3145" s="256"/>
      <c r="L3145" s="261"/>
      <c r="M3145" s="262"/>
      <c r="N3145" s="263"/>
      <c r="O3145" s="263"/>
      <c r="P3145" s="263"/>
      <c r="Q3145" s="263"/>
      <c r="R3145" s="263"/>
      <c r="S3145" s="263"/>
      <c r="T3145" s="264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65" t="s">
        <v>153</v>
      </c>
      <c r="AU3145" s="265" t="s">
        <v>79</v>
      </c>
      <c r="AV3145" s="15" t="s">
        <v>149</v>
      </c>
      <c r="AW3145" s="15" t="s">
        <v>31</v>
      </c>
      <c r="AX3145" s="15" t="s">
        <v>77</v>
      </c>
      <c r="AY3145" s="265" t="s">
        <v>142</v>
      </c>
    </row>
    <row r="3146" s="2" customFormat="1" ht="16.5" customHeight="1">
      <c r="A3146" s="41"/>
      <c r="B3146" s="42"/>
      <c r="C3146" s="215" t="s">
        <v>4909</v>
      </c>
      <c r="D3146" s="215" t="s">
        <v>144</v>
      </c>
      <c r="E3146" s="216" t="s">
        <v>4910</v>
      </c>
      <c r="F3146" s="217" t="s">
        <v>4911</v>
      </c>
      <c r="G3146" s="218" t="s">
        <v>176</v>
      </c>
      <c r="H3146" s="219">
        <v>83.200000000000003</v>
      </c>
      <c r="I3146" s="220"/>
      <c r="J3146" s="221">
        <f>ROUND(I3146*H3146,2)</f>
        <v>0</v>
      </c>
      <c r="K3146" s="217" t="s">
        <v>148</v>
      </c>
      <c r="L3146" s="47"/>
      <c r="M3146" s="222" t="s">
        <v>19</v>
      </c>
      <c r="N3146" s="223" t="s">
        <v>40</v>
      </c>
      <c r="O3146" s="87"/>
      <c r="P3146" s="224">
        <f>O3146*H3146</f>
        <v>0</v>
      </c>
      <c r="Q3146" s="224">
        <v>0.0036600000000000001</v>
      </c>
      <c r="R3146" s="224">
        <f>Q3146*H3146</f>
        <v>0.304512</v>
      </c>
      <c r="S3146" s="224">
        <v>0</v>
      </c>
      <c r="T3146" s="225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26" t="s">
        <v>248</v>
      </c>
      <c r="AT3146" s="226" t="s">
        <v>144</v>
      </c>
      <c r="AU3146" s="226" t="s">
        <v>79</v>
      </c>
      <c r="AY3146" s="20" t="s">
        <v>142</v>
      </c>
      <c r="BE3146" s="227">
        <f>IF(N3146="základní",J3146,0)</f>
        <v>0</v>
      </c>
      <c r="BF3146" s="227">
        <f>IF(N3146="snížená",J3146,0)</f>
        <v>0</v>
      </c>
      <c r="BG3146" s="227">
        <f>IF(N3146="zákl. přenesená",J3146,0)</f>
        <v>0</v>
      </c>
      <c r="BH3146" s="227">
        <f>IF(N3146="sníž. přenesená",J3146,0)</f>
        <v>0</v>
      </c>
      <c r="BI3146" s="227">
        <f>IF(N3146="nulová",J3146,0)</f>
        <v>0</v>
      </c>
      <c r="BJ3146" s="20" t="s">
        <v>77</v>
      </c>
      <c r="BK3146" s="227">
        <f>ROUND(I3146*H3146,2)</f>
        <v>0</v>
      </c>
      <c r="BL3146" s="20" t="s">
        <v>248</v>
      </c>
      <c r="BM3146" s="226" t="s">
        <v>4912</v>
      </c>
    </row>
    <row r="3147" s="2" customFormat="1">
      <c r="A3147" s="41"/>
      <c r="B3147" s="42"/>
      <c r="C3147" s="43"/>
      <c r="D3147" s="228" t="s">
        <v>151</v>
      </c>
      <c r="E3147" s="43"/>
      <c r="F3147" s="229" t="s">
        <v>4913</v>
      </c>
      <c r="G3147" s="43"/>
      <c r="H3147" s="43"/>
      <c r="I3147" s="230"/>
      <c r="J3147" s="43"/>
      <c r="K3147" s="43"/>
      <c r="L3147" s="47"/>
      <c r="M3147" s="231"/>
      <c r="N3147" s="232"/>
      <c r="O3147" s="87"/>
      <c r="P3147" s="87"/>
      <c r="Q3147" s="87"/>
      <c r="R3147" s="87"/>
      <c r="S3147" s="87"/>
      <c r="T3147" s="88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T3147" s="20" t="s">
        <v>151</v>
      </c>
      <c r="AU3147" s="20" t="s">
        <v>79</v>
      </c>
    </row>
    <row r="3148" s="13" customFormat="1">
      <c r="A3148" s="13"/>
      <c r="B3148" s="233"/>
      <c r="C3148" s="234"/>
      <c r="D3148" s="235" t="s">
        <v>153</v>
      </c>
      <c r="E3148" s="236" t="s">
        <v>19</v>
      </c>
      <c r="F3148" s="237" t="s">
        <v>4914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153</v>
      </c>
      <c r="AU3148" s="243" t="s">
        <v>79</v>
      </c>
      <c r="AV3148" s="13" t="s">
        <v>77</v>
      </c>
      <c r="AW3148" s="13" t="s">
        <v>31</v>
      </c>
      <c r="AX3148" s="13" t="s">
        <v>69</v>
      </c>
      <c r="AY3148" s="243" t="s">
        <v>142</v>
      </c>
    </row>
    <row r="3149" s="14" customFormat="1">
      <c r="A3149" s="14"/>
      <c r="B3149" s="244"/>
      <c r="C3149" s="245"/>
      <c r="D3149" s="235" t="s">
        <v>153</v>
      </c>
      <c r="E3149" s="246" t="s">
        <v>19</v>
      </c>
      <c r="F3149" s="247" t="s">
        <v>4853</v>
      </c>
      <c r="G3149" s="245"/>
      <c r="H3149" s="248">
        <v>83.200000000000003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153</v>
      </c>
      <c r="AU3149" s="254" t="s">
        <v>79</v>
      </c>
      <c r="AV3149" s="14" t="s">
        <v>79</v>
      </c>
      <c r="AW3149" s="14" t="s">
        <v>31</v>
      </c>
      <c r="AX3149" s="14" t="s">
        <v>69</v>
      </c>
      <c r="AY3149" s="254" t="s">
        <v>142</v>
      </c>
    </row>
    <row r="3150" s="15" customFormat="1">
      <c r="A3150" s="15"/>
      <c r="B3150" s="255"/>
      <c r="C3150" s="256"/>
      <c r="D3150" s="235" t="s">
        <v>153</v>
      </c>
      <c r="E3150" s="257" t="s">
        <v>19</v>
      </c>
      <c r="F3150" s="258" t="s">
        <v>158</v>
      </c>
      <c r="G3150" s="256"/>
      <c r="H3150" s="259">
        <v>83.200000000000003</v>
      </c>
      <c r="I3150" s="260"/>
      <c r="J3150" s="256"/>
      <c r="K3150" s="256"/>
      <c r="L3150" s="261"/>
      <c r="M3150" s="262"/>
      <c r="N3150" s="263"/>
      <c r="O3150" s="263"/>
      <c r="P3150" s="263"/>
      <c r="Q3150" s="263"/>
      <c r="R3150" s="263"/>
      <c r="S3150" s="263"/>
      <c r="T3150" s="264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T3150" s="265" t="s">
        <v>153</v>
      </c>
      <c r="AU3150" s="265" t="s">
        <v>79</v>
      </c>
      <c r="AV3150" s="15" t="s">
        <v>149</v>
      </c>
      <c r="AW3150" s="15" t="s">
        <v>31</v>
      </c>
      <c r="AX3150" s="15" t="s">
        <v>77</v>
      </c>
      <c r="AY3150" s="265" t="s">
        <v>142</v>
      </c>
    </row>
    <row r="3151" s="2" customFormat="1" ht="24.15" customHeight="1">
      <c r="A3151" s="41"/>
      <c r="B3151" s="42"/>
      <c r="C3151" s="215" t="s">
        <v>4915</v>
      </c>
      <c r="D3151" s="215" t="s">
        <v>144</v>
      </c>
      <c r="E3151" s="216" t="s">
        <v>4916</v>
      </c>
      <c r="F3151" s="217" t="s">
        <v>4917</v>
      </c>
      <c r="G3151" s="218" t="s">
        <v>176</v>
      </c>
      <c r="H3151" s="219">
        <v>78.099999999999994</v>
      </c>
      <c r="I3151" s="220"/>
      <c r="J3151" s="221">
        <f>ROUND(I3151*H3151,2)</f>
        <v>0</v>
      </c>
      <c r="K3151" s="217" t="s">
        <v>389</v>
      </c>
      <c r="L3151" s="47"/>
      <c r="M3151" s="222" t="s">
        <v>19</v>
      </c>
      <c r="N3151" s="223" t="s">
        <v>40</v>
      </c>
      <c r="O3151" s="87"/>
      <c r="P3151" s="224">
        <f>O3151*H3151</f>
        <v>0</v>
      </c>
      <c r="Q3151" s="224">
        <v>0.00364</v>
      </c>
      <c r="R3151" s="224">
        <f>Q3151*H3151</f>
        <v>0.28428399999999998</v>
      </c>
      <c r="S3151" s="224">
        <v>0</v>
      </c>
      <c r="T3151" s="225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6" t="s">
        <v>248</v>
      </c>
      <c r="AT3151" s="226" t="s">
        <v>144</v>
      </c>
      <c r="AU3151" s="226" t="s">
        <v>79</v>
      </c>
      <c r="AY3151" s="20" t="s">
        <v>142</v>
      </c>
      <c r="BE3151" s="227">
        <f>IF(N3151="základní",J3151,0)</f>
        <v>0</v>
      </c>
      <c r="BF3151" s="227">
        <f>IF(N3151="snížená",J3151,0)</f>
        <v>0</v>
      </c>
      <c r="BG3151" s="227">
        <f>IF(N3151="zákl. přenesená",J3151,0)</f>
        <v>0</v>
      </c>
      <c r="BH3151" s="227">
        <f>IF(N3151="sníž. přenesená",J3151,0)</f>
        <v>0</v>
      </c>
      <c r="BI3151" s="227">
        <f>IF(N3151="nulová",J3151,0)</f>
        <v>0</v>
      </c>
      <c r="BJ3151" s="20" t="s">
        <v>77</v>
      </c>
      <c r="BK3151" s="227">
        <f>ROUND(I3151*H3151,2)</f>
        <v>0</v>
      </c>
      <c r="BL3151" s="20" t="s">
        <v>248</v>
      </c>
      <c r="BM3151" s="226" t="s">
        <v>4918</v>
      </c>
    </row>
    <row r="3152" s="2" customFormat="1">
      <c r="A3152" s="41"/>
      <c r="B3152" s="42"/>
      <c r="C3152" s="43"/>
      <c r="D3152" s="228" t="s">
        <v>151</v>
      </c>
      <c r="E3152" s="43"/>
      <c r="F3152" s="229" t="s">
        <v>4919</v>
      </c>
      <c r="G3152" s="43"/>
      <c r="H3152" s="43"/>
      <c r="I3152" s="230"/>
      <c r="J3152" s="43"/>
      <c r="K3152" s="43"/>
      <c r="L3152" s="47"/>
      <c r="M3152" s="231"/>
      <c r="N3152" s="232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151</v>
      </c>
      <c r="AU3152" s="20" t="s">
        <v>79</v>
      </c>
    </row>
    <row r="3153" s="13" customFormat="1">
      <c r="A3153" s="13"/>
      <c r="B3153" s="233"/>
      <c r="C3153" s="234"/>
      <c r="D3153" s="235" t="s">
        <v>153</v>
      </c>
      <c r="E3153" s="236" t="s">
        <v>19</v>
      </c>
      <c r="F3153" s="237" t="s">
        <v>4920</v>
      </c>
      <c r="G3153" s="234"/>
      <c r="H3153" s="236" t="s">
        <v>19</v>
      </c>
      <c r="I3153" s="238"/>
      <c r="J3153" s="234"/>
      <c r="K3153" s="234"/>
      <c r="L3153" s="239"/>
      <c r="M3153" s="240"/>
      <c r="N3153" s="241"/>
      <c r="O3153" s="241"/>
      <c r="P3153" s="241"/>
      <c r="Q3153" s="241"/>
      <c r="R3153" s="241"/>
      <c r="S3153" s="241"/>
      <c r="T3153" s="242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3" t="s">
        <v>153</v>
      </c>
      <c r="AU3153" s="243" t="s">
        <v>79</v>
      </c>
      <c r="AV3153" s="13" t="s">
        <v>77</v>
      </c>
      <c r="AW3153" s="13" t="s">
        <v>31</v>
      </c>
      <c r="AX3153" s="13" t="s">
        <v>69</v>
      </c>
      <c r="AY3153" s="243" t="s">
        <v>142</v>
      </c>
    </row>
    <row r="3154" s="14" customFormat="1">
      <c r="A3154" s="14"/>
      <c r="B3154" s="244"/>
      <c r="C3154" s="245"/>
      <c r="D3154" s="235" t="s">
        <v>153</v>
      </c>
      <c r="E3154" s="246" t="s">
        <v>19</v>
      </c>
      <c r="F3154" s="247" t="s">
        <v>4921</v>
      </c>
      <c r="G3154" s="245"/>
      <c r="H3154" s="248">
        <v>78.099999999999994</v>
      </c>
      <c r="I3154" s="249"/>
      <c r="J3154" s="245"/>
      <c r="K3154" s="245"/>
      <c r="L3154" s="250"/>
      <c r="M3154" s="251"/>
      <c r="N3154" s="252"/>
      <c r="O3154" s="252"/>
      <c r="P3154" s="252"/>
      <c r="Q3154" s="252"/>
      <c r="R3154" s="252"/>
      <c r="S3154" s="252"/>
      <c r="T3154" s="253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4" t="s">
        <v>153</v>
      </c>
      <c r="AU3154" s="254" t="s">
        <v>79</v>
      </c>
      <c r="AV3154" s="14" t="s">
        <v>79</v>
      </c>
      <c r="AW3154" s="14" t="s">
        <v>31</v>
      </c>
      <c r="AX3154" s="14" t="s">
        <v>69</v>
      </c>
      <c r="AY3154" s="254" t="s">
        <v>142</v>
      </c>
    </row>
    <row r="3155" s="15" customFormat="1">
      <c r="A3155" s="15"/>
      <c r="B3155" s="255"/>
      <c r="C3155" s="256"/>
      <c r="D3155" s="235" t="s">
        <v>153</v>
      </c>
      <c r="E3155" s="257" t="s">
        <v>19</v>
      </c>
      <c r="F3155" s="258" t="s">
        <v>158</v>
      </c>
      <c r="G3155" s="256"/>
      <c r="H3155" s="259">
        <v>78.099999999999994</v>
      </c>
      <c r="I3155" s="260"/>
      <c r="J3155" s="256"/>
      <c r="K3155" s="256"/>
      <c r="L3155" s="261"/>
      <c r="M3155" s="262"/>
      <c r="N3155" s="263"/>
      <c r="O3155" s="263"/>
      <c r="P3155" s="263"/>
      <c r="Q3155" s="263"/>
      <c r="R3155" s="263"/>
      <c r="S3155" s="263"/>
      <c r="T3155" s="264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65" t="s">
        <v>153</v>
      </c>
      <c r="AU3155" s="265" t="s">
        <v>79</v>
      </c>
      <c r="AV3155" s="15" t="s">
        <v>149</v>
      </c>
      <c r="AW3155" s="15" t="s">
        <v>31</v>
      </c>
      <c r="AX3155" s="15" t="s">
        <v>77</v>
      </c>
      <c r="AY3155" s="265" t="s">
        <v>142</v>
      </c>
    </row>
    <row r="3156" s="2" customFormat="1" ht="24.15" customHeight="1">
      <c r="A3156" s="41"/>
      <c r="B3156" s="42"/>
      <c r="C3156" s="215" t="s">
        <v>4922</v>
      </c>
      <c r="D3156" s="215" t="s">
        <v>144</v>
      </c>
      <c r="E3156" s="216" t="s">
        <v>4923</v>
      </c>
      <c r="F3156" s="217" t="s">
        <v>4924</v>
      </c>
      <c r="G3156" s="218" t="s">
        <v>3326</v>
      </c>
      <c r="H3156" s="294"/>
      <c r="I3156" s="220"/>
      <c r="J3156" s="221">
        <f>ROUND(I3156*H3156,2)</f>
        <v>0</v>
      </c>
      <c r="K3156" s="217" t="s">
        <v>148</v>
      </c>
      <c r="L3156" s="47"/>
      <c r="M3156" s="222" t="s">
        <v>19</v>
      </c>
      <c r="N3156" s="223" t="s">
        <v>40</v>
      </c>
      <c r="O3156" s="87"/>
      <c r="P3156" s="224">
        <f>O3156*H3156</f>
        <v>0</v>
      </c>
      <c r="Q3156" s="224">
        <v>0</v>
      </c>
      <c r="R3156" s="224">
        <f>Q3156*H3156</f>
        <v>0</v>
      </c>
      <c r="S3156" s="224">
        <v>0</v>
      </c>
      <c r="T3156" s="225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6" t="s">
        <v>248</v>
      </c>
      <c r="AT3156" s="226" t="s">
        <v>144</v>
      </c>
      <c r="AU3156" s="226" t="s">
        <v>79</v>
      </c>
      <c r="AY3156" s="20" t="s">
        <v>142</v>
      </c>
      <c r="BE3156" s="227">
        <f>IF(N3156="základní",J3156,0)</f>
        <v>0</v>
      </c>
      <c r="BF3156" s="227">
        <f>IF(N3156="snížená",J3156,0)</f>
        <v>0</v>
      </c>
      <c r="BG3156" s="227">
        <f>IF(N3156="zákl. přenesená",J3156,0)</f>
        <v>0</v>
      </c>
      <c r="BH3156" s="227">
        <f>IF(N3156="sníž. přenesená",J3156,0)</f>
        <v>0</v>
      </c>
      <c r="BI3156" s="227">
        <f>IF(N3156="nulová",J3156,0)</f>
        <v>0</v>
      </c>
      <c r="BJ3156" s="20" t="s">
        <v>77</v>
      </c>
      <c r="BK3156" s="227">
        <f>ROUND(I3156*H3156,2)</f>
        <v>0</v>
      </c>
      <c r="BL3156" s="20" t="s">
        <v>248</v>
      </c>
      <c r="BM3156" s="226" t="s">
        <v>4925</v>
      </c>
    </row>
    <row r="3157" s="2" customFormat="1">
      <c r="A3157" s="41"/>
      <c r="B3157" s="42"/>
      <c r="C3157" s="43"/>
      <c r="D3157" s="228" t="s">
        <v>151</v>
      </c>
      <c r="E3157" s="43"/>
      <c r="F3157" s="229" t="s">
        <v>4926</v>
      </c>
      <c r="G3157" s="43"/>
      <c r="H3157" s="43"/>
      <c r="I3157" s="230"/>
      <c r="J3157" s="43"/>
      <c r="K3157" s="43"/>
      <c r="L3157" s="47"/>
      <c r="M3157" s="231"/>
      <c r="N3157" s="232"/>
      <c r="O3157" s="87"/>
      <c r="P3157" s="87"/>
      <c r="Q3157" s="87"/>
      <c r="R3157" s="87"/>
      <c r="S3157" s="87"/>
      <c r="T3157" s="88"/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T3157" s="20" t="s">
        <v>151</v>
      </c>
      <c r="AU3157" s="20" t="s">
        <v>79</v>
      </c>
    </row>
    <row r="3158" s="12" customFormat="1" ht="22.8" customHeight="1">
      <c r="A3158" s="12"/>
      <c r="B3158" s="199"/>
      <c r="C3158" s="200"/>
      <c r="D3158" s="201" t="s">
        <v>68</v>
      </c>
      <c r="E3158" s="213" t="s">
        <v>4927</v>
      </c>
      <c r="F3158" s="213" t="s">
        <v>4928</v>
      </c>
      <c r="G3158" s="200"/>
      <c r="H3158" s="200"/>
      <c r="I3158" s="203"/>
      <c r="J3158" s="214">
        <f>BK3158</f>
        <v>0</v>
      </c>
      <c r="K3158" s="200"/>
      <c r="L3158" s="205"/>
      <c r="M3158" s="206"/>
      <c r="N3158" s="207"/>
      <c r="O3158" s="207"/>
      <c r="P3158" s="208">
        <f>SUM(P3159:P3172)</f>
        <v>0</v>
      </c>
      <c r="Q3158" s="207"/>
      <c r="R3158" s="208">
        <f>SUM(R3159:R3172)</f>
        <v>0.058031600000000003</v>
      </c>
      <c r="S3158" s="207"/>
      <c r="T3158" s="209">
        <f>SUM(T3159:T3172)</f>
        <v>0</v>
      </c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R3158" s="210" t="s">
        <v>79</v>
      </c>
      <c r="AT3158" s="211" t="s">
        <v>68</v>
      </c>
      <c r="AU3158" s="211" t="s">
        <v>77</v>
      </c>
      <c r="AY3158" s="210" t="s">
        <v>142</v>
      </c>
      <c r="BK3158" s="212">
        <f>SUM(BK3159:BK3172)</f>
        <v>0</v>
      </c>
    </row>
    <row r="3159" s="2" customFormat="1" ht="24.15" customHeight="1">
      <c r="A3159" s="41"/>
      <c r="B3159" s="42"/>
      <c r="C3159" s="215" t="s">
        <v>4929</v>
      </c>
      <c r="D3159" s="215" t="s">
        <v>144</v>
      </c>
      <c r="E3159" s="216" t="s">
        <v>4930</v>
      </c>
      <c r="F3159" s="217" t="s">
        <v>4931</v>
      </c>
      <c r="G3159" s="218" t="s">
        <v>147</v>
      </c>
      <c r="H3159" s="219">
        <v>659.45000000000005</v>
      </c>
      <c r="I3159" s="220"/>
      <c r="J3159" s="221">
        <f>ROUND(I3159*H3159,2)</f>
        <v>0</v>
      </c>
      <c r="K3159" s="217" t="s">
        <v>389</v>
      </c>
      <c r="L3159" s="47"/>
      <c r="M3159" s="222" t="s">
        <v>19</v>
      </c>
      <c r="N3159" s="223" t="s">
        <v>40</v>
      </c>
      <c r="O3159" s="87"/>
      <c r="P3159" s="224">
        <f>O3159*H3159</f>
        <v>0</v>
      </c>
      <c r="Q3159" s="224">
        <v>0</v>
      </c>
      <c r="R3159" s="224">
        <f>Q3159*H3159</f>
        <v>0</v>
      </c>
      <c r="S3159" s="224">
        <v>0</v>
      </c>
      <c r="T3159" s="225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6" t="s">
        <v>248</v>
      </c>
      <c r="AT3159" s="226" t="s">
        <v>144</v>
      </c>
      <c r="AU3159" s="226" t="s">
        <v>79</v>
      </c>
      <c r="AY3159" s="20" t="s">
        <v>142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20" t="s">
        <v>77</v>
      </c>
      <c r="BK3159" s="227">
        <f>ROUND(I3159*H3159,2)</f>
        <v>0</v>
      </c>
      <c r="BL3159" s="20" t="s">
        <v>248</v>
      </c>
      <c r="BM3159" s="226" t="s">
        <v>4932</v>
      </c>
    </row>
    <row r="3160" s="2" customFormat="1">
      <c r="A3160" s="41"/>
      <c r="B3160" s="42"/>
      <c r="C3160" s="43"/>
      <c r="D3160" s="228" t="s">
        <v>151</v>
      </c>
      <c r="E3160" s="43"/>
      <c r="F3160" s="229" t="s">
        <v>4933</v>
      </c>
      <c r="G3160" s="43"/>
      <c r="H3160" s="43"/>
      <c r="I3160" s="230"/>
      <c r="J3160" s="43"/>
      <c r="K3160" s="43"/>
      <c r="L3160" s="47"/>
      <c r="M3160" s="231"/>
      <c r="N3160" s="232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151</v>
      </c>
      <c r="AU3160" s="20" t="s">
        <v>79</v>
      </c>
    </row>
    <row r="3161" s="14" customFormat="1">
      <c r="A3161" s="14"/>
      <c r="B3161" s="244"/>
      <c r="C3161" s="245"/>
      <c r="D3161" s="235" t="s">
        <v>153</v>
      </c>
      <c r="E3161" s="246" t="s">
        <v>19</v>
      </c>
      <c r="F3161" s="247" t="s">
        <v>1101</v>
      </c>
      <c r="G3161" s="245"/>
      <c r="H3161" s="248">
        <v>303.36500000000001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153</v>
      </c>
      <c r="AU3161" s="254" t="s">
        <v>79</v>
      </c>
      <c r="AV3161" s="14" t="s">
        <v>79</v>
      </c>
      <c r="AW3161" s="14" t="s">
        <v>31</v>
      </c>
      <c r="AX3161" s="14" t="s">
        <v>69</v>
      </c>
      <c r="AY3161" s="254" t="s">
        <v>142</v>
      </c>
    </row>
    <row r="3162" s="14" customFormat="1">
      <c r="A3162" s="14"/>
      <c r="B3162" s="244"/>
      <c r="C3162" s="245"/>
      <c r="D3162" s="235" t="s">
        <v>153</v>
      </c>
      <c r="E3162" s="246" t="s">
        <v>19</v>
      </c>
      <c r="F3162" s="247" t="s">
        <v>1102</v>
      </c>
      <c r="G3162" s="245"/>
      <c r="H3162" s="248">
        <v>76.560000000000002</v>
      </c>
      <c r="I3162" s="249"/>
      <c r="J3162" s="245"/>
      <c r="K3162" s="245"/>
      <c r="L3162" s="250"/>
      <c r="M3162" s="251"/>
      <c r="N3162" s="252"/>
      <c r="O3162" s="252"/>
      <c r="P3162" s="252"/>
      <c r="Q3162" s="252"/>
      <c r="R3162" s="252"/>
      <c r="S3162" s="252"/>
      <c r="T3162" s="253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4" t="s">
        <v>153</v>
      </c>
      <c r="AU3162" s="254" t="s">
        <v>79</v>
      </c>
      <c r="AV3162" s="14" t="s">
        <v>79</v>
      </c>
      <c r="AW3162" s="14" t="s">
        <v>31</v>
      </c>
      <c r="AX3162" s="14" t="s">
        <v>69</v>
      </c>
      <c r="AY3162" s="254" t="s">
        <v>142</v>
      </c>
    </row>
    <row r="3163" s="14" customFormat="1">
      <c r="A3163" s="14"/>
      <c r="B3163" s="244"/>
      <c r="C3163" s="245"/>
      <c r="D3163" s="235" t="s">
        <v>153</v>
      </c>
      <c r="E3163" s="246" t="s">
        <v>19</v>
      </c>
      <c r="F3163" s="247" t="s">
        <v>1103</v>
      </c>
      <c r="G3163" s="245"/>
      <c r="H3163" s="248">
        <v>73.840000000000003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153</v>
      </c>
      <c r="AU3163" s="254" t="s">
        <v>79</v>
      </c>
      <c r="AV3163" s="14" t="s">
        <v>79</v>
      </c>
      <c r="AW3163" s="14" t="s">
        <v>31</v>
      </c>
      <c r="AX3163" s="14" t="s">
        <v>69</v>
      </c>
      <c r="AY3163" s="254" t="s">
        <v>142</v>
      </c>
    </row>
    <row r="3164" s="14" customFormat="1">
      <c r="A3164" s="14"/>
      <c r="B3164" s="244"/>
      <c r="C3164" s="245"/>
      <c r="D3164" s="235" t="s">
        <v>153</v>
      </c>
      <c r="E3164" s="246" t="s">
        <v>19</v>
      </c>
      <c r="F3164" s="247" t="s">
        <v>1104</v>
      </c>
      <c r="G3164" s="245"/>
      <c r="H3164" s="248">
        <v>133.25</v>
      </c>
      <c r="I3164" s="249"/>
      <c r="J3164" s="245"/>
      <c r="K3164" s="245"/>
      <c r="L3164" s="250"/>
      <c r="M3164" s="251"/>
      <c r="N3164" s="252"/>
      <c r="O3164" s="252"/>
      <c r="P3164" s="252"/>
      <c r="Q3164" s="252"/>
      <c r="R3164" s="252"/>
      <c r="S3164" s="252"/>
      <c r="T3164" s="253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4" t="s">
        <v>153</v>
      </c>
      <c r="AU3164" s="254" t="s">
        <v>79</v>
      </c>
      <c r="AV3164" s="14" t="s">
        <v>79</v>
      </c>
      <c r="AW3164" s="14" t="s">
        <v>31</v>
      </c>
      <c r="AX3164" s="14" t="s">
        <v>69</v>
      </c>
      <c r="AY3164" s="254" t="s">
        <v>142</v>
      </c>
    </row>
    <row r="3165" s="14" customFormat="1">
      <c r="A3165" s="14"/>
      <c r="B3165" s="244"/>
      <c r="C3165" s="245"/>
      <c r="D3165" s="235" t="s">
        <v>153</v>
      </c>
      <c r="E3165" s="246" t="s">
        <v>19</v>
      </c>
      <c r="F3165" s="247" t="s">
        <v>1105</v>
      </c>
      <c r="G3165" s="245"/>
      <c r="H3165" s="248">
        <v>20.800000000000001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153</v>
      </c>
      <c r="AU3165" s="254" t="s">
        <v>79</v>
      </c>
      <c r="AV3165" s="14" t="s">
        <v>79</v>
      </c>
      <c r="AW3165" s="14" t="s">
        <v>31</v>
      </c>
      <c r="AX3165" s="14" t="s">
        <v>69</v>
      </c>
      <c r="AY3165" s="254" t="s">
        <v>142</v>
      </c>
    </row>
    <row r="3166" s="14" customFormat="1">
      <c r="A3166" s="14"/>
      <c r="B3166" s="244"/>
      <c r="C3166" s="245"/>
      <c r="D3166" s="235" t="s">
        <v>153</v>
      </c>
      <c r="E3166" s="246" t="s">
        <v>19</v>
      </c>
      <c r="F3166" s="247" t="s">
        <v>1106</v>
      </c>
      <c r="G3166" s="245"/>
      <c r="H3166" s="248">
        <v>13.635</v>
      </c>
      <c r="I3166" s="249"/>
      <c r="J3166" s="245"/>
      <c r="K3166" s="245"/>
      <c r="L3166" s="250"/>
      <c r="M3166" s="251"/>
      <c r="N3166" s="252"/>
      <c r="O3166" s="252"/>
      <c r="P3166" s="252"/>
      <c r="Q3166" s="252"/>
      <c r="R3166" s="252"/>
      <c r="S3166" s="252"/>
      <c r="T3166" s="253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4" t="s">
        <v>153</v>
      </c>
      <c r="AU3166" s="254" t="s">
        <v>79</v>
      </c>
      <c r="AV3166" s="14" t="s">
        <v>79</v>
      </c>
      <c r="AW3166" s="14" t="s">
        <v>31</v>
      </c>
      <c r="AX3166" s="14" t="s">
        <v>69</v>
      </c>
      <c r="AY3166" s="254" t="s">
        <v>142</v>
      </c>
    </row>
    <row r="3167" s="14" customFormat="1">
      <c r="A3167" s="14"/>
      <c r="B3167" s="244"/>
      <c r="C3167" s="245"/>
      <c r="D3167" s="235" t="s">
        <v>153</v>
      </c>
      <c r="E3167" s="246" t="s">
        <v>19</v>
      </c>
      <c r="F3167" s="247" t="s">
        <v>380</v>
      </c>
      <c r="G3167" s="245"/>
      <c r="H3167" s="248">
        <v>38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153</v>
      </c>
      <c r="AU3167" s="254" t="s">
        <v>79</v>
      </c>
      <c r="AV3167" s="14" t="s">
        <v>79</v>
      </c>
      <c r="AW3167" s="14" t="s">
        <v>31</v>
      </c>
      <c r="AX3167" s="14" t="s">
        <v>69</v>
      </c>
      <c r="AY3167" s="254" t="s">
        <v>142</v>
      </c>
    </row>
    <row r="3168" s="15" customFormat="1">
      <c r="A3168" s="15"/>
      <c r="B3168" s="255"/>
      <c r="C3168" s="256"/>
      <c r="D3168" s="235" t="s">
        <v>153</v>
      </c>
      <c r="E3168" s="257" t="s">
        <v>19</v>
      </c>
      <c r="F3168" s="258" t="s">
        <v>158</v>
      </c>
      <c r="G3168" s="256"/>
      <c r="H3168" s="259">
        <v>659.44999999999993</v>
      </c>
      <c r="I3168" s="260"/>
      <c r="J3168" s="256"/>
      <c r="K3168" s="256"/>
      <c r="L3168" s="261"/>
      <c r="M3168" s="262"/>
      <c r="N3168" s="263"/>
      <c r="O3168" s="263"/>
      <c r="P3168" s="263"/>
      <c r="Q3168" s="263"/>
      <c r="R3168" s="263"/>
      <c r="S3168" s="263"/>
      <c r="T3168" s="264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T3168" s="265" t="s">
        <v>153</v>
      </c>
      <c r="AU3168" s="265" t="s">
        <v>79</v>
      </c>
      <c r="AV3168" s="15" t="s">
        <v>149</v>
      </c>
      <c r="AW3168" s="15" t="s">
        <v>31</v>
      </c>
      <c r="AX3168" s="15" t="s">
        <v>77</v>
      </c>
      <c r="AY3168" s="265" t="s">
        <v>142</v>
      </c>
    </row>
    <row r="3169" s="2" customFormat="1" ht="16.5" customHeight="1">
      <c r="A3169" s="41"/>
      <c r="B3169" s="42"/>
      <c r="C3169" s="277" t="s">
        <v>4934</v>
      </c>
      <c r="D3169" s="277" t="s">
        <v>275</v>
      </c>
      <c r="E3169" s="278" t="s">
        <v>4935</v>
      </c>
      <c r="F3169" s="279" t="s">
        <v>4936</v>
      </c>
      <c r="G3169" s="280" t="s">
        <v>147</v>
      </c>
      <c r="H3169" s="281">
        <v>725.39499999999998</v>
      </c>
      <c r="I3169" s="282"/>
      <c r="J3169" s="283">
        <f>ROUND(I3169*H3169,2)</f>
        <v>0</v>
      </c>
      <c r="K3169" s="279" t="s">
        <v>389</v>
      </c>
      <c r="L3169" s="284"/>
      <c r="M3169" s="285" t="s">
        <v>19</v>
      </c>
      <c r="N3169" s="286" t="s">
        <v>40</v>
      </c>
      <c r="O3169" s="87"/>
      <c r="P3169" s="224">
        <f>O3169*H3169</f>
        <v>0</v>
      </c>
      <c r="Q3169" s="224">
        <v>8.0000000000000007E-05</v>
      </c>
      <c r="R3169" s="224">
        <f>Q3169*H3169</f>
        <v>0.058031600000000003</v>
      </c>
      <c r="S3169" s="224">
        <v>0</v>
      </c>
      <c r="T3169" s="225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26" t="s">
        <v>349</v>
      </c>
      <c r="AT3169" s="226" t="s">
        <v>275</v>
      </c>
      <c r="AU3169" s="226" t="s">
        <v>79</v>
      </c>
      <c r="AY3169" s="20" t="s">
        <v>142</v>
      </c>
      <c r="BE3169" s="227">
        <f>IF(N3169="základní",J3169,0)</f>
        <v>0</v>
      </c>
      <c r="BF3169" s="227">
        <f>IF(N3169="snížená",J3169,0)</f>
        <v>0</v>
      </c>
      <c r="BG3169" s="227">
        <f>IF(N3169="zákl. přenesená",J3169,0)</f>
        <v>0</v>
      </c>
      <c r="BH3169" s="227">
        <f>IF(N3169="sníž. přenesená",J3169,0)</f>
        <v>0</v>
      </c>
      <c r="BI3169" s="227">
        <f>IF(N3169="nulová",J3169,0)</f>
        <v>0</v>
      </c>
      <c r="BJ3169" s="20" t="s">
        <v>77</v>
      </c>
      <c r="BK3169" s="227">
        <f>ROUND(I3169*H3169,2)</f>
        <v>0</v>
      </c>
      <c r="BL3169" s="20" t="s">
        <v>248</v>
      </c>
      <c r="BM3169" s="226" t="s">
        <v>4937</v>
      </c>
    </row>
    <row r="3170" s="14" customFormat="1">
      <c r="A3170" s="14"/>
      <c r="B3170" s="244"/>
      <c r="C3170" s="245"/>
      <c r="D3170" s="235" t="s">
        <v>153</v>
      </c>
      <c r="E3170" s="245"/>
      <c r="F3170" s="247" t="s">
        <v>4938</v>
      </c>
      <c r="G3170" s="245"/>
      <c r="H3170" s="248">
        <v>725.39499999999998</v>
      </c>
      <c r="I3170" s="249"/>
      <c r="J3170" s="245"/>
      <c r="K3170" s="245"/>
      <c r="L3170" s="250"/>
      <c r="M3170" s="251"/>
      <c r="N3170" s="252"/>
      <c r="O3170" s="252"/>
      <c r="P3170" s="252"/>
      <c r="Q3170" s="252"/>
      <c r="R3170" s="252"/>
      <c r="S3170" s="252"/>
      <c r="T3170" s="253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4" t="s">
        <v>153</v>
      </c>
      <c r="AU3170" s="254" t="s">
        <v>79</v>
      </c>
      <c r="AV3170" s="14" t="s">
        <v>79</v>
      </c>
      <c r="AW3170" s="14" t="s">
        <v>4</v>
      </c>
      <c r="AX3170" s="14" t="s">
        <v>77</v>
      </c>
      <c r="AY3170" s="254" t="s">
        <v>142</v>
      </c>
    </row>
    <row r="3171" s="2" customFormat="1" ht="24.15" customHeight="1">
      <c r="A3171" s="41"/>
      <c r="B3171" s="42"/>
      <c r="C3171" s="215" t="s">
        <v>4939</v>
      </c>
      <c r="D3171" s="215" t="s">
        <v>144</v>
      </c>
      <c r="E3171" s="216" t="s">
        <v>4940</v>
      </c>
      <c r="F3171" s="217" t="s">
        <v>4941</v>
      </c>
      <c r="G3171" s="218" t="s">
        <v>3326</v>
      </c>
      <c r="H3171" s="294"/>
      <c r="I3171" s="220"/>
      <c r="J3171" s="221">
        <f>ROUND(I3171*H3171,2)</f>
        <v>0</v>
      </c>
      <c r="K3171" s="217" t="s">
        <v>389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248</v>
      </c>
      <c r="AT3171" s="226" t="s">
        <v>144</v>
      </c>
      <c r="AU3171" s="226" t="s">
        <v>79</v>
      </c>
      <c r="AY3171" s="20" t="s">
        <v>142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77</v>
      </c>
      <c r="BK3171" s="227">
        <f>ROUND(I3171*H3171,2)</f>
        <v>0</v>
      </c>
      <c r="BL3171" s="20" t="s">
        <v>248</v>
      </c>
      <c r="BM3171" s="226" t="s">
        <v>4942</v>
      </c>
    </row>
    <row r="3172" s="2" customFormat="1">
      <c r="A3172" s="41"/>
      <c r="B3172" s="42"/>
      <c r="C3172" s="43"/>
      <c r="D3172" s="228" t="s">
        <v>151</v>
      </c>
      <c r="E3172" s="43"/>
      <c r="F3172" s="229" t="s">
        <v>4943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151</v>
      </c>
      <c r="AU3172" s="20" t="s">
        <v>79</v>
      </c>
    </row>
    <row r="3173" s="12" customFormat="1" ht="22.8" customHeight="1">
      <c r="A3173" s="12"/>
      <c r="B3173" s="199"/>
      <c r="C3173" s="200"/>
      <c r="D3173" s="201" t="s">
        <v>68</v>
      </c>
      <c r="E3173" s="213" t="s">
        <v>1117</v>
      </c>
      <c r="F3173" s="213" t="s">
        <v>1118</v>
      </c>
      <c r="G3173" s="200"/>
      <c r="H3173" s="200"/>
      <c r="I3173" s="203"/>
      <c r="J3173" s="214">
        <f>BK3173</f>
        <v>0</v>
      </c>
      <c r="K3173" s="200"/>
      <c r="L3173" s="205"/>
      <c r="M3173" s="206"/>
      <c r="N3173" s="207"/>
      <c r="O3173" s="207"/>
      <c r="P3173" s="208">
        <f>SUM(P3174:P3579)</f>
        <v>0</v>
      </c>
      <c r="Q3173" s="207"/>
      <c r="R3173" s="208">
        <f>SUM(R3174:R3579)</f>
        <v>7.9830010999999992</v>
      </c>
      <c r="S3173" s="207"/>
      <c r="T3173" s="209">
        <f>SUM(T3174:T3579)</f>
        <v>0</v>
      </c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R3173" s="210" t="s">
        <v>79</v>
      </c>
      <c r="AT3173" s="211" t="s">
        <v>68</v>
      </c>
      <c r="AU3173" s="211" t="s">
        <v>77</v>
      </c>
      <c r="AY3173" s="210" t="s">
        <v>142</v>
      </c>
      <c r="BK3173" s="212">
        <f>SUM(BK3174:BK3579)</f>
        <v>0</v>
      </c>
    </row>
    <row r="3174" s="2" customFormat="1" ht="16.5" customHeight="1">
      <c r="A3174" s="41"/>
      <c r="B3174" s="42"/>
      <c r="C3174" s="215" t="s">
        <v>4944</v>
      </c>
      <c r="D3174" s="215" t="s">
        <v>144</v>
      </c>
      <c r="E3174" s="216" t="s">
        <v>4945</v>
      </c>
      <c r="F3174" s="217" t="s">
        <v>4946</v>
      </c>
      <c r="G3174" s="218" t="s">
        <v>147</v>
      </c>
      <c r="H3174" s="219">
        <v>0.81599999999999995</v>
      </c>
      <c r="I3174" s="220"/>
      <c r="J3174" s="221">
        <f>ROUND(I3174*H3174,2)</f>
        <v>0</v>
      </c>
      <c r="K3174" s="217" t="s">
        <v>19</v>
      </c>
      <c r="L3174" s="47"/>
      <c r="M3174" s="222" t="s">
        <v>19</v>
      </c>
      <c r="N3174" s="223" t="s">
        <v>40</v>
      </c>
      <c r="O3174" s="87"/>
      <c r="P3174" s="224">
        <f>O3174*H3174</f>
        <v>0</v>
      </c>
      <c r="Q3174" s="224">
        <v>0.00093000000000000005</v>
      </c>
      <c r="R3174" s="224">
        <f>Q3174*H3174</f>
        <v>0.00075887999999999997</v>
      </c>
      <c r="S3174" s="224">
        <v>0</v>
      </c>
      <c r="T3174" s="225">
        <f>S3174*H3174</f>
        <v>0</v>
      </c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R3174" s="226" t="s">
        <v>248</v>
      </c>
      <c r="AT3174" s="226" t="s">
        <v>144</v>
      </c>
      <c r="AU3174" s="226" t="s">
        <v>79</v>
      </c>
      <c r="AY3174" s="20" t="s">
        <v>142</v>
      </c>
      <c r="BE3174" s="227">
        <f>IF(N3174="základní",J3174,0)</f>
        <v>0</v>
      </c>
      <c r="BF3174" s="227">
        <f>IF(N3174="snížená",J3174,0)</f>
        <v>0</v>
      </c>
      <c r="BG3174" s="227">
        <f>IF(N3174="zákl. přenesená",J3174,0)</f>
        <v>0</v>
      </c>
      <c r="BH3174" s="227">
        <f>IF(N3174="sníž. přenesená",J3174,0)</f>
        <v>0</v>
      </c>
      <c r="BI3174" s="227">
        <f>IF(N3174="nulová",J3174,0)</f>
        <v>0</v>
      </c>
      <c r="BJ3174" s="20" t="s">
        <v>77</v>
      </c>
      <c r="BK3174" s="227">
        <f>ROUND(I3174*H3174,2)</f>
        <v>0</v>
      </c>
      <c r="BL3174" s="20" t="s">
        <v>248</v>
      </c>
      <c r="BM3174" s="226" t="s">
        <v>4947</v>
      </c>
    </row>
    <row r="3175" s="14" customFormat="1">
      <c r="A3175" s="14"/>
      <c r="B3175" s="244"/>
      <c r="C3175" s="245"/>
      <c r="D3175" s="235" t="s">
        <v>153</v>
      </c>
      <c r="E3175" s="246" t="s">
        <v>19</v>
      </c>
      <c r="F3175" s="247" t="s">
        <v>4948</v>
      </c>
      <c r="G3175" s="245"/>
      <c r="H3175" s="248">
        <v>0.81599999999999995</v>
      </c>
      <c r="I3175" s="249"/>
      <c r="J3175" s="245"/>
      <c r="K3175" s="245"/>
      <c r="L3175" s="250"/>
      <c r="M3175" s="251"/>
      <c r="N3175" s="252"/>
      <c r="O3175" s="252"/>
      <c r="P3175" s="252"/>
      <c r="Q3175" s="252"/>
      <c r="R3175" s="252"/>
      <c r="S3175" s="252"/>
      <c r="T3175" s="253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4" t="s">
        <v>153</v>
      </c>
      <c r="AU3175" s="254" t="s">
        <v>79</v>
      </c>
      <c r="AV3175" s="14" t="s">
        <v>79</v>
      </c>
      <c r="AW3175" s="14" t="s">
        <v>31</v>
      </c>
      <c r="AX3175" s="14" t="s">
        <v>69</v>
      </c>
      <c r="AY3175" s="254" t="s">
        <v>142</v>
      </c>
    </row>
    <row r="3176" s="15" customFormat="1">
      <c r="A3176" s="15"/>
      <c r="B3176" s="255"/>
      <c r="C3176" s="256"/>
      <c r="D3176" s="235" t="s">
        <v>153</v>
      </c>
      <c r="E3176" s="257" t="s">
        <v>19</v>
      </c>
      <c r="F3176" s="258" t="s">
        <v>158</v>
      </c>
      <c r="G3176" s="256"/>
      <c r="H3176" s="259">
        <v>0.81599999999999995</v>
      </c>
      <c r="I3176" s="260"/>
      <c r="J3176" s="256"/>
      <c r="K3176" s="256"/>
      <c r="L3176" s="261"/>
      <c r="M3176" s="262"/>
      <c r="N3176" s="263"/>
      <c r="O3176" s="263"/>
      <c r="P3176" s="263"/>
      <c r="Q3176" s="263"/>
      <c r="R3176" s="263"/>
      <c r="S3176" s="263"/>
      <c r="T3176" s="264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T3176" s="265" t="s">
        <v>153</v>
      </c>
      <c r="AU3176" s="265" t="s">
        <v>79</v>
      </c>
      <c r="AV3176" s="15" t="s">
        <v>149</v>
      </c>
      <c r="AW3176" s="15" t="s">
        <v>31</v>
      </c>
      <c r="AX3176" s="15" t="s">
        <v>77</v>
      </c>
      <c r="AY3176" s="265" t="s">
        <v>142</v>
      </c>
    </row>
    <row r="3177" s="2" customFormat="1" ht="16.5" customHeight="1">
      <c r="A3177" s="41"/>
      <c r="B3177" s="42"/>
      <c r="C3177" s="277" t="s">
        <v>4949</v>
      </c>
      <c r="D3177" s="277" t="s">
        <v>275</v>
      </c>
      <c r="E3177" s="278" t="s">
        <v>4950</v>
      </c>
      <c r="F3177" s="279" t="s">
        <v>4951</v>
      </c>
      <c r="G3177" s="280" t="s">
        <v>147</v>
      </c>
      <c r="H3177" s="281">
        <v>0.86599999999999999</v>
      </c>
      <c r="I3177" s="282"/>
      <c r="J3177" s="283">
        <f>ROUND(I3177*H3177,2)</f>
        <v>0</v>
      </c>
      <c r="K3177" s="279" t="s">
        <v>148</v>
      </c>
      <c r="L3177" s="284"/>
      <c r="M3177" s="285" t="s">
        <v>19</v>
      </c>
      <c r="N3177" s="286" t="s">
        <v>40</v>
      </c>
      <c r="O3177" s="87"/>
      <c r="P3177" s="224">
        <f>O3177*H3177</f>
        <v>0</v>
      </c>
      <c r="Q3177" s="224">
        <v>0.0073000000000000001</v>
      </c>
      <c r="R3177" s="224">
        <f>Q3177*H3177</f>
        <v>0.0063217999999999998</v>
      </c>
      <c r="S3177" s="224">
        <v>0</v>
      </c>
      <c r="T3177" s="225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26" t="s">
        <v>349</v>
      </c>
      <c r="AT3177" s="226" t="s">
        <v>275</v>
      </c>
      <c r="AU3177" s="226" t="s">
        <v>79</v>
      </c>
      <c r="AY3177" s="20" t="s">
        <v>142</v>
      </c>
      <c r="BE3177" s="227">
        <f>IF(N3177="základní",J3177,0)</f>
        <v>0</v>
      </c>
      <c r="BF3177" s="227">
        <f>IF(N3177="snížená",J3177,0)</f>
        <v>0</v>
      </c>
      <c r="BG3177" s="227">
        <f>IF(N3177="zákl. přenesená",J3177,0)</f>
        <v>0</v>
      </c>
      <c r="BH3177" s="227">
        <f>IF(N3177="sníž. přenesená",J3177,0)</f>
        <v>0</v>
      </c>
      <c r="BI3177" s="227">
        <f>IF(N3177="nulová",J3177,0)</f>
        <v>0</v>
      </c>
      <c r="BJ3177" s="20" t="s">
        <v>77</v>
      </c>
      <c r="BK3177" s="227">
        <f>ROUND(I3177*H3177,2)</f>
        <v>0</v>
      </c>
      <c r="BL3177" s="20" t="s">
        <v>248</v>
      </c>
      <c r="BM3177" s="226" t="s">
        <v>4952</v>
      </c>
    </row>
    <row r="3178" s="14" customFormat="1">
      <c r="A3178" s="14"/>
      <c r="B3178" s="244"/>
      <c r="C3178" s="245"/>
      <c r="D3178" s="235" t="s">
        <v>153</v>
      </c>
      <c r="E3178" s="246" t="s">
        <v>19</v>
      </c>
      <c r="F3178" s="247" t="s">
        <v>4953</v>
      </c>
      <c r="G3178" s="245"/>
      <c r="H3178" s="248">
        <v>0.81699999999999995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153</v>
      </c>
      <c r="AU3178" s="254" t="s">
        <v>79</v>
      </c>
      <c r="AV3178" s="14" t="s">
        <v>79</v>
      </c>
      <c r="AW3178" s="14" t="s">
        <v>31</v>
      </c>
      <c r="AX3178" s="14" t="s">
        <v>69</v>
      </c>
      <c r="AY3178" s="254" t="s">
        <v>142</v>
      </c>
    </row>
    <row r="3179" s="14" customFormat="1">
      <c r="A3179" s="14"/>
      <c r="B3179" s="244"/>
      <c r="C3179" s="245"/>
      <c r="D3179" s="235" t="s">
        <v>153</v>
      </c>
      <c r="E3179" s="246" t="s">
        <v>19</v>
      </c>
      <c r="F3179" s="247" t="s">
        <v>4954</v>
      </c>
      <c r="G3179" s="245"/>
      <c r="H3179" s="248">
        <v>0.86599999999999999</v>
      </c>
      <c r="I3179" s="249"/>
      <c r="J3179" s="245"/>
      <c r="K3179" s="245"/>
      <c r="L3179" s="250"/>
      <c r="M3179" s="251"/>
      <c r="N3179" s="252"/>
      <c r="O3179" s="252"/>
      <c r="P3179" s="252"/>
      <c r="Q3179" s="252"/>
      <c r="R3179" s="252"/>
      <c r="S3179" s="252"/>
      <c r="T3179" s="253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4" t="s">
        <v>153</v>
      </c>
      <c r="AU3179" s="254" t="s">
        <v>79</v>
      </c>
      <c r="AV3179" s="14" t="s">
        <v>79</v>
      </c>
      <c r="AW3179" s="14" t="s">
        <v>31</v>
      </c>
      <c r="AX3179" s="14" t="s">
        <v>77</v>
      </c>
      <c r="AY3179" s="254" t="s">
        <v>142</v>
      </c>
    </row>
    <row r="3180" s="2" customFormat="1" ht="16.5" customHeight="1">
      <c r="A3180" s="41"/>
      <c r="B3180" s="42"/>
      <c r="C3180" s="215" t="s">
        <v>4955</v>
      </c>
      <c r="D3180" s="215" t="s">
        <v>144</v>
      </c>
      <c r="E3180" s="216" t="s">
        <v>4956</v>
      </c>
      <c r="F3180" s="217" t="s">
        <v>4957</v>
      </c>
      <c r="G3180" s="218" t="s">
        <v>176</v>
      </c>
      <c r="H3180" s="219">
        <v>3.8799999999999999</v>
      </c>
      <c r="I3180" s="220"/>
      <c r="J3180" s="221">
        <f>ROUND(I3180*H3180,2)</f>
        <v>0</v>
      </c>
      <c r="K3180" s="217" t="s">
        <v>19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0.00093000000000000005</v>
      </c>
      <c r="R3180" s="224">
        <f>Q3180*H3180</f>
        <v>0.0036084000000000003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248</v>
      </c>
      <c r="AT3180" s="226" t="s">
        <v>144</v>
      </c>
      <c r="AU3180" s="226" t="s">
        <v>79</v>
      </c>
      <c r="AY3180" s="20" t="s">
        <v>142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77</v>
      </c>
      <c r="BK3180" s="227">
        <f>ROUND(I3180*H3180,2)</f>
        <v>0</v>
      </c>
      <c r="BL3180" s="20" t="s">
        <v>248</v>
      </c>
      <c r="BM3180" s="226" t="s">
        <v>4958</v>
      </c>
    </row>
    <row r="3181" s="14" customFormat="1">
      <c r="A3181" s="14"/>
      <c r="B3181" s="244"/>
      <c r="C3181" s="245"/>
      <c r="D3181" s="235" t="s">
        <v>153</v>
      </c>
      <c r="E3181" s="246" t="s">
        <v>19</v>
      </c>
      <c r="F3181" s="247" t="s">
        <v>4959</v>
      </c>
      <c r="G3181" s="245"/>
      <c r="H3181" s="248">
        <v>3.8799999999999999</v>
      </c>
      <c r="I3181" s="249"/>
      <c r="J3181" s="245"/>
      <c r="K3181" s="245"/>
      <c r="L3181" s="250"/>
      <c r="M3181" s="251"/>
      <c r="N3181" s="252"/>
      <c r="O3181" s="252"/>
      <c r="P3181" s="252"/>
      <c r="Q3181" s="252"/>
      <c r="R3181" s="252"/>
      <c r="S3181" s="252"/>
      <c r="T3181" s="253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4" t="s">
        <v>153</v>
      </c>
      <c r="AU3181" s="254" t="s">
        <v>79</v>
      </c>
      <c r="AV3181" s="14" t="s">
        <v>79</v>
      </c>
      <c r="AW3181" s="14" t="s">
        <v>31</v>
      </c>
      <c r="AX3181" s="14" t="s">
        <v>69</v>
      </c>
      <c r="AY3181" s="254" t="s">
        <v>142</v>
      </c>
    </row>
    <row r="3182" s="15" customFormat="1">
      <c r="A3182" s="15"/>
      <c r="B3182" s="255"/>
      <c r="C3182" s="256"/>
      <c r="D3182" s="235" t="s">
        <v>153</v>
      </c>
      <c r="E3182" s="257" t="s">
        <v>19</v>
      </c>
      <c r="F3182" s="258" t="s">
        <v>4960</v>
      </c>
      <c r="G3182" s="256"/>
      <c r="H3182" s="259">
        <v>3.8799999999999999</v>
      </c>
      <c r="I3182" s="260"/>
      <c r="J3182" s="256"/>
      <c r="K3182" s="256"/>
      <c r="L3182" s="261"/>
      <c r="M3182" s="262"/>
      <c r="N3182" s="263"/>
      <c r="O3182" s="263"/>
      <c r="P3182" s="263"/>
      <c r="Q3182" s="263"/>
      <c r="R3182" s="263"/>
      <c r="S3182" s="263"/>
      <c r="T3182" s="264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65" t="s">
        <v>153</v>
      </c>
      <c r="AU3182" s="265" t="s">
        <v>79</v>
      </c>
      <c r="AV3182" s="15" t="s">
        <v>149</v>
      </c>
      <c r="AW3182" s="15" t="s">
        <v>31</v>
      </c>
      <c r="AX3182" s="15" t="s">
        <v>77</v>
      </c>
      <c r="AY3182" s="265" t="s">
        <v>142</v>
      </c>
    </row>
    <row r="3183" s="2" customFormat="1" ht="16.5" customHeight="1">
      <c r="A3183" s="41"/>
      <c r="B3183" s="42"/>
      <c r="C3183" s="277" t="s">
        <v>4961</v>
      </c>
      <c r="D3183" s="277" t="s">
        <v>275</v>
      </c>
      <c r="E3183" s="278" t="s">
        <v>4950</v>
      </c>
      <c r="F3183" s="279" t="s">
        <v>4951</v>
      </c>
      <c r="G3183" s="280" t="s">
        <v>147</v>
      </c>
      <c r="H3183" s="281">
        <v>0.70999999999999996</v>
      </c>
      <c r="I3183" s="282"/>
      <c r="J3183" s="283">
        <f>ROUND(I3183*H3183,2)</f>
        <v>0</v>
      </c>
      <c r="K3183" s="279" t="s">
        <v>148</v>
      </c>
      <c r="L3183" s="284"/>
      <c r="M3183" s="285" t="s">
        <v>19</v>
      </c>
      <c r="N3183" s="286" t="s">
        <v>40</v>
      </c>
      <c r="O3183" s="87"/>
      <c r="P3183" s="224">
        <f>O3183*H3183</f>
        <v>0</v>
      </c>
      <c r="Q3183" s="224">
        <v>0.0073000000000000001</v>
      </c>
      <c r="R3183" s="224">
        <f>Q3183*H3183</f>
        <v>0.0051830000000000001</v>
      </c>
      <c r="S3183" s="224">
        <v>0</v>
      </c>
      <c r="T3183" s="225">
        <f>S3183*H3183</f>
        <v>0</v>
      </c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R3183" s="226" t="s">
        <v>349</v>
      </c>
      <c r="AT3183" s="226" t="s">
        <v>275</v>
      </c>
      <c r="AU3183" s="226" t="s">
        <v>79</v>
      </c>
      <c r="AY3183" s="20" t="s">
        <v>142</v>
      </c>
      <c r="BE3183" s="227">
        <f>IF(N3183="základní",J3183,0)</f>
        <v>0</v>
      </c>
      <c r="BF3183" s="227">
        <f>IF(N3183="snížená",J3183,0)</f>
        <v>0</v>
      </c>
      <c r="BG3183" s="227">
        <f>IF(N3183="zákl. přenesená",J3183,0)</f>
        <v>0</v>
      </c>
      <c r="BH3183" s="227">
        <f>IF(N3183="sníž. přenesená",J3183,0)</f>
        <v>0</v>
      </c>
      <c r="BI3183" s="227">
        <f>IF(N3183="nulová",J3183,0)</f>
        <v>0</v>
      </c>
      <c r="BJ3183" s="20" t="s">
        <v>77</v>
      </c>
      <c r="BK3183" s="227">
        <f>ROUND(I3183*H3183,2)</f>
        <v>0</v>
      </c>
      <c r="BL3183" s="20" t="s">
        <v>248</v>
      </c>
      <c r="BM3183" s="226" t="s">
        <v>4962</v>
      </c>
    </row>
    <row r="3184" s="14" customFormat="1">
      <c r="A3184" s="14"/>
      <c r="B3184" s="244"/>
      <c r="C3184" s="245"/>
      <c r="D3184" s="235" t="s">
        <v>153</v>
      </c>
      <c r="E3184" s="246" t="s">
        <v>19</v>
      </c>
      <c r="F3184" s="247" t="s">
        <v>4963</v>
      </c>
      <c r="G3184" s="245"/>
      <c r="H3184" s="248">
        <v>0.34399999999999997</v>
      </c>
      <c r="I3184" s="249"/>
      <c r="J3184" s="245"/>
      <c r="K3184" s="245"/>
      <c r="L3184" s="250"/>
      <c r="M3184" s="251"/>
      <c r="N3184" s="252"/>
      <c r="O3184" s="252"/>
      <c r="P3184" s="252"/>
      <c r="Q3184" s="252"/>
      <c r="R3184" s="252"/>
      <c r="S3184" s="252"/>
      <c r="T3184" s="253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4" t="s">
        <v>153</v>
      </c>
      <c r="AU3184" s="254" t="s">
        <v>79</v>
      </c>
      <c r="AV3184" s="14" t="s">
        <v>79</v>
      </c>
      <c r="AW3184" s="14" t="s">
        <v>31</v>
      </c>
      <c r="AX3184" s="14" t="s">
        <v>69</v>
      </c>
      <c r="AY3184" s="254" t="s">
        <v>142</v>
      </c>
    </row>
    <row r="3185" s="14" customFormat="1">
      <c r="A3185" s="14"/>
      <c r="B3185" s="244"/>
      <c r="C3185" s="245"/>
      <c r="D3185" s="235" t="s">
        <v>153</v>
      </c>
      <c r="E3185" s="246" t="s">
        <v>19</v>
      </c>
      <c r="F3185" s="247" t="s">
        <v>4964</v>
      </c>
      <c r="G3185" s="245"/>
      <c r="H3185" s="248">
        <v>0.30099999999999999</v>
      </c>
      <c r="I3185" s="249"/>
      <c r="J3185" s="245"/>
      <c r="K3185" s="245"/>
      <c r="L3185" s="250"/>
      <c r="M3185" s="251"/>
      <c r="N3185" s="252"/>
      <c r="O3185" s="252"/>
      <c r="P3185" s="252"/>
      <c r="Q3185" s="252"/>
      <c r="R3185" s="252"/>
      <c r="S3185" s="252"/>
      <c r="T3185" s="253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4" t="s">
        <v>153</v>
      </c>
      <c r="AU3185" s="254" t="s">
        <v>79</v>
      </c>
      <c r="AV3185" s="14" t="s">
        <v>79</v>
      </c>
      <c r="AW3185" s="14" t="s">
        <v>31</v>
      </c>
      <c r="AX3185" s="14" t="s">
        <v>69</v>
      </c>
      <c r="AY3185" s="254" t="s">
        <v>142</v>
      </c>
    </row>
    <row r="3186" s="15" customFormat="1">
      <c r="A3186" s="15"/>
      <c r="B3186" s="255"/>
      <c r="C3186" s="256"/>
      <c r="D3186" s="235" t="s">
        <v>153</v>
      </c>
      <c r="E3186" s="257" t="s">
        <v>19</v>
      </c>
      <c r="F3186" s="258" t="s">
        <v>158</v>
      </c>
      <c r="G3186" s="256"/>
      <c r="H3186" s="259">
        <v>0.64500000000000002</v>
      </c>
      <c r="I3186" s="260"/>
      <c r="J3186" s="256"/>
      <c r="K3186" s="256"/>
      <c r="L3186" s="261"/>
      <c r="M3186" s="262"/>
      <c r="N3186" s="263"/>
      <c r="O3186" s="263"/>
      <c r="P3186" s="263"/>
      <c r="Q3186" s="263"/>
      <c r="R3186" s="263"/>
      <c r="S3186" s="263"/>
      <c r="T3186" s="264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65" t="s">
        <v>153</v>
      </c>
      <c r="AU3186" s="265" t="s">
        <v>79</v>
      </c>
      <c r="AV3186" s="15" t="s">
        <v>149</v>
      </c>
      <c r="AW3186" s="15" t="s">
        <v>31</v>
      </c>
      <c r="AX3186" s="15" t="s">
        <v>69</v>
      </c>
      <c r="AY3186" s="265" t="s">
        <v>142</v>
      </c>
    </row>
    <row r="3187" s="14" customFormat="1">
      <c r="A3187" s="14"/>
      <c r="B3187" s="244"/>
      <c r="C3187" s="245"/>
      <c r="D3187" s="235" t="s">
        <v>153</v>
      </c>
      <c r="E3187" s="246" t="s">
        <v>19</v>
      </c>
      <c r="F3187" s="247" t="s">
        <v>4965</v>
      </c>
      <c r="G3187" s="245"/>
      <c r="H3187" s="248">
        <v>0.70999999999999996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153</v>
      </c>
      <c r="AU3187" s="254" t="s">
        <v>79</v>
      </c>
      <c r="AV3187" s="14" t="s">
        <v>79</v>
      </c>
      <c r="AW3187" s="14" t="s">
        <v>31</v>
      </c>
      <c r="AX3187" s="14" t="s">
        <v>77</v>
      </c>
      <c r="AY3187" s="254" t="s">
        <v>142</v>
      </c>
    </row>
    <row r="3188" s="2" customFormat="1" ht="21.75" customHeight="1">
      <c r="A3188" s="41"/>
      <c r="B3188" s="42"/>
      <c r="C3188" s="215" t="s">
        <v>4966</v>
      </c>
      <c r="D3188" s="215" t="s">
        <v>144</v>
      </c>
      <c r="E3188" s="216" t="s">
        <v>4967</v>
      </c>
      <c r="F3188" s="217" t="s">
        <v>4968</v>
      </c>
      <c r="G3188" s="218" t="s">
        <v>147</v>
      </c>
      <c r="H3188" s="219">
        <v>91.790000000000006</v>
      </c>
      <c r="I3188" s="220"/>
      <c r="J3188" s="221">
        <f>ROUND(I3188*H3188,2)</f>
        <v>0</v>
      </c>
      <c r="K3188" s="217" t="s">
        <v>148</v>
      </c>
      <c r="L3188" s="47"/>
      <c r="M3188" s="222" t="s">
        <v>19</v>
      </c>
      <c r="N3188" s="223" t="s">
        <v>40</v>
      </c>
      <c r="O3188" s="87"/>
      <c r="P3188" s="224">
        <f>O3188*H3188</f>
        <v>0</v>
      </c>
      <c r="Q3188" s="224">
        <v>0.00027</v>
      </c>
      <c r="R3188" s="224">
        <f>Q3188*H3188</f>
        <v>0.024783300000000001</v>
      </c>
      <c r="S3188" s="224">
        <v>0</v>
      </c>
      <c r="T3188" s="225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6" t="s">
        <v>248</v>
      </c>
      <c r="AT3188" s="226" t="s">
        <v>144</v>
      </c>
      <c r="AU3188" s="226" t="s">
        <v>79</v>
      </c>
      <c r="AY3188" s="20" t="s">
        <v>142</v>
      </c>
      <c r="BE3188" s="227">
        <f>IF(N3188="základní",J3188,0)</f>
        <v>0</v>
      </c>
      <c r="BF3188" s="227">
        <f>IF(N3188="snížená",J3188,0)</f>
        <v>0</v>
      </c>
      <c r="BG3188" s="227">
        <f>IF(N3188="zákl. přenesená",J3188,0)</f>
        <v>0</v>
      </c>
      <c r="BH3188" s="227">
        <f>IF(N3188="sníž. přenesená",J3188,0)</f>
        <v>0</v>
      </c>
      <c r="BI3188" s="227">
        <f>IF(N3188="nulová",J3188,0)</f>
        <v>0</v>
      </c>
      <c r="BJ3188" s="20" t="s">
        <v>77</v>
      </c>
      <c r="BK3188" s="227">
        <f>ROUND(I3188*H3188,2)</f>
        <v>0</v>
      </c>
      <c r="BL3188" s="20" t="s">
        <v>248</v>
      </c>
      <c r="BM3188" s="226" t="s">
        <v>4969</v>
      </c>
    </row>
    <row r="3189" s="2" customFormat="1">
      <c r="A3189" s="41"/>
      <c r="B3189" s="42"/>
      <c r="C3189" s="43"/>
      <c r="D3189" s="228" t="s">
        <v>151</v>
      </c>
      <c r="E3189" s="43"/>
      <c r="F3189" s="229" t="s">
        <v>4970</v>
      </c>
      <c r="G3189" s="43"/>
      <c r="H3189" s="43"/>
      <c r="I3189" s="230"/>
      <c r="J3189" s="43"/>
      <c r="K3189" s="43"/>
      <c r="L3189" s="47"/>
      <c r="M3189" s="231"/>
      <c r="N3189" s="232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151</v>
      </c>
      <c r="AU3189" s="20" t="s">
        <v>79</v>
      </c>
    </row>
    <row r="3190" s="13" customFormat="1">
      <c r="A3190" s="13"/>
      <c r="B3190" s="233"/>
      <c r="C3190" s="234"/>
      <c r="D3190" s="235" t="s">
        <v>153</v>
      </c>
      <c r="E3190" s="236" t="s">
        <v>19</v>
      </c>
      <c r="F3190" s="237" t="s">
        <v>2554</v>
      </c>
      <c r="G3190" s="234"/>
      <c r="H3190" s="236" t="s">
        <v>19</v>
      </c>
      <c r="I3190" s="238"/>
      <c r="J3190" s="234"/>
      <c r="K3190" s="234"/>
      <c r="L3190" s="239"/>
      <c r="M3190" s="240"/>
      <c r="N3190" s="241"/>
      <c r="O3190" s="241"/>
      <c r="P3190" s="241"/>
      <c r="Q3190" s="241"/>
      <c r="R3190" s="241"/>
      <c r="S3190" s="241"/>
      <c r="T3190" s="242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3" t="s">
        <v>153</v>
      </c>
      <c r="AU3190" s="243" t="s">
        <v>79</v>
      </c>
      <c r="AV3190" s="13" t="s">
        <v>77</v>
      </c>
      <c r="AW3190" s="13" t="s">
        <v>31</v>
      </c>
      <c r="AX3190" s="13" t="s">
        <v>69</v>
      </c>
      <c r="AY3190" s="243" t="s">
        <v>142</v>
      </c>
    </row>
    <row r="3191" s="14" customFormat="1">
      <c r="A3191" s="14"/>
      <c r="B3191" s="244"/>
      <c r="C3191" s="245"/>
      <c r="D3191" s="235" t="s">
        <v>153</v>
      </c>
      <c r="E3191" s="246" t="s">
        <v>19</v>
      </c>
      <c r="F3191" s="247" t="s">
        <v>4971</v>
      </c>
      <c r="G3191" s="245"/>
      <c r="H3191" s="248">
        <v>40.5</v>
      </c>
      <c r="I3191" s="249"/>
      <c r="J3191" s="245"/>
      <c r="K3191" s="245"/>
      <c r="L3191" s="250"/>
      <c r="M3191" s="251"/>
      <c r="N3191" s="252"/>
      <c r="O3191" s="252"/>
      <c r="P3191" s="252"/>
      <c r="Q3191" s="252"/>
      <c r="R3191" s="252"/>
      <c r="S3191" s="252"/>
      <c r="T3191" s="253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4" t="s">
        <v>153</v>
      </c>
      <c r="AU3191" s="254" t="s">
        <v>79</v>
      </c>
      <c r="AV3191" s="14" t="s">
        <v>79</v>
      </c>
      <c r="AW3191" s="14" t="s">
        <v>31</v>
      </c>
      <c r="AX3191" s="14" t="s">
        <v>69</v>
      </c>
      <c r="AY3191" s="254" t="s">
        <v>142</v>
      </c>
    </row>
    <row r="3192" s="13" customFormat="1">
      <c r="A3192" s="13"/>
      <c r="B3192" s="233"/>
      <c r="C3192" s="234"/>
      <c r="D3192" s="235" t="s">
        <v>153</v>
      </c>
      <c r="E3192" s="236" t="s">
        <v>19</v>
      </c>
      <c r="F3192" s="237" t="s">
        <v>2560</v>
      </c>
      <c r="G3192" s="234"/>
      <c r="H3192" s="236" t="s">
        <v>19</v>
      </c>
      <c r="I3192" s="238"/>
      <c r="J3192" s="234"/>
      <c r="K3192" s="234"/>
      <c r="L3192" s="239"/>
      <c r="M3192" s="240"/>
      <c r="N3192" s="241"/>
      <c r="O3192" s="241"/>
      <c r="P3192" s="241"/>
      <c r="Q3192" s="241"/>
      <c r="R3192" s="241"/>
      <c r="S3192" s="241"/>
      <c r="T3192" s="242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3" t="s">
        <v>153</v>
      </c>
      <c r="AU3192" s="243" t="s">
        <v>79</v>
      </c>
      <c r="AV3192" s="13" t="s">
        <v>77</v>
      </c>
      <c r="AW3192" s="13" t="s">
        <v>31</v>
      </c>
      <c r="AX3192" s="13" t="s">
        <v>69</v>
      </c>
      <c r="AY3192" s="243" t="s">
        <v>142</v>
      </c>
    </row>
    <row r="3193" s="14" customFormat="1">
      <c r="A3193" s="14"/>
      <c r="B3193" s="244"/>
      <c r="C3193" s="245"/>
      <c r="D3193" s="235" t="s">
        <v>153</v>
      </c>
      <c r="E3193" s="246" t="s">
        <v>19</v>
      </c>
      <c r="F3193" s="247" t="s">
        <v>4972</v>
      </c>
      <c r="G3193" s="245"/>
      <c r="H3193" s="248">
        <v>19.800000000000001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153</v>
      </c>
      <c r="AU3193" s="254" t="s">
        <v>79</v>
      </c>
      <c r="AV3193" s="14" t="s">
        <v>79</v>
      </c>
      <c r="AW3193" s="14" t="s">
        <v>31</v>
      </c>
      <c r="AX3193" s="14" t="s">
        <v>69</v>
      </c>
      <c r="AY3193" s="254" t="s">
        <v>142</v>
      </c>
    </row>
    <row r="3194" s="13" customFormat="1">
      <c r="A3194" s="13"/>
      <c r="B3194" s="233"/>
      <c r="C3194" s="234"/>
      <c r="D3194" s="235" t="s">
        <v>153</v>
      </c>
      <c r="E3194" s="236" t="s">
        <v>19</v>
      </c>
      <c r="F3194" s="237" t="s">
        <v>2566</v>
      </c>
      <c r="G3194" s="234"/>
      <c r="H3194" s="236" t="s">
        <v>19</v>
      </c>
      <c r="I3194" s="238"/>
      <c r="J3194" s="234"/>
      <c r="K3194" s="234"/>
      <c r="L3194" s="239"/>
      <c r="M3194" s="240"/>
      <c r="N3194" s="241"/>
      <c r="O3194" s="241"/>
      <c r="P3194" s="241"/>
      <c r="Q3194" s="241"/>
      <c r="R3194" s="241"/>
      <c r="S3194" s="241"/>
      <c r="T3194" s="242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3" t="s">
        <v>153</v>
      </c>
      <c r="AU3194" s="243" t="s">
        <v>79</v>
      </c>
      <c r="AV3194" s="13" t="s">
        <v>77</v>
      </c>
      <c r="AW3194" s="13" t="s">
        <v>31</v>
      </c>
      <c r="AX3194" s="13" t="s">
        <v>69</v>
      </c>
      <c r="AY3194" s="243" t="s">
        <v>142</v>
      </c>
    </row>
    <row r="3195" s="14" customFormat="1">
      <c r="A3195" s="14"/>
      <c r="B3195" s="244"/>
      <c r="C3195" s="245"/>
      <c r="D3195" s="235" t="s">
        <v>153</v>
      </c>
      <c r="E3195" s="246" t="s">
        <v>19</v>
      </c>
      <c r="F3195" s="247" t="s">
        <v>2908</v>
      </c>
      <c r="G3195" s="245"/>
      <c r="H3195" s="248">
        <v>1.0800000000000001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153</v>
      </c>
      <c r="AU3195" s="254" t="s">
        <v>79</v>
      </c>
      <c r="AV3195" s="14" t="s">
        <v>79</v>
      </c>
      <c r="AW3195" s="14" t="s">
        <v>31</v>
      </c>
      <c r="AX3195" s="14" t="s">
        <v>69</v>
      </c>
      <c r="AY3195" s="254" t="s">
        <v>142</v>
      </c>
    </row>
    <row r="3196" s="13" customFormat="1">
      <c r="A3196" s="13"/>
      <c r="B3196" s="233"/>
      <c r="C3196" s="234"/>
      <c r="D3196" s="235" t="s">
        <v>153</v>
      </c>
      <c r="E3196" s="236" t="s">
        <v>19</v>
      </c>
      <c r="F3196" s="237" t="s">
        <v>2574</v>
      </c>
      <c r="G3196" s="234"/>
      <c r="H3196" s="236" t="s">
        <v>19</v>
      </c>
      <c r="I3196" s="238"/>
      <c r="J3196" s="234"/>
      <c r="K3196" s="234"/>
      <c r="L3196" s="239"/>
      <c r="M3196" s="240"/>
      <c r="N3196" s="241"/>
      <c r="O3196" s="241"/>
      <c r="P3196" s="241"/>
      <c r="Q3196" s="241"/>
      <c r="R3196" s="241"/>
      <c r="S3196" s="241"/>
      <c r="T3196" s="242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3" t="s">
        <v>153</v>
      </c>
      <c r="AU3196" s="243" t="s">
        <v>79</v>
      </c>
      <c r="AV3196" s="13" t="s">
        <v>77</v>
      </c>
      <c r="AW3196" s="13" t="s">
        <v>31</v>
      </c>
      <c r="AX3196" s="13" t="s">
        <v>69</v>
      </c>
      <c r="AY3196" s="243" t="s">
        <v>142</v>
      </c>
    </row>
    <row r="3197" s="14" customFormat="1">
      <c r="A3197" s="14"/>
      <c r="B3197" s="244"/>
      <c r="C3197" s="245"/>
      <c r="D3197" s="235" t="s">
        <v>153</v>
      </c>
      <c r="E3197" s="246" t="s">
        <v>19</v>
      </c>
      <c r="F3197" s="247" t="s">
        <v>2914</v>
      </c>
      <c r="G3197" s="245"/>
      <c r="H3197" s="248">
        <v>27.719999999999999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153</v>
      </c>
      <c r="AU3197" s="254" t="s">
        <v>79</v>
      </c>
      <c r="AV3197" s="14" t="s">
        <v>79</v>
      </c>
      <c r="AW3197" s="14" t="s">
        <v>31</v>
      </c>
      <c r="AX3197" s="14" t="s">
        <v>69</v>
      </c>
      <c r="AY3197" s="254" t="s">
        <v>142</v>
      </c>
    </row>
    <row r="3198" s="13" customFormat="1">
      <c r="A3198" s="13"/>
      <c r="B3198" s="233"/>
      <c r="C3198" s="234"/>
      <c r="D3198" s="235" t="s">
        <v>153</v>
      </c>
      <c r="E3198" s="236" t="s">
        <v>19</v>
      </c>
      <c r="F3198" s="237" t="s">
        <v>2578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153</v>
      </c>
      <c r="AU3198" s="243" t="s">
        <v>79</v>
      </c>
      <c r="AV3198" s="13" t="s">
        <v>77</v>
      </c>
      <c r="AW3198" s="13" t="s">
        <v>31</v>
      </c>
      <c r="AX3198" s="13" t="s">
        <v>69</v>
      </c>
      <c r="AY3198" s="243" t="s">
        <v>142</v>
      </c>
    </row>
    <row r="3199" s="14" customFormat="1">
      <c r="A3199" s="14"/>
      <c r="B3199" s="244"/>
      <c r="C3199" s="245"/>
      <c r="D3199" s="235" t="s">
        <v>153</v>
      </c>
      <c r="E3199" s="246" t="s">
        <v>19</v>
      </c>
      <c r="F3199" s="247" t="s">
        <v>2916</v>
      </c>
      <c r="G3199" s="245"/>
      <c r="H3199" s="248">
        <v>1.5900000000000001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153</v>
      </c>
      <c r="AU3199" s="254" t="s">
        <v>79</v>
      </c>
      <c r="AV3199" s="14" t="s">
        <v>79</v>
      </c>
      <c r="AW3199" s="14" t="s">
        <v>31</v>
      </c>
      <c r="AX3199" s="14" t="s">
        <v>69</v>
      </c>
      <c r="AY3199" s="254" t="s">
        <v>142</v>
      </c>
    </row>
    <row r="3200" s="13" customFormat="1">
      <c r="A3200" s="13"/>
      <c r="B3200" s="233"/>
      <c r="C3200" s="234"/>
      <c r="D3200" s="235" t="s">
        <v>153</v>
      </c>
      <c r="E3200" s="236" t="s">
        <v>19</v>
      </c>
      <c r="F3200" s="237" t="s">
        <v>4973</v>
      </c>
      <c r="G3200" s="234"/>
      <c r="H3200" s="236" t="s">
        <v>19</v>
      </c>
      <c r="I3200" s="238"/>
      <c r="J3200" s="234"/>
      <c r="K3200" s="234"/>
      <c r="L3200" s="239"/>
      <c r="M3200" s="240"/>
      <c r="N3200" s="241"/>
      <c r="O3200" s="241"/>
      <c r="P3200" s="241"/>
      <c r="Q3200" s="241"/>
      <c r="R3200" s="241"/>
      <c r="S3200" s="241"/>
      <c r="T3200" s="242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3" t="s">
        <v>153</v>
      </c>
      <c r="AU3200" s="243" t="s">
        <v>79</v>
      </c>
      <c r="AV3200" s="13" t="s">
        <v>77</v>
      </c>
      <c r="AW3200" s="13" t="s">
        <v>31</v>
      </c>
      <c r="AX3200" s="13" t="s">
        <v>69</v>
      </c>
      <c r="AY3200" s="243" t="s">
        <v>142</v>
      </c>
    </row>
    <row r="3201" s="14" customFormat="1">
      <c r="A3201" s="14"/>
      <c r="B3201" s="244"/>
      <c r="C3201" s="245"/>
      <c r="D3201" s="235" t="s">
        <v>153</v>
      </c>
      <c r="E3201" s="246" t="s">
        <v>19</v>
      </c>
      <c r="F3201" s="247" t="s">
        <v>4974</v>
      </c>
      <c r="G3201" s="245"/>
      <c r="H3201" s="248">
        <v>1.1000000000000001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153</v>
      </c>
      <c r="AU3201" s="254" t="s">
        <v>79</v>
      </c>
      <c r="AV3201" s="14" t="s">
        <v>79</v>
      </c>
      <c r="AW3201" s="14" t="s">
        <v>31</v>
      </c>
      <c r="AX3201" s="14" t="s">
        <v>69</v>
      </c>
      <c r="AY3201" s="254" t="s">
        <v>142</v>
      </c>
    </row>
    <row r="3202" s="15" customFormat="1">
      <c r="A3202" s="15"/>
      <c r="B3202" s="255"/>
      <c r="C3202" s="256"/>
      <c r="D3202" s="235" t="s">
        <v>153</v>
      </c>
      <c r="E3202" s="257" t="s">
        <v>19</v>
      </c>
      <c r="F3202" s="258" t="s">
        <v>158</v>
      </c>
      <c r="G3202" s="256"/>
      <c r="H3202" s="259">
        <v>91.789999999999992</v>
      </c>
      <c r="I3202" s="260"/>
      <c r="J3202" s="256"/>
      <c r="K3202" s="256"/>
      <c r="L3202" s="261"/>
      <c r="M3202" s="262"/>
      <c r="N3202" s="263"/>
      <c r="O3202" s="263"/>
      <c r="P3202" s="263"/>
      <c r="Q3202" s="263"/>
      <c r="R3202" s="263"/>
      <c r="S3202" s="263"/>
      <c r="T3202" s="264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65" t="s">
        <v>153</v>
      </c>
      <c r="AU3202" s="265" t="s">
        <v>79</v>
      </c>
      <c r="AV3202" s="15" t="s">
        <v>149</v>
      </c>
      <c r="AW3202" s="15" t="s">
        <v>31</v>
      </c>
      <c r="AX3202" s="15" t="s">
        <v>77</v>
      </c>
      <c r="AY3202" s="265" t="s">
        <v>142</v>
      </c>
    </row>
    <row r="3203" s="2" customFormat="1" ht="16.5" customHeight="1">
      <c r="A3203" s="41"/>
      <c r="B3203" s="42"/>
      <c r="C3203" s="277" t="s">
        <v>4975</v>
      </c>
      <c r="D3203" s="277" t="s">
        <v>275</v>
      </c>
      <c r="E3203" s="278" t="s">
        <v>4976</v>
      </c>
      <c r="F3203" s="279" t="s">
        <v>4977</v>
      </c>
      <c r="G3203" s="280" t="s">
        <v>147</v>
      </c>
      <c r="H3203" s="281">
        <v>91.790000000000006</v>
      </c>
      <c r="I3203" s="282"/>
      <c r="J3203" s="283">
        <f>ROUND(I3203*H3203,2)</f>
        <v>0</v>
      </c>
      <c r="K3203" s="279" t="s">
        <v>148</v>
      </c>
      <c r="L3203" s="284"/>
      <c r="M3203" s="285" t="s">
        <v>19</v>
      </c>
      <c r="N3203" s="286" t="s">
        <v>40</v>
      </c>
      <c r="O3203" s="87"/>
      <c r="P3203" s="224">
        <f>O3203*H3203</f>
        <v>0</v>
      </c>
      <c r="Q3203" s="224">
        <v>0.03056</v>
      </c>
      <c r="R3203" s="224">
        <f>Q3203*H3203</f>
        <v>2.8051024000000004</v>
      </c>
      <c r="S3203" s="224">
        <v>0</v>
      </c>
      <c r="T3203" s="225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26" t="s">
        <v>349</v>
      </c>
      <c r="AT3203" s="226" t="s">
        <v>275</v>
      </c>
      <c r="AU3203" s="226" t="s">
        <v>79</v>
      </c>
      <c r="AY3203" s="20" t="s">
        <v>142</v>
      </c>
      <c r="BE3203" s="227">
        <f>IF(N3203="základní",J3203,0)</f>
        <v>0</v>
      </c>
      <c r="BF3203" s="227">
        <f>IF(N3203="snížená",J3203,0)</f>
        <v>0</v>
      </c>
      <c r="BG3203" s="227">
        <f>IF(N3203="zákl. přenesená",J3203,0)</f>
        <v>0</v>
      </c>
      <c r="BH3203" s="227">
        <f>IF(N3203="sníž. přenesená",J3203,0)</f>
        <v>0</v>
      </c>
      <c r="BI3203" s="227">
        <f>IF(N3203="nulová",J3203,0)</f>
        <v>0</v>
      </c>
      <c r="BJ3203" s="20" t="s">
        <v>77</v>
      </c>
      <c r="BK3203" s="227">
        <f>ROUND(I3203*H3203,2)</f>
        <v>0</v>
      </c>
      <c r="BL3203" s="20" t="s">
        <v>248</v>
      </c>
      <c r="BM3203" s="226" t="s">
        <v>4978</v>
      </c>
    </row>
    <row r="3204" s="2" customFormat="1" ht="21.75" customHeight="1">
      <c r="A3204" s="41"/>
      <c r="B3204" s="42"/>
      <c r="C3204" s="215" t="s">
        <v>4979</v>
      </c>
      <c r="D3204" s="215" t="s">
        <v>144</v>
      </c>
      <c r="E3204" s="216" t="s">
        <v>4980</v>
      </c>
      <c r="F3204" s="217" t="s">
        <v>4981</v>
      </c>
      <c r="G3204" s="218" t="s">
        <v>147</v>
      </c>
      <c r="H3204" s="219">
        <v>18.192</v>
      </c>
      <c r="I3204" s="220"/>
      <c r="J3204" s="221">
        <f>ROUND(I3204*H3204,2)</f>
        <v>0</v>
      </c>
      <c r="K3204" s="217" t="s">
        <v>148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0.00025999999999999998</v>
      </c>
      <c r="R3204" s="224">
        <f>Q3204*H3204</f>
        <v>0.0047299199999999994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248</v>
      </c>
      <c r="AT3204" s="226" t="s">
        <v>144</v>
      </c>
      <c r="AU3204" s="226" t="s">
        <v>79</v>
      </c>
      <c r="AY3204" s="20" t="s">
        <v>142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77</v>
      </c>
      <c r="BK3204" s="227">
        <f>ROUND(I3204*H3204,2)</f>
        <v>0</v>
      </c>
      <c r="BL3204" s="20" t="s">
        <v>248</v>
      </c>
      <c r="BM3204" s="226" t="s">
        <v>4982</v>
      </c>
    </row>
    <row r="3205" s="2" customFormat="1">
      <c r="A3205" s="41"/>
      <c r="B3205" s="42"/>
      <c r="C3205" s="43"/>
      <c r="D3205" s="228" t="s">
        <v>151</v>
      </c>
      <c r="E3205" s="43"/>
      <c r="F3205" s="229" t="s">
        <v>4983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151</v>
      </c>
      <c r="AU3205" s="20" t="s">
        <v>79</v>
      </c>
    </row>
    <row r="3206" s="13" customFormat="1">
      <c r="A3206" s="13"/>
      <c r="B3206" s="233"/>
      <c r="C3206" s="234"/>
      <c r="D3206" s="235" t="s">
        <v>153</v>
      </c>
      <c r="E3206" s="236" t="s">
        <v>19</v>
      </c>
      <c r="F3206" s="237" t="s">
        <v>2556</v>
      </c>
      <c r="G3206" s="234"/>
      <c r="H3206" s="236" t="s">
        <v>19</v>
      </c>
      <c r="I3206" s="238"/>
      <c r="J3206" s="234"/>
      <c r="K3206" s="234"/>
      <c r="L3206" s="239"/>
      <c r="M3206" s="240"/>
      <c r="N3206" s="241"/>
      <c r="O3206" s="241"/>
      <c r="P3206" s="241"/>
      <c r="Q3206" s="241"/>
      <c r="R3206" s="241"/>
      <c r="S3206" s="241"/>
      <c r="T3206" s="242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3" t="s">
        <v>153</v>
      </c>
      <c r="AU3206" s="243" t="s">
        <v>79</v>
      </c>
      <c r="AV3206" s="13" t="s">
        <v>77</v>
      </c>
      <c r="AW3206" s="13" t="s">
        <v>31</v>
      </c>
      <c r="AX3206" s="13" t="s">
        <v>69</v>
      </c>
      <c r="AY3206" s="243" t="s">
        <v>142</v>
      </c>
    </row>
    <row r="3207" s="14" customFormat="1">
      <c r="A3207" s="14"/>
      <c r="B3207" s="244"/>
      <c r="C3207" s="245"/>
      <c r="D3207" s="235" t="s">
        <v>153</v>
      </c>
      <c r="E3207" s="246" t="s">
        <v>19</v>
      </c>
      <c r="F3207" s="247" t="s">
        <v>2902</v>
      </c>
      <c r="G3207" s="245"/>
      <c r="H3207" s="248">
        <v>3.8399999999999999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153</v>
      </c>
      <c r="AU3207" s="254" t="s">
        <v>79</v>
      </c>
      <c r="AV3207" s="14" t="s">
        <v>79</v>
      </c>
      <c r="AW3207" s="14" t="s">
        <v>31</v>
      </c>
      <c r="AX3207" s="14" t="s">
        <v>69</v>
      </c>
      <c r="AY3207" s="254" t="s">
        <v>142</v>
      </c>
    </row>
    <row r="3208" s="13" customFormat="1">
      <c r="A3208" s="13"/>
      <c r="B3208" s="233"/>
      <c r="C3208" s="234"/>
      <c r="D3208" s="235" t="s">
        <v>153</v>
      </c>
      <c r="E3208" s="236" t="s">
        <v>19</v>
      </c>
      <c r="F3208" s="237" t="s">
        <v>2558</v>
      </c>
      <c r="G3208" s="234"/>
      <c r="H3208" s="236" t="s">
        <v>19</v>
      </c>
      <c r="I3208" s="238"/>
      <c r="J3208" s="234"/>
      <c r="K3208" s="234"/>
      <c r="L3208" s="239"/>
      <c r="M3208" s="240"/>
      <c r="N3208" s="241"/>
      <c r="O3208" s="241"/>
      <c r="P3208" s="241"/>
      <c r="Q3208" s="241"/>
      <c r="R3208" s="241"/>
      <c r="S3208" s="241"/>
      <c r="T3208" s="242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3" t="s">
        <v>153</v>
      </c>
      <c r="AU3208" s="243" t="s">
        <v>79</v>
      </c>
      <c r="AV3208" s="13" t="s">
        <v>77</v>
      </c>
      <c r="AW3208" s="13" t="s">
        <v>31</v>
      </c>
      <c r="AX3208" s="13" t="s">
        <v>69</v>
      </c>
      <c r="AY3208" s="243" t="s">
        <v>142</v>
      </c>
    </row>
    <row r="3209" s="14" customFormat="1">
      <c r="A3209" s="14"/>
      <c r="B3209" s="244"/>
      <c r="C3209" s="245"/>
      <c r="D3209" s="235" t="s">
        <v>153</v>
      </c>
      <c r="E3209" s="246" t="s">
        <v>19</v>
      </c>
      <c r="F3209" s="247" t="s">
        <v>2903</v>
      </c>
      <c r="G3209" s="245"/>
      <c r="H3209" s="248">
        <v>2.3999999999999999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153</v>
      </c>
      <c r="AU3209" s="254" t="s">
        <v>79</v>
      </c>
      <c r="AV3209" s="14" t="s">
        <v>79</v>
      </c>
      <c r="AW3209" s="14" t="s">
        <v>31</v>
      </c>
      <c r="AX3209" s="14" t="s">
        <v>69</v>
      </c>
      <c r="AY3209" s="254" t="s">
        <v>142</v>
      </c>
    </row>
    <row r="3210" s="13" customFormat="1">
      <c r="A3210" s="13"/>
      <c r="B3210" s="233"/>
      <c r="C3210" s="234"/>
      <c r="D3210" s="235" t="s">
        <v>153</v>
      </c>
      <c r="E3210" s="236" t="s">
        <v>19</v>
      </c>
      <c r="F3210" s="237" t="s">
        <v>2570</v>
      </c>
      <c r="G3210" s="234"/>
      <c r="H3210" s="236" t="s">
        <v>19</v>
      </c>
      <c r="I3210" s="238"/>
      <c r="J3210" s="234"/>
      <c r="K3210" s="234"/>
      <c r="L3210" s="239"/>
      <c r="M3210" s="240"/>
      <c r="N3210" s="241"/>
      <c r="O3210" s="241"/>
      <c r="P3210" s="241"/>
      <c r="Q3210" s="241"/>
      <c r="R3210" s="241"/>
      <c r="S3210" s="241"/>
      <c r="T3210" s="242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3" t="s">
        <v>153</v>
      </c>
      <c r="AU3210" s="243" t="s">
        <v>79</v>
      </c>
      <c r="AV3210" s="13" t="s">
        <v>77</v>
      </c>
      <c r="AW3210" s="13" t="s">
        <v>31</v>
      </c>
      <c r="AX3210" s="13" t="s">
        <v>69</v>
      </c>
      <c r="AY3210" s="243" t="s">
        <v>142</v>
      </c>
    </row>
    <row r="3211" s="14" customFormat="1">
      <c r="A3211" s="14"/>
      <c r="B3211" s="244"/>
      <c r="C3211" s="245"/>
      <c r="D3211" s="235" t="s">
        <v>153</v>
      </c>
      <c r="E3211" s="246" t="s">
        <v>19</v>
      </c>
      <c r="F3211" s="247" t="s">
        <v>2912</v>
      </c>
      <c r="G3211" s="245"/>
      <c r="H3211" s="248">
        <v>3.8919999999999999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153</v>
      </c>
      <c r="AU3211" s="254" t="s">
        <v>79</v>
      </c>
      <c r="AV3211" s="14" t="s">
        <v>79</v>
      </c>
      <c r="AW3211" s="14" t="s">
        <v>31</v>
      </c>
      <c r="AX3211" s="14" t="s">
        <v>69</v>
      </c>
      <c r="AY3211" s="254" t="s">
        <v>142</v>
      </c>
    </row>
    <row r="3212" s="13" customFormat="1">
      <c r="A3212" s="13"/>
      <c r="B3212" s="233"/>
      <c r="C3212" s="234"/>
      <c r="D3212" s="235" t="s">
        <v>153</v>
      </c>
      <c r="E3212" s="236" t="s">
        <v>19</v>
      </c>
      <c r="F3212" s="237" t="s">
        <v>2580</v>
      </c>
      <c r="G3212" s="234"/>
      <c r="H3212" s="236" t="s">
        <v>19</v>
      </c>
      <c r="I3212" s="238"/>
      <c r="J3212" s="234"/>
      <c r="K3212" s="234"/>
      <c r="L3212" s="239"/>
      <c r="M3212" s="240"/>
      <c r="N3212" s="241"/>
      <c r="O3212" s="241"/>
      <c r="P3212" s="241"/>
      <c r="Q3212" s="241"/>
      <c r="R3212" s="241"/>
      <c r="S3212" s="241"/>
      <c r="T3212" s="242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3" t="s">
        <v>153</v>
      </c>
      <c r="AU3212" s="243" t="s">
        <v>79</v>
      </c>
      <c r="AV3212" s="13" t="s">
        <v>77</v>
      </c>
      <c r="AW3212" s="13" t="s">
        <v>31</v>
      </c>
      <c r="AX3212" s="13" t="s">
        <v>69</v>
      </c>
      <c r="AY3212" s="243" t="s">
        <v>142</v>
      </c>
    </row>
    <row r="3213" s="14" customFormat="1">
      <c r="A3213" s="14"/>
      <c r="B3213" s="244"/>
      <c r="C3213" s="245"/>
      <c r="D3213" s="235" t="s">
        <v>153</v>
      </c>
      <c r="E3213" s="246" t="s">
        <v>19</v>
      </c>
      <c r="F3213" s="247" t="s">
        <v>2917</v>
      </c>
      <c r="G3213" s="245"/>
      <c r="H3213" s="248">
        <v>2.52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153</v>
      </c>
      <c r="AU3213" s="254" t="s">
        <v>79</v>
      </c>
      <c r="AV3213" s="14" t="s">
        <v>79</v>
      </c>
      <c r="AW3213" s="14" t="s">
        <v>31</v>
      </c>
      <c r="AX3213" s="14" t="s">
        <v>69</v>
      </c>
      <c r="AY3213" s="254" t="s">
        <v>142</v>
      </c>
    </row>
    <row r="3214" s="13" customFormat="1">
      <c r="A3214" s="13"/>
      <c r="B3214" s="233"/>
      <c r="C3214" s="234"/>
      <c r="D3214" s="235" t="s">
        <v>153</v>
      </c>
      <c r="E3214" s="236" t="s">
        <v>19</v>
      </c>
      <c r="F3214" s="237" t="s">
        <v>2582</v>
      </c>
      <c r="G3214" s="234"/>
      <c r="H3214" s="236" t="s">
        <v>19</v>
      </c>
      <c r="I3214" s="238"/>
      <c r="J3214" s="234"/>
      <c r="K3214" s="234"/>
      <c r="L3214" s="239"/>
      <c r="M3214" s="240"/>
      <c r="N3214" s="241"/>
      <c r="O3214" s="241"/>
      <c r="P3214" s="241"/>
      <c r="Q3214" s="241"/>
      <c r="R3214" s="241"/>
      <c r="S3214" s="241"/>
      <c r="T3214" s="242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3" t="s">
        <v>153</v>
      </c>
      <c r="AU3214" s="243" t="s">
        <v>79</v>
      </c>
      <c r="AV3214" s="13" t="s">
        <v>77</v>
      </c>
      <c r="AW3214" s="13" t="s">
        <v>31</v>
      </c>
      <c r="AX3214" s="13" t="s">
        <v>69</v>
      </c>
      <c r="AY3214" s="243" t="s">
        <v>142</v>
      </c>
    </row>
    <row r="3215" s="14" customFormat="1">
      <c r="A3215" s="14"/>
      <c r="B3215" s="244"/>
      <c r="C3215" s="245"/>
      <c r="D3215" s="235" t="s">
        <v>153</v>
      </c>
      <c r="E3215" s="246" t="s">
        <v>19</v>
      </c>
      <c r="F3215" s="247" t="s">
        <v>2918</v>
      </c>
      <c r="G3215" s="245"/>
      <c r="H3215" s="248">
        <v>2.2400000000000002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153</v>
      </c>
      <c r="AU3215" s="254" t="s">
        <v>79</v>
      </c>
      <c r="AV3215" s="14" t="s">
        <v>79</v>
      </c>
      <c r="AW3215" s="14" t="s">
        <v>31</v>
      </c>
      <c r="AX3215" s="14" t="s">
        <v>69</v>
      </c>
      <c r="AY3215" s="254" t="s">
        <v>142</v>
      </c>
    </row>
    <row r="3216" s="13" customFormat="1">
      <c r="A3216" s="13"/>
      <c r="B3216" s="233"/>
      <c r="C3216" s="234"/>
      <c r="D3216" s="235" t="s">
        <v>153</v>
      </c>
      <c r="E3216" s="236" t="s">
        <v>19</v>
      </c>
      <c r="F3216" s="237" t="s">
        <v>2586</v>
      </c>
      <c r="G3216" s="234"/>
      <c r="H3216" s="236" t="s">
        <v>19</v>
      </c>
      <c r="I3216" s="238"/>
      <c r="J3216" s="234"/>
      <c r="K3216" s="234"/>
      <c r="L3216" s="239"/>
      <c r="M3216" s="240"/>
      <c r="N3216" s="241"/>
      <c r="O3216" s="241"/>
      <c r="P3216" s="241"/>
      <c r="Q3216" s="241"/>
      <c r="R3216" s="241"/>
      <c r="S3216" s="241"/>
      <c r="T3216" s="242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3" t="s">
        <v>153</v>
      </c>
      <c r="AU3216" s="243" t="s">
        <v>79</v>
      </c>
      <c r="AV3216" s="13" t="s">
        <v>77</v>
      </c>
      <c r="AW3216" s="13" t="s">
        <v>31</v>
      </c>
      <c r="AX3216" s="13" t="s">
        <v>69</v>
      </c>
      <c r="AY3216" s="243" t="s">
        <v>142</v>
      </c>
    </row>
    <row r="3217" s="14" customFormat="1">
      <c r="A3217" s="14"/>
      <c r="B3217" s="244"/>
      <c r="C3217" s="245"/>
      <c r="D3217" s="235" t="s">
        <v>153</v>
      </c>
      <c r="E3217" s="246" t="s">
        <v>19</v>
      </c>
      <c r="F3217" s="247" t="s">
        <v>4984</v>
      </c>
      <c r="G3217" s="245"/>
      <c r="H3217" s="248">
        <v>3.2999999999999998</v>
      </c>
      <c r="I3217" s="249"/>
      <c r="J3217" s="245"/>
      <c r="K3217" s="245"/>
      <c r="L3217" s="250"/>
      <c r="M3217" s="251"/>
      <c r="N3217" s="252"/>
      <c r="O3217" s="252"/>
      <c r="P3217" s="252"/>
      <c r="Q3217" s="252"/>
      <c r="R3217" s="252"/>
      <c r="S3217" s="252"/>
      <c r="T3217" s="253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4" t="s">
        <v>153</v>
      </c>
      <c r="AU3217" s="254" t="s">
        <v>79</v>
      </c>
      <c r="AV3217" s="14" t="s">
        <v>79</v>
      </c>
      <c r="AW3217" s="14" t="s">
        <v>31</v>
      </c>
      <c r="AX3217" s="14" t="s">
        <v>69</v>
      </c>
      <c r="AY3217" s="254" t="s">
        <v>142</v>
      </c>
    </row>
    <row r="3218" s="15" customFormat="1">
      <c r="A3218" s="15"/>
      <c r="B3218" s="255"/>
      <c r="C3218" s="256"/>
      <c r="D3218" s="235" t="s">
        <v>153</v>
      </c>
      <c r="E3218" s="257" t="s">
        <v>19</v>
      </c>
      <c r="F3218" s="258" t="s">
        <v>158</v>
      </c>
      <c r="G3218" s="256"/>
      <c r="H3218" s="259">
        <v>18.192</v>
      </c>
      <c r="I3218" s="260"/>
      <c r="J3218" s="256"/>
      <c r="K3218" s="256"/>
      <c r="L3218" s="261"/>
      <c r="M3218" s="262"/>
      <c r="N3218" s="263"/>
      <c r="O3218" s="263"/>
      <c r="P3218" s="263"/>
      <c r="Q3218" s="263"/>
      <c r="R3218" s="263"/>
      <c r="S3218" s="263"/>
      <c r="T3218" s="264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65" t="s">
        <v>153</v>
      </c>
      <c r="AU3218" s="265" t="s">
        <v>79</v>
      </c>
      <c r="AV3218" s="15" t="s">
        <v>149</v>
      </c>
      <c r="AW3218" s="15" t="s">
        <v>31</v>
      </c>
      <c r="AX3218" s="15" t="s">
        <v>77</v>
      </c>
      <c r="AY3218" s="265" t="s">
        <v>142</v>
      </c>
    </row>
    <row r="3219" s="2" customFormat="1" ht="16.5" customHeight="1">
      <c r="A3219" s="41"/>
      <c r="B3219" s="42"/>
      <c r="C3219" s="277" t="s">
        <v>4985</v>
      </c>
      <c r="D3219" s="277" t="s">
        <v>275</v>
      </c>
      <c r="E3219" s="278" t="s">
        <v>4986</v>
      </c>
      <c r="F3219" s="279" t="s">
        <v>4987</v>
      </c>
      <c r="G3219" s="280" t="s">
        <v>147</v>
      </c>
      <c r="H3219" s="281">
        <v>18.192</v>
      </c>
      <c r="I3219" s="282"/>
      <c r="J3219" s="283">
        <f>ROUND(I3219*H3219,2)</f>
        <v>0</v>
      </c>
      <c r="K3219" s="279" t="s">
        <v>148</v>
      </c>
      <c r="L3219" s="284"/>
      <c r="M3219" s="285" t="s">
        <v>19</v>
      </c>
      <c r="N3219" s="286" t="s">
        <v>40</v>
      </c>
      <c r="O3219" s="87"/>
      <c r="P3219" s="224">
        <f>O3219*H3219</f>
        <v>0</v>
      </c>
      <c r="Q3219" s="224">
        <v>0.0287</v>
      </c>
      <c r="R3219" s="224">
        <f>Q3219*H3219</f>
        <v>0.52211039999999997</v>
      </c>
      <c r="S3219" s="224">
        <v>0</v>
      </c>
      <c r="T3219" s="225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26" t="s">
        <v>349</v>
      </c>
      <c r="AT3219" s="226" t="s">
        <v>275</v>
      </c>
      <c r="AU3219" s="226" t="s">
        <v>79</v>
      </c>
      <c r="AY3219" s="20" t="s">
        <v>142</v>
      </c>
      <c r="BE3219" s="227">
        <f>IF(N3219="základní",J3219,0)</f>
        <v>0</v>
      </c>
      <c r="BF3219" s="227">
        <f>IF(N3219="snížená",J3219,0)</f>
        <v>0</v>
      </c>
      <c r="BG3219" s="227">
        <f>IF(N3219="zákl. přenesená",J3219,0)</f>
        <v>0</v>
      </c>
      <c r="BH3219" s="227">
        <f>IF(N3219="sníž. přenesená",J3219,0)</f>
        <v>0</v>
      </c>
      <c r="BI3219" s="227">
        <f>IF(N3219="nulová",J3219,0)</f>
        <v>0</v>
      </c>
      <c r="BJ3219" s="20" t="s">
        <v>77</v>
      </c>
      <c r="BK3219" s="227">
        <f>ROUND(I3219*H3219,2)</f>
        <v>0</v>
      </c>
      <c r="BL3219" s="20" t="s">
        <v>248</v>
      </c>
      <c r="BM3219" s="226" t="s">
        <v>4988</v>
      </c>
    </row>
    <row r="3220" s="2" customFormat="1" ht="16.5" customHeight="1">
      <c r="A3220" s="41"/>
      <c r="B3220" s="42"/>
      <c r="C3220" s="215" t="s">
        <v>4989</v>
      </c>
      <c r="D3220" s="215" t="s">
        <v>144</v>
      </c>
      <c r="E3220" s="216" t="s">
        <v>4990</v>
      </c>
      <c r="F3220" s="217" t="s">
        <v>4991</v>
      </c>
      <c r="G3220" s="218" t="s">
        <v>166</v>
      </c>
      <c r="H3220" s="219">
        <v>2</v>
      </c>
      <c r="I3220" s="220"/>
      <c r="J3220" s="221">
        <f>ROUND(I3220*H3220,2)</f>
        <v>0</v>
      </c>
      <c r="K3220" s="217" t="s">
        <v>148</v>
      </c>
      <c r="L3220" s="47"/>
      <c r="M3220" s="222" t="s">
        <v>19</v>
      </c>
      <c r="N3220" s="223" t="s">
        <v>40</v>
      </c>
      <c r="O3220" s="87"/>
      <c r="P3220" s="224">
        <f>O3220*H3220</f>
        <v>0</v>
      </c>
      <c r="Q3220" s="224">
        <v>0.00025999999999999998</v>
      </c>
      <c r="R3220" s="224">
        <f>Q3220*H3220</f>
        <v>0.00051999999999999995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248</v>
      </c>
      <c r="AT3220" s="226" t="s">
        <v>144</v>
      </c>
      <c r="AU3220" s="226" t="s">
        <v>79</v>
      </c>
      <c r="AY3220" s="20" t="s">
        <v>142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77</v>
      </c>
      <c r="BK3220" s="227">
        <f>ROUND(I3220*H3220,2)</f>
        <v>0</v>
      </c>
      <c r="BL3220" s="20" t="s">
        <v>248</v>
      </c>
      <c r="BM3220" s="226" t="s">
        <v>4992</v>
      </c>
    </row>
    <row r="3221" s="2" customFormat="1">
      <c r="A3221" s="41"/>
      <c r="B3221" s="42"/>
      <c r="C3221" s="43"/>
      <c r="D3221" s="228" t="s">
        <v>151</v>
      </c>
      <c r="E3221" s="43"/>
      <c r="F3221" s="229" t="s">
        <v>4993</v>
      </c>
      <c r="G3221" s="43"/>
      <c r="H3221" s="43"/>
      <c r="I3221" s="230"/>
      <c r="J3221" s="43"/>
      <c r="K3221" s="43"/>
      <c r="L3221" s="47"/>
      <c r="M3221" s="231"/>
      <c r="N3221" s="232"/>
      <c r="O3221" s="87"/>
      <c r="P3221" s="87"/>
      <c r="Q3221" s="87"/>
      <c r="R3221" s="87"/>
      <c r="S3221" s="87"/>
      <c r="T3221" s="88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20" t="s">
        <v>151</v>
      </c>
      <c r="AU3221" s="20" t="s">
        <v>79</v>
      </c>
    </row>
    <row r="3222" s="13" customFormat="1">
      <c r="A3222" s="13"/>
      <c r="B3222" s="233"/>
      <c r="C3222" s="234"/>
      <c r="D3222" s="235" t="s">
        <v>153</v>
      </c>
      <c r="E3222" s="236" t="s">
        <v>19</v>
      </c>
      <c r="F3222" s="237" t="s">
        <v>4994</v>
      </c>
      <c r="G3222" s="234"/>
      <c r="H3222" s="236" t="s">
        <v>19</v>
      </c>
      <c r="I3222" s="238"/>
      <c r="J3222" s="234"/>
      <c r="K3222" s="234"/>
      <c r="L3222" s="239"/>
      <c r="M3222" s="240"/>
      <c r="N3222" s="241"/>
      <c r="O3222" s="241"/>
      <c r="P3222" s="241"/>
      <c r="Q3222" s="241"/>
      <c r="R3222" s="241"/>
      <c r="S3222" s="241"/>
      <c r="T3222" s="242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3" t="s">
        <v>153</v>
      </c>
      <c r="AU3222" s="243" t="s">
        <v>79</v>
      </c>
      <c r="AV3222" s="13" t="s">
        <v>77</v>
      </c>
      <c r="AW3222" s="13" t="s">
        <v>31</v>
      </c>
      <c r="AX3222" s="13" t="s">
        <v>69</v>
      </c>
      <c r="AY3222" s="243" t="s">
        <v>142</v>
      </c>
    </row>
    <row r="3223" s="14" customFormat="1">
      <c r="A3223" s="14"/>
      <c r="B3223" s="244"/>
      <c r="C3223" s="245"/>
      <c r="D3223" s="235" t="s">
        <v>153</v>
      </c>
      <c r="E3223" s="246" t="s">
        <v>19</v>
      </c>
      <c r="F3223" s="247" t="s">
        <v>77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153</v>
      </c>
      <c r="AU3223" s="254" t="s">
        <v>79</v>
      </c>
      <c r="AV3223" s="14" t="s">
        <v>79</v>
      </c>
      <c r="AW3223" s="14" t="s">
        <v>31</v>
      </c>
      <c r="AX3223" s="14" t="s">
        <v>69</v>
      </c>
      <c r="AY3223" s="254" t="s">
        <v>142</v>
      </c>
    </row>
    <row r="3224" s="13" customFormat="1">
      <c r="A3224" s="13"/>
      <c r="B3224" s="233"/>
      <c r="C3224" s="234"/>
      <c r="D3224" s="235" t="s">
        <v>153</v>
      </c>
      <c r="E3224" s="236" t="s">
        <v>19</v>
      </c>
      <c r="F3224" s="237" t="s">
        <v>4995</v>
      </c>
      <c r="G3224" s="234"/>
      <c r="H3224" s="236" t="s">
        <v>19</v>
      </c>
      <c r="I3224" s="238"/>
      <c r="J3224" s="234"/>
      <c r="K3224" s="234"/>
      <c r="L3224" s="239"/>
      <c r="M3224" s="240"/>
      <c r="N3224" s="241"/>
      <c r="O3224" s="241"/>
      <c r="P3224" s="241"/>
      <c r="Q3224" s="241"/>
      <c r="R3224" s="241"/>
      <c r="S3224" s="241"/>
      <c r="T3224" s="242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3" t="s">
        <v>153</v>
      </c>
      <c r="AU3224" s="243" t="s">
        <v>79</v>
      </c>
      <c r="AV3224" s="13" t="s">
        <v>77</v>
      </c>
      <c r="AW3224" s="13" t="s">
        <v>31</v>
      </c>
      <c r="AX3224" s="13" t="s">
        <v>69</v>
      </c>
      <c r="AY3224" s="243" t="s">
        <v>142</v>
      </c>
    </row>
    <row r="3225" s="14" customFormat="1">
      <c r="A3225" s="14"/>
      <c r="B3225" s="244"/>
      <c r="C3225" s="245"/>
      <c r="D3225" s="235" t="s">
        <v>153</v>
      </c>
      <c r="E3225" s="246" t="s">
        <v>19</v>
      </c>
      <c r="F3225" s="247" t="s">
        <v>77</v>
      </c>
      <c r="G3225" s="245"/>
      <c r="H3225" s="248">
        <v>1</v>
      </c>
      <c r="I3225" s="249"/>
      <c r="J3225" s="245"/>
      <c r="K3225" s="245"/>
      <c r="L3225" s="250"/>
      <c r="M3225" s="251"/>
      <c r="N3225" s="252"/>
      <c r="O3225" s="252"/>
      <c r="P3225" s="252"/>
      <c r="Q3225" s="252"/>
      <c r="R3225" s="252"/>
      <c r="S3225" s="252"/>
      <c r="T3225" s="253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4" t="s">
        <v>153</v>
      </c>
      <c r="AU3225" s="254" t="s">
        <v>79</v>
      </c>
      <c r="AV3225" s="14" t="s">
        <v>79</v>
      </c>
      <c r="AW3225" s="14" t="s">
        <v>31</v>
      </c>
      <c r="AX3225" s="14" t="s">
        <v>69</v>
      </c>
      <c r="AY3225" s="254" t="s">
        <v>142</v>
      </c>
    </row>
    <row r="3226" s="15" customFormat="1">
      <c r="A3226" s="15"/>
      <c r="B3226" s="255"/>
      <c r="C3226" s="256"/>
      <c r="D3226" s="235" t="s">
        <v>153</v>
      </c>
      <c r="E3226" s="257" t="s">
        <v>19</v>
      </c>
      <c r="F3226" s="258" t="s">
        <v>158</v>
      </c>
      <c r="G3226" s="256"/>
      <c r="H3226" s="259">
        <v>2</v>
      </c>
      <c r="I3226" s="260"/>
      <c r="J3226" s="256"/>
      <c r="K3226" s="256"/>
      <c r="L3226" s="261"/>
      <c r="M3226" s="262"/>
      <c r="N3226" s="263"/>
      <c r="O3226" s="263"/>
      <c r="P3226" s="263"/>
      <c r="Q3226" s="263"/>
      <c r="R3226" s="263"/>
      <c r="S3226" s="263"/>
      <c r="T3226" s="264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T3226" s="265" t="s">
        <v>153</v>
      </c>
      <c r="AU3226" s="265" t="s">
        <v>79</v>
      </c>
      <c r="AV3226" s="15" t="s">
        <v>149</v>
      </c>
      <c r="AW3226" s="15" t="s">
        <v>31</v>
      </c>
      <c r="AX3226" s="15" t="s">
        <v>77</v>
      </c>
      <c r="AY3226" s="265" t="s">
        <v>142</v>
      </c>
    </row>
    <row r="3227" s="2" customFormat="1" ht="16.5" customHeight="1">
      <c r="A3227" s="41"/>
      <c r="B3227" s="42"/>
      <c r="C3227" s="277" t="s">
        <v>4996</v>
      </c>
      <c r="D3227" s="277" t="s">
        <v>275</v>
      </c>
      <c r="E3227" s="278" t="s">
        <v>4997</v>
      </c>
      <c r="F3227" s="279" t="s">
        <v>4998</v>
      </c>
      <c r="G3227" s="280" t="s">
        <v>147</v>
      </c>
      <c r="H3227" s="281">
        <v>0.63800000000000001</v>
      </c>
      <c r="I3227" s="282"/>
      <c r="J3227" s="283">
        <f>ROUND(I3227*H3227,2)</f>
        <v>0</v>
      </c>
      <c r="K3227" s="279" t="s">
        <v>148</v>
      </c>
      <c r="L3227" s="284"/>
      <c r="M3227" s="285" t="s">
        <v>19</v>
      </c>
      <c r="N3227" s="286" t="s">
        <v>40</v>
      </c>
      <c r="O3227" s="87"/>
      <c r="P3227" s="224">
        <f>O3227*H3227</f>
        <v>0</v>
      </c>
      <c r="Q3227" s="224">
        <v>0.029170000000000001</v>
      </c>
      <c r="R3227" s="224">
        <f>Q3227*H3227</f>
        <v>0.018610460000000002</v>
      </c>
      <c r="S3227" s="224">
        <v>0</v>
      </c>
      <c r="T3227" s="225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6" t="s">
        <v>349</v>
      </c>
      <c r="AT3227" s="226" t="s">
        <v>275</v>
      </c>
      <c r="AU3227" s="226" t="s">
        <v>79</v>
      </c>
      <c r="AY3227" s="20" t="s">
        <v>142</v>
      </c>
      <c r="BE3227" s="227">
        <f>IF(N3227="základní",J3227,0)</f>
        <v>0</v>
      </c>
      <c r="BF3227" s="227">
        <f>IF(N3227="snížená",J3227,0)</f>
        <v>0</v>
      </c>
      <c r="BG3227" s="227">
        <f>IF(N3227="zákl. přenesená",J3227,0)</f>
        <v>0</v>
      </c>
      <c r="BH3227" s="227">
        <f>IF(N3227="sníž. přenesená",J3227,0)</f>
        <v>0</v>
      </c>
      <c r="BI3227" s="227">
        <f>IF(N3227="nulová",J3227,0)</f>
        <v>0</v>
      </c>
      <c r="BJ3227" s="20" t="s">
        <v>77</v>
      </c>
      <c r="BK3227" s="227">
        <f>ROUND(I3227*H3227,2)</f>
        <v>0</v>
      </c>
      <c r="BL3227" s="20" t="s">
        <v>248</v>
      </c>
      <c r="BM3227" s="226" t="s">
        <v>4999</v>
      </c>
    </row>
    <row r="3228" s="13" customFormat="1">
      <c r="A3228" s="13"/>
      <c r="B3228" s="233"/>
      <c r="C3228" s="234"/>
      <c r="D3228" s="235" t="s">
        <v>153</v>
      </c>
      <c r="E3228" s="236" t="s">
        <v>19</v>
      </c>
      <c r="F3228" s="237" t="s">
        <v>2550</v>
      </c>
      <c r="G3228" s="234"/>
      <c r="H3228" s="236" t="s">
        <v>19</v>
      </c>
      <c r="I3228" s="238"/>
      <c r="J3228" s="234"/>
      <c r="K3228" s="234"/>
      <c r="L3228" s="239"/>
      <c r="M3228" s="240"/>
      <c r="N3228" s="241"/>
      <c r="O3228" s="241"/>
      <c r="P3228" s="241"/>
      <c r="Q3228" s="241"/>
      <c r="R3228" s="241"/>
      <c r="S3228" s="241"/>
      <c r="T3228" s="242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3" t="s">
        <v>153</v>
      </c>
      <c r="AU3228" s="243" t="s">
        <v>79</v>
      </c>
      <c r="AV3228" s="13" t="s">
        <v>77</v>
      </c>
      <c r="AW3228" s="13" t="s">
        <v>31</v>
      </c>
      <c r="AX3228" s="13" t="s">
        <v>69</v>
      </c>
      <c r="AY3228" s="243" t="s">
        <v>142</v>
      </c>
    </row>
    <row r="3229" s="14" customFormat="1">
      <c r="A3229" s="14"/>
      <c r="B3229" s="244"/>
      <c r="C3229" s="245"/>
      <c r="D3229" s="235" t="s">
        <v>153</v>
      </c>
      <c r="E3229" s="246" t="s">
        <v>19</v>
      </c>
      <c r="F3229" s="247" t="s">
        <v>2899</v>
      </c>
      <c r="G3229" s="245"/>
      <c r="H3229" s="248">
        <v>0.23999999999999999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153</v>
      </c>
      <c r="AU3229" s="254" t="s">
        <v>79</v>
      </c>
      <c r="AV3229" s="14" t="s">
        <v>79</v>
      </c>
      <c r="AW3229" s="14" t="s">
        <v>31</v>
      </c>
      <c r="AX3229" s="14" t="s">
        <v>69</v>
      </c>
      <c r="AY3229" s="254" t="s">
        <v>142</v>
      </c>
    </row>
    <row r="3230" s="13" customFormat="1">
      <c r="A3230" s="13"/>
      <c r="B3230" s="233"/>
      <c r="C3230" s="234"/>
      <c r="D3230" s="235" t="s">
        <v>153</v>
      </c>
      <c r="E3230" s="236" t="s">
        <v>19</v>
      </c>
      <c r="F3230" s="237" t="s">
        <v>2548</v>
      </c>
      <c r="G3230" s="234"/>
      <c r="H3230" s="236" t="s">
        <v>19</v>
      </c>
      <c r="I3230" s="238"/>
      <c r="J3230" s="234"/>
      <c r="K3230" s="234"/>
      <c r="L3230" s="239"/>
      <c r="M3230" s="240"/>
      <c r="N3230" s="241"/>
      <c r="O3230" s="241"/>
      <c r="P3230" s="241"/>
      <c r="Q3230" s="241"/>
      <c r="R3230" s="241"/>
      <c r="S3230" s="241"/>
      <c r="T3230" s="242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3" t="s">
        <v>153</v>
      </c>
      <c r="AU3230" s="243" t="s">
        <v>79</v>
      </c>
      <c r="AV3230" s="13" t="s">
        <v>77</v>
      </c>
      <c r="AW3230" s="13" t="s">
        <v>31</v>
      </c>
      <c r="AX3230" s="13" t="s">
        <v>69</v>
      </c>
      <c r="AY3230" s="243" t="s">
        <v>142</v>
      </c>
    </row>
    <row r="3231" s="14" customFormat="1">
      <c r="A3231" s="14"/>
      <c r="B3231" s="244"/>
      <c r="C3231" s="245"/>
      <c r="D3231" s="235" t="s">
        <v>153</v>
      </c>
      <c r="E3231" s="246" t="s">
        <v>19</v>
      </c>
      <c r="F3231" s="247" t="s">
        <v>5000</v>
      </c>
      <c r="G3231" s="245"/>
      <c r="H3231" s="248">
        <v>0.39800000000000002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153</v>
      </c>
      <c r="AU3231" s="254" t="s">
        <v>79</v>
      </c>
      <c r="AV3231" s="14" t="s">
        <v>79</v>
      </c>
      <c r="AW3231" s="14" t="s">
        <v>31</v>
      </c>
      <c r="AX3231" s="14" t="s">
        <v>69</v>
      </c>
      <c r="AY3231" s="254" t="s">
        <v>142</v>
      </c>
    </row>
    <row r="3232" s="15" customFormat="1">
      <c r="A3232" s="15"/>
      <c r="B3232" s="255"/>
      <c r="C3232" s="256"/>
      <c r="D3232" s="235" t="s">
        <v>153</v>
      </c>
      <c r="E3232" s="257" t="s">
        <v>19</v>
      </c>
      <c r="F3232" s="258" t="s">
        <v>158</v>
      </c>
      <c r="G3232" s="256"/>
      <c r="H3232" s="259">
        <v>0.63800000000000001</v>
      </c>
      <c r="I3232" s="260"/>
      <c r="J3232" s="256"/>
      <c r="K3232" s="256"/>
      <c r="L3232" s="261"/>
      <c r="M3232" s="262"/>
      <c r="N3232" s="263"/>
      <c r="O3232" s="263"/>
      <c r="P3232" s="263"/>
      <c r="Q3232" s="263"/>
      <c r="R3232" s="263"/>
      <c r="S3232" s="263"/>
      <c r="T3232" s="264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65" t="s">
        <v>153</v>
      </c>
      <c r="AU3232" s="265" t="s">
        <v>79</v>
      </c>
      <c r="AV3232" s="15" t="s">
        <v>149</v>
      </c>
      <c r="AW3232" s="15" t="s">
        <v>31</v>
      </c>
      <c r="AX3232" s="15" t="s">
        <v>77</v>
      </c>
      <c r="AY3232" s="265" t="s">
        <v>142</v>
      </c>
    </row>
    <row r="3233" s="2" customFormat="1" ht="16.5" customHeight="1">
      <c r="A3233" s="41"/>
      <c r="B3233" s="42"/>
      <c r="C3233" s="215" t="s">
        <v>5001</v>
      </c>
      <c r="D3233" s="215" t="s">
        <v>144</v>
      </c>
      <c r="E3233" s="216" t="s">
        <v>5002</v>
      </c>
      <c r="F3233" s="217" t="s">
        <v>5003</v>
      </c>
      <c r="G3233" s="218" t="s">
        <v>166</v>
      </c>
      <c r="H3233" s="219">
        <v>15</v>
      </c>
      <c r="I3233" s="220"/>
      <c r="J3233" s="221">
        <f>ROUND(I3233*H3233,2)</f>
        <v>0</v>
      </c>
      <c r="K3233" s="217" t="s">
        <v>148</v>
      </c>
      <c r="L3233" s="47"/>
      <c r="M3233" s="222" t="s">
        <v>19</v>
      </c>
      <c r="N3233" s="223" t="s">
        <v>40</v>
      </c>
      <c r="O3233" s="87"/>
      <c r="P3233" s="224">
        <f>O3233*H3233</f>
        <v>0</v>
      </c>
      <c r="Q3233" s="224">
        <v>0.00027</v>
      </c>
      <c r="R3233" s="224">
        <f>Q3233*H3233</f>
        <v>0.0040499999999999998</v>
      </c>
      <c r="S3233" s="224">
        <v>0</v>
      </c>
      <c r="T3233" s="225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6" t="s">
        <v>248</v>
      </c>
      <c r="AT3233" s="226" t="s">
        <v>144</v>
      </c>
      <c r="AU3233" s="226" t="s">
        <v>79</v>
      </c>
      <c r="AY3233" s="20" t="s">
        <v>142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20" t="s">
        <v>77</v>
      </c>
      <c r="BK3233" s="227">
        <f>ROUND(I3233*H3233,2)</f>
        <v>0</v>
      </c>
      <c r="BL3233" s="20" t="s">
        <v>248</v>
      </c>
      <c r="BM3233" s="226" t="s">
        <v>5004</v>
      </c>
    </row>
    <row r="3234" s="2" customFormat="1">
      <c r="A3234" s="41"/>
      <c r="B3234" s="42"/>
      <c r="C3234" s="43"/>
      <c r="D3234" s="228" t="s">
        <v>151</v>
      </c>
      <c r="E3234" s="43"/>
      <c r="F3234" s="229" t="s">
        <v>5005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151</v>
      </c>
      <c r="AU3234" s="20" t="s">
        <v>79</v>
      </c>
    </row>
    <row r="3235" s="13" customFormat="1">
      <c r="A3235" s="13"/>
      <c r="B3235" s="233"/>
      <c r="C3235" s="234"/>
      <c r="D3235" s="235" t="s">
        <v>153</v>
      </c>
      <c r="E3235" s="236" t="s">
        <v>19</v>
      </c>
      <c r="F3235" s="237" t="s">
        <v>5006</v>
      </c>
      <c r="G3235" s="234"/>
      <c r="H3235" s="236" t="s">
        <v>19</v>
      </c>
      <c r="I3235" s="238"/>
      <c r="J3235" s="234"/>
      <c r="K3235" s="234"/>
      <c r="L3235" s="239"/>
      <c r="M3235" s="240"/>
      <c r="N3235" s="241"/>
      <c r="O3235" s="241"/>
      <c r="P3235" s="241"/>
      <c r="Q3235" s="241"/>
      <c r="R3235" s="241"/>
      <c r="S3235" s="241"/>
      <c r="T3235" s="242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3" t="s">
        <v>153</v>
      </c>
      <c r="AU3235" s="243" t="s">
        <v>79</v>
      </c>
      <c r="AV3235" s="13" t="s">
        <v>77</v>
      </c>
      <c r="AW3235" s="13" t="s">
        <v>31</v>
      </c>
      <c r="AX3235" s="13" t="s">
        <v>69</v>
      </c>
      <c r="AY3235" s="243" t="s">
        <v>142</v>
      </c>
    </row>
    <row r="3236" s="14" customFormat="1">
      <c r="A3236" s="14"/>
      <c r="B3236" s="244"/>
      <c r="C3236" s="245"/>
      <c r="D3236" s="235" t="s">
        <v>153</v>
      </c>
      <c r="E3236" s="246" t="s">
        <v>19</v>
      </c>
      <c r="F3236" s="247" t="s">
        <v>179</v>
      </c>
      <c r="G3236" s="245"/>
      <c r="H3236" s="248">
        <v>6</v>
      </c>
      <c r="I3236" s="249"/>
      <c r="J3236" s="245"/>
      <c r="K3236" s="245"/>
      <c r="L3236" s="250"/>
      <c r="M3236" s="251"/>
      <c r="N3236" s="252"/>
      <c r="O3236" s="252"/>
      <c r="P3236" s="252"/>
      <c r="Q3236" s="252"/>
      <c r="R3236" s="252"/>
      <c r="S3236" s="252"/>
      <c r="T3236" s="253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4" t="s">
        <v>153</v>
      </c>
      <c r="AU3236" s="254" t="s">
        <v>79</v>
      </c>
      <c r="AV3236" s="14" t="s">
        <v>79</v>
      </c>
      <c r="AW3236" s="14" t="s">
        <v>31</v>
      </c>
      <c r="AX3236" s="14" t="s">
        <v>69</v>
      </c>
      <c r="AY3236" s="254" t="s">
        <v>142</v>
      </c>
    </row>
    <row r="3237" s="13" customFormat="1">
      <c r="A3237" s="13"/>
      <c r="B3237" s="233"/>
      <c r="C3237" s="234"/>
      <c r="D3237" s="235" t="s">
        <v>153</v>
      </c>
      <c r="E3237" s="236" t="s">
        <v>19</v>
      </c>
      <c r="F3237" s="237" t="s">
        <v>5007</v>
      </c>
      <c r="G3237" s="234"/>
      <c r="H3237" s="236" t="s">
        <v>19</v>
      </c>
      <c r="I3237" s="238"/>
      <c r="J3237" s="234"/>
      <c r="K3237" s="234"/>
      <c r="L3237" s="239"/>
      <c r="M3237" s="240"/>
      <c r="N3237" s="241"/>
      <c r="O3237" s="241"/>
      <c r="P3237" s="241"/>
      <c r="Q3237" s="241"/>
      <c r="R3237" s="241"/>
      <c r="S3237" s="241"/>
      <c r="T3237" s="242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3" t="s">
        <v>153</v>
      </c>
      <c r="AU3237" s="243" t="s">
        <v>79</v>
      </c>
      <c r="AV3237" s="13" t="s">
        <v>77</v>
      </c>
      <c r="AW3237" s="13" t="s">
        <v>31</v>
      </c>
      <c r="AX3237" s="13" t="s">
        <v>69</v>
      </c>
      <c r="AY3237" s="243" t="s">
        <v>142</v>
      </c>
    </row>
    <row r="3238" s="14" customFormat="1">
      <c r="A3238" s="14"/>
      <c r="B3238" s="244"/>
      <c r="C3238" s="245"/>
      <c r="D3238" s="235" t="s">
        <v>153</v>
      </c>
      <c r="E3238" s="246" t="s">
        <v>19</v>
      </c>
      <c r="F3238" s="247" t="s">
        <v>77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153</v>
      </c>
      <c r="AU3238" s="254" t="s">
        <v>79</v>
      </c>
      <c r="AV3238" s="14" t="s">
        <v>79</v>
      </c>
      <c r="AW3238" s="14" t="s">
        <v>31</v>
      </c>
      <c r="AX3238" s="14" t="s">
        <v>69</v>
      </c>
      <c r="AY3238" s="254" t="s">
        <v>142</v>
      </c>
    </row>
    <row r="3239" s="13" customFormat="1">
      <c r="A3239" s="13"/>
      <c r="B3239" s="233"/>
      <c r="C3239" s="234"/>
      <c r="D3239" s="235" t="s">
        <v>153</v>
      </c>
      <c r="E3239" s="236" t="s">
        <v>19</v>
      </c>
      <c r="F3239" s="237" t="s">
        <v>5008</v>
      </c>
      <c r="G3239" s="234"/>
      <c r="H3239" s="236" t="s">
        <v>19</v>
      </c>
      <c r="I3239" s="238"/>
      <c r="J3239" s="234"/>
      <c r="K3239" s="234"/>
      <c r="L3239" s="239"/>
      <c r="M3239" s="240"/>
      <c r="N3239" s="241"/>
      <c r="O3239" s="241"/>
      <c r="P3239" s="241"/>
      <c r="Q3239" s="241"/>
      <c r="R3239" s="241"/>
      <c r="S3239" s="241"/>
      <c r="T3239" s="242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3" t="s">
        <v>153</v>
      </c>
      <c r="AU3239" s="243" t="s">
        <v>79</v>
      </c>
      <c r="AV3239" s="13" t="s">
        <v>77</v>
      </c>
      <c r="AW3239" s="13" t="s">
        <v>31</v>
      </c>
      <c r="AX3239" s="13" t="s">
        <v>69</v>
      </c>
      <c r="AY3239" s="243" t="s">
        <v>142</v>
      </c>
    </row>
    <row r="3240" s="14" customFormat="1">
      <c r="A3240" s="14"/>
      <c r="B3240" s="244"/>
      <c r="C3240" s="245"/>
      <c r="D3240" s="235" t="s">
        <v>153</v>
      </c>
      <c r="E3240" s="246" t="s">
        <v>19</v>
      </c>
      <c r="F3240" s="247" t="s">
        <v>163</v>
      </c>
      <c r="G3240" s="245"/>
      <c r="H3240" s="248">
        <v>3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153</v>
      </c>
      <c r="AU3240" s="254" t="s">
        <v>79</v>
      </c>
      <c r="AV3240" s="14" t="s">
        <v>79</v>
      </c>
      <c r="AW3240" s="14" t="s">
        <v>31</v>
      </c>
      <c r="AX3240" s="14" t="s">
        <v>69</v>
      </c>
      <c r="AY3240" s="254" t="s">
        <v>142</v>
      </c>
    </row>
    <row r="3241" s="13" customFormat="1">
      <c r="A3241" s="13"/>
      <c r="B3241" s="233"/>
      <c r="C3241" s="234"/>
      <c r="D3241" s="235" t="s">
        <v>153</v>
      </c>
      <c r="E3241" s="236" t="s">
        <v>19</v>
      </c>
      <c r="F3241" s="237" t="s">
        <v>5009</v>
      </c>
      <c r="G3241" s="234"/>
      <c r="H3241" s="236" t="s">
        <v>19</v>
      </c>
      <c r="I3241" s="238"/>
      <c r="J3241" s="234"/>
      <c r="K3241" s="234"/>
      <c r="L3241" s="239"/>
      <c r="M3241" s="240"/>
      <c r="N3241" s="241"/>
      <c r="O3241" s="241"/>
      <c r="P3241" s="241"/>
      <c r="Q3241" s="241"/>
      <c r="R3241" s="241"/>
      <c r="S3241" s="241"/>
      <c r="T3241" s="242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3" t="s">
        <v>153</v>
      </c>
      <c r="AU3241" s="243" t="s">
        <v>79</v>
      </c>
      <c r="AV3241" s="13" t="s">
        <v>77</v>
      </c>
      <c r="AW3241" s="13" t="s">
        <v>31</v>
      </c>
      <c r="AX3241" s="13" t="s">
        <v>69</v>
      </c>
      <c r="AY3241" s="243" t="s">
        <v>142</v>
      </c>
    </row>
    <row r="3242" s="14" customFormat="1">
      <c r="A3242" s="14"/>
      <c r="B3242" s="244"/>
      <c r="C3242" s="245"/>
      <c r="D3242" s="235" t="s">
        <v>153</v>
      </c>
      <c r="E3242" s="246" t="s">
        <v>19</v>
      </c>
      <c r="F3242" s="247" t="s">
        <v>79</v>
      </c>
      <c r="G3242" s="245"/>
      <c r="H3242" s="248">
        <v>2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153</v>
      </c>
      <c r="AU3242" s="254" t="s">
        <v>79</v>
      </c>
      <c r="AV3242" s="14" t="s">
        <v>79</v>
      </c>
      <c r="AW3242" s="14" t="s">
        <v>31</v>
      </c>
      <c r="AX3242" s="14" t="s">
        <v>69</v>
      </c>
      <c r="AY3242" s="254" t="s">
        <v>142</v>
      </c>
    </row>
    <row r="3243" s="13" customFormat="1">
      <c r="A3243" s="13"/>
      <c r="B3243" s="233"/>
      <c r="C3243" s="234"/>
      <c r="D3243" s="235" t="s">
        <v>153</v>
      </c>
      <c r="E3243" s="236" t="s">
        <v>19</v>
      </c>
      <c r="F3243" s="237" t="s">
        <v>5010</v>
      </c>
      <c r="G3243" s="234"/>
      <c r="H3243" s="236" t="s">
        <v>19</v>
      </c>
      <c r="I3243" s="238"/>
      <c r="J3243" s="234"/>
      <c r="K3243" s="234"/>
      <c r="L3243" s="239"/>
      <c r="M3243" s="240"/>
      <c r="N3243" s="241"/>
      <c r="O3243" s="241"/>
      <c r="P3243" s="241"/>
      <c r="Q3243" s="241"/>
      <c r="R3243" s="241"/>
      <c r="S3243" s="241"/>
      <c r="T3243" s="242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3" t="s">
        <v>153</v>
      </c>
      <c r="AU3243" s="243" t="s">
        <v>79</v>
      </c>
      <c r="AV3243" s="13" t="s">
        <v>77</v>
      </c>
      <c r="AW3243" s="13" t="s">
        <v>31</v>
      </c>
      <c r="AX3243" s="13" t="s">
        <v>69</v>
      </c>
      <c r="AY3243" s="243" t="s">
        <v>142</v>
      </c>
    </row>
    <row r="3244" s="14" customFormat="1">
      <c r="A3244" s="14"/>
      <c r="B3244" s="244"/>
      <c r="C3244" s="245"/>
      <c r="D3244" s="235" t="s">
        <v>153</v>
      </c>
      <c r="E3244" s="246" t="s">
        <v>19</v>
      </c>
      <c r="F3244" s="247" t="s">
        <v>77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153</v>
      </c>
      <c r="AU3244" s="254" t="s">
        <v>79</v>
      </c>
      <c r="AV3244" s="14" t="s">
        <v>79</v>
      </c>
      <c r="AW3244" s="14" t="s">
        <v>31</v>
      </c>
      <c r="AX3244" s="14" t="s">
        <v>69</v>
      </c>
      <c r="AY3244" s="254" t="s">
        <v>142</v>
      </c>
    </row>
    <row r="3245" s="13" customFormat="1">
      <c r="A3245" s="13"/>
      <c r="B3245" s="233"/>
      <c r="C3245" s="234"/>
      <c r="D3245" s="235" t="s">
        <v>153</v>
      </c>
      <c r="E3245" s="236" t="s">
        <v>19</v>
      </c>
      <c r="F3245" s="237" t="s">
        <v>5011</v>
      </c>
      <c r="G3245" s="234"/>
      <c r="H3245" s="236" t="s">
        <v>19</v>
      </c>
      <c r="I3245" s="238"/>
      <c r="J3245" s="234"/>
      <c r="K3245" s="234"/>
      <c r="L3245" s="239"/>
      <c r="M3245" s="240"/>
      <c r="N3245" s="241"/>
      <c r="O3245" s="241"/>
      <c r="P3245" s="241"/>
      <c r="Q3245" s="241"/>
      <c r="R3245" s="241"/>
      <c r="S3245" s="241"/>
      <c r="T3245" s="242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3" t="s">
        <v>153</v>
      </c>
      <c r="AU3245" s="243" t="s">
        <v>79</v>
      </c>
      <c r="AV3245" s="13" t="s">
        <v>77</v>
      </c>
      <c r="AW3245" s="13" t="s">
        <v>31</v>
      </c>
      <c r="AX3245" s="13" t="s">
        <v>69</v>
      </c>
      <c r="AY3245" s="243" t="s">
        <v>142</v>
      </c>
    </row>
    <row r="3246" s="14" customFormat="1">
      <c r="A3246" s="14"/>
      <c r="B3246" s="244"/>
      <c r="C3246" s="245"/>
      <c r="D3246" s="235" t="s">
        <v>153</v>
      </c>
      <c r="E3246" s="246" t="s">
        <v>19</v>
      </c>
      <c r="F3246" s="247" t="s">
        <v>77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153</v>
      </c>
      <c r="AU3246" s="254" t="s">
        <v>79</v>
      </c>
      <c r="AV3246" s="14" t="s">
        <v>79</v>
      </c>
      <c r="AW3246" s="14" t="s">
        <v>31</v>
      </c>
      <c r="AX3246" s="14" t="s">
        <v>69</v>
      </c>
      <c r="AY3246" s="254" t="s">
        <v>142</v>
      </c>
    </row>
    <row r="3247" s="13" customFormat="1">
      <c r="A3247" s="13"/>
      <c r="B3247" s="233"/>
      <c r="C3247" s="234"/>
      <c r="D3247" s="235" t="s">
        <v>153</v>
      </c>
      <c r="E3247" s="236" t="s">
        <v>19</v>
      </c>
      <c r="F3247" s="237" t="s">
        <v>5012</v>
      </c>
      <c r="G3247" s="234"/>
      <c r="H3247" s="236" t="s">
        <v>19</v>
      </c>
      <c r="I3247" s="238"/>
      <c r="J3247" s="234"/>
      <c r="K3247" s="234"/>
      <c r="L3247" s="239"/>
      <c r="M3247" s="240"/>
      <c r="N3247" s="241"/>
      <c r="O3247" s="241"/>
      <c r="P3247" s="241"/>
      <c r="Q3247" s="241"/>
      <c r="R3247" s="241"/>
      <c r="S3247" s="241"/>
      <c r="T3247" s="242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3" t="s">
        <v>153</v>
      </c>
      <c r="AU3247" s="243" t="s">
        <v>79</v>
      </c>
      <c r="AV3247" s="13" t="s">
        <v>77</v>
      </c>
      <c r="AW3247" s="13" t="s">
        <v>31</v>
      </c>
      <c r="AX3247" s="13" t="s">
        <v>69</v>
      </c>
      <c r="AY3247" s="243" t="s">
        <v>142</v>
      </c>
    </row>
    <row r="3248" s="14" customFormat="1">
      <c r="A3248" s="14"/>
      <c r="B3248" s="244"/>
      <c r="C3248" s="245"/>
      <c r="D3248" s="235" t="s">
        <v>153</v>
      </c>
      <c r="E3248" s="246" t="s">
        <v>19</v>
      </c>
      <c r="F3248" s="247" t="s">
        <v>77</v>
      </c>
      <c r="G3248" s="245"/>
      <c r="H3248" s="248">
        <v>1</v>
      </c>
      <c r="I3248" s="249"/>
      <c r="J3248" s="245"/>
      <c r="K3248" s="245"/>
      <c r="L3248" s="250"/>
      <c r="M3248" s="251"/>
      <c r="N3248" s="252"/>
      <c r="O3248" s="252"/>
      <c r="P3248" s="252"/>
      <c r="Q3248" s="252"/>
      <c r="R3248" s="252"/>
      <c r="S3248" s="252"/>
      <c r="T3248" s="253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4" t="s">
        <v>153</v>
      </c>
      <c r="AU3248" s="254" t="s">
        <v>79</v>
      </c>
      <c r="AV3248" s="14" t="s">
        <v>79</v>
      </c>
      <c r="AW3248" s="14" t="s">
        <v>31</v>
      </c>
      <c r="AX3248" s="14" t="s">
        <v>69</v>
      </c>
      <c r="AY3248" s="254" t="s">
        <v>142</v>
      </c>
    </row>
    <row r="3249" s="15" customFormat="1">
      <c r="A3249" s="15"/>
      <c r="B3249" s="255"/>
      <c r="C3249" s="256"/>
      <c r="D3249" s="235" t="s">
        <v>153</v>
      </c>
      <c r="E3249" s="257" t="s">
        <v>19</v>
      </c>
      <c r="F3249" s="258" t="s">
        <v>158</v>
      </c>
      <c r="G3249" s="256"/>
      <c r="H3249" s="259">
        <v>15</v>
      </c>
      <c r="I3249" s="260"/>
      <c r="J3249" s="256"/>
      <c r="K3249" s="256"/>
      <c r="L3249" s="261"/>
      <c r="M3249" s="262"/>
      <c r="N3249" s="263"/>
      <c r="O3249" s="263"/>
      <c r="P3249" s="263"/>
      <c r="Q3249" s="263"/>
      <c r="R3249" s="263"/>
      <c r="S3249" s="263"/>
      <c r="T3249" s="264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65" t="s">
        <v>153</v>
      </c>
      <c r="AU3249" s="265" t="s">
        <v>79</v>
      </c>
      <c r="AV3249" s="15" t="s">
        <v>149</v>
      </c>
      <c r="AW3249" s="15" t="s">
        <v>31</v>
      </c>
      <c r="AX3249" s="15" t="s">
        <v>77</v>
      </c>
      <c r="AY3249" s="265" t="s">
        <v>142</v>
      </c>
    </row>
    <row r="3250" s="2" customFormat="1" ht="16.5" customHeight="1">
      <c r="A3250" s="41"/>
      <c r="B3250" s="42"/>
      <c r="C3250" s="277" t="s">
        <v>5013</v>
      </c>
      <c r="D3250" s="277" t="s">
        <v>275</v>
      </c>
      <c r="E3250" s="278" t="s">
        <v>5014</v>
      </c>
      <c r="F3250" s="279" t="s">
        <v>5015</v>
      </c>
      <c r="G3250" s="280" t="s">
        <v>147</v>
      </c>
      <c r="H3250" s="281">
        <v>10.047000000000001</v>
      </c>
      <c r="I3250" s="282"/>
      <c r="J3250" s="283">
        <f>ROUND(I3250*H3250,2)</f>
        <v>0</v>
      </c>
      <c r="K3250" s="279" t="s">
        <v>148</v>
      </c>
      <c r="L3250" s="284"/>
      <c r="M3250" s="285" t="s">
        <v>19</v>
      </c>
      <c r="N3250" s="286" t="s">
        <v>40</v>
      </c>
      <c r="O3250" s="87"/>
      <c r="P3250" s="224">
        <f>O3250*H3250</f>
        <v>0</v>
      </c>
      <c r="Q3250" s="224">
        <v>0.034720000000000001</v>
      </c>
      <c r="R3250" s="224">
        <f>Q3250*H3250</f>
        <v>0.34883184</v>
      </c>
      <c r="S3250" s="224">
        <v>0</v>
      </c>
      <c r="T3250" s="225">
        <f>S3250*H3250</f>
        <v>0</v>
      </c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R3250" s="226" t="s">
        <v>349</v>
      </c>
      <c r="AT3250" s="226" t="s">
        <v>275</v>
      </c>
      <c r="AU3250" s="226" t="s">
        <v>79</v>
      </c>
      <c r="AY3250" s="20" t="s">
        <v>142</v>
      </c>
      <c r="BE3250" s="227">
        <f>IF(N3250="základní",J3250,0)</f>
        <v>0</v>
      </c>
      <c r="BF3250" s="227">
        <f>IF(N3250="snížená",J3250,0)</f>
        <v>0</v>
      </c>
      <c r="BG3250" s="227">
        <f>IF(N3250="zákl. přenesená",J3250,0)</f>
        <v>0</v>
      </c>
      <c r="BH3250" s="227">
        <f>IF(N3250="sníž. přenesená",J3250,0)</f>
        <v>0</v>
      </c>
      <c r="BI3250" s="227">
        <f>IF(N3250="nulová",J3250,0)</f>
        <v>0</v>
      </c>
      <c r="BJ3250" s="20" t="s">
        <v>77</v>
      </c>
      <c r="BK3250" s="227">
        <f>ROUND(I3250*H3250,2)</f>
        <v>0</v>
      </c>
      <c r="BL3250" s="20" t="s">
        <v>248</v>
      </c>
      <c r="BM3250" s="226" t="s">
        <v>5016</v>
      </c>
    </row>
    <row r="3251" s="13" customFormat="1">
      <c r="A3251" s="13"/>
      <c r="B3251" s="233"/>
      <c r="C3251" s="234"/>
      <c r="D3251" s="235" t="s">
        <v>153</v>
      </c>
      <c r="E3251" s="236" t="s">
        <v>19</v>
      </c>
      <c r="F3251" s="237" t="s">
        <v>5006</v>
      </c>
      <c r="G3251" s="234"/>
      <c r="H3251" s="236" t="s">
        <v>19</v>
      </c>
      <c r="I3251" s="238"/>
      <c r="J3251" s="234"/>
      <c r="K3251" s="234"/>
      <c r="L3251" s="239"/>
      <c r="M3251" s="240"/>
      <c r="N3251" s="241"/>
      <c r="O3251" s="241"/>
      <c r="P3251" s="241"/>
      <c r="Q3251" s="241"/>
      <c r="R3251" s="241"/>
      <c r="S3251" s="241"/>
      <c r="T3251" s="242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3" t="s">
        <v>153</v>
      </c>
      <c r="AU3251" s="243" t="s">
        <v>79</v>
      </c>
      <c r="AV3251" s="13" t="s">
        <v>77</v>
      </c>
      <c r="AW3251" s="13" t="s">
        <v>31</v>
      </c>
      <c r="AX3251" s="13" t="s">
        <v>69</v>
      </c>
      <c r="AY3251" s="243" t="s">
        <v>142</v>
      </c>
    </row>
    <row r="3252" s="14" customFormat="1">
      <c r="A3252" s="14"/>
      <c r="B3252" s="244"/>
      <c r="C3252" s="245"/>
      <c r="D3252" s="235" t="s">
        <v>153</v>
      </c>
      <c r="E3252" s="246" t="s">
        <v>19</v>
      </c>
      <c r="F3252" s="247" t="s">
        <v>5017</v>
      </c>
      <c r="G3252" s="245"/>
      <c r="H3252" s="248">
        <v>4.6920000000000002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153</v>
      </c>
      <c r="AU3252" s="254" t="s">
        <v>79</v>
      </c>
      <c r="AV3252" s="14" t="s">
        <v>79</v>
      </c>
      <c r="AW3252" s="14" t="s">
        <v>31</v>
      </c>
      <c r="AX3252" s="14" t="s">
        <v>69</v>
      </c>
      <c r="AY3252" s="254" t="s">
        <v>142</v>
      </c>
    </row>
    <row r="3253" s="13" customFormat="1">
      <c r="A3253" s="13"/>
      <c r="B3253" s="233"/>
      <c r="C3253" s="234"/>
      <c r="D3253" s="235" t="s">
        <v>153</v>
      </c>
      <c r="E3253" s="236" t="s">
        <v>19</v>
      </c>
      <c r="F3253" s="237" t="s">
        <v>5007</v>
      </c>
      <c r="G3253" s="234"/>
      <c r="H3253" s="236" t="s">
        <v>19</v>
      </c>
      <c r="I3253" s="238"/>
      <c r="J3253" s="234"/>
      <c r="K3253" s="234"/>
      <c r="L3253" s="239"/>
      <c r="M3253" s="240"/>
      <c r="N3253" s="241"/>
      <c r="O3253" s="241"/>
      <c r="P3253" s="241"/>
      <c r="Q3253" s="241"/>
      <c r="R3253" s="241"/>
      <c r="S3253" s="241"/>
      <c r="T3253" s="242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3" t="s">
        <v>153</v>
      </c>
      <c r="AU3253" s="243" t="s">
        <v>79</v>
      </c>
      <c r="AV3253" s="13" t="s">
        <v>77</v>
      </c>
      <c r="AW3253" s="13" t="s">
        <v>31</v>
      </c>
      <c r="AX3253" s="13" t="s">
        <v>69</v>
      </c>
      <c r="AY3253" s="243" t="s">
        <v>142</v>
      </c>
    </row>
    <row r="3254" s="14" customFormat="1">
      <c r="A3254" s="14"/>
      <c r="B3254" s="244"/>
      <c r="C3254" s="245"/>
      <c r="D3254" s="235" t="s">
        <v>153</v>
      </c>
      <c r="E3254" s="246" t="s">
        <v>19</v>
      </c>
      <c r="F3254" s="247" t="s">
        <v>5018</v>
      </c>
      <c r="G3254" s="245"/>
      <c r="H3254" s="248">
        <v>0.23699999999999999</v>
      </c>
      <c r="I3254" s="249"/>
      <c r="J3254" s="245"/>
      <c r="K3254" s="245"/>
      <c r="L3254" s="250"/>
      <c r="M3254" s="251"/>
      <c r="N3254" s="252"/>
      <c r="O3254" s="252"/>
      <c r="P3254" s="252"/>
      <c r="Q3254" s="252"/>
      <c r="R3254" s="252"/>
      <c r="S3254" s="252"/>
      <c r="T3254" s="253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4" t="s">
        <v>153</v>
      </c>
      <c r="AU3254" s="254" t="s">
        <v>79</v>
      </c>
      <c r="AV3254" s="14" t="s">
        <v>79</v>
      </c>
      <c r="AW3254" s="14" t="s">
        <v>31</v>
      </c>
      <c r="AX3254" s="14" t="s">
        <v>69</v>
      </c>
      <c r="AY3254" s="254" t="s">
        <v>142</v>
      </c>
    </row>
    <row r="3255" s="13" customFormat="1">
      <c r="A3255" s="13"/>
      <c r="B3255" s="233"/>
      <c r="C3255" s="234"/>
      <c r="D3255" s="235" t="s">
        <v>153</v>
      </c>
      <c r="E3255" s="236" t="s">
        <v>19</v>
      </c>
      <c r="F3255" s="237" t="s">
        <v>5008</v>
      </c>
      <c r="G3255" s="234"/>
      <c r="H3255" s="236" t="s">
        <v>19</v>
      </c>
      <c r="I3255" s="238"/>
      <c r="J3255" s="234"/>
      <c r="K3255" s="234"/>
      <c r="L3255" s="239"/>
      <c r="M3255" s="240"/>
      <c r="N3255" s="241"/>
      <c r="O3255" s="241"/>
      <c r="P3255" s="241"/>
      <c r="Q3255" s="241"/>
      <c r="R3255" s="241"/>
      <c r="S3255" s="241"/>
      <c r="T3255" s="242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3" t="s">
        <v>153</v>
      </c>
      <c r="AU3255" s="243" t="s">
        <v>79</v>
      </c>
      <c r="AV3255" s="13" t="s">
        <v>77</v>
      </c>
      <c r="AW3255" s="13" t="s">
        <v>31</v>
      </c>
      <c r="AX3255" s="13" t="s">
        <v>69</v>
      </c>
      <c r="AY3255" s="243" t="s">
        <v>142</v>
      </c>
    </row>
    <row r="3256" s="14" customFormat="1">
      <c r="A3256" s="14"/>
      <c r="B3256" s="244"/>
      <c r="C3256" s="245"/>
      <c r="D3256" s="235" t="s">
        <v>153</v>
      </c>
      <c r="E3256" s="246" t="s">
        <v>19</v>
      </c>
      <c r="F3256" s="247" t="s">
        <v>5019</v>
      </c>
      <c r="G3256" s="245"/>
      <c r="H3256" s="248">
        <v>2.7000000000000002</v>
      </c>
      <c r="I3256" s="249"/>
      <c r="J3256" s="245"/>
      <c r="K3256" s="245"/>
      <c r="L3256" s="250"/>
      <c r="M3256" s="251"/>
      <c r="N3256" s="252"/>
      <c r="O3256" s="252"/>
      <c r="P3256" s="252"/>
      <c r="Q3256" s="252"/>
      <c r="R3256" s="252"/>
      <c r="S3256" s="252"/>
      <c r="T3256" s="253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4" t="s">
        <v>153</v>
      </c>
      <c r="AU3256" s="254" t="s">
        <v>79</v>
      </c>
      <c r="AV3256" s="14" t="s">
        <v>79</v>
      </c>
      <c r="AW3256" s="14" t="s">
        <v>31</v>
      </c>
      <c r="AX3256" s="14" t="s">
        <v>69</v>
      </c>
      <c r="AY3256" s="254" t="s">
        <v>142</v>
      </c>
    </row>
    <row r="3257" s="13" customFormat="1">
      <c r="A3257" s="13"/>
      <c r="B3257" s="233"/>
      <c r="C3257" s="234"/>
      <c r="D3257" s="235" t="s">
        <v>153</v>
      </c>
      <c r="E3257" s="236" t="s">
        <v>19</v>
      </c>
      <c r="F3257" s="237" t="s">
        <v>5009</v>
      </c>
      <c r="G3257" s="234"/>
      <c r="H3257" s="236" t="s">
        <v>19</v>
      </c>
      <c r="I3257" s="238"/>
      <c r="J3257" s="234"/>
      <c r="K3257" s="234"/>
      <c r="L3257" s="239"/>
      <c r="M3257" s="240"/>
      <c r="N3257" s="241"/>
      <c r="O3257" s="241"/>
      <c r="P3257" s="241"/>
      <c r="Q3257" s="241"/>
      <c r="R3257" s="241"/>
      <c r="S3257" s="241"/>
      <c r="T3257" s="242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3" t="s">
        <v>153</v>
      </c>
      <c r="AU3257" s="243" t="s">
        <v>79</v>
      </c>
      <c r="AV3257" s="13" t="s">
        <v>77</v>
      </c>
      <c r="AW3257" s="13" t="s">
        <v>31</v>
      </c>
      <c r="AX3257" s="13" t="s">
        <v>69</v>
      </c>
      <c r="AY3257" s="243" t="s">
        <v>142</v>
      </c>
    </row>
    <row r="3258" s="14" customFormat="1">
      <c r="A3258" s="14"/>
      <c r="B3258" s="244"/>
      <c r="C3258" s="245"/>
      <c r="D3258" s="235" t="s">
        <v>153</v>
      </c>
      <c r="E3258" s="246" t="s">
        <v>19</v>
      </c>
      <c r="F3258" s="247" t="s">
        <v>5020</v>
      </c>
      <c r="G3258" s="245"/>
      <c r="H3258" s="248">
        <v>0.68400000000000005</v>
      </c>
      <c r="I3258" s="249"/>
      <c r="J3258" s="245"/>
      <c r="K3258" s="245"/>
      <c r="L3258" s="250"/>
      <c r="M3258" s="251"/>
      <c r="N3258" s="252"/>
      <c r="O3258" s="252"/>
      <c r="P3258" s="252"/>
      <c r="Q3258" s="252"/>
      <c r="R3258" s="252"/>
      <c r="S3258" s="252"/>
      <c r="T3258" s="253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4" t="s">
        <v>153</v>
      </c>
      <c r="AU3258" s="254" t="s">
        <v>79</v>
      </c>
      <c r="AV3258" s="14" t="s">
        <v>79</v>
      </c>
      <c r="AW3258" s="14" t="s">
        <v>31</v>
      </c>
      <c r="AX3258" s="14" t="s">
        <v>69</v>
      </c>
      <c r="AY3258" s="254" t="s">
        <v>142</v>
      </c>
    </row>
    <row r="3259" s="13" customFormat="1">
      <c r="A3259" s="13"/>
      <c r="B3259" s="233"/>
      <c r="C3259" s="234"/>
      <c r="D3259" s="235" t="s">
        <v>153</v>
      </c>
      <c r="E3259" s="236" t="s">
        <v>19</v>
      </c>
      <c r="F3259" s="237" t="s">
        <v>5010</v>
      </c>
      <c r="G3259" s="234"/>
      <c r="H3259" s="236" t="s">
        <v>19</v>
      </c>
      <c r="I3259" s="238"/>
      <c r="J3259" s="234"/>
      <c r="K3259" s="234"/>
      <c r="L3259" s="239"/>
      <c r="M3259" s="240"/>
      <c r="N3259" s="241"/>
      <c r="O3259" s="241"/>
      <c r="P3259" s="241"/>
      <c r="Q3259" s="241"/>
      <c r="R3259" s="241"/>
      <c r="S3259" s="241"/>
      <c r="T3259" s="242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3" t="s">
        <v>153</v>
      </c>
      <c r="AU3259" s="243" t="s">
        <v>79</v>
      </c>
      <c r="AV3259" s="13" t="s">
        <v>77</v>
      </c>
      <c r="AW3259" s="13" t="s">
        <v>31</v>
      </c>
      <c r="AX3259" s="13" t="s">
        <v>69</v>
      </c>
      <c r="AY3259" s="243" t="s">
        <v>142</v>
      </c>
    </row>
    <row r="3260" s="14" customFormat="1">
      <c r="A3260" s="14"/>
      <c r="B3260" s="244"/>
      <c r="C3260" s="245"/>
      <c r="D3260" s="235" t="s">
        <v>153</v>
      </c>
      <c r="E3260" s="246" t="s">
        <v>19</v>
      </c>
      <c r="F3260" s="247" t="s">
        <v>5021</v>
      </c>
      <c r="G3260" s="245"/>
      <c r="H3260" s="248">
        <v>0.67500000000000004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153</v>
      </c>
      <c r="AU3260" s="254" t="s">
        <v>79</v>
      </c>
      <c r="AV3260" s="14" t="s">
        <v>79</v>
      </c>
      <c r="AW3260" s="14" t="s">
        <v>31</v>
      </c>
      <c r="AX3260" s="14" t="s">
        <v>69</v>
      </c>
      <c r="AY3260" s="254" t="s">
        <v>142</v>
      </c>
    </row>
    <row r="3261" s="13" customFormat="1">
      <c r="A3261" s="13"/>
      <c r="B3261" s="233"/>
      <c r="C3261" s="234"/>
      <c r="D3261" s="235" t="s">
        <v>153</v>
      </c>
      <c r="E3261" s="236" t="s">
        <v>19</v>
      </c>
      <c r="F3261" s="237" t="s">
        <v>5011</v>
      </c>
      <c r="G3261" s="234"/>
      <c r="H3261" s="236" t="s">
        <v>19</v>
      </c>
      <c r="I3261" s="238"/>
      <c r="J3261" s="234"/>
      <c r="K3261" s="234"/>
      <c r="L3261" s="239"/>
      <c r="M3261" s="240"/>
      <c r="N3261" s="241"/>
      <c r="O3261" s="241"/>
      <c r="P3261" s="241"/>
      <c r="Q3261" s="241"/>
      <c r="R3261" s="241"/>
      <c r="S3261" s="241"/>
      <c r="T3261" s="242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3" t="s">
        <v>153</v>
      </c>
      <c r="AU3261" s="243" t="s">
        <v>79</v>
      </c>
      <c r="AV3261" s="13" t="s">
        <v>77</v>
      </c>
      <c r="AW3261" s="13" t="s">
        <v>31</v>
      </c>
      <c r="AX3261" s="13" t="s">
        <v>69</v>
      </c>
      <c r="AY3261" s="243" t="s">
        <v>142</v>
      </c>
    </row>
    <row r="3262" s="14" customFormat="1">
      <c r="A3262" s="14"/>
      <c r="B3262" s="244"/>
      <c r="C3262" s="245"/>
      <c r="D3262" s="235" t="s">
        <v>153</v>
      </c>
      <c r="E3262" s="246" t="s">
        <v>19</v>
      </c>
      <c r="F3262" s="247" t="s">
        <v>5022</v>
      </c>
      <c r="G3262" s="245"/>
      <c r="H3262" s="248">
        <v>0.23999999999999999</v>
      </c>
      <c r="I3262" s="249"/>
      <c r="J3262" s="245"/>
      <c r="K3262" s="245"/>
      <c r="L3262" s="250"/>
      <c r="M3262" s="251"/>
      <c r="N3262" s="252"/>
      <c r="O3262" s="252"/>
      <c r="P3262" s="252"/>
      <c r="Q3262" s="252"/>
      <c r="R3262" s="252"/>
      <c r="S3262" s="252"/>
      <c r="T3262" s="253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4" t="s">
        <v>153</v>
      </c>
      <c r="AU3262" s="254" t="s">
        <v>79</v>
      </c>
      <c r="AV3262" s="14" t="s">
        <v>79</v>
      </c>
      <c r="AW3262" s="14" t="s">
        <v>31</v>
      </c>
      <c r="AX3262" s="14" t="s">
        <v>69</v>
      </c>
      <c r="AY3262" s="254" t="s">
        <v>142</v>
      </c>
    </row>
    <row r="3263" s="13" customFormat="1">
      <c r="A3263" s="13"/>
      <c r="B3263" s="233"/>
      <c r="C3263" s="234"/>
      <c r="D3263" s="235" t="s">
        <v>153</v>
      </c>
      <c r="E3263" s="236" t="s">
        <v>19</v>
      </c>
      <c r="F3263" s="237" t="s">
        <v>5012</v>
      </c>
      <c r="G3263" s="234"/>
      <c r="H3263" s="236" t="s">
        <v>19</v>
      </c>
      <c r="I3263" s="238"/>
      <c r="J3263" s="234"/>
      <c r="K3263" s="234"/>
      <c r="L3263" s="239"/>
      <c r="M3263" s="240"/>
      <c r="N3263" s="241"/>
      <c r="O3263" s="241"/>
      <c r="P3263" s="241"/>
      <c r="Q3263" s="241"/>
      <c r="R3263" s="241"/>
      <c r="S3263" s="241"/>
      <c r="T3263" s="242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3" t="s">
        <v>153</v>
      </c>
      <c r="AU3263" s="243" t="s">
        <v>79</v>
      </c>
      <c r="AV3263" s="13" t="s">
        <v>77</v>
      </c>
      <c r="AW3263" s="13" t="s">
        <v>31</v>
      </c>
      <c r="AX3263" s="13" t="s">
        <v>69</v>
      </c>
      <c r="AY3263" s="243" t="s">
        <v>142</v>
      </c>
    </row>
    <row r="3264" s="14" customFormat="1">
      <c r="A3264" s="14"/>
      <c r="B3264" s="244"/>
      <c r="C3264" s="245"/>
      <c r="D3264" s="235" t="s">
        <v>153</v>
      </c>
      <c r="E3264" s="246" t="s">
        <v>19</v>
      </c>
      <c r="F3264" s="247" t="s">
        <v>5023</v>
      </c>
      <c r="G3264" s="245"/>
      <c r="H3264" s="248">
        <v>0.81899999999999995</v>
      </c>
      <c r="I3264" s="249"/>
      <c r="J3264" s="245"/>
      <c r="K3264" s="245"/>
      <c r="L3264" s="250"/>
      <c r="M3264" s="251"/>
      <c r="N3264" s="252"/>
      <c r="O3264" s="252"/>
      <c r="P3264" s="252"/>
      <c r="Q3264" s="252"/>
      <c r="R3264" s="252"/>
      <c r="S3264" s="252"/>
      <c r="T3264" s="253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4" t="s">
        <v>153</v>
      </c>
      <c r="AU3264" s="254" t="s">
        <v>79</v>
      </c>
      <c r="AV3264" s="14" t="s">
        <v>79</v>
      </c>
      <c r="AW3264" s="14" t="s">
        <v>31</v>
      </c>
      <c r="AX3264" s="14" t="s">
        <v>69</v>
      </c>
      <c r="AY3264" s="254" t="s">
        <v>142</v>
      </c>
    </row>
    <row r="3265" s="15" customFormat="1">
      <c r="A3265" s="15"/>
      <c r="B3265" s="255"/>
      <c r="C3265" s="256"/>
      <c r="D3265" s="235" t="s">
        <v>153</v>
      </c>
      <c r="E3265" s="257" t="s">
        <v>19</v>
      </c>
      <c r="F3265" s="258" t="s">
        <v>158</v>
      </c>
      <c r="G3265" s="256"/>
      <c r="H3265" s="259">
        <v>10.047000000000001</v>
      </c>
      <c r="I3265" s="260"/>
      <c r="J3265" s="256"/>
      <c r="K3265" s="256"/>
      <c r="L3265" s="261"/>
      <c r="M3265" s="262"/>
      <c r="N3265" s="263"/>
      <c r="O3265" s="263"/>
      <c r="P3265" s="263"/>
      <c r="Q3265" s="263"/>
      <c r="R3265" s="263"/>
      <c r="S3265" s="263"/>
      <c r="T3265" s="264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T3265" s="265" t="s">
        <v>153</v>
      </c>
      <c r="AU3265" s="265" t="s">
        <v>79</v>
      </c>
      <c r="AV3265" s="15" t="s">
        <v>149</v>
      </c>
      <c r="AW3265" s="15" t="s">
        <v>31</v>
      </c>
      <c r="AX3265" s="15" t="s">
        <v>77</v>
      </c>
      <c r="AY3265" s="265" t="s">
        <v>142</v>
      </c>
    </row>
    <row r="3266" s="2" customFormat="1" ht="24.15" customHeight="1">
      <c r="A3266" s="41"/>
      <c r="B3266" s="42"/>
      <c r="C3266" s="215" t="s">
        <v>5024</v>
      </c>
      <c r="D3266" s="215" t="s">
        <v>144</v>
      </c>
      <c r="E3266" s="216" t="s">
        <v>5025</v>
      </c>
      <c r="F3266" s="217" t="s">
        <v>5026</v>
      </c>
      <c r="G3266" s="218" t="s">
        <v>176</v>
      </c>
      <c r="H3266" s="219">
        <v>378.04000000000002</v>
      </c>
      <c r="I3266" s="220"/>
      <c r="J3266" s="221">
        <f>ROUND(I3266*H3266,2)</f>
        <v>0</v>
      </c>
      <c r="K3266" s="217" t="s">
        <v>19</v>
      </c>
      <c r="L3266" s="47"/>
      <c r="M3266" s="222" t="s">
        <v>19</v>
      </c>
      <c r="N3266" s="223" t="s">
        <v>40</v>
      </c>
      <c r="O3266" s="87"/>
      <c r="P3266" s="224">
        <f>O3266*H3266</f>
        <v>0</v>
      </c>
      <c r="Q3266" s="224">
        <v>6.0000000000000002E-05</v>
      </c>
      <c r="R3266" s="224">
        <f>Q3266*H3266</f>
        <v>0.022682400000000002</v>
      </c>
      <c r="S3266" s="224">
        <v>0</v>
      </c>
      <c r="T3266" s="225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6" t="s">
        <v>248</v>
      </c>
      <c r="AT3266" s="226" t="s">
        <v>144</v>
      </c>
      <c r="AU3266" s="226" t="s">
        <v>79</v>
      </c>
      <c r="AY3266" s="20" t="s">
        <v>142</v>
      </c>
      <c r="BE3266" s="227">
        <f>IF(N3266="základní",J3266,0)</f>
        <v>0</v>
      </c>
      <c r="BF3266" s="227">
        <f>IF(N3266="snížená",J3266,0)</f>
        <v>0</v>
      </c>
      <c r="BG3266" s="227">
        <f>IF(N3266="zákl. přenesená",J3266,0)</f>
        <v>0</v>
      </c>
      <c r="BH3266" s="227">
        <f>IF(N3266="sníž. přenesená",J3266,0)</f>
        <v>0</v>
      </c>
      <c r="BI3266" s="227">
        <f>IF(N3266="nulová",J3266,0)</f>
        <v>0</v>
      </c>
      <c r="BJ3266" s="20" t="s">
        <v>77</v>
      </c>
      <c r="BK3266" s="227">
        <f>ROUND(I3266*H3266,2)</f>
        <v>0</v>
      </c>
      <c r="BL3266" s="20" t="s">
        <v>248</v>
      </c>
      <c r="BM3266" s="226" t="s">
        <v>5027</v>
      </c>
    </row>
    <row r="3267" s="13" customFormat="1">
      <c r="A3267" s="13"/>
      <c r="B3267" s="233"/>
      <c r="C3267" s="234"/>
      <c r="D3267" s="235" t="s">
        <v>153</v>
      </c>
      <c r="E3267" s="236" t="s">
        <v>19</v>
      </c>
      <c r="F3267" s="237" t="s">
        <v>2546</v>
      </c>
      <c r="G3267" s="234"/>
      <c r="H3267" s="236" t="s">
        <v>19</v>
      </c>
      <c r="I3267" s="238"/>
      <c r="J3267" s="234"/>
      <c r="K3267" s="234"/>
      <c r="L3267" s="239"/>
      <c r="M3267" s="240"/>
      <c r="N3267" s="241"/>
      <c r="O3267" s="241"/>
      <c r="P3267" s="241"/>
      <c r="Q3267" s="241"/>
      <c r="R3267" s="241"/>
      <c r="S3267" s="241"/>
      <c r="T3267" s="242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3" t="s">
        <v>153</v>
      </c>
      <c r="AU3267" s="243" t="s">
        <v>79</v>
      </c>
      <c r="AV3267" s="13" t="s">
        <v>77</v>
      </c>
      <c r="AW3267" s="13" t="s">
        <v>31</v>
      </c>
      <c r="AX3267" s="13" t="s">
        <v>69</v>
      </c>
      <c r="AY3267" s="243" t="s">
        <v>142</v>
      </c>
    </row>
    <row r="3268" s="14" customFormat="1">
      <c r="A3268" s="14"/>
      <c r="B3268" s="244"/>
      <c r="C3268" s="245"/>
      <c r="D3268" s="235" t="s">
        <v>153</v>
      </c>
      <c r="E3268" s="246" t="s">
        <v>19</v>
      </c>
      <c r="F3268" s="247" t="s">
        <v>2547</v>
      </c>
      <c r="G3268" s="245"/>
      <c r="H3268" s="248">
        <v>21.960000000000001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153</v>
      </c>
      <c r="AU3268" s="254" t="s">
        <v>79</v>
      </c>
      <c r="AV3268" s="14" t="s">
        <v>79</v>
      </c>
      <c r="AW3268" s="14" t="s">
        <v>31</v>
      </c>
      <c r="AX3268" s="14" t="s">
        <v>69</v>
      </c>
      <c r="AY3268" s="254" t="s">
        <v>142</v>
      </c>
    </row>
    <row r="3269" s="13" customFormat="1">
      <c r="A3269" s="13"/>
      <c r="B3269" s="233"/>
      <c r="C3269" s="234"/>
      <c r="D3269" s="235" t="s">
        <v>153</v>
      </c>
      <c r="E3269" s="236" t="s">
        <v>19</v>
      </c>
      <c r="F3269" s="237" t="s">
        <v>2548</v>
      </c>
      <c r="G3269" s="234"/>
      <c r="H3269" s="236" t="s">
        <v>19</v>
      </c>
      <c r="I3269" s="238"/>
      <c r="J3269" s="234"/>
      <c r="K3269" s="234"/>
      <c r="L3269" s="239"/>
      <c r="M3269" s="240"/>
      <c r="N3269" s="241"/>
      <c r="O3269" s="241"/>
      <c r="P3269" s="241"/>
      <c r="Q3269" s="241"/>
      <c r="R3269" s="241"/>
      <c r="S3269" s="241"/>
      <c r="T3269" s="242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43" t="s">
        <v>153</v>
      </c>
      <c r="AU3269" s="243" t="s">
        <v>79</v>
      </c>
      <c r="AV3269" s="13" t="s">
        <v>77</v>
      </c>
      <c r="AW3269" s="13" t="s">
        <v>31</v>
      </c>
      <c r="AX3269" s="13" t="s">
        <v>69</v>
      </c>
      <c r="AY3269" s="243" t="s">
        <v>142</v>
      </c>
    </row>
    <row r="3270" s="14" customFormat="1">
      <c r="A3270" s="14"/>
      <c r="B3270" s="244"/>
      <c r="C3270" s="245"/>
      <c r="D3270" s="235" t="s">
        <v>153</v>
      </c>
      <c r="E3270" s="246" t="s">
        <v>19</v>
      </c>
      <c r="F3270" s="247" t="s">
        <v>2549</v>
      </c>
      <c r="G3270" s="245"/>
      <c r="H3270" s="248">
        <v>2.5600000000000001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153</v>
      </c>
      <c r="AU3270" s="254" t="s">
        <v>79</v>
      </c>
      <c r="AV3270" s="14" t="s">
        <v>79</v>
      </c>
      <c r="AW3270" s="14" t="s">
        <v>31</v>
      </c>
      <c r="AX3270" s="14" t="s">
        <v>69</v>
      </c>
      <c r="AY3270" s="254" t="s">
        <v>142</v>
      </c>
    </row>
    <row r="3271" s="13" customFormat="1">
      <c r="A3271" s="13"/>
      <c r="B3271" s="233"/>
      <c r="C3271" s="234"/>
      <c r="D3271" s="235" t="s">
        <v>153</v>
      </c>
      <c r="E3271" s="236" t="s">
        <v>19</v>
      </c>
      <c r="F3271" s="237" t="s">
        <v>2550</v>
      </c>
      <c r="G3271" s="234"/>
      <c r="H3271" s="236" t="s">
        <v>19</v>
      </c>
      <c r="I3271" s="238"/>
      <c r="J3271" s="234"/>
      <c r="K3271" s="234"/>
      <c r="L3271" s="239"/>
      <c r="M3271" s="240"/>
      <c r="N3271" s="241"/>
      <c r="O3271" s="241"/>
      <c r="P3271" s="241"/>
      <c r="Q3271" s="241"/>
      <c r="R3271" s="241"/>
      <c r="S3271" s="241"/>
      <c r="T3271" s="242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3" t="s">
        <v>153</v>
      </c>
      <c r="AU3271" s="243" t="s">
        <v>79</v>
      </c>
      <c r="AV3271" s="13" t="s">
        <v>77</v>
      </c>
      <c r="AW3271" s="13" t="s">
        <v>31</v>
      </c>
      <c r="AX3271" s="13" t="s">
        <v>69</v>
      </c>
      <c r="AY3271" s="243" t="s">
        <v>142</v>
      </c>
    </row>
    <row r="3272" s="14" customFormat="1">
      <c r="A3272" s="14"/>
      <c r="B3272" s="244"/>
      <c r="C3272" s="245"/>
      <c r="D3272" s="235" t="s">
        <v>153</v>
      </c>
      <c r="E3272" s="246" t="s">
        <v>19</v>
      </c>
      <c r="F3272" s="247" t="s">
        <v>2551</v>
      </c>
      <c r="G3272" s="245"/>
      <c r="H3272" s="248">
        <v>2.7999999999999998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153</v>
      </c>
      <c r="AU3272" s="254" t="s">
        <v>79</v>
      </c>
      <c r="AV3272" s="14" t="s">
        <v>79</v>
      </c>
      <c r="AW3272" s="14" t="s">
        <v>31</v>
      </c>
      <c r="AX3272" s="14" t="s">
        <v>69</v>
      </c>
      <c r="AY3272" s="254" t="s">
        <v>142</v>
      </c>
    </row>
    <row r="3273" s="13" customFormat="1">
      <c r="A3273" s="13"/>
      <c r="B3273" s="233"/>
      <c r="C3273" s="234"/>
      <c r="D3273" s="235" t="s">
        <v>153</v>
      </c>
      <c r="E3273" s="236" t="s">
        <v>19</v>
      </c>
      <c r="F3273" s="237" t="s">
        <v>2552</v>
      </c>
      <c r="G3273" s="234"/>
      <c r="H3273" s="236" t="s">
        <v>19</v>
      </c>
      <c r="I3273" s="238"/>
      <c r="J3273" s="234"/>
      <c r="K3273" s="234"/>
      <c r="L3273" s="239"/>
      <c r="M3273" s="240"/>
      <c r="N3273" s="241"/>
      <c r="O3273" s="241"/>
      <c r="P3273" s="241"/>
      <c r="Q3273" s="241"/>
      <c r="R3273" s="241"/>
      <c r="S3273" s="241"/>
      <c r="T3273" s="242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3" t="s">
        <v>153</v>
      </c>
      <c r="AU3273" s="243" t="s">
        <v>79</v>
      </c>
      <c r="AV3273" s="13" t="s">
        <v>77</v>
      </c>
      <c r="AW3273" s="13" t="s">
        <v>31</v>
      </c>
      <c r="AX3273" s="13" t="s">
        <v>69</v>
      </c>
      <c r="AY3273" s="243" t="s">
        <v>142</v>
      </c>
    </row>
    <row r="3274" s="14" customFormat="1">
      <c r="A3274" s="14"/>
      <c r="B3274" s="244"/>
      <c r="C3274" s="245"/>
      <c r="D3274" s="235" t="s">
        <v>153</v>
      </c>
      <c r="E3274" s="246" t="s">
        <v>19</v>
      </c>
      <c r="F3274" s="247" t="s">
        <v>2553</v>
      </c>
      <c r="G3274" s="245"/>
      <c r="H3274" s="248">
        <v>1.96</v>
      </c>
      <c r="I3274" s="249"/>
      <c r="J3274" s="245"/>
      <c r="K3274" s="245"/>
      <c r="L3274" s="250"/>
      <c r="M3274" s="251"/>
      <c r="N3274" s="252"/>
      <c r="O3274" s="252"/>
      <c r="P3274" s="252"/>
      <c r="Q3274" s="252"/>
      <c r="R3274" s="252"/>
      <c r="S3274" s="252"/>
      <c r="T3274" s="253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4" t="s">
        <v>153</v>
      </c>
      <c r="AU3274" s="254" t="s">
        <v>79</v>
      </c>
      <c r="AV3274" s="14" t="s">
        <v>79</v>
      </c>
      <c r="AW3274" s="14" t="s">
        <v>31</v>
      </c>
      <c r="AX3274" s="14" t="s">
        <v>69</v>
      </c>
      <c r="AY3274" s="254" t="s">
        <v>142</v>
      </c>
    </row>
    <row r="3275" s="13" customFormat="1">
      <c r="A3275" s="13"/>
      <c r="B3275" s="233"/>
      <c r="C3275" s="234"/>
      <c r="D3275" s="235" t="s">
        <v>153</v>
      </c>
      <c r="E3275" s="236" t="s">
        <v>19</v>
      </c>
      <c r="F3275" s="237" t="s">
        <v>2554</v>
      </c>
      <c r="G3275" s="234"/>
      <c r="H3275" s="236" t="s">
        <v>19</v>
      </c>
      <c r="I3275" s="238"/>
      <c r="J3275" s="234"/>
      <c r="K3275" s="234"/>
      <c r="L3275" s="239"/>
      <c r="M3275" s="240"/>
      <c r="N3275" s="241"/>
      <c r="O3275" s="241"/>
      <c r="P3275" s="241"/>
      <c r="Q3275" s="241"/>
      <c r="R3275" s="241"/>
      <c r="S3275" s="241"/>
      <c r="T3275" s="242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3" t="s">
        <v>153</v>
      </c>
      <c r="AU3275" s="243" t="s">
        <v>79</v>
      </c>
      <c r="AV3275" s="13" t="s">
        <v>77</v>
      </c>
      <c r="AW3275" s="13" t="s">
        <v>31</v>
      </c>
      <c r="AX3275" s="13" t="s">
        <v>69</v>
      </c>
      <c r="AY3275" s="243" t="s">
        <v>142</v>
      </c>
    </row>
    <row r="3276" s="14" customFormat="1">
      <c r="A3276" s="14"/>
      <c r="B3276" s="244"/>
      <c r="C3276" s="245"/>
      <c r="D3276" s="235" t="s">
        <v>153</v>
      </c>
      <c r="E3276" s="246" t="s">
        <v>19</v>
      </c>
      <c r="F3276" s="247" t="s">
        <v>2555</v>
      </c>
      <c r="G3276" s="245"/>
      <c r="H3276" s="248">
        <v>108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153</v>
      </c>
      <c r="AU3276" s="254" t="s">
        <v>79</v>
      </c>
      <c r="AV3276" s="14" t="s">
        <v>79</v>
      </c>
      <c r="AW3276" s="14" t="s">
        <v>31</v>
      </c>
      <c r="AX3276" s="14" t="s">
        <v>69</v>
      </c>
      <c r="AY3276" s="254" t="s">
        <v>142</v>
      </c>
    </row>
    <row r="3277" s="13" customFormat="1">
      <c r="A3277" s="13"/>
      <c r="B3277" s="233"/>
      <c r="C3277" s="234"/>
      <c r="D3277" s="235" t="s">
        <v>153</v>
      </c>
      <c r="E3277" s="236" t="s">
        <v>19</v>
      </c>
      <c r="F3277" s="237" t="s">
        <v>2556</v>
      </c>
      <c r="G3277" s="234"/>
      <c r="H3277" s="236" t="s">
        <v>19</v>
      </c>
      <c r="I3277" s="238"/>
      <c r="J3277" s="234"/>
      <c r="K3277" s="234"/>
      <c r="L3277" s="239"/>
      <c r="M3277" s="240"/>
      <c r="N3277" s="241"/>
      <c r="O3277" s="241"/>
      <c r="P3277" s="241"/>
      <c r="Q3277" s="241"/>
      <c r="R3277" s="241"/>
      <c r="S3277" s="241"/>
      <c r="T3277" s="242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3" t="s">
        <v>153</v>
      </c>
      <c r="AU3277" s="243" t="s">
        <v>79</v>
      </c>
      <c r="AV3277" s="13" t="s">
        <v>77</v>
      </c>
      <c r="AW3277" s="13" t="s">
        <v>31</v>
      </c>
      <c r="AX3277" s="13" t="s">
        <v>69</v>
      </c>
      <c r="AY3277" s="243" t="s">
        <v>142</v>
      </c>
    </row>
    <row r="3278" s="14" customFormat="1">
      <c r="A3278" s="14"/>
      <c r="B3278" s="244"/>
      <c r="C3278" s="245"/>
      <c r="D3278" s="235" t="s">
        <v>153</v>
      </c>
      <c r="E3278" s="246" t="s">
        <v>19</v>
      </c>
      <c r="F3278" s="247" t="s">
        <v>2557</v>
      </c>
      <c r="G3278" s="245"/>
      <c r="H3278" s="248">
        <v>11.199999999999999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153</v>
      </c>
      <c r="AU3278" s="254" t="s">
        <v>79</v>
      </c>
      <c r="AV3278" s="14" t="s">
        <v>79</v>
      </c>
      <c r="AW3278" s="14" t="s">
        <v>31</v>
      </c>
      <c r="AX3278" s="14" t="s">
        <v>69</v>
      </c>
      <c r="AY3278" s="254" t="s">
        <v>142</v>
      </c>
    </row>
    <row r="3279" s="13" customFormat="1">
      <c r="A3279" s="13"/>
      <c r="B3279" s="233"/>
      <c r="C3279" s="234"/>
      <c r="D3279" s="235" t="s">
        <v>153</v>
      </c>
      <c r="E3279" s="236" t="s">
        <v>19</v>
      </c>
      <c r="F3279" s="237" t="s">
        <v>2558</v>
      </c>
      <c r="G3279" s="234"/>
      <c r="H3279" s="236" t="s">
        <v>19</v>
      </c>
      <c r="I3279" s="238"/>
      <c r="J3279" s="234"/>
      <c r="K3279" s="234"/>
      <c r="L3279" s="239"/>
      <c r="M3279" s="240"/>
      <c r="N3279" s="241"/>
      <c r="O3279" s="241"/>
      <c r="P3279" s="241"/>
      <c r="Q3279" s="241"/>
      <c r="R3279" s="241"/>
      <c r="S3279" s="241"/>
      <c r="T3279" s="242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3" t="s">
        <v>153</v>
      </c>
      <c r="AU3279" s="243" t="s">
        <v>79</v>
      </c>
      <c r="AV3279" s="13" t="s">
        <v>77</v>
      </c>
      <c r="AW3279" s="13" t="s">
        <v>31</v>
      </c>
      <c r="AX3279" s="13" t="s">
        <v>69</v>
      </c>
      <c r="AY3279" s="243" t="s">
        <v>142</v>
      </c>
    </row>
    <row r="3280" s="14" customFormat="1">
      <c r="A3280" s="14"/>
      <c r="B3280" s="244"/>
      <c r="C3280" s="245"/>
      <c r="D3280" s="235" t="s">
        <v>153</v>
      </c>
      <c r="E3280" s="246" t="s">
        <v>19</v>
      </c>
      <c r="F3280" s="247" t="s">
        <v>2559</v>
      </c>
      <c r="G3280" s="245"/>
      <c r="H3280" s="248">
        <v>6.2000000000000002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153</v>
      </c>
      <c r="AU3280" s="254" t="s">
        <v>79</v>
      </c>
      <c r="AV3280" s="14" t="s">
        <v>79</v>
      </c>
      <c r="AW3280" s="14" t="s">
        <v>31</v>
      </c>
      <c r="AX3280" s="14" t="s">
        <v>69</v>
      </c>
      <c r="AY3280" s="254" t="s">
        <v>142</v>
      </c>
    </row>
    <row r="3281" s="13" customFormat="1">
      <c r="A3281" s="13"/>
      <c r="B3281" s="233"/>
      <c r="C3281" s="234"/>
      <c r="D3281" s="235" t="s">
        <v>153</v>
      </c>
      <c r="E3281" s="236" t="s">
        <v>19</v>
      </c>
      <c r="F3281" s="237" t="s">
        <v>2560</v>
      </c>
      <c r="G3281" s="234"/>
      <c r="H3281" s="236" t="s">
        <v>19</v>
      </c>
      <c r="I3281" s="238"/>
      <c r="J3281" s="234"/>
      <c r="K3281" s="234"/>
      <c r="L3281" s="239"/>
      <c r="M3281" s="240"/>
      <c r="N3281" s="241"/>
      <c r="O3281" s="241"/>
      <c r="P3281" s="241"/>
      <c r="Q3281" s="241"/>
      <c r="R3281" s="241"/>
      <c r="S3281" s="241"/>
      <c r="T3281" s="242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3" t="s">
        <v>153</v>
      </c>
      <c r="AU3281" s="243" t="s">
        <v>79</v>
      </c>
      <c r="AV3281" s="13" t="s">
        <v>77</v>
      </c>
      <c r="AW3281" s="13" t="s">
        <v>31</v>
      </c>
      <c r="AX3281" s="13" t="s">
        <v>69</v>
      </c>
      <c r="AY3281" s="243" t="s">
        <v>142</v>
      </c>
    </row>
    <row r="3282" s="14" customFormat="1">
      <c r="A3282" s="14"/>
      <c r="B3282" s="244"/>
      <c r="C3282" s="245"/>
      <c r="D3282" s="235" t="s">
        <v>153</v>
      </c>
      <c r="E3282" s="246" t="s">
        <v>19</v>
      </c>
      <c r="F3282" s="247" t="s">
        <v>2561</v>
      </c>
      <c r="G3282" s="245"/>
      <c r="H3282" s="248">
        <v>59.399999999999999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153</v>
      </c>
      <c r="AU3282" s="254" t="s">
        <v>79</v>
      </c>
      <c r="AV3282" s="14" t="s">
        <v>79</v>
      </c>
      <c r="AW3282" s="14" t="s">
        <v>31</v>
      </c>
      <c r="AX3282" s="14" t="s">
        <v>69</v>
      </c>
      <c r="AY3282" s="254" t="s">
        <v>142</v>
      </c>
    </row>
    <row r="3283" s="13" customFormat="1">
      <c r="A3283" s="13"/>
      <c r="B3283" s="233"/>
      <c r="C3283" s="234"/>
      <c r="D3283" s="235" t="s">
        <v>153</v>
      </c>
      <c r="E3283" s="236" t="s">
        <v>19</v>
      </c>
      <c r="F3283" s="237" t="s">
        <v>2562</v>
      </c>
      <c r="G3283" s="234"/>
      <c r="H3283" s="236" t="s">
        <v>19</v>
      </c>
      <c r="I3283" s="238"/>
      <c r="J3283" s="234"/>
      <c r="K3283" s="234"/>
      <c r="L3283" s="239"/>
      <c r="M3283" s="240"/>
      <c r="N3283" s="241"/>
      <c r="O3283" s="241"/>
      <c r="P3283" s="241"/>
      <c r="Q3283" s="241"/>
      <c r="R3283" s="241"/>
      <c r="S3283" s="241"/>
      <c r="T3283" s="242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3" t="s">
        <v>153</v>
      </c>
      <c r="AU3283" s="243" t="s">
        <v>79</v>
      </c>
      <c r="AV3283" s="13" t="s">
        <v>77</v>
      </c>
      <c r="AW3283" s="13" t="s">
        <v>31</v>
      </c>
      <c r="AX3283" s="13" t="s">
        <v>69</v>
      </c>
      <c r="AY3283" s="243" t="s">
        <v>142</v>
      </c>
    </row>
    <row r="3284" s="14" customFormat="1">
      <c r="A3284" s="14"/>
      <c r="B3284" s="244"/>
      <c r="C3284" s="245"/>
      <c r="D3284" s="235" t="s">
        <v>153</v>
      </c>
      <c r="E3284" s="246" t="s">
        <v>19</v>
      </c>
      <c r="F3284" s="247" t="s">
        <v>2563</v>
      </c>
      <c r="G3284" s="245"/>
      <c r="H3284" s="248">
        <v>12.6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153</v>
      </c>
      <c r="AU3284" s="254" t="s">
        <v>79</v>
      </c>
      <c r="AV3284" s="14" t="s">
        <v>79</v>
      </c>
      <c r="AW3284" s="14" t="s">
        <v>31</v>
      </c>
      <c r="AX3284" s="14" t="s">
        <v>69</v>
      </c>
      <c r="AY3284" s="254" t="s">
        <v>142</v>
      </c>
    </row>
    <row r="3285" s="13" customFormat="1">
      <c r="A3285" s="13"/>
      <c r="B3285" s="233"/>
      <c r="C3285" s="234"/>
      <c r="D3285" s="235" t="s">
        <v>153</v>
      </c>
      <c r="E3285" s="236" t="s">
        <v>19</v>
      </c>
      <c r="F3285" s="237" t="s">
        <v>2564</v>
      </c>
      <c r="G3285" s="234"/>
      <c r="H3285" s="236" t="s">
        <v>19</v>
      </c>
      <c r="I3285" s="238"/>
      <c r="J3285" s="234"/>
      <c r="K3285" s="234"/>
      <c r="L3285" s="239"/>
      <c r="M3285" s="240"/>
      <c r="N3285" s="241"/>
      <c r="O3285" s="241"/>
      <c r="P3285" s="241"/>
      <c r="Q3285" s="241"/>
      <c r="R3285" s="241"/>
      <c r="S3285" s="241"/>
      <c r="T3285" s="242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3" t="s">
        <v>153</v>
      </c>
      <c r="AU3285" s="243" t="s">
        <v>79</v>
      </c>
      <c r="AV3285" s="13" t="s">
        <v>77</v>
      </c>
      <c r="AW3285" s="13" t="s">
        <v>31</v>
      </c>
      <c r="AX3285" s="13" t="s">
        <v>69</v>
      </c>
      <c r="AY3285" s="243" t="s">
        <v>142</v>
      </c>
    </row>
    <row r="3286" s="14" customFormat="1">
      <c r="A3286" s="14"/>
      <c r="B3286" s="244"/>
      <c r="C3286" s="245"/>
      <c r="D3286" s="235" t="s">
        <v>153</v>
      </c>
      <c r="E3286" s="246" t="s">
        <v>19</v>
      </c>
      <c r="F3286" s="247" t="s">
        <v>2565</v>
      </c>
      <c r="G3286" s="245"/>
      <c r="H3286" s="248">
        <v>4.6799999999999997</v>
      </c>
      <c r="I3286" s="249"/>
      <c r="J3286" s="245"/>
      <c r="K3286" s="245"/>
      <c r="L3286" s="250"/>
      <c r="M3286" s="251"/>
      <c r="N3286" s="252"/>
      <c r="O3286" s="252"/>
      <c r="P3286" s="252"/>
      <c r="Q3286" s="252"/>
      <c r="R3286" s="252"/>
      <c r="S3286" s="252"/>
      <c r="T3286" s="253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4" t="s">
        <v>153</v>
      </c>
      <c r="AU3286" s="254" t="s">
        <v>79</v>
      </c>
      <c r="AV3286" s="14" t="s">
        <v>79</v>
      </c>
      <c r="AW3286" s="14" t="s">
        <v>31</v>
      </c>
      <c r="AX3286" s="14" t="s">
        <v>69</v>
      </c>
      <c r="AY3286" s="254" t="s">
        <v>142</v>
      </c>
    </row>
    <row r="3287" s="13" customFormat="1">
      <c r="A3287" s="13"/>
      <c r="B3287" s="233"/>
      <c r="C3287" s="234"/>
      <c r="D3287" s="235" t="s">
        <v>153</v>
      </c>
      <c r="E3287" s="236" t="s">
        <v>19</v>
      </c>
      <c r="F3287" s="237" t="s">
        <v>2566</v>
      </c>
      <c r="G3287" s="234"/>
      <c r="H3287" s="236" t="s">
        <v>19</v>
      </c>
      <c r="I3287" s="238"/>
      <c r="J3287" s="234"/>
      <c r="K3287" s="234"/>
      <c r="L3287" s="239"/>
      <c r="M3287" s="240"/>
      <c r="N3287" s="241"/>
      <c r="O3287" s="241"/>
      <c r="P3287" s="241"/>
      <c r="Q3287" s="241"/>
      <c r="R3287" s="241"/>
      <c r="S3287" s="241"/>
      <c r="T3287" s="242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3" t="s">
        <v>153</v>
      </c>
      <c r="AU3287" s="243" t="s">
        <v>79</v>
      </c>
      <c r="AV3287" s="13" t="s">
        <v>77</v>
      </c>
      <c r="AW3287" s="13" t="s">
        <v>31</v>
      </c>
      <c r="AX3287" s="13" t="s">
        <v>69</v>
      </c>
      <c r="AY3287" s="243" t="s">
        <v>142</v>
      </c>
    </row>
    <row r="3288" s="14" customFormat="1">
      <c r="A3288" s="14"/>
      <c r="B3288" s="244"/>
      <c r="C3288" s="245"/>
      <c r="D3288" s="235" t="s">
        <v>153</v>
      </c>
      <c r="E3288" s="246" t="s">
        <v>19</v>
      </c>
      <c r="F3288" s="247" t="s">
        <v>2567</v>
      </c>
      <c r="G3288" s="245"/>
      <c r="H3288" s="248">
        <v>4.2000000000000002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153</v>
      </c>
      <c r="AU3288" s="254" t="s">
        <v>79</v>
      </c>
      <c r="AV3288" s="14" t="s">
        <v>79</v>
      </c>
      <c r="AW3288" s="14" t="s">
        <v>31</v>
      </c>
      <c r="AX3288" s="14" t="s">
        <v>69</v>
      </c>
      <c r="AY3288" s="254" t="s">
        <v>142</v>
      </c>
    </row>
    <row r="3289" s="13" customFormat="1">
      <c r="A3289" s="13"/>
      <c r="B3289" s="233"/>
      <c r="C3289" s="234"/>
      <c r="D3289" s="235" t="s">
        <v>153</v>
      </c>
      <c r="E3289" s="236" t="s">
        <v>19</v>
      </c>
      <c r="F3289" s="237" t="s">
        <v>2568</v>
      </c>
      <c r="G3289" s="234"/>
      <c r="H3289" s="236" t="s">
        <v>19</v>
      </c>
      <c r="I3289" s="238"/>
      <c r="J3289" s="234"/>
      <c r="K3289" s="234"/>
      <c r="L3289" s="239"/>
      <c r="M3289" s="240"/>
      <c r="N3289" s="241"/>
      <c r="O3289" s="241"/>
      <c r="P3289" s="241"/>
      <c r="Q3289" s="241"/>
      <c r="R3289" s="241"/>
      <c r="S3289" s="241"/>
      <c r="T3289" s="242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3" t="s">
        <v>153</v>
      </c>
      <c r="AU3289" s="243" t="s">
        <v>79</v>
      </c>
      <c r="AV3289" s="13" t="s">
        <v>77</v>
      </c>
      <c r="AW3289" s="13" t="s">
        <v>31</v>
      </c>
      <c r="AX3289" s="13" t="s">
        <v>69</v>
      </c>
      <c r="AY3289" s="243" t="s">
        <v>142</v>
      </c>
    </row>
    <row r="3290" s="14" customFormat="1">
      <c r="A3290" s="14"/>
      <c r="B3290" s="244"/>
      <c r="C3290" s="245"/>
      <c r="D3290" s="235" t="s">
        <v>153</v>
      </c>
      <c r="E3290" s="246" t="s">
        <v>19</v>
      </c>
      <c r="F3290" s="247" t="s">
        <v>2569</v>
      </c>
      <c r="G3290" s="245"/>
      <c r="H3290" s="248">
        <v>3.2999999999999998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153</v>
      </c>
      <c r="AU3290" s="254" t="s">
        <v>79</v>
      </c>
      <c r="AV3290" s="14" t="s">
        <v>79</v>
      </c>
      <c r="AW3290" s="14" t="s">
        <v>31</v>
      </c>
      <c r="AX3290" s="14" t="s">
        <v>69</v>
      </c>
      <c r="AY3290" s="254" t="s">
        <v>142</v>
      </c>
    </row>
    <row r="3291" s="13" customFormat="1">
      <c r="A3291" s="13"/>
      <c r="B3291" s="233"/>
      <c r="C3291" s="234"/>
      <c r="D3291" s="235" t="s">
        <v>153</v>
      </c>
      <c r="E3291" s="236" t="s">
        <v>19</v>
      </c>
      <c r="F3291" s="237" t="s">
        <v>2570</v>
      </c>
      <c r="G3291" s="234"/>
      <c r="H3291" s="236" t="s">
        <v>19</v>
      </c>
      <c r="I3291" s="238"/>
      <c r="J3291" s="234"/>
      <c r="K3291" s="234"/>
      <c r="L3291" s="239"/>
      <c r="M3291" s="240"/>
      <c r="N3291" s="241"/>
      <c r="O3291" s="241"/>
      <c r="P3291" s="241"/>
      <c r="Q3291" s="241"/>
      <c r="R3291" s="241"/>
      <c r="S3291" s="241"/>
      <c r="T3291" s="242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3" t="s">
        <v>153</v>
      </c>
      <c r="AU3291" s="243" t="s">
        <v>79</v>
      </c>
      <c r="AV3291" s="13" t="s">
        <v>77</v>
      </c>
      <c r="AW3291" s="13" t="s">
        <v>31</v>
      </c>
      <c r="AX3291" s="13" t="s">
        <v>69</v>
      </c>
      <c r="AY3291" s="243" t="s">
        <v>142</v>
      </c>
    </row>
    <row r="3292" s="14" customFormat="1">
      <c r="A3292" s="14"/>
      <c r="B3292" s="244"/>
      <c r="C3292" s="245"/>
      <c r="D3292" s="235" t="s">
        <v>153</v>
      </c>
      <c r="E3292" s="246" t="s">
        <v>19</v>
      </c>
      <c r="F3292" s="247" t="s">
        <v>2571</v>
      </c>
      <c r="G3292" s="245"/>
      <c r="H3292" s="248">
        <v>8.0399999999999991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153</v>
      </c>
      <c r="AU3292" s="254" t="s">
        <v>79</v>
      </c>
      <c r="AV3292" s="14" t="s">
        <v>79</v>
      </c>
      <c r="AW3292" s="14" t="s">
        <v>31</v>
      </c>
      <c r="AX3292" s="14" t="s">
        <v>69</v>
      </c>
      <c r="AY3292" s="254" t="s">
        <v>142</v>
      </c>
    </row>
    <row r="3293" s="13" customFormat="1">
      <c r="A3293" s="13"/>
      <c r="B3293" s="233"/>
      <c r="C3293" s="234"/>
      <c r="D3293" s="235" t="s">
        <v>153</v>
      </c>
      <c r="E3293" s="236" t="s">
        <v>19</v>
      </c>
      <c r="F3293" s="237" t="s">
        <v>2572</v>
      </c>
      <c r="G3293" s="234"/>
      <c r="H3293" s="236" t="s">
        <v>19</v>
      </c>
      <c r="I3293" s="238"/>
      <c r="J3293" s="234"/>
      <c r="K3293" s="234"/>
      <c r="L3293" s="239"/>
      <c r="M3293" s="240"/>
      <c r="N3293" s="241"/>
      <c r="O3293" s="241"/>
      <c r="P3293" s="241"/>
      <c r="Q3293" s="241"/>
      <c r="R3293" s="241"/>
      <c r="S3293" s="241"/>
      <c r="T3293" s="242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3" t="s">
        <v>153</v>
      </c>
      <c r="AU3293" s="243" t="s">
        <v>79</v>
      </c>
      <c r="AV3293" s="13" t="s">
        <v>77</v>
      </c>
      <c r="AW3293" s="13" t="s">
        <v>31</v>
      </c>
      <c r="AX3293" s="13" t="s">
        <v>69</v>
      </c>
      <c r="AY3293" s="243" t="s">
        <v>142</v>
      </c>
    </row>
    <row r="3294" s="14" customFormat="1">
      <c r="A3294" s="14"/>
      <c r="B3294" s="244"/>
      <c r="C3294" s="245"/>
      <c r="D3294" s="235" t="s">
        <v>153</v>
      </c>
      <c r="E3294" s="246" t="s">
        <v>19</v>
      </c>
      <c r="F3294" s="247" t="s">
        <v>2573</v>
      </c>
      <c r="G3294" s="245"/>
      <c r="H3294" s="248">
        <v>2</v>
      </c>
      <c r="I3294" s="249"/>
      <c r="J3294" s="245"/>
      <c r="K3294" s="245"/>
      <c r="L3294" s="250"/>
      <c r="M3294" s="251"/>
      <c r="N3294" s="252"/>
      <c r="O3294" s="252"/>
      <c r="P3294" s="252"/>
      <c r="Q3294" s="252"/>
      <c r="R3294" s="252"/>
      <c r="S3294" s="252"/>
      <c r="T3294" s="253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4" t="s">
        <v>153</v>
      </c>
      <c r="AU3294" s="254" t="s">
        <v>79</v>
      </c>
      <c r="AV3294" s="14" t="s">
        <v>79</v>
      </c>
      <c r="AW3294" s="14" t="s">
        <v>31</v>
      </c>
      <c r="AX3294" s="14" t="s">
        <v>69</v>
      </c>
      <c r="AY3294" s="254" t="s">
        <v>142</v>
      </c>
    </row>
    <row r="3295" s="13" customFormat="1">
      <c r="A3295" s="13"/>
      <c r="B3295" s="233"/>
      <c r="C3295" s="234"/>
      <c r="D3295" s="235" t="s">
        <v>153</v>
      </c>
      <c r="E3295" s="236" t="s">
        <v>19</v>
      </c>
      <c r="F3295" s="237" t="s">
        <v>2574</v>
      </c>
      <c r="G3295" s="234"/>
      <c r="H3295" s="236" t="s">
        <v>19</v>
      </c>
      <c r="I3295" s="238"/>
      <c r="J3295" s="234"/>
      <c r="K3295" s="234"/>
      <c r="L3295" s="239"/>
      <c r="M3295" s="240"/>
      <c r="N3295" s="241"/>
      <c r="O3295" s="241"/>
      <c r="P3295" s="241"/>
      <c r="Q3295" s="241"/>
      <c r="R3295" s="241"/>
      <c r="S3295" s="241"/>
      <c r="T3295" s="242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3" t="s">
        <v>153</v>
      </c>
      <c r="AU3295" s="243" t="s">
        <v>79</v>
      </c>
      <c r="AV3295" s="13" t="s">
        <v>77</v>
      </c>
      <c r="AW3295" s="13" t="s">
        <v>31</v>
      </c>
      <c r="AX3295" s="13" t="s">
        <v>69</v>
      </c>
      <c r="AY3295" s="243" t="s">
        <v>142</v>
      </c>
    </row>
    <row r="3296" s="14" customFormat="1">
      <c r="A3296" s="14"/>
      <c r="B3296" s="244"/>
      <c r="C3296" s="245"/>
      <c r="D3296" s="235" t="s">
        <v>153</v>
      </c>
      <c r="E3296" s="246" t="s">
        <v>19</v>
      </c>
      <c r="F3296" s="247" t="s">
        <v>2575</v>
      </c>
      <c r="G3296" s="245"/>
      <c r="H3296" s="248">
        <v>96.599999999999994</v>
      </c>
      <c r="I3296" s="249"/>
      <c r="J3296" s="245"/>
      <c r="K3296" s="245"/>
      <c r="L3296" s="250"/>
      <c r="M3296" s="251"/>
      <c r="N3296" s="252"/>
      <c r="O3296" s="252"/>
      <c r="P3296" s="252"/>
      <c r="Q3296" s="252"/>
      <c r="R3296" s="252"/>
      <c r="S3296" s="252"/>
      <c r="T3296" s="253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4" t="s">
        <v>153</v>
      </c>
      <c r="AU3296" s="254" t="s">
        <v>79</v>
      </c>
      <c r="AV3296" s="14" t="s">
        <v>79</v>
      </c>
      <c r="AW3296" s="14" t="s">
        <v>31</v>
      </c>
      <c r="AX3296" s="14" t="s">
        <v>69</v>
      </c>
      <c r="AY3296" s="254" t="s">
        <v>142</v>
      </c>
    </row>
    <row r="3297" s="13" customFormat="1">
      <c r="A3297" s="13"/>
      <c r="B3297" s="233"/>
      <c r="C3297" s="234"/>
      <c r="D3297" s="235" t="s">
        <v>153</v>
      </c>
      <c r="E3297" s="236" t="s">
        <v>19</v>
      </c>
      <c r="F3297" s="237" t="s">
        <v>2576</v>
      </c>
      <c r="G3297" s="234"/>
      <c r="H3297" s="236" t="s">
        <v>19</v>
      </c>
      <c r="I3297" s="238"/>
      <c r="J3297" s="234"/>
      <c r="K3297" s="234"/>
      <c r="L3297" s="239"/>
      <c r="M3297" s="240"/>
      <c r="N3297" s="241"/>
      <c r="O3297" s="241"/>
      <c r="P3297" s="241"/>
      <c r="Q3297" s="241"/>
      <c r="R3297" s="241"/>
      <c r="S3297" s="241"/>
      <c r="T3297" s="242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3" t="s">
        <v>153</v>
      </c>
      <c r="AU3297" s="243" t="s">
        <v>79</v>
      </c>
      <c r="AV3297" s="13" t="s">
        <v>77</v>
      </c>
      <c r="AW3297" s="13" t="s">
        <v>31</v>
      </c>
      <c r="AX3297" s="13" t="s">
        <v>69</v>
      </c>
      <c r="AY3297" s="243" t="s">
        <v>142</v>
      </c>
    </row>
    <row r="3298" s="14" customFormat="1">
      <c r="A3298" s="14"/>
      <c r="B3298" s="244"/>
      <c r="C3298" s="245"/>
      <c r="D3298" s="235" t="s">
        <v>153</v>
      </c>
      <c r="E3298" s="246" t="s">
        <v>19</v>
      </c>
      <c r="F3298" s="247" t="s">
        <v>2577</v>
      </c>
      <c r="G3298" s="245"/>
      <c r="H3298" s="248">
        <v>3.6200000000000001</v>
      </c>
      <c r="I3298" s="249"/>
      <c r="J3298" s="245"/>
      <c r="K3298" s="245"/>
      <c r="L3298" s="250"/>
      <c r="M3298" s="251"/>
      <c r="N3298" s="252"/>
      <c r="O3298" s="252"/>
      <c r="P3298" s="252"/>
      <c r="Q3298" s="252"/>
      <c r="R3298" s="252"/>
      <c r="S3298" s="252"/>
      <c r="T3298" s="253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4" t="s">
        <v>153</v>
      </c>
      <c r="AU3298" s="254" t="s">
        <v>79</v>
      </c>
      <c r="AV3298" s="14" t="s">
        <v>79</v>
      </c>
      <c r="AW3298" s="14" t="s">
        <v>31</v>
      </c>
      <c r="AX3298" s="14" t="s">
        <v>69</v>
      </c>
      <c r="AY3298" s="254" t="s">
        <v>142</v>
      </c>
    </row>
    <row r="3299" s="13" customFormat="1">
      <c r="A3299" s="13"/>
      <c r="B3299" s="233"/>
      <c r="C3299" s="234"/>
      <c r="D3299" s="235" t="s">
        <v>153</v>
      </c>
      <c r="E3299" s="236" t="s">
        <v>19</v>
      </c>
      <c r="F3299" s="237" t="s">
        <v>2578</v>
      </c>
      <c r="G3299" s="234"/>
      <c r="H3299" s="236" t="s">
        <v>19</v>
      </c>
      <c r="I3299" s="238"/>
      <c r="J3299" s="234"/>
      <c r="K3299" s="234"/>
      <c r="L3299" s="239"/>
      <c r="M3299" s="240"/>
      <c r="N3299" s="241"/>
      <c r="O3299" s="241"/>
      <c r="P3299" s="241"/>
      <c r="Q3299" s="241"/>
      <c r="R3299" s="241"/>
      <c r="S3299" s="241"/>
      <c r="T3299" s="242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3" t="s">
        <v>153</v>
      </c>
      <c r="AU3299" s="243" t="s">
        <v>79</v>
      </c>
      <c r="AV3299" s="13" t="s">
        <v>77</v>
      </c>
      <c r="AW3299" s="13" t="s">
        <v>31</v>
      </c>
      <c r="AX3299" s="13" t="s">
        <v>69</v>
      </c>
      <c r="AY3299" s="243" t="s">
        <v>142</v>
      </c>
    </row>
    <row r="3300" s="14" customFormat="1">
      <c r="A3300" s="14"/>
      <c r="B3300" s="244"/>
      <c r="C3300" s="245"/>
      <c r="D3300" s="235" t="s">
        <v>153</v>
      </c>
      <c r="E3300" s="246" t="s">
        <v>19</v>
      </c>
      <c r="F3300" s="247" t="s">
        <v>2579</v>
      </c>
      <c r="G3300" s="245"/>
      <c r="H3300" s="248">
        <v>5.1200000000000001</v>
      </c>
      <c r="I3300" s="249"/>
      <c r="J3300" s="245"/>
      <c r="K3300" s="245"/>
      <c r="L3300" s="250"/>
      <c r="M3300" s="251"/>
      <c r="N3300" s="252"/>
      <c r="O3300" s="252"/>
      <c r="P3300" s="252"/>
      <c r="Q3300" s="252"/>
      <c r="R3300" s="252"/>
      <c r="S3300" s="252"/>
      <c r="T3300" s="253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4" t="s">
        <v>153</v>
      </c>
      <c r="AU3300" s="254" t="s">
        <v>79</v>
      </c>
      <c r="AV3300" s="14" t="s">
        <v>79</v>
      </c>
      <c r="AW3300" s="14" t="s">
        <v>31</v>
      </c>
      <c r="AX3300" s="14" t="s">
        <v>69</v>
      </c>
      <c r="AY3300" s="254" t="s">
        <v>142</v>
      </c>
    </row>
    <row r="3301" s="13" customFormat="1">
      <c r="A3301" s="13"/>
      <c r="B3301" s="233"/>
      <c r="C3301" s="234"/>
      <c r="D3301" s="235" t="s">
        <v>153</v>
      </c>
      <c r="E3301" s="236" t="s">
        <v>19</v>
      </c>
      <c r="F3301" s="237" t="s">
        <v>2580</v>
      </c>
      <c r="G3301" s="234"/>
      <c r="H3301" s="236" t="s">
        <v>19</v>
      </c>
      <c r="I3301" s="238"/>
      <c r="J3301" s="234"/>
      <c r="K3301" s="234"/>
      <c r="L3301" s="239"/>
      <c r="M3301" s="240"/>
      <c r="N3301" s="241"/>
      <c r="O3301" s="241"/>
      <c r="P3301" s="241"/>
      <c r="Q3301" s="241"/>
      <c r="R3301" s="241"/>
      <c r="S3301" s="241"/>
      <c r="T3301" s="242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3" t="s">
        <v>153</v>
      </c>
      <c r="AU3301" s="243" t="s">
        <v>79</v>
      </c>
      <c r="AV3301" s="13" t="s">
        <v>77</v>
      </c>
      <c r="AW3301" s="13" t="s">
        <v>31</v>
      </c>
      <c r="AX3301" s="13" t="s">
        <v>69</v>
      </c>
      <c r="AY3301" s="243" t="s">
        <v>142</v>
      </c>
    </row>
    <row r="3302" s="14" customFormat="1">
      <c r="A3302" s="14"/>
      <c r="B3302" s="244"/>
      <c r="C3302" s="245"/>
      <c r="D3302" s="235" t="s">
        <v>153</v>
      </c>
      <c r="E3302" s="246" t="s">
        <v>19</v>
      </c>
      <c r="F3302" s="247" t="s">
        <v>2581</v>
      </c>
      <c r="G3302" s="245"/>
      <c r="H3302" s="248">
        <v>6.4000000000000004</v>
      </c>
      <c r="I3302" s="249"/>
      <c r="J3302" s="245"/>
      <c r="K3302" s="245"/>
      <c r="L3302" s="250"/>
      <c r="M3302" s="251"/>
      <c r="N3302" s="252"/>
      <c r="O3302" s="252"/>
      <c r="P3302" s="252"/>
      <c r="Q3302" s="252"/>
      <c r="R3302" s="252"/>
      <c r="S3302" s="252"/>
      <c r="T3302" s="253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4" t="s">
        <v>153</v>
      </c>
      <c r="AU3302" s="254" t="s">
        <v>79</v>
      </c>
      <c r="AV3302" s="14" t="s">
        <v>79</v>
      </c>
      <c r="AW3302" s="14" t="s">
        <v>31</v>
      </c>
      <c r="AX3302" s="14" t="s">
        <v>69</v>
      </c>
      <c r="AY3302" s="254" t="s">
        <v>142</v>
      </c>
    </row>
    <row r="3303" s="13" customFormat="1">
      <c r="A3303" s="13"/>
      <c r="B3303" s="233"/>
      <c r="C3303" s="234"/>
      <c r="D3303" s="235" t="s">
        <v>153</v>
      </c>
      <c r="E3303" s="236" t="s">
        <v>19</v>
      </c>
      <c r="F3303" s="237" t="s">
        <v>2582</v>
      </c>
      <c r="G3303" s="234"/>
      <c r="H3303" s="236" t="s">
        <v>19</v>
      </c>
      <c r="I3303" s="238"/>
      <c r="J3303" s="234"/>
      <c r="K3303" s="234"/>
      <c r="L3303" s="239"/>
      <c r="M3303" s="240"/>
      <c r="N3303" s="241"/>
      <c r="O3303" s="241"/>
      <c r="P3303" s="241"/>
      <c r="Q3303" s="241"/>
      <c r="R3303" s="241"/>
      <c r="S3303" s="241"/>
      <c r="T3303" s="242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3" t="s">
        <v>153</v>
      </c>
      <c r="AU3303" s="243" t="s">
        <v>79</v>
      </c>
      <c r="AV3303" s="13" t="s">
        <v>77</v>
      </c>
      <c r="AW3303" s="13" t="s">
        <v>31</v>
      </c>
      <c r="AX3303" s="13" t="s">
        <v>69</v>
      </c>
      <c r="AY3303" s="243" t="s">
        <v>142</v>
      </c>
    </row>
    <row r="3304" s="14" customFormat="1">
      <c r="A3304" s="14"/>
      <c r="B3304" s="244"/>
      <c r="C3304" s="245"/>
      <c r="D3304" s="235" t="s">
        <v>153</v>
      </c>
      <c r="E3304" s="246" t="s">
        <v>19</v>
      </c>
      <c r="F3304" s="247" t="s">
        <v>2583</v>
      </c>
      <c r="G3304" s="245"/>
      <c r="H3304" s="248">
        <v>6</v>
      </c>
      <c r="I3304" s="249"/>
      <c r="J3304" s="245"/>
      <c r="K3304" s="245"/>
      <c r="L3304" s="250"/>
      <c r="M3304" s="251"/>
      <c r="N3304" s="252"/>
      <c r="O3304" s="252"/>
      <c r="P3304" s="252"/>
      <c r="Q3304" s="252"/>
      <c r="R3304" s="252"/>
      <c r="S3304" s="252"/>
      <c r="T3304" s="253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4" t="s">
        <v>153</v>
      </c>
      <c r="AU3304" s="254" t="s">
        <v>79</v>
      </c>
      <c r="AV3304" s="14" t="s">
        <v>79</v>
      </c>
      <c r="AW3304" s="14" t="s">
        <v>31</v>
      </c>
      <c r="AX3304" s="14" t="s">
        <v>69</v>
      </c>
      <c r="AY3304" s="254" t="s">
        <v>142</v>
      </c>
    </row>
    <row r="3305" s="13" customFormat="1">
      <c r="A3305" s="13"/>
      <c r="B3305" s="233"/>
      <c r="C3305" s="234"/>
      <c r="D3305" s="235" t="s">
        <v>153</v>
      </c>
      <c r="E3305" s="236" t="s">
        <v>19</v>
      </c>
      <c r="F3305" s="237" t="s">
        <v>2584</v>
      </c>
      <c r="G3305" s="234"/>
      <c r="H3305" s="236" t="s">
        <v>19</v>
      </c>
      <c r="I3305" s="238"/>
      <c r="J3305" s="234"/>
      <c r="K3305" s="234"/>
      <c r="L3305" s="239"/>
      <c r="M3305" s="240"/>
      <c r="N3305" s="241"/>
      <c r="O3305" s="241"/>
      <c r="P3305" s="241"/>
      <c r="Q3305" s="241"/>
      <c r="R3305" s="241"/>
      <c r="S3305" s="241"/>
      <c r="T3305" s="242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3" t="s">
        <v>153</v>
      </c>
      <c r="AU3305" s="243" t="s">
        <v>79</v>
      </c>
      <c r="AV3305" s="13" t="s">
        <v>77</v>
      </c>
      <c r="AW3305" s="13" t="s">
        <v>31</v>
      </c>
      <c r="AX3305" s="13" t="s">
        <v>69</v>
      </c>
      <c r="AY3305" s="243" t="s">
        <v>142</v>
      </c>
    </row>
    <row r="3306" s="14" customFormat="1">
      <c r="A3306" s="14"/>
      <c r="B3306" s="244"/>
      <c r="C3306" s="245"/>
      <c r="D3306" s="235" t="s">
        <v>153</v>
      </c>
      <c r="E3306" s="246" t="s">
        <v>19</v>
      </c>
      <c r="F3306" s="247" t="s">
        <v>2585</v>
      </c>
      <c r="G3306" s="245"/>
      <c r="H3306" s="248">
        <v>4</v>
      </c>
      <c r="I3306" s="249"/>
      <c r="J3306" s="245"/>
      <c r="K3306" s="245"/>
      <c r="L3306" s="250"/>
      <c r="M3306" s="251"/>
      <c r="N3306" s="252"/>
      <c r="O3306" s="252"/>
      <c r="P3306" s="252"/>
      <c r="Q3306" s="252"/>
      <c r="R3306" s="252"/>
      <c r="S3306" s="252"/>
      <c r="T3306" s="253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4" t="s">
        <v>153</v>
      </c>
      <c r="AU3306" s="254" t="s">
        <v>79</v>
      </c>
      <c r="AV3306" s="14" t="s">
        <v>79</v>
      </c>
      <c r="AW3306" s="14" t="s">
        <v>31</v>
      </c>
      <c r="AX3306" s="14" t="s">
        <v>69</v>
      </c>
      <c r="AY3306" s="254" t="s">
        <v>142</v>
      </c>
    </row>
    <row r="3307" s="13" customFormat="1">
      <c r="A3307" s="13"/>
      <c r="B3307" s="233"/>
      <c r="C3307" s="234"/>
      <c r="D3307" s="235" t="s">
        <v>153</v>
      </c>
      <c r="E3307" s="236" t="s">
        <v>19</v>
      </c>
      <c r="F3307" s="237" t="s">
        <v>2586</v>
      </c>
      <c r="G3307" s="234"/>
      <c r="H3307" s="236" t="s">
        <v>19</v>
      </c>
      <c r="I3307" s="238"/>
      <c r="J3307" s="234"/>
      <c r="K3307" s="234"/>
      <c r="L3307" s="239"/>
      <c r="M3307" s="240"/>
      <c r="N3307" s="241"/>
      <c r="O3307" s="241"/>
      <c r="P3307" s="241"/>
      <c r="Q3307" s="241"/>
      <c r="R3307" s="241"/>
      <c r="S3307" s="241"/>
      <c r="T3307" s="242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3" t="s">
        <v>153</v>
      </c>
      <c r="AU3307" s="243" t="s">
        <v>79</v>
      </c>
      <c r="AV3307" s="13" t="s">
        <v>77</v>
      </c>
      <c r="AW3307" s="13" t="s">
        <v>31</v>
      </c>
      <c r="AX3307" s="13" t="s">
        <v>69</v>
      </c>
      <c r="AY3307" s="243" t="s">
        <v>142</v>
      </c>
    </row>
    <row r="3308" s="14" customFormat="1">
      <c r="A3308" s="14"/>
      <c r="B3308" s="244"/>
      <c r="C3308" s="245"/>
      <c r="D3308" s="235" t="s">
        <v>153</v>
      </c>
      <c r="E3308" s="246" t="s">
        <v>19</v>
      </c>
      <c r="F3308" s="247" t="s">
        <v>2587</v>
      </c>
      <c r="G3308" s="245"/>
      <c r="H3308" s="248">
        <v>7.4000000000000004</v>
      </c>
      <c r="I3308" s="249"/>
      <c r="J3308" s="245"/>
      <c r="K3308" s="245"/>
      <c r="L3308" s="250"/>
      <c r="M3308" s="251"/>
      <c r="N3308" s="252"/>
      <c r="O3308" s="252"/>
      <c r="P3308" s="252"/>
      <c r="Q3308" s="252"/>
      <c r="R3308" s="252"/>
      <c r="S3308" s="252"/>
      <c r="T3308" s="253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4" t="s">
        <v>153</v>
      </c>
      <c r="AU3308" s="254" t="s">
        <v>79</v>
      </c>
      <c r="AV3308" s="14" t="s">
        <v>79</v>
      </c>
      <c r="AW3308" s="14" t="s">
        <v>31</v>
      </c>
      <c r="AX3308" s="14" t="s">
        <v>69</v>
      </c>
      <c r="AY3308" s="254" t="s">
        <v>142</v>
      </c>
    </row>
    <row r="3309" s="15" customFormat="1">
      <c r="A3309" s="15"/>
      <c r="B3309" s="255"/>
      <c r="C3309" s="256"/>
      <c r="D3309" s="235" t="s">
        <v>153</v>
      </c>
      <c r="E3309" s="257" t="s">
        <v>19</v>
      </c>
      <c r="F3309" s="258" t="s">
        <v>158</v>
      </c>
      <c r="G3309" s="256"/>
      <c r="H3309" s="259">
        <v>378.03999999999996</v>
      </c>
      <c r="I3309" s="260"/>
      <c r="J3309" s="256"/>
      <c r="K3309" s="256"/>
      <c r="L3309" s="261"/>
      <c r="M3309" s="262"/>
      <c r="N3309" s="263"/>
      <c r="O3309" s="263"/>
      <c r="P3309" s="263"/>
      <c r="Q3309" s="263"/>
      <c r="R3309" s="263"/>
      <c r="S3309" s="263"/>
      <c r="T3309" s="264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5" t="s">
        <v>153</v>
      </c>
      <c r="AU3309" s="265" t="s">
        <v>79</v>
      </c>
      <c r="AV3309" s="15" t="s">
        <v>149</v>
      </c>
      <c r="AW3309" s="15" t="s">
        <v>31</v>
      </c>
      <c r="AX3309" s="15" t="s">
        <v>77</v>
      </c>
      <c r="AY3309" s="265" t="s">
        <v>142</v>
      </c>
    </row>
    <row r="3310" s="2" customFormat="1" ht="24.15" customHeight="1">
      <c r="A3310" s="41"/>
      <c r="B3310" s="42"/>
      <c r="C3310" s="215" t="s">
        <v>5028</v>
      </c>
      <c r="D3310" s="215" t="s">
        <v>144</v>
      </c>
      <c r="E3310" s="216" t="s">
        <v>5029</v>
      </c>
      <c r="F3310" s="217" t="s">
        <v>5030</v>
      </c>
      <c r="G3310" s="218" t="s">
        <v>176</v>
      </c>
      <c r="H3310" s="219">
        <v>378.04000000000002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6.9999999999999994E-05</v>
      </c>
      <c r="R3310" s="224">
        <f>Q3310*H3310</f>
        <v>0.026462799999999998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248</v>
      </c>
      <c r="AT3310" s="226" t="s">
        <v>144</v>
      </c>
      <c r="AU3310" s="226" t="s">
        <v>79</v>
      </c>
      <c r="AY3310" s="20" t="s">
        <v>142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77</v>
      </c>
      <c r="BK3310" s="227">
        <f>ROUND(I3310*H3310,2)</f>
        <v>0</v>
      </c>
      <c r="BL3310" s="20" t="s">
        <v>248</v>
      </c>
      <c r="BM3310" s="226" t="s">
        <v>5031</v>
      </c>
    </row>
    <row r="3311" s="2" customFormat="1" ht="24.15" customHeight="1">
      <c r="A3311" s="41"/>
      <c r="B3311" s="42"/>
      <c r="C3311" s="215" t="s">
        <v>5032</v>
      </c>
      <c r="D3311" s="215" t="s">
        <v>144</v>
      </c>
      <c r="E3311" s="216" t="s">
        <v>5033</v>
      </c>
      <c r="F3311" s="217" t="s">
        <v>5034</v>
      </c>
      <c r="G3311" s="218" t="s">
        <v>166</v>
      </c>
      <c r="H3311" s="219">
        <v>38</v>
      </c>
      <c r="I3311" s="220"/>
      <c r="J3311" s="221">
        <f>ROUND(I3311*H3311,2)</f>
        <v>0</v>
      </c>
      <c r="K3311" s="217" t="s">
        <v>148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248</v>
      </c>
      <c r="AT3311" s="226" t="s">
        <v>144</v>
      </c>
      <c r="AU3311" s="226" t="s">
        <v>79</v>
      </c>
      <c r="AY3311" s="20" t="s">
        <v>142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77</v>
      </c>
      <c r="BK3311" s="227">
        <f>ROUND(I3311*H3311,2)</f>
        <v>0</v>
      </c>
      <c r="BL3311" s="20" t="s">
        <v>248</v>
      </c>
      <c r="BM3311" s="226" t="s">
        <v>5035</v>
      </c>
    </row>
    <row r="3312" s="2" customFormat="1">
      <c r="A3312" s="41"/>
      <c r="B3312" s="42"/>
      <c r="C3312" s="43"/>
      <c r="D3312" s="228" t="s">
        <v>151</v>
      </c>
      <c r="E3312" s="43"/>
      <c r="F3312" s="229" t="s">
        <v>5036</v>
      </c>
      <c r="G3312" s="43"/>
      <c r="H3312" s="43"/>
      <c r="I3312" s="230"/>
      <c r="J3312" s="43"/>
      <c r="K3312" s="43"/>
      <c r="L3312" s="47"/>
      <c r="M3312" s="231"/>
      <c r="N3312" s="232"/>
      <c r="O3312" s="87"/>
      <c r="P3312" s="87"/>
      <c r="Q3312" s="87"/>
      <c r="R3312" s="87"/>
      <c r="S3312" s="87"/>
      <c r="T3312" s="88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20" t="s">
        <v>151</v>
      </c>
      <c r="AU3312" s="20" t="s">
        <v>79</v>
      </c>
    </row>
    <row r="3313" s="13" customFormat="1">
      <c r="A3313" s="13"/>
      <c r="B3313" s="233"/>
      <c r="C3313" s="234"/>
      <c r="D3313" s="235" t="s">
        <v>153</v>
      </c>
      <c r="E3313" s="236" t="s">
        <v>19</v>
      </c>
      <c r="F3313" s="237" t="s">
        <v>5037</v>
      </c>
      <c r="G3313" s="234"/>
      <c r="H3313" s="236" t="s">
        <v>19</v>
      </c>
      <c r="I3313" s="238"/>
      <c r="J3313" s="234"/>
      <c r="K3313" s="234"/>
      <c r="L3313" s="239"/>
      <c r="M3313" s="240"/>
      <c r="N3313" s="241"/>
      <c r="O3313" s="241"/>
      <c r="P3313" s="241"/>
      <c r="Q3313" s="241"/>
      <c r="R3313" s="241"/>
      <c r="S3313" s="241"/>
      <c r="T3313" s="242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3" t="s">
        <v>153</v>
      </c>
      <c r="AU3313" s="243" t="s">
        <v>79</v>
      </c>
      <c r="AV3313" s="13" t="s">
        <v>77</v>
      </c>
      <c r="AW3313" s="13" t="s">
        <v>31</v>
      </c>
      <c r="AX3313" s="13" t="s">
        <v>69</v>
      </c>
      <c r="AY3313" s="243" t="s">
        <v>142</v>
      </c>
    </row>
    <row r="3314" s="14" customFormat="1">
      <c r="A3314" s="14"/>
      <c r="B3314" s="244"/>
      <c r="C3314" s="245"/>
      <c r="D3314" s="235" t="s">
        <v>153</v>
      </c>
      <c r="E3314" s="246" t="s">
        <v>19</v>
      </c>
      <c r="F3314" s="247" t="s">
        <v>287</v>
      </c>
      <c r="G3314" s="245"/>
      <c r="H3314" s="248">
        <v>22</v>
      </c>
      <c r="I3314" s="249"/>
      <c r="J3314" s="245"/>
      <c r="K3314" s="245"/>
      <c r="L3314" s="250"/>
      <c r="M3314" s="251"/>
      <c r="N3314" s="252"/>
      <c r="O3314" s="252"/>
      <c r="P3314" s="252"/>
      <c r="Q3314" s="252"/>
      <c r="R3314" s="252"/>
      <c r="S3314" s="252"/>
      <c r="T3314" s="253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4" t="s">
        <v>153</v>
      </c>
      <c r="AU3314" s="254" t="s">
        <v>79</v>
      </c>
      <c r="AV3314" s="14" t="s">
        <v>79</v>
      </c>
      <c r="AW3314" s="14" t="s">
        <v>31</v>
      </c>
      <c r="AX3314" s="14" t="s">
        <v>69</v>
      </c>
      <c r="AY3314" s="254" t="s">
        <v>142</v>
      </c>
    </row>
    <row r="3315" s="13" customFormat="1">
      <c r="A3315" s="13"/>
      <c r="B3315" s="233"/>
      <c r="C3315" s="234"/>
      <c r="D3315" s="235" t="s">
        <v>153</v>
      </c>
      <c r="E3315" s="236" t="s">
        <v>19</v>
      </c>
      <c r="F3315" s="237" t="s">
        <v>5038</v>
      </c>
      <c r="G3315" s="234"/>
      <c r="H3315" s="236" t="s">
        <v>19</v>
      </c>
      <c r="I3315" s="238"/>
      <c r="J3315" s="234"/>
      <c r="K3315" s="234"/>
      <c r="L3315" s="239"/>
      <c r="M3315" s="240"/>
      <c r="N3315" s="241"/>
      <c r="O3315" s="241"/>
      <c r="P3315" s="241"/>
      <c r="Q3315" s="241"/>
      <c r="R3315" s="241"/>
      <c r="S3315" s="241"/>
      <c r="T3315" s="242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3" t="s">
        <v>153</v>
      </c>
      <c r="AU3315" s="243" t="s">
        <v>79</v>
      </c>
      <c r="AV3315" s="13" t="s">
        <v>77</v>
      </c>
      <c r="AW3315" s="13" t="s">
        <v>31</v>
      </c>
      <c r="AX3315" s="13" t="s">
        <v>69</v>
      </c>
      <c r="AY3315" s="243" t="s">
        <v>142</v>
      </c>
    </row>
    <row r="3316" s="14" customFormat="1">
      <c r="A3316" s="14"/>
      <c r="B3316" s="244"/>
      <c r="C3316" s="245"/>
      <c r="D3316" s="235" t="s">
        <v>153</v>
      </c>
      <c r="E3316" s="246" t="s">
        <v>19</v>
      </c>
      <c r="F3316" s="247" t="s">
        <v>248</v>
      </c>
      <c r="G3316" s="245"/>
      <c r="H3316" s="248">
        <v>16</v>
      </c>
      <c r="I3316" s="249"/>
      <c r="J3316" s="245"/>
      <c r="K3316" s="245"/>
      <c r="L3316" s="250"/>
      <c r="M3316" s="251"/>
      <c r="N3316" s="252"/>
      <c r="O3316" s="252"/>
      <c r="P3316" s="252"/>
      <c r="Q3316" s="252"/>
      <c r="R3316" s="252"/>
      <c r="S3316" s="252"/>
      <c r="T3316" s="253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4" t="s">
        <v>153</v>
      </c>
      <c r="AU3316" s="254" t="s">
        <v>79</v>
      </c>
      <c r="AV3316" s="14" t="s">
        <v>79</v>
      </c>
      <c r="AW3316" s="14" t="s">
        <v>31</v>
      </c>
      <c r="AX3316" s="14" t="s">
        <v>69</v>
      </c>
      <c r="AY3316" s="254" t="s">
        <v>142</v>
      </c>
    </row>
    <row r="3317" s="15" customFormat="1">
      <c r="A3317" s="15"/>
      <c r="B3317" s="255"/>
      <c r="C3317" s="256"/>
      <c r="D3317" s="235" t="s">
        <v>153</v>
      </c>
      <c r="E3317" s="257" t="s">
        <v>19</v>
      </c>
      <c r="F3317" s="258" t="s">
        <v>158</v>
      </c>
      <c r="G3317" s="256"/>
      <c r="H3317" s="259">
        <v>38</v>
      </c>
      <c r="I3317" s="260"/>
      <c r="J3317" s="256"/>
      <c r="K3317" s="256"/>
      <c r="L3317" s="261"/>
      <c r="M3317" s="262"/>
      <c r="N3317" s="263"/>
      <c r="O3317" s="263"/>
      <c r="P3317" s="263"/>
      <c r="Q3317" s="263"/>
      <c r="R3317" s="263"/>
      <c r="S3317" s="263"/>
      <c r="T3317" s="264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65" t="s">
        <v>153</v>
      </c>
      <c r="AU3317" s="265" t="s">
        <v>79</v>
      </c>
      <c r="AV3317" s="15" t="s">
        <v>149</v>
      </c>
      <c r="AW3317" s="15" t="s">
        <v>31</v>
      </c>
      <c r="AX3317" s="15" t="s">
        <v>77</v>
      </c>
      <c r="AY3317" s="265" t="s">
        <v>142</v>
      </c>
    </row>
    <row r="3318" s="2" customFormat="1" ht="16.5" customHeight="1">
      <c r="A3318" s="41"/>
      <c r="B3318" s="42"/>
      <c r="C3318" s="277" t="s">
        <v>5039</v>
      </c>
      <c r="D3318" s="277" t="s">
        <v>275</v>
      </c>
      <c r="E3318" s="278" t="s">
        <v>5040</v>
      </c>
      <c r="F3318" s="279" t="s">
        <v>5041</v>
      </c>
      <c r="G3318" s="280" t="s">
        <v>166</v>
      </c>
      <c r="H3318" s="281">
        <v>16</v>
      </c>
      <c r="I3318" s="282"/>
      <c r="J3318" s="283">
        <f>ROUND(I3318*H3318,2)</f>
        <v>0</v>
      </c>
      <c r="K3318" s="279" t="s">
        <v>148</v>
      </c>
      <c r="L3318" s="284"/>
      <c r="M3318" s="285" t="s">
        <v>19</v>
      </c>
      <c r="N3318" s="286" t="s">
        <v>40</v>
      </c>
      <c r="O3318" s="87"/>
      <c r="P3318" s="224">
        <f>O3318*H3318</f>
        <v>0</v>
      </c>
      <c r="Q3318" s="224">
        <v>0.014500000000000001</v>
      </c>
      <c r="R3318" s="224">
        <f>Q3318*H3318</f>
        <v>0.23200000000000001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349</v>
      </c>
      <c r="AT3318" s="226" t="s">
        <v>275</v>
      </c>
      <c r="AU3318" s="226" t="s">
        <v>79</v>
      </c>
      <c r="AY3318" s="20" t="s">
        <v>142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77</v>
      </c>
      <c r="BK3318" s="227">
        <f>ROUND(I3318*H3318,2)</f>
        <v>0</v>
      </c>
      <c r="BL3318" s="20" t="s">
        <v>248</v>
      </c>
      <c r="BM3318" s="226" t="s">
        <v>5042</v>
      </c>
    </row>
    <row r="3319" s="13" customFormat="1">
      <c r="A3319" s="13"/>
      <c r="B3319" s="233"/>
      <c r="C3319" s="234"/>
      <c r="D3319" s="235" t="s">
        <v>153</v>
      </c>
      <c r="E3319" s="236" t="s">
        <v>19</v>
      </c>
      <c r="F3319" s="237" t="s">
        <v>5038</v>
      </c>
      <c r="G3319" s="234"/>
      <c r="H3319" s="236" t="s">
        <v>19</v>
      </c>
      <c r="I3319" s="238"/>
      <c r="J3319" s="234"/>
      <c r="K3319" s="234"/>
      <c r="L3319" s="239"/>
      <c r="M3319" s="240"/>
      <c r="N3319" s="241"/>
      <c r="O3319" s="241"/>
      <c r="P3319" s="241"/>
      <c r="Q3319" s="241"/>
      <c r="R3319" s="241"/>
      <c r="S3319" s="241"/>
      <c r="T3319" s="242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3" t="s">
        <v>153</v>
      </c>
      <c r="AU3319" s="243" t="s">
        <v>79</v>
      </c>
      <c r="AV3319" s="13" t="s">
        <v>77</v>
      </c>
      <c r="AW3319" s="13" t="s">
        <v>31</v>
      </c>
      <c r="AX3319" s="13" t="s">
        <v>69</v>
      </c>
      <c r="AY3319" s="243" t="s">
        <v>142</v>
      </c>
    </row>
    <row r="3320" s="14" customFormat="1">
      <c r="A3320" s="14"/>
      <c r="B3320" s="244"/>
      <c r="C3320" s="245"/>
      <c r="D3320" s="235" t="s">
        <v>153</v>
      </c>
      <c r="E3320" s="246" t="s">
        <v>19</v>
      </c>
      <c r="F3320" s="247" t="s">
        <v>248</v>
      </c>
      <c r="G3320" s="245"/>
      <c r="H3320" s="248">
        <v>16</v>
      </c>
      <c r="I3320" s="249"/>
      <c r="J3320" s="245"/>
      <c r="K3320" s="245"/>
      <c r="L3320" s="250"/>
      <c r="M3320" s="251"/>
      <c r="N3320" s="252"/>
      <c r="O3320" s="252"/>
      <c r="P3320" s="252"/>
      <c r="Q3320" s="252"/>
      <c r="R3320" s="252"/>
      <c r="S3320" s="252"/>
      <c r="T3320" s="253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4" t="s">
        <v>153</v>
      </c>
      <c r="AU3320" s="254" t="s">
        <v>79</v>
      </c>
      <c r="AV3320" s="14" t="s">
        <v>79</v>
      </c>
      <c r="AW3320" s="14" t="s">
        <v>31</v>
      </c>
      <c r="AX3320" s="14" t="s">
        <v>69</v>
      </c>
      <c r="AY3320" s="254" t="s">
        <v>142</v>
      </c>
    </row>
    <row r="3321" s="15" customFormat="1">
      <c r="A3321" s="15"/>
      <c r="B3321" s="255"/>
      <c r="C3321" s="256"/>
      <c r="D3321" s="235" t="s">
        <v>153</v>
      </c>
      <c r="E3321" s="257" t="s">
        <v>19</v>
      </c>
      <c r="F3321" s="258" t="s">
        <v>158</v>
      </c>
      <c r="G3321" s="256"/>
      <c r="H3321" s="259">
        <v>16</v>
      </c>
      <c r="I3321" s="260"/>
      <c r="J3321" s="256"/>
      <c r="K3321" s="256"/>
      <c r="L3321" s="261"/>
      <c r="M3321" s="262"/>
      <c r="N3321" s="263"/>
      <c r="O3321" s="263"/>
      <c r="P3321" s="263"/>
      <c r="Q3321" s="263"/>
      <c r="R3321" s="263"/>
      <c r="S3321" s="263"/>
      <c r="T3321" s="264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5" t="s">
        <v>153</v>
      </c>
      <c r="AU3321" s="265" t="s">
        <v>79</v>
      </c>
      <c r="AV3321" s="15" t="s">
        <v>149</v>
      </c>
      <c r="AW3321" s="15" t="s">
        <v>31</v>
      </c>
      <c r="AX3321" s="15" t="s">
        <v>77</v>
      </c>
      <c r="AY3321" s="265" t="s">
        <v>142</v>
      </c>
    </row>
    <row r="3322" s="2" customFormat="1" ht="16.5" customHeight="1">
      <c r="A3322" s="41"/>
      <c r="B3322" s="42"/>
      <c r="C3322" s="277" t="s">
        <v>5043</v>
      </c>
      <c r="D3322" s="277" t="s">
        <v>275</v>
      </c>
      <c r="E3322" s="278" t="s">
        <v>5044</v>
      </c>
      <c r="F3322" s="279" t="s">
        <v>5045</v>
      </c>
      <c r="G3322" s="280" t="s">
        <v>166</v>
      </c>
      <c r="H3322" s="281">
        <v>22</v>
      </c>
      <c r="I3322" s="282"/>
      <c r="J3322" s="283">
        <f>ROUND(I3322*H3322,2)</f>
        <v>0</v>
      </c>
      <c r="K3322" s="279" t="s">
        <v>148</v>
      </c>
      <c r="L3322" s="284"/>
      <c r="M3322" s="285" t="s">
        <v>19</v>
      </c>
      <c r="N3322" s="286" t="s">
        <v>40</v>
      </c>
      <c r="O3322" s="87"/>
      <c r="P3322" s="224">
        <f>O3322*H3322</f>
        <v>0</v>
      </c>
      <c r="Q3322" s="224">
        <v>0.016</v>
      </c>
      <c r="R3322" s="224">
        <f>Q3322*H3322</f>
        <v>0.35199999999999998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349</v>
      </c>
      <c r="AT3322" s="226" t="s">
        <v>275</v>
      </c>
      <c r="AU3322" s="226" t="s">
        <v>79</v>
      </c>
      <c r="AY3322" s="20" t="s">
        <v>142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77</v>
      </c>
      <c r="BK3322" s="227">
        <f>ROUND(I3322*H3322,2)</f>
        <v>0</v>
      </c>
      <c r="BL3322" s="20" t="s">
        <v>248</v>
      </c>
      <c r="BM3322" s="226" t="s">
        <v>5046</v>
      </c>
    </row>
    <row r="3323" s="13" customFormat="1">
      <c r="A3323" s="13"/>
      <c r="B3323" s="233"/>
      <c r="C3323" s="234"/>
      <c r="D3323" s="235" t="s">
        <v>153</v>
      </c>
      <c r="E3323" s="236" t="s">
        <v>19</v>
      </c>
      <c r="F3323" s="237" t="s">
        <v>5037</v>
      </c>
      <c r="G3323" s="234"/>
      <c r="H3323" s="236" t="s">
        <v>19</v>
      </c>
      <c r="I3323" s="238"/>
      <c r="J3323" s="234"/>
      <c r="K3323" s="234"/>
      <c r="L3323" s="239"/>
      <c r="M3323" s="240"/>
      <c r="N3323" s="241"/>
      <c r="O3323" s="241"/>
      <c r="P3323" s="241"/>
      <c r="Q3323" s="241"/>
      <c r="R3323" s="241"/>
      <c r="S3323" s="241"/>
      <c r="T3323" s="242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3" t="s">
        <v>153</v>
      </c>
      <c r="AU3323" s="243" t="s">
        <v>79</v>
      </c>
      <c r="AV3323" s="13" t="s">
        <v>77</v>
      </c>
      <c r="AW3323" s="13" t="s">
        <v>31</v>
      </c>
      <c r="AX3323" s="13" t="s">
        <v>69</v>
      </c>
      <c r="AY3323" s="243" t="s">
        <v>142</v>
      </c>
    </row>
    <row r="3324" s="14" customFormat="1">
      <c r="A3324" s="14"/>
      <c r="B3324" s="244"/>
      <c r="C3324" s="245"/>
      <c r="D3324" s="235" t="s">
        <v>153</v>
      </c>
      <c r="E3324" s="246" t="s">
        <v>19</v>
      </c>
      <c r="F3324" s="247" t="s">
        <v>287</v>
      </c>
      <c r="G3324" s="245"/>
      <c r="H3324" s="248">
        <v>22</v>
      </c>
      <c r="I3324" s="249"/>
      <c r="J3324" s="245"/>
      <c r="K3324" s="245"/>
      <c r="L3324" s="250"/>
      <c r="M3324" s="251"/>
      <c r="N3324" s="252"/>
      <c r="O3324" s="252"/>
      <c r="P3324" s="252"/>
      <c r="Q3324" s="252"/>
      <c r="R3324" s="252"/>
      <c r="S3324" s="252"/>
      <c r="T3324" s="253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4" t="s">
        <v>153</v>
      </c>
      <c r="AU3324" s="254" t="s">
        <v>79</v>
      </c>
      <c r="AV3324" s="14" t="s">
        <v>79</v>
      </c>
      <c r="AW3324" s="14" t="s">
        <v>31</v>
      </c>
      <c r="AX3324" s="14" t="s">
        <v>77</v>
      </c>
      <c r="AY3324" s="254" t="s">
        <v>142</v>
      </c>
    </row>
    <row r="3325" s="2" customFormat="1" ht="24.15" customHeight="1">
      <c r="A3325" s="41"/>
      <c r="B3325" s="42"/>
      <c r="C3325" s="215" t="s">
        <v>5047</v>
      </c>
      <c r="D3325" s="215" t="s">
        <v>144</v>
      </c>
      <c r="E3325" s="216" t="s">
        <v>5048</v>
      </c>
      <c r="F3325" s="217" t="s">
        <v>5049</v>
      </c>
      <c r="G3325" s="218" t="s">
        <v>166</v>
      </c>
      <c r="H3325" s="219">
        <v>13</v>
      </c>
      <c r="I3325" s="220"/>
      <c r="J3325" s="221">
        <f>ROUND(I3325*H3325,2)</f>
        <v>0</v>
      </c>
      <c r="K3325" s="217" t="s">
        <v>148</v>
      </c>
      <c r="L3325" s="47"/>
      <c r="M3325" s="222" t="s">
        <v>19</v>
      </c>
      <c r="N3325" s="223" t="s">
        <v>40</v>
      </c>
      <c r="O3325" s="87"/>
      <c r="P3325" s="224">
        <f>O3325*H3325</f>
        <v>0</v>
      </c>
      <c r="Q3325" s="224">
        <v>0</v>
      </c>
      <c r="R3325" s="224">
        <f>Q3325*H3325</f>
        <v>0</v>
      </c>
      <c r="S3325" s="224">
        <v>0</v>
      </c>
      <c r="T3325" s="225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26" t="s">
        <v>248</v>
      </c>
      <c r="AT3325" s="226" t="s">
        <v>144</v>
      </c>
      <c r="AU3325" s="226" t="s">
        <v>79</v>
      </c>
      <c r="AY3325" s="20" t="s">
        <v>142</v>
      </c>
      <c r="BE3325" s="227">
        <f>IF(N3325="základní",J3325,0)</f>
        <v>0</v>
      </c>
      <c r="BF3325" s="227">
        <f>IF(N3325="snížená",J3325,0)</f>
        <v>0</v>
      </c>
      <c r="BG3325" s="227">
        <f>IF(N3325="zákl. přenesená",J3325,0)</f>
        <v>0</v>
      </c>
      <c r="BH3325" s="227">
        <f>IF(N3325="sníž. přenesená",J3325,0)</f>
        <v>0</v>
      </c>
      <c r="BI3325" s="227">
        <f>IF(N3325="nulová",J3325,0)</f>
        <v>0</v>
      </c>
      <c r="BJ3325" s="20" t="s">
        <v>77</v>
      </c>
      <c r="BK3325" s="227">
        <f>ROUND(I3325*H3325,2)</f>
        <v>0</v>
      </c>
      <c r="BL3325" s="20" t="s">
        <v>248</v>
      </c>
      <c r="BM3325" s="226" t="s">
        <v>5050</v>
      </c>
    </row>
    <row r="3326" s="2" customFormat="1">
      <c r="A3326" s="41"/>
      <c r="B3326" s="42"/>
      <c r="C3326" s="43"/>
      <c r="D3326" s="228" t="s">
        <v>151</v>
      </c>
      <c r="E3326" s="43"/>
      <c r="F3326" s="229" t="s">
        <v>5051</v>
      </c>
      <c r="G3326" s="43"/>
      <c r="H3326" s="43"/>
      <c r="I3326" s="230"/>
      <c r="J3326" s="43"/>
      <c r="K3326" s="43"/>
      <c r="L3326" s="47"/>
      <c r="M3326" s="231"/>
      <c r="N3326" s="232"/>
      <c r="O3326" s="87"/>
      <c r="P3326" s="87"/>
      <c r="Q3326" s="87"/>
      <c r="R3326" s="87"/>
      <c r="S3326" s="87"/>
      <c r="T3326" s="88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T3326" s="20" t="s">
        <v>151</v>
      </c>
      <c r="AU3326" s="20" t="s">
        <v>79</v>
      </c>
    </row>
    <row r="3327" s="13" customFormat="1">
      <c r="A3327" s="13"/>
      <c r="B3327" s="233"/>
      <c r="C3327" s="234"/>
      <c r="D3327" s="235" t="s">
        <v>153</v>
      </c>
      <c r="E3327" s="236" t="s">
        <v>19</v>
      </c>
      <c r="F3327" s="237" t="s">
        <v>5052</v>
      </c>
      <c r="G3327" s="234"/>
      <c r="H3327" s="236" t="s">
        <v>19</v>
      </c>
      <c r="I3327" s="238"/>
      <c r="J3327" s="234"/>
      <c r="K3327" s="234"/>
      <c r="L3327" s="239"/>
      <c r="M3327" s="240"/>
      <c r="N3327" s="241"/>
      <c r="O3327" s="241"/>
      <c r="P3327" s="241"/>
      <c r="Q3327" s="241"/>
      <c r="R3327" s="241"/>
      <c r="S3327" s="241"/>
      <c r="T3327" s="242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3" t="s">
        <v>153</v>
      </c>
      <c r="AU3327" s="243" t="s">
        <v>79</v>
      </c>
      <c r="AV3327" s="13" t="s">
        <v>77</v>
      </c>
      <c r="AW3327" s="13" t="s">
        <v>31</v>
      </c>
      <c r="AX3327" s="13" t="s">
        <v>69</v>
      </c>
      <c r="AY3327" s="243" t="s">
        <v>142</v>
      </c>
    </row>
    <row r="3328" s="14" customFormat="1">
      <c r="A3328" s="14"/>
      <c r="B3328" s="244"/>
      <c r="C3328" s="245"/>
      <c r="D3328" s="235" t="s">
        <v>153</v>
      </c>
      <c r="E3328" s="246" t="s">
        <v>19</v>
      </c>
      <c r="F3328" s="247" t="s">
        <v>232</v>
      </c>
      <c r="G3328" s="245"/>
      <c r="H3328" s="248">
        <v>13</v>
      </c>
      <c r="I3328" s="249"/>
      <c r="J3328" s="245"/>
      <c r="K3328" s="245"/>
      <c r="L3328" s="250"/>
      <c r="M3328" s="251"/>
      <c r="N3328" s="252"/>
      <c r="O3328" s="252"/>
      <c r="P3328" s="252"/>
      <c r="Q3328" s="252"/>
      <c r="R3328" s="252"/>
      <c r="S3328" s="252"/>
      <c r="T3328" s="253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4" t="s">
        <v>153</v>
      </c>
      <c r="AU3328" s="254" t="s">
        <v>79</v>
      </c>
      <c r="AV3328" s="14" t="s">
        <v>79</v>
      </c>
      <c r="AW3328" s="14" t="s">
        <v>31</v>
      </c>
      <c r="AX3328" s="14" t="s">
        <v>69</v>
      </c>
      <c r="AY3328" s="254" t="s">
        <v>142</v>
      </c>
    </row>
    <row r="3329" s="15" customFormat="1">
      <c r="A3329" s="15"/>
      <c r="B3329" s="255"/>
      <c r="C3329" s="256"/>
      <c r="D3329" s="235" t="s">
        <v>153</v>
      </c>
      <c r="E3329" s="257" t="s">
        <v>19</v>
      </c>
      <c r="F3329" s="258" t="s">
        <v>158</v>
      </c>
      <c r="G3329" s="256"/>
      <c r="H3329" s="259">
        <v>13</v>
      </c>
      <c r="I3329" s="260"/>
      <c r="J3329" s="256"/>
      <c r="K3329" s="256"/>
      <c r="L3329" s="261"/>
      <c r="M3329" s="262"/>
      <c r="N3329" s="263"/>
      <c r="O3329" s="263"/>
      <c r="P3329" s="263"/>
      <c r="Q3329" s="263"/>
      <c r="R3329" s="263"/>
      <c r="S3329" s="263"/>
      <c r="T3329" s="264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65" t="s">
        <v>153</v>
      </c>
      <c r="AU3329" s="265" t="s">
        <v>79</v>
      </c>
      <c r="AV3329" s="15" t="s">
        <v>149</v>
      </c>
      <c r="AW3329" s="15" t="s">
        <v>31</v>
      </c>
      <c r="AX3329" s="15" t="s">
        <v>77</v>
      </c>
      <c r="AY3329" s="265" t="s">
        <v>142</v>
      </c>
    </row>
    <row r="3330" s="2" customFormat="1" ht="16.5" customHeight="1">
      <c r="A3330" s="41"/>
      <c r="B3330" s="42"/>
      <c r="C3330" s="277" t="s">
        <v>5053</v>
      </c>
      <c r="D3330" s="277" t="s">
        <v>275</v>
      </c>
      <c r="E3330" s="278" t="s">
        <v>5054</v>
      </c>
      <c r="F3330" s="279" t="s">
        <v>5055</v>
      </c>
      <c r="G3330" s="280" t="s">
        <v>166</v>
      </c>
      <c r="H3330" s="281">
        <v>13</v>
      </c>
      <c r="I3330" s="282"/>
      <c r="J3330" s="283">
        <f>ROUND(I3330*H3330,2)</f>
        <v>0</v>
      </c>
      <c r="K3330" s="279" t="s">
        <v>148</v>
      </c>
      <c r="L3330" s="284"/>
      <c r="M3330" s="285" t="s">
        <v>19</v>
      </c>
      <c r="N3330" s="286" t="s">
        <v>40</v>
      </c>
      <c r="O3330" s="87"/>
      <c r="P3330" s="224">
        <f>O3330*H3330</f>
        <v>0</v>
      </c>
      <c r="Q3330" s="224">
        <v>0.017000000000000001</v>
      </c>
      <c r="R3330" s="224">
        <f>Q3330*H3330</f>
        <v>0.22100000000000003</v>
      </c>
      <c r="S3330" s="224">
        <v>0</v>
      </c>
      <c r="T3330" s="225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26" t="s">
        <v>349</v>
      </c>
      <c r="AT3330" s="226" t="s">
        <v>275</v>
      </c>
      <c r="AU3330" s="226" t="s">
        <v>79</v>
      </c>
      <c r="AY3330" s="20" t="s">
        <v>142</v>
      </c>
      <c r="BE3330" s="227">
        <f>IF(N3330="základní",J3330,0)</f>
        <v>0</v>
      </c>
      <c r="BF3330" s="227">
        <f>IF(N3330="snížená",J3330,0)</f>
        <v>0</v>
      </c>
      <c r="BG3330" s="227">
        <f>IF(N3330="zákl. přenesená",J3330,0)</f>
        <v>0</v>
      </c>
      <c r="BH3330" s="227">
        <f>IF(N3330="sníž. přenesená",J3330,0)</f>
        <v>0</v>
      </c>
      <c r="BI3330" s="227">
        <f>IF(N3330="nulová",J3330,0)</f>
        <v>0</v>
      </c>
      <c r="BJ3330" s="20" t="s">
        <v>77</v>
      </c>
      <c r="BK3330" s="227">
        <f>ROUND(I3330*H3330,2)</f>
        <v>0</v>
      </c>
      <c r="BL3330" s="20" t="s">
        <v>248</v>
      </c>
      <c r="BM3330" s="226" t="s">
        <v>5056</v>
      </c>
    </row>
    <row r="3331" s="2" customFormat="1" ht="24.15" customHeight="1">
      <c r="A3331" s="41"/>
      <c r="B3331" s="42"/>
      <c r="C3331" s="215" t="s">
        <v>5057</v>
      </c>
      <c r="D3331" s="215" t="s">
        <v>144</v>
      </c>
      <c r="E3331" s="216" t="s">
        <v>5058</v>
      </c>
      <c r="F3331" s="217" t="s">
        <v>5059</v>
      </c>
      <c r="G3331" s="218" t="s">
        <v>166</v>
      </c>
      <c r="H3331" s="219">
        <v>26</v>
      </c>
      <c r="I3331" s="220"/>
      <c r="J3331" s="221">
        <f>ROUND(I3331*H3331,2)</f>
        <v>0</v>
      </c>
      <c r="K3331" s="217" t="s">
        <v>148</v>
      </c>
      <c r="L3331" s="47"/>
      <c r="M3331" s="222" t="s">
        <v>19</v>
      </c>
      <c r="N3331" s="223" t="s">
        <v>40</v>
      </c>
      <c r="O3331" s="87"/>
      <c r="P3331" s="224">
        <f>O3331*H3331</f>
        <v>0</v>
      </c>
      <c r="Q3331" s="224">
        <v>0</v>
      </c>
      <c r="R3331" s="224">
        <f>Q3331*H3331</f>
        <v>0</v>
      </c>
      <c r="S3331" s="224">
        <v>0</v>
      </c>
      <c r="T3331" s="225">
        <f>S3331*H3331</f>
        <v>0</v>
      </c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R3331" s="226" t="s">
        <v>248</v>
      </c>
      <c r="AT3331" s="226" t="s">
        <v>144</v>
      </c>
      <c r="AU3331" s="226" t="s">
        <v>79</v>
      </c>
      <c r="AY3331" s="20" t="s">
        <v>142</v>
      </c>
      <c r="BE3331" s="227">
        <f>IF(N3331="základní",J3331,0)</f>
        <v>0</v>
      </c>
      <c r="BF3331" s="227">
        <f>IF(N3331="snížená",J3331,0)</f>
        <v>0</v>
      </c>
      <c r="BG3331" s="227">
        <f>IF(N3331="zákl. přenesená",J3331,0)</f>
        <v>0</v>
      </c>
      <c r="BH3331" s="227">
        <f>IF(N3331="sníž. přenesená",J3331,0)</f>
        <v>0</v>
      </c>
      <c r="BI3331" s="227">
        <f>IF(N3331="nulová",J3331,0)</f>
        <v>0</v>
      </c>
      <c r="BJ3331" s="20" t="s">
        <v>77</v>
      </c>
      <c r="BK3331" s="227">
        <f>ROUND(I3331*H3331,2)</f>
        <v>0</v>
      </c>
      <c r="BL3331" s="20" t="s">
        <v>248</v>
      </c>
      <c r="BM3331" s="226" t="s">
        <v>5060</v>
      </c>
    </row>
    <row r="3332" s="2" customFormat="1">
      <c r="A3332" s="41"/>
      <c r="B3332" s="42"/>
      <c r="C3332" s="43"/>
      <c r="D3332" s="228" t="s">
        <v>151</v>
      </c>
      <c r="E3332" s="43"/>
      <c r="F3332" s="229" t="s">
        <v>5061</v>
      </c>
      <c r="G3332" s="43"/>
      <c r="H3332" s="43"/>
      <c r="I3332" s="230"/>
      <c r="J3332" s="43"/>
      <c r="K3332" s="43"/>
      <c r="L3332" s="47"/>
      <c r="M3332" s="231"/>
      <c r="N3332" s="232"/>
      <c r="O3332" s="87"/>
      <c r="P3332" s="87"/>
      <c r="Q3332" s="87"/>
      <c r="R3332" s="87"/>
      <c r="S3332" s="87"/>
      <c r="T3332" s="88"/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T3332" s="20" t="s">
        <v>151</v>
      </c>
      <c r="AU3332" s="20" t="s">
        <v>79</v>
      </c>
    </row>
    <row r="3333" s="13" customFormat="1">
      <c r="A3333" s="13"/>
      <c r="B3333" s="233"/>
      <c r="C3333" s="234"/>
      <c r="D3333" s="235" t="s">
        <v>153</v>
      </c>
      <c r="E3333" s="236" t="s">
        <v>19</v>
      </c>
      <c r="F3333" s="237" t="s">
        <v>5062</v>
      </c>
      <c r="G3333" s="234"/>
      <c r="H3333" s="236" t="s">
        <v>19</v>
      </c>
      <c r="I3333" s="238"/>
      <c r="J3333" s="234"/>
      <c r="K3333" s="234"/>
      <c r="L3333" s="239"/>
      <c r="M3333" s="240"/>
      <c r="N3333" s="241"/>
      <c r="O3333" s="241"/>
      <c r="P3333" s="241"/>
      <c r="Q3333" s="241"/>
      <c r="R3333" s="241"/>
      <c r="S3333" s="241"/>
      <c r="T3333" s="242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3" t="s">
        <v>153</v>
      </c>
      <c r="AU3333" s="243" t="s">
        <v>79</v>
      </c>
      <c r="AV3333" s="13" t="s">
        <v>77</v>
      </c>
      <c r="AW3333" s="13" t="s">
        <v>31</v>
      </c>
      <c r="AX3333" s="13" t="s">
        <v>69</v>
      </c>
      <c r="AY3333" s="243" t="s">
        <v>142</v>
      </c>
    </row>
    <row r="3334" s="14" customFormat="1">
      <c r="A3334" s="14"/>
      <c r="B3334" s="244"/>
      <c r="C3334" s="245"/>
      <c r="D3334" s="235" t="s">
        <v>153</v>
      </c>
      <c r="E3334" s="246" t="s">
        <v>19</v>
      </c>
      <c r="F3334" s="247" t="s">
        <v>79</v>
      </c>
      <c r="G3334" s="245"/>
      <c r="H3334" s="248">
        <v>2</v>
      </c>
      <c r="I3334" s="249"/>
      <c r="J3334" s="245"/>
      <c r="K3334" s="245"/>
      <c r="L3334" s="250"/>
      <c r="M3334" s="251"/>
      <c r="N3334" s="252"/>
      <c r="O3334" s="252"/>
      <c r="P3334" s="252"/>
      <c r="Q3334" s="252"/>
      <c r="R3334" s="252"/>
      <c r="S3334" s="252"/>
      <c r="T3334" s="253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4" t="s">
        <v>153</v>
      </c>
      <c r="AU3334" s="254" t="s">
        <v>79</v>
      </c>
      <c r="AV3334" s="14" t="s">
        <v>79</v>
      </c>
      <c r="AW3334" s="14" t="s">
        <v>31</v>
      </c>
      <c r="AX3334" s="14" t="s">
        <v>69</v>
      </c>
      <c r="AY3334" s="254" t="s">
        <v>142</v>
      </c>
    </row>
    <row r="3335" s="13" customFormat="1">
      <c r="A3335" s="13"/>
      <c r="B3335" s="233"/>
      <c r="C3335" s="234"/>
      <c r="D3335" s="235" t="s">
        <v>153</v>
      </c>
      <c r="E3335" s="236" t="s">
        <v>19</v>
      </c>
      <c r="F3335" s="237" t="s">
        <v>5063</v>
      </c>
      <c r="G3335" s="234"/>
      <c r="H3335" s="236" t="s">
        <v>19</v>
      </c>
      <c r="I3335" s="238"/>
      <c r="J3335" s="234"/>
      <c r="K3335" s="234"/>
      <c r="L3335" s="239"/>
      <c r="M3335" s="240"/>
      <c r="N3335" s="241"/>
      <c r="O3335" s="241"/>
      <c r="P3335" s="241"/>
      <c r="Q3335" s="241"/>
      <c r="R3335" s="241"/>
      <c r="S3335" s="241"/>
      <c r="T3335" s="242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3" t="s">
        <v>153</v>
      </c>
      <c r="AU3335" s="243" t="s">
        <v>79</v>
      </c>
      <c r="AV3335" s="13" t="s">
        <v>77</v>
      </c>
      <c r="AW3335" s="13" t="s">
        <v>31</v>
      </c>
      <c r="AX3335" s="13" t="s">
        <v>69</v>
      </c>
      <c r="AY3335" s="243" t="s">
        <v>142</v>
      </c>
    </row>
    <row r="3336" s="14" customFormat="1">
      <c r="A3336" s="14"/>
      <c r="B3336" s="244"/>
      <c r="C3336" s="245"/>
      <c r="D3336" s="235" t="s">
        <v>153</v>
      </c>
      <c r="E3336" s="246" t="s">
        <v>19</v>
      </c>
      <c r="F3336" s="247" t="s">
        <v>77</v>
      </c>
      <c r="G3336" s="245"/>
      <c r="H3336" s="248">
        <v>1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153</v>
      </c>
      <c r="AU3336" s="254" t="s">
        <v>79</v>
      </c>
      <c r="AV3336" s="14" t="s">
        <v>79</v>
      </c>
      <c r="AW3336" s="14" t="s">
        <v>31</v>
      </c>
      <c r="AX3336" s="14" t="s">
        <v>69</v>
      </c>
      <c r="AY3336" s="254" t="s">
        <v>142</v>
      </c>
    </row>
    <row r="3337" s="13" customFormat="1">
      <c r="A3337" s="13"/>
      <c r="B3337" s="233"/>
      <c r="C3337" s="234"/>
      <c r="D3337" s="235" t="s">
        <v>153</v>
      </c>
      <c r="E3337" s="236" t="s">
        <v>19</v>
      </c>
      <c r="F3337" s="237" t="s">
        <v>5064</v>
      </c>
      <c r="G3337" s="234"/>
      <c r="H3337" s="236" t="s">
        <v>19</v>
      </c>
      <c r="I3337" s="238"/>
      <c r="J3337" s="234"/>
      <c r="K3337" s="234"/>
      <c r="L3337" s="239"/>
      <c r="M3337" s="240"/>
      <c r="N3337" s="241"/>
      <c r="O3337" s="241"/>
      <c r="P3337" s="241"/>
      <c r="Q3337" s="241"/>
      <c r="R3337" s="241"/>
      <c r="S3337" s="241"/>
      <c r="T3337" s="242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3" t="s">
        <v>153</v>
      </c>
      <c r="AU3337" s="243" t="s">
        <v>79</v>
      </c>
      <c r="AV3337" s="13" t="s">
        <v>77</v>
      </c>
      <c r="AW3337" s="13" t="s">
        <v>31</v>
      </c>
      <c r="AX3337" s="13" t="s">
        <v>69</v>
      </c>
      <c r="AY3337" s="243" t="s">
        <v>142</v>
      </c>
    </row>
    <row r="3338" s="14" customFormat="1">
      <c r="A3338" s="14"/>
      <c r="B3338" s="244"/>
      <c r="C3338" s="245"/>
      <c r="D3338" s="235" t="s">
        <v>153</v>
      </c>
      <c r="E3338" s="246" t="s">
        <v>19</v>
      </c>
      <c r="F3338" s="247" t="s">
        <v>184</v>
      </c>
      <c r="G3338" s="245"/>
      <c r="H3338" s="248">
        <v>7</v>
      </c>
      <c r="I3338" s="249"/>
      <c r="J3338" s="245"/>
      <c r="K3338" s="245"/>
      <c r="L3338" s="250"/>
      <c r="M3338" s="251"/>
      <c r="N3338" s="252"/>
      <c r="O3338" s="252"/>
      <c r="P3338" s="252"/>
      <c r="Q3338" s="252"/>
      <c r="R3338" s="252"/>
      <c r="S3338" s="252"/>
      <c r="T3338" s="253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4" t="s">
        <v>153</v>
      </c>
      <c r="AU3338" s="254" t="s">
        <v>79</v>
      </c>
      <c r="AV3338" s="14" t="s">
        <v>79</v>
      </c>
      <c r="AW3338" s="14" t="s">
        <v>31</v>
      </c>
      <c r="AX3338" s="14" t="s">
        <v>69</v>
      </c>
      <c r="AY3338" s="254" t="s">
        <v>142</v>
      </c>
    </row>
    <row r="3339" s="13" customFormat="1">
      <c r="A3339" s="13"/>
      <c r="B3339" s="233"/>
      <c r="C3339" s="234"/>
      <c r="D3339" s="235" t="s">
        <v>153</v>
      </c>
      <c r="E3339" s="236" t="s">
        <v>19</v>
      </c>
      <c r="F3339" s="237" t="s">
        <v>5065</v>
      </c>
      <c r="G3339" s="234"/>
      <c r="H3339" s="236" t="s">
        <v>19</v>
      </c>
      <c r="I3339" s="238"/>
      <c r="J3339" s="234"/>
      <c r="K3339" s="234"/>
      <c r="L3339" s="239"/>
      <c r="M3339" s="240"/>
      <c r="N3339" s="241"/>
      <c r="O3339" s="241"/>
      <c r="P3339" s="241"/>
      <c r="Q3339" s="241"/>
      <c r="R3339" s="241"/>
      <c r="S3339" s="241"/>
      <c r="T3339" s="242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3" t="s">
        <v>153</v>
      </c>
      <c r="AU3339" s="243" t="s">
        <v>79</v>
      </c>
      <c r="AV3339" s="13" t="s">
        <v>77</v>
      </c>
      <c r="AW3339" s="13" t="s">
        <v>31</v>
      </c>
      <c r="AX3339" s="13" t="s">
        <v>69</v>
      </c>
      <c r="AY3339" s="243" t="s">
        <v>142</v>
      </c>
    </row>
    <row r="3340" s="14" customFormat="1">
      <c r="A3340" s="14"/>
      <c r="B3340" s="244"/>
      <c r="C3340" s="245"/>
      <c r="D3340" s="235" t="s">
        <v>153</v>
      </c>
      <c r="E3340" s="246" t="s">
        <v>19</v>
      </c>
      <c r="F3340" s="247" t="s">
        <v>173</v>
      </c>
      <c r="G3340" s="245"/>
      <c r="H3340" s="248">
        <v>5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153</v>
      </c>
      <c r="AU3340" s="254" t="s">
        <v>79</v>
      </c>
      <c r="AV3340" s="14" t="s">
        <v>79</v>
      </c>
      <c r="AW3340" s="14" t="s">
        <v>31</v>
      </c>
      <c r="AX3340" s="14" t="s">
        <v>69</v>
      </c>
      <c r="AY3340" s="254" t="s">
        <v>142</v>
      </c>
    </row>
    <row r="3341" s="13" customFormat="1">
      <c r="A3341" s="13"/>
      <c r="B3341" s="233"/>
      <c r="C3341" s="234"/>
      <c r="D3341" s="235" t="s">
        <v>153</v>
      </c>
      <c r="E3341" s="236" t="s">
        <v>19</v>
      </c>
      <c r="F3341" s="237" t="s">
        <v>5066</v>
      </c>
      <c r="G3341" s="234"/>
      <c r="H3341" s="236" t="s">
        <v>19</v>
      </c>
      <c r="I3341" s="238"/>
      <c r="J3341" s="234"/>
      <c r="K3341" s="234"/>
      <c r="L3341" s="239"/>
      <c r="M3341" s="240"/>
      <c r="N3341" s="241"/>
      <c r="O3341" s="241"/>
      <c r="P3341" s="241"/>
      <c r="Q3341" s="241"/>
      <c r="R3341" s="241"/>
      <c r="S3341" s="241"/>
      <c r="T3341" s="242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43" t="s">
        <v>153</v>
      </c>
      <c r="AU3341" s="243" t="s">
        <v>79</v>
      </c>
      <c r="AV3341" s="13" t="s">
        <v>77</v>
      </c>
      <c r="AW3341" s="13" t="s">
        <v>31</v>
      </c>
      <c r="AX3341" s="13" t="s">
        <v>69</v>
      </c>
      <c r="AY3341" s="243" t="s">
        <v>142</v>
      </c>
    </row>
    <row r="3342" s="14" customFormat="1">
      <c r="A3342" s="14"/>
      <c r="B3342" s="244"/>
      <c r="C3342" s="245"/>
      <c r="D3342" s="235" t="s">
        <v>153</v>
      </c>
      <c r="E3342" s="246" t="s">
        <v>19</v>
      </c>
      <c r="F3342" s="247" t="s">
        <v>163</v>
      </c>
      <c r="G3342" s="245"/>
      <c r="H3342" s="248">
        <v>3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153</v>
      </c>
      <c r="AU3342" s="254" t="s">
        <v>79</v>
      </c>
      <c r="AV3342" s="14" t="s">
        <v>79</v>
      </c>
      <c r="AW3342" s="14" t="s">
        <v>31</v>
      </c>
      <c r="AX3342" s="14" t="s">
        <v>69</v>
      </c>
      <c r="AY3342" s="254" t="s">
        <v>142</v>
      </c>
    </row>
    <row r="3343" s="13" customFormat="1">
      <c r="A3343" s="13"/>
      <c r="B3343" s="233"/>
      <c r="C3343" s="234"/>
      <c r="D3343" s="235" t="s">
        <v>153</v>
      </c>
      <c r="E3343" s="236" t="s">
        <v>19</v>
      </c>
      <c r="F3343" s="237" t="s">
        <v>5067</v>
      </c>
      <c r="G3343" s="234"/>
      <c r="H3343" s="236" t="s">
        <v>19</v>
      </c>
      <c r="I3343" s="238"/>
      <c r="J3343" s="234"/>
      <c r="K3343" s="234"/>
      <c r="L3343" s="239"/>
      <c r="M3343" s="240"/>
      <c r="N3343" s="241"/>
      <c r="O3343" s="241"/>
      <c r="P3343" s="241"/>
      <c r="Q3343" s="241"/>
      <c r="R3343" s="241"/>
      <c r="S3343" s="241"/>
      <c r="T3343" s="242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3" t="s">
        <v>153</v>
      </c>
      <c r="AU3343" s="243" t="s">
        <v>79</v>
      </c>
      <c r="AV3343" s="13" t="s">
        <v>77</v>
      </c>
      <c r="AW3343" s="13" t="s">
        <v>31</v>
      </c>
      <c r="AX3343" s="13" t="s">
        <v>69</v>
      </c>
      <c r="AY3343" s="243" t="s">
        <v>142</v>
      </c>
    </row>
    <row r="3344" s="14" customFormat="1">
      <c r="A3344" s="14"/>
      <c r="B3344" s="244"/>
      <c r="C3344" s="245"/>
      <c r="D3344" s="235" t="s">
        <v>153</v>
      </c>
      <c r="E3344" s="246" t="s">
        <v>19</v>
      </c>
      <c r="F3344" s="247" t="s">
        <v>149</v>
      </c>
      <c r="G3344" s="245"/>
      <c r="H3344" s="248">
        <v>4</v>
      </c>
      <c r="I3344" s="249"/>
      <c r="J3344" s="245"/>
      <c r="K3344" s="245"/>
      <c r="L3344" s="250"/>
      <c r="M3344" s="251"/>
      <c r="N3344" s="252"/>
      <c r="O3344" s="252"/>
      <c r="P3344" s="252"/>
      <c r="Q3344" s="252"/>
      <c r="R3344" s="252"/>
      <c r="S3344" s="252"/>
      <c r="T3344" s="253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4" t="s">
        <v>153</v>
      </c>
      <c r="AU3344" s="254" t="s">
        <v>79</v>
      </c>
      <c r="AV3344" s="14" t="s">
        <v>79</v>
      </c>
      <c r="AW3344" s="14" t="s">
        <v>31</v>
      </c>
      <c r="AX3344" s="14" t="s">
        <v>69</v>
      </c>
      <c r="AY3344" s="254" t="s">
        <v>142</v>
      </c>
    </row>
    <row r="3345" s="13" customFormat="1">
      <c r="A3345" s="13"/>
      <c r="B3345" s="233"/>
      <c r="C3345" s="234"/>
      <c r="D3345" s="235" t="s">
        <v>153</v>
      </c>
      <c r="E3345" s="236" t="s">
        <v>19</v>
      </c>
      <c r="F3345" s="237" t="s">
        <v>5068</v>
      </c>
      <c r="G3345" s="234"/>
      <c r="H3345" s="236" t="s">
        <v>19</v>
      </c>
      <c r="I3345" s="238"/>
      <c r="J3345" s="234"/>
      <c r="K3345" s="234"/>
      <c r="L3345" s="239"/>
      <c r="M3345" s="240"/>
      <c r="N3345" s="241"/>
      <c r="O3345" s="241"/>
      <c r="P3345" s="241"/>
      <c r="Q3345" s="241"/>
      <c r="R3345" s="241"/>
      <c r="S3345" s="241"/>
      <c r="T3345" s="242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3" t="s">
        <v>153</v>
      </c>
      <c r="AU3345" s="243" t="s">
        <v>79</v>
      </c>
      <c r="AV3345" s="13" t="s">
        <v>77</v>
      </c>
      <c r="AW3345" s="13" t="s">
        <v>31</v>
      </c>
      <c r="AX3345" s="13" t="s">
        <v>69</v>
      </c>
      <c r="AY3345" s="243" t="s">
        <v>142</v>
      </c>
    </row>
    <row r="3346" s="14" customFormat="1">
      <c r="A3346" s="14"/>
      <c r="B3346" s="244"/>
      <c r="C3346" s="245"/>
      <c r="D3346" s="235" t="s">
        <v>153</v>
      </c>
      <c r="E3346" s="246" t="s">
        <v>19</v>
      </c>
      <c r="F3346" s="247" t="s">
        <v>79</v>
      </c>
      <c r="G3346" s="245"/>
      <c r="H3346" s="248">
        <v>2</v>
      </c>
      <c r="I3346" s="249"/>
      <c r="J3346" s="245"/>
      <c r="K3346" s="245"/>
      <c r="L3346" s="250"/>
      <c r="M3346" s="251"/>
      <c r="N3346" s="252"/>
      <c r="O3346" s="252"/>
      <c r="P3346" s="252"/>
      <c r="Q3346" s="252"/>
      <c r="R3346" s="252"/>
      <c r="S3346" s="252"/>
      <c r="T3346" s="253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4" t="s">
        <v>153</v>
      </c>
      <c r="AU3346" s="254" t="s">
        <v>79</v>
      </c>
      <c r="AV3346" s="14" t="s">
        <v>79</v>
      </c>
      <c r="AW3346" s="14" t="s">
        <v>31</v>
      </c>
      <c r="AX3346" s="14" t="s">
        <v>69</v>
      </c>
      <c r="AY3346" s="254" t="s">
        <v>142</v>
      </c>
    </row>
    <row r="3347" s="13" customFormat="1">
      <c r="A3347" s="13"/>
      <c r="B3347" s="233"/>
      <c r="C3347" s="234"/>
      <c r="D3347" s="235" t="s">
        <v>153</v>
      </c>
      <c r="E3347" s="236" t="s">
        <v>19</v>
      </c>
      <c r="F3347" s="237" t="s">
        <v>5069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153</v>
      </c>
      <c r="AU3347" s="243" t="s">
        <v>79</v>
      </c>
      <c r="AV3347" s="13" t="s">
        <v>77</v>
      </c>
      <c r="AW3347" s="13" t="s">
        <v>31</v>
      </c>
      <c r="AX3347" s="13" t="s">
        <v>69</v>
      </c>
      <c r="AY3347" s="243" t="s">
        <v>142</v>
      </c>
    </row>
    <row r="3348" s="14" customFormat="1">
      <c r="A3348" s="14"/>
      <c r="B3348" s="244"/>
      <c r="C3348" s="245"/>
      <c r="D3348" s="235" t="s">
        <v>153</v>
      </c>
      <c r="E3348" s="246" t="s">
        <v>19</v>
      </c>
      <c r="F3348" s="247" t="s">
        <v>79</v>
      </c>
      <c r="G3348" s="245"/>
      <c r="H3348" s="248">
        <v>2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153</v>
      </c>
      <c r="AU3348" s="254" t="s">
        <v>79</v>
      </c>
      <c r="AV3348" s="14" t="s">
        <v>79</v>
      </c>
      <c r="AW3348" s="14" t="s">
        <v>31</v>
      </c>
      <c r="AX3348" s="14" t="s">
        <v>69</v>
      </c>
      <c r="AY3348" s="254" t="s">
        <v>142</v>
      </c>
    </row>
    <row r="3349" s="15" customFormat="1">
      <c r="A3349" s="15"/>
      <c r="B3349" s="255"/>
      <c r="C3349" s="256"/>
      <c r="D3349" s="235" t="s">
        <v>153</v>
      </c>
      <c r="E3349" s="257" t="s">
        <v>19</v>
      </c>
      <c r="F3349" s="258" t="s">
        <v>158</v>
      </c>
      <c r="G3349" s="256"/>
      <c r="H3349" s="259">
        <v>26</v>
      </c>
      <c r="I3349" s="260"/>
      <c r="J3349" s="256"/>
      <c r="K3349" s="256"/>
      <c r="L3349" s="261"/>
      <c r="M3349" s="262"/>
      <c r="N3349" s="263"/>
      <c r="O3349" s="263"/>
      <c r="P3349" s="263"/>
      <c r="Q3349" s="263"/>
      <c r="R3349" s="263"/>
      <c r="S3349" s="263"/>
      <c r="T3349" s="264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65" t="s">
        <v>153</v>
      </c>
      <c r="AU3349" s="265" t="s">
        <v>79</v>
      </c>
      <c r="AV3349" s="15" t="s">
        <v>149</v>
      </c>
      <c r="AW3349" s="15" t="s">
        <v>31</v>
      </c>
      <c r="AX3349" s="15" t="s">
        <v>77</v>
      </c>
      <c r="AY3349" s="265" t="s">
        <v>142</v>
      </c>
    </row>
    <row r="3350" s="2" customFormat="1" ht="21.75" customHeight="1">
      <c r="A3350" s="41"/>
      <c r="B3350" s="42"/>
      <c r="C3350" s="277" t="s">
        <v>5070</v>
      </c>
      <c r="D3350" s="277" t="s">
        <v>275</v>
      </c>
      <c r="E3350" s="278" t="s">
        <v>5071</v>
      </c>
      <c r="F3350" s="279" t="s">
        <v>5072</v>
      </c>
      <c r="G3350" s="280" t="s">
        <v>166</v>
      </c>
      <c r="H3350" s="281">
        <v>1</v>
      </c>
      <c r="I3350" s="282"/>
      <c r="J3350" s="283">
        <f>ROUND(I3350*H3350,2)</f>
        <v>0</v>
      </c>
      <c r="K3350" s="279" t="s">
        <v>19</v>
      </c>
      <c r="L3350" s="284"/>
      <c r="M3350" s="285" t="s">
        <v>19</v>
      </c>
      <c r="N3350" s="286" t="s">
        <v>40</v>
      </c>
      <c r="O3350" s="87"/>
      <c r="P3350" s="224">
        <f>O3350*H3350</f>
        <v>0</v>
      </c>
      <c r="Q3350" s="224">
        <v>0.037999999999999999</v>
      </c>
      <c r="R3350" s="224">
        <f>Q3350*H3350</f>
        <v>0.037999999999999999</v>
      </c>
      <c r="S3350" s="224">
        <v>0</v>
      </c>
      <c r="T3350" s="225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26" t="s">
        <v>349</v>
      </c>
      <c r="AT3350" s="226" t="s">
        <v>275</v>
      </c>
      <c r="AU3350" s="226" t="s">
        <v>79</v>
      </c>
      <c r="AY3350" s="20" t="s">
        <v>142</v>
      </c>
      <c r="BE3350" s="227">
        <f>IF(N3350="základní",J3350,0)</f>
        <v>0</v>
      </c>
      <c r="BF3350" s="227">
        <f>IF(N3350="snížená",J3350,0)</f>
        <v>0</v>
      </c>
      <c r="BG3350" s="227">
        <f>IF(N3350="zákl. přenesená",J3350,0)</f>
        <v>0</v>
      </c>
      <c r="BH3350" s="227">
        <f>IF(N3350="sníž. přenesená",J3350,0)</f>
        <v>0</v>
      </c>
      <c r="BI3350" s="227">
        <f>IF(N3350="nulová",J3350,0)</f>
        <v>0</v>
      </c>
      <c r="BJ3350" s="20" t="s">
        <v>77</v>
      </c>
      <c r="BK3350" s="227">
        <f>ROUND(I3350*H3350,2)</f>
        <v>0</v>
      </c>
      <c r="BL3350" s="20" t="s">
        <v>248</v>
      </c>
      <c r="BM3350" s="226" t="s">
        <v>5073</v>
      </c>
    </row>
    <row r="3351" s="13" customFormat="1">
      <c r="A3351" s="13"/>
      <c r="B3351" s="233"/>
      <c r="C3351" s="234"/>
      <c r="D3351" s="235" t="s">
        <v>153</v>
      </c>
      <c r="E3351" s="236" t="s">
        <v>19</v>
      </c>
      <c r="F3351" s="237" t="s">
        <v>5063</v>
      </c>
      <c r="G3351" s="234"/>
      <c r="H3351" s="236" t="s">
        <v>19</v>
      </c>
      <c r="I3351" s="238"/>
      <c r="J3351" s="234"/>
      <c r="K3351" s="234"/>
      <c r="L3351" s="239"/>
      <c r="M3351" s="240"/>
      <c r="N3351" s="241"/>
      <c r="O3351" s="241"/>
      <c r="P3351" s="241"/>
      <c r="Q3351" s="241"/>
      <c r="R3351" s="241"/>
      <c r="S3351" s="241"/>
      <c r="T3351" s="242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3" t="s">
        <v>153</v>
      </c>
      <c r="AU3351" s="243" t="s">
        <v>79</v>
      </c>
      <c r="AV3351" s="13" t="s">
        <v>77</v>
      </c>
      <c r="AW3351" s="13" t="s">
        <v>31</v>
      </c>
      <c r="AX3351" s="13" t="s">
        <v>69</v>
      </c>
      <c r="AY3351" s="243" t="s">
        <v>142</v>
      </c>
    </row>
    <row r="3352" s="14" customFormat="1">
      <c r="A3352" s="14"/>
      <c r="B3352" s="244"/>
      <c r="C3352" s="245"/>
      <c r="D3352" s="235" t="s">
        <v>153</v>
      </c>
      <c r="E3352" s="246" t="s">
        <v>19</v>
      </c>
      <c r="F3352" s="247" t="s">
        <v>77</v>
      </c>
      <c r="G3352" s="245"/>
      <c r="H3352" s="248">
        <v>1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153</v>
      </c>
      <c r="AU3352" s="254" t="s">
        <v>79</v>
      </c>
      <c r="AV3352" s="14" t="s">
        <v>79</v>
      </c>
      <c r="AW3352" s="14" t="s">
        <v>31</v>
      </c>
      <c r="AX3352" s="14" t="s">
        <v>69</v>
      </c>
      <c r="AY3352" s="254" t="s">
        <v>142</v>
      </c>
    </row>
    <row r="3353" s="15" customFormat="1">
      <c r="A3353" s="15"/>
      <c r="B3353" s="255"/>
      <c r="C3353" s="256"/>
      <c r="D3353" s="235" t="s">
        <v>153</v>
      </c>
      <c r="E3353" s="257" t="s">
        <v>19</v>
      </c>
      <c r="F3353" s="258" t="s">
        <v>158</v>
      </c>
      <c r="G3353" s="256"/>
      <c r="H3353" s="259">
        <v>1</v>
      </c>
      <c r="I3353" s="260"/>
      <c r="J3353" s="256"/>
      <c r="K3353" s="256"/>
      <c r="L3353" s="261"/>
      <c r="M3353" s="262"/>
      <c r="N3353" s="263"/>
      <c r="O3353" s="263"/>
      <c r="P3353" s="263"/>
      <c r="Q3353" s="263"/>
      <c r="R3353" s="263"/>
      <c r="S3353" s="263"/>
      <c r="T3353" s="264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65" t="s">
        <v>153</v>
      </c>
      <c r="AU3353" s="265" t="s">
        <v>79</v>
      </c>
      <c r="AV3353" s="15" t="s">
        <v>149</v>
      </c>
      <c r="AW3353" s="15" t="s">
        <v>31</v>
      </c>
      <c r="AX3353" s="15" t="s">
        <v>77</v>
      </c>
      <c r="AY3353" s="265" t="s">
        <v>142</v>
      </c>
    </row>
    <row r="3354" s="2" customFormat="1" ht="21.75" customHeight="1">
      <c r="A3354" s="41"/>
      <c r="B3354" s="42"/>
      <c r="C3354" s="277" t="s">
        <v>5074</v>
      </c>
      <c r="D3354" s="277" t="s">
        <v>275</v>
      </c>
      <c r="E3354" s="278" t="s">
        <v>5075</v>
      </c>
      <c r="F3354" s="279" t="s">
        <v>5076</v>
      </c>
      <c r="G3354" s="280" t="s">
        <v>166</v>
      </c>
      <c r="H3354" s="281">
        <v>2</v>
      </c>
      <c r="I3354" s="282"/>
      <c r="J3354" s="283">
        <f>ROUND(I3354*H3354,2)</f>
        <v>0</v>
      </c>
      <c r="K3354" s="279" t="s">
        <v>19</v>
      </c>
      <c r="L3354" s="284"/>
      <c r="M3354" s="285" t="s">
        <v>19</v>
      </c>
      <c r="N3354" s="286" t="s">
        <v>40</v>
      </c>
      <c r="O3354" s="87"/>
      <c r="P3354" s="224">
        <f>O3354*H3354</f>
        <v>0</v>
      </c>
      <c r="Q3354" s="224">
        <v>0.037999999999999999</v>
      </c>
      <c r="R3354" s="224">
        <f>Q3354*H3354</f>
        <v>0.075999999999999998</v>
      </c>
      <c r="S3354" s="224">
        <v>0</v>
      </c>
      <c r="T3354" s="225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26" t="s">
        <v>349</v>
      </c>
      <c r="AT3354" s="226" t="s">
        <v>275</v>
      </c>
      <c r="AU3354" s="226" t="s">
        <v>79</v>
      </c>
      <c r="AY3354" s="20" t="s">
        <v>142</v>
      </c>
      <c r="BE3354" s="227">
        <f>IF(N3354="základní",J3354,0)</f>
        <v>0</v>
      </c>
      <c r="BF3354" s="227">
        <f>IF(N3354="snížená",J3354,0)</f>
        <v>0</v>
      </c>
      <c r="BG3354" s="227">
        <f>IF(N3354="zákl. přenesená",J3354,0)</f>
        <v>0</v>
      </c>
      <c r="BH3354" s="227">
        <f>IF(N3354="sníž. přenesená",J3354,0)</f>
        <v>0</v>
      </c>
      <c r="BI3354" s="227">
        <f>IF(N3354="nulová",J3354,0)</f>
        <v>0</v>
      </c>
      <c r="BJ3354" s="20" t="s">
        <v>77</v>
      </c>
      <c r="BK3354" s="227">
        <f>ROUND(I3354*H3354,2)</f>
        <v>0</v>
      </c>
      <c r="BL3354" s="20" t="s">
        <v>248</v>
      </c>
      <c r="BM3354" s="226" t="s">
        <v>5077</v>
      </c>
    </row>
    <row r="3355" s="13" customFormat="1">
      <c r="A3355" s="13"/>
      <c r="B3355" s="233"/>
      <c r="C3355" s="234"/>
      <c r="D3355" s="235" t="s">
        <v>153</v>
      </c>
      <c r="E3355" s="236" t="s">
        <v>19</v>
      </c>
      <c r="F3355" s="237" t="s">
        <v>5078</v>
      </c>
      <c r="G3355" s="234"/>
      <c r="H3355" s="236" t="s">
        <v>19</v>
      </c>
      <c r="I3355" s="238"/>
      <c r="J3355" s="234"/>
      <c r="K3355" s="234"/>
      <c r="L3355" s="239"/>
      <c r="M3355" s="240"/>
      <c r="N3355" s="241"/>
      <c r="O3355" s="241"/>
      <c r="P3355" s="241"/>
      <c r="Q3355" s="241"/>
      <c r="R3355" s="241"/>
      <c r="S3355" s="241"/>
      <c r="T3355" s="242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3" t="s">
        <v>153</v>
      </c>
      <c r="AU3355" s="243" t="s">
        <v>79</v>
      </c>
      <c r="AV3355" s="13" t="s">
        <v>77</v>
      </c>
      <c r="AW3355" s="13" t="s">
        <v>31</v>
      </c>
      <c r="AX3355" s="13" t="s">
        <v>69</v>
      </c>
      <c r="AY3355" s="243" t="s">
        <v>142</v>
      </c>
    </row>
    <row r="3356" s="14" customFormat="1">
      <c r="A3356" s="14"/>
      <c r="B3356" s="244"/>
      <c r="C3356" s="245"/>
      <c r="D3356" s="235" t="s">
        <v>153</v>
      </c>
      <c r="E3356" s="246" t="s">
        <v>19</v>
      </c>
      <c r="F3356" s="247" t="s">
        <v>79</v>
      </c>
      <c r="G3356" s="245"/>
      <c r="H3356" s="248">
        <v>2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153</v>
      </c>
      <c r="AU3356" s="254" t="s">
        <v>79</v>
      </c>
      <c r="AV3356" s="14" t="s">
        <v>79</v>
      </c>
      <c r="AW3356" s="14" t="s">
        <v>31</v>
      </c>
      <c r="AX3356" s="14" t="s">
        <v>69</v>
      </c>
      <c r="AY3356" s="254" t="s">
        <v>142</v>
      </c>
    </row>
    <row r="3357" s="15" customFormat="1">
      <c r="A3357" s="15"/>
      <c r="B3357" s="255"/>
      <c r="C3357" s="256"/>
      <c r="D3357" s="235" t="s">
        <v>153</v>
      </c>
      <c r="E3357" s="257" t="s">
        <v>19</v>
      </c>
      <c r="F3357" s="258" t="s">
        <v>158</v>
      </c>
      <c r="G3357" s="256"/>
      <c r="H3357" s="259">
        <v>2</v>
      </c>
      <c r="I3357" s="260"/>
      <c r="J3357" s="256"/>
      <c r="K3357" s="256"/>
      <c r="L3357" s="261"/>
      <c r="M3357" s="262"/>
      <c r="N3357" s="263"/>
      <c r="O3357" s="263"/>
      <c r="P3357" s="263"/>
      <c r="Q3357" s="263"/>
      <c r="R3357" s="263"/>
      <c r="S3357" s="263"/>
      <c r="T3357" s="264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65" t="s">
        <v>153</v>
      </c>
      <c r="AU3357" s="265" t="s">
        <v>79</v>
      </c>
      <c r="AV3357" s="15" t="s">
        <v>149</v>
      </c>
      <c r="AW3357" s="15" t="s">
        <v>31</v>
      </c>
      <c r="AX3357" s="15" t="s">
        <v>77</v>
      </c>
      <c r="AY3357" s="265" t="s">
        <v>142</v>
      </c>
    </row>
    <row r="3358" s="2" customFormat="1" ht="21.75" customHeight="1">
      <c r="A3358" s="41"/>
      <c r="B3358" s="42"/>
      <c r="C3358" s="277" t="s">
        <v>5079</v>
      </c>
      <c r="D3358" s="277" t="s">
        <v>275</v>
      </c>
      <c r="E3358" s="278" t="s">
        <v>5080</v>
      </c>
      <c r="F3358" s="279" t="s">
        <v>5081</v>
      </c>
      <c r="G3358" s="280" t="s">
        <v>166</v>
      </c>
      <c r="H3358" s="281">
        <v>7</v>
      </c>
      <c r="I3358" s="282"/>
      <c r="J3358" s="283">
        <f>ROUND(I3358*H3358,2)</f>
        <v>0</v>
      </c>
      <c r="K3358" s="279" t="s">
        <v>19</v>
      </c>
      <c r="L3358" s="284"/>
      <c r="M3358" s="285" t="s">
        <v>19</v>
      </c>
      <c r="N3358" s="286" t="s">
        <v>40</v>
      </c>
      <c r="O3358" s="87"/>
      <c r="P3358" s="224">
        <f>O3358*H3358</f>
        <v>0</v>
      </c>
      <c r="Q3358" s="224">
        <v>0.037999999999999999</v>
      </c>
      <c r="R3358" s="224">
        <f>Q3358*H3358</f>
        <v>0.26600000000000001</v>
      </c>
      <c r="S3358" s="224">
        <v>0</v>
      </c>
      <c r="T3358" s="225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6" t="s">
        <v>349</v>
      </c>
      <c r="AT3358" s="226" t="s">
        <v>275</v>
      </c>
      <c r="AU3358" s="226" t="s">
        <v>79</v>
      </c>
      <c r="AY3358" s="20" t="s">
        <v>142</v>
      </c>
      <c r="BE3358" s="227">
        <f>IF(N3358="základní",J3358,0)</f>
        <v>0</v>
      </c>
      <c r="BF3358" s="227">
        <f>IF(N3358="snížená",J3358,0)</f>
        <v>0</v>
      </c>
      <c r="BG3358" s="227">
        <f>IF(N3358="zákl. přenesená",J3358,0)</f>
        <v>0</v>
      </c>
      <c r="BH3358" s="227">
        <f>IF(N3358="sníž. přenesená",J3358,0)</f>
        <v>0</v>
      </c>
      <c r="BI3358" s="227">
        <f>IF(N3358="nulová",J3358,0)</f>
        <v>0</v>
      </c>
      <c r="BJ3358" s="20" t="s">
        <v>77</v>
      </c>
      <c r="BK3358" s="227">
        <f>ROUND(I3358*H3358,2)</f>
        <v>0</v>
      </c>
      <c r="BL3358" s="20" t="s">
        <v>248</v>
      </c>
      <c r="BM3358" s="226" t="s">
        <v>5082</v>
      </c>
    </row>
    <row r="3359" s="13" customFormat="1">
      <c r="A3359" s="13"/>
      <c r="B3359" s="233"/>
      <c r="C3359" s="234"/>
      <c r="D3359" s="235" t="s">
        <v>153</v>
      </c>
      <c r="E3359" s="236" t="s">
        <v>19</v>
      </c>
      <c r="F3359" s="237" t="s">
        <v>5064</v>
      </c>
      <c r="G3359" s="234"/>
      <c r="H3359" s="236" t="s">
        <v>19</v>
      </c>
      <c r="I3359" s="238"/>
      <c r="J3359" s="234"/>
      <c r="K3359" s="234"/>
      <c r="L3359" s="239"/>
      <c r="M3359" s="240"/>
      <c r="N3359" s="241"/>
      <c r="O3359" s="241"/>
      <c r="P3359" s="241"/>
      <c r="Q3359" s="241"/>
      <c r="R3359" s="241"/>
      <c r="S3359" s="241"/>
      <c r="T3359" s="242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3" t="s">
        <v>153</v>
      </c>
      <c r="AU3359" s="243" t="s">
        <v>79</v>
      </c>
      <c r="AV3359" s="13" t="s">
        <v>77</v>
      </c>
      <c r="AW3359" s="13" t="s">
        <v>31</v>
      </c>
      <c r="AX3359" s="13" t="s">
        <v>69</v>
      </c>
      <c r="AY3359" s="243" t="s">
        <v>142</v>
      </c>
    </row>
    <row r="3360" s="14" customFormat="1">
      <c r="A3360" s="14"/>
      <c r="B3360" s="244"/>
      <c r="C3360" s="245"/>
      <c r="D3360" s="235" t="s">
        <v>153</v>
      </c>
      <c r="E3360" s="246" t="s">
        <v>19</v>
      </c>
      <c r="F3360" s="247" t="s">
        <v>184</v>
      </c>
      <c r="G3360" s="245"/>
      <c r="H3360" s="248">
        <v>7</v>
      </c>
      <c r="I3360" s="249"/>
      <c r="J3360" s="245"/>
      <c r="K3360" s="245"/>
      <c r="L3360" s="250"/>
      <c r="M3360" s="251"/>
      <c r="N3360" s="252"/>
      <c r="O3360" s="252"/>
      <c r="P3360" s="252"/>
      <c r="Q3360" s="252"/>
      <c r="R3360" s="252"/>
      <c r="S3360" s="252"/>
      <c r="T3360" s="253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4" t="s">
        <v>153</v>
      </c>
      <c r="AU3360" s="254" t="s">
        <v>79</v>
      </c>
      <c r="AV3360" s="14" t="s">
        <v>79</v>
      </c>
      <c r="AW3360" s="14" t="s">
        <v>31</v>
      </c>
      <c r="AX3360" s="14" t="s">
        <v>69</v>
      </c>
      <c r="AY3360" s="254" t="s">
        <v>142</v>
      </c>
    </row>
    <row r="3361" s="15" customFormat="1">
      <c r="A3361" s="15"/>
      <c r="B3361" s="255"/>
      <c r="C3361" s="256"/>
      <c r="D3361" s="235" t="s">
        <v>153</v>
      </c>
      <c r="E3361" s="257" t="s">
        <v>19</v>
      </c>
      <c r="F3361" s="258" t="s">
        <v>158</v>
      </c>
      <c r="G3361" s="256"/>
      <c r="H3361" s="259">
        <v>7</v>
      </c>
      <c r="I3361" s="260"/>
      <c r="J3361" s="256"/>
      <c r="K3361" s="256"/>
      <c r="L3361" s="261"/>
      <c r="M3361" s="262"/>
      <c r="N3361" s="263"/>
      <c r="O3361" s="263"/>
      <c r="P3361" s="263"/>
      <c r="Q3361" s="263"/>
      <c r="R3361" s="263"/>
      <c r="S3361" s="263"/>
      <c r="T3361" s="264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T3361" s="265" t="s">
        <v>153</v>
      </c>
      <c r="AU3361" s="265" t="s">
        <v>79</v>
      </c>
      <c r="AV3361" s="15" t="s">
        <v>149</v>
      </c>
      <c r="AW3361" s="15" t="s">
        <v>31</v>
      </c>
      <c r="AX3361" s="15" t="s">
        <v>77</v>
      </c>
      <c r="AY3361" s="265" t="s">
        <v>142</v>
      </c>
    </row>
    <row r="3362" s="2" customFormat="1" ht="21.75" customHeight="1">
      <c r="A3362" s="41"/>
      <c r="B3362" s="42"/>
      <c r="C3362" s="277" t="s">
        <v>5083</v>
      </c>
      <c r="D3362" s="277" t="s">
        <v>275</v>
      </c>
      <c r="E3362" s="278" t="s">
        <v>5084</v>
      </c>
      <c r="F3362" s="279" t="s">
        <v>5085</v>
      </c>
      <c r="G3362" s="280" t="s">
        <v>166</v>
      </c>
      <c r="H3362" s="281">
        <v>2</v>
      </c>
      <c r="I3362" s="282"/>
      <c r="J3362" s="283">
        <f>ROUND(I3362*H3362,2)</f>
        <v>0</v>
      </c>
      <c r="K3362" s="279" t="s">
        <v>19</v>
      </c>
      <c r="L3362" s="284"/>
      <c r="M3362" s="285" t="s">
        <v>19</v>
      </c>
      <c r="N3362" s="286" t="s">
        <v>40</v>
      </c>
      <c r="O3362" s="87"/>
      <c r="P3362" s="224">
        <f>O3362*H3362</f>
        <v>0</v>
      </c>
      <c r="Q3362" s="224">
        <v>0.037999999999999999</v>
      </c>
      <c r="R3362" s="224">
        <f>Q3362*H3362</f>
        <v>0.075999999999999998</v>
      </c>
      <c r="S3362" s="224">
        <v>0</v>
      </c>
      <c r="T3362" s="225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6" t="s">
        <v>349</v>
      </c>
      <c r="AT3362" s="226" t="s">
        <v>275</v>
      </c>
      <c r="AU3362" s="226" t="s">
        <v>79</v>
      </c>
      <c r="AY3362" s="20" t="s">
        <v>142</v>
      </c>
      <c r="BE3362" s="227">
        <f>IF(N3362="základní",J3362,0)</f>
        <v>0</v>
      </c>
      <c r="BF3362" s="227">
        <f>IF(N3362="snížená",J3362,0)</f>
        <v>0</v>
      </c>
      <c r="BG3362" s="227">
        <f>IF(N3362="zákl. přenesená",J3362,0)</f>
        <v>0</v>
      </c>
      <c r="BH3362" s="227">
        <f>IF(N3362="sníž. přenesená",J3362,0)</f>
        <v>0</v>
      </c>
      <c r="BI3362" s="227">
        <f>IF(N3362="nulová",J3362,0)</f>
        <v>0</v>
      </c>
      <c r="BJ3362" s="20" t="s">
        <v>77</v>
      </c>
      <c r="BK3362" s="227">
        <f>ROUND(I3362*H3362,2)</f>
        <v>0</v>
      </c>
      <c r="BL3362" s="20" t="s">
        <v>248</v>
      </c>
      <c r="BM3362" s="226" t="s">
        <v>5086</v>
      </c>
    </row>
    <row r="3363" s="13" customFormat="1">
      <c r="A3363" s="13"/>
      <c r="B3363" s="233"/>
      <c r="C3363" s="234"/>
      <c r="D3363" s="235" t="s">
        <v>153</v>
      </c>
      <c r="E3363" s="236" t="s">
        <v>19</v>
      </c>
      <c r="F3363" s="237" t="s">
        <v>5068</v>
      </c>
      <c r="G3363" s="234"/>
      <c r="H3363" s="236" t="s">
        <v>19</v>
      </c>
      <c r="I3363" s="238"/>
      <c r="J3363" s="234"/>
      <c r="K3363" s="234"/>
      <c r="L3363" s="239"/>
      <c r="M3363" s="240"/>
      <c r="N3363" s="241"/>
      <c r="O3363" s="241"/>
      <c r="P3363" s="241"/>
      <c r="Q3363" s="241"/>
      <c r="R3363" s="241"/>
      <c r="S3363" s="241"/>
      <c r="T3363" s="242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3" t="s">
        <v>153</v>
      </c>
      <c r="AU3363" s="243" t="s">
        <v>79</v>
      </c>
      <c r="AV3363" s="13" t="s">
        <v>77</v>
      </c>
      <c r="AW3363" s="13" t="s">
        <v>31</v>
      </c>
      <c r="AX3363" s="13" t="s">
        <v>69</v>
      </c>
      <c r="AY3363" s="243" t="s">
        <v>142</v>
      </c>
    </row>
    <row r="3364" s="14" customFormat="1">
      <c r="A3364" s="14"/>
      <c r="B3364" s="244"/>
      <c r="C3364" s="245"/>
      <c r="D3364" s="235" t="s">
        <v>153</v>
      </c>
      <c r="E3364" s="246" t="s">
        <v>19</v>
      </c>
      <c r="F3364" s="247" t="s">
        <v>79</v>
      </c>
      <c r="G3364" s="245"/>
      <c r="H3364" s="248">
        <v>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153</v>
      </c>
      <c r="AU3364" s="254" t="s">
        <v>79</v>
      </c>
      <c r="AV3364" s="14" t="s">
        <v>79</v>
      </c>
      <c r="AW3364" s="14" t="s">
        <v>31</v>
      </c>
      <c r="AX3364" s="14" t="s">
        <v>69</v>
      </c>
      <c r="AY3364" s="254" t="s">
        <v>142</v>
      </c>
    </row>
    <row r="3365" s="15" customFormat="1">
      <c r="A3365" s="15"/>
      <c r="B3365" s="255"/>
      <c r="C3365" s="256"/>
      <c r="D3365" s="235" t="s">
        <v>153</v>
      </c>
      <c r="E3365" s="257" t="s">
        <v>19</v>
      </c>
      <c r="F3365" s="258" t="s">
        <v>158</v>
      </c>
      <c r="G3365" s="256"/>
      <c r="H3365" s="259">
        <v>2</v>
      </c>
      <c r="I3365" s="260"/>
      <c r="J3365" s="256"/>
      <c r="K3365" s="256"/>
      <c r="L3365" s="261"/>
      <c r="M3365" s="262"/>
      <c r="N3365" s="263"/>
      <c r="O3365" s="263"/>
      <c r="P3365" s="263"/>
      <c r="Q3365" s="263"/>
      <c r="R3365" s="263"/>
      <c r="S3365" s="263"/>
      <c r="T3365" s="264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5" t="s">
        <v>153</v>
      </c>
      <c r="AU3365" s="265" t="s">
        <v>79</v>
      </c>
      <c r="AV3365" s="15" t="s">
        <v>149</v>
      </c>
      <c r="AW3365" s="15" t="s">
        <v>31</v>
      </c>
      <c r="AX3365" s="15" t="s">
        <v>77</v>
      </c>
      <c r="AY3365" s="265" t="s">
        <v>142</v>
      </c>
    </row>
    <row r="3366" s="2" customFormat="1" ht="21.75" customHeight="1">
      <c r="A3366" s="41"/>
      <c r="B3366" s="42"/>
      <c r="C3366" s="277" t="s">
        <v>5087</v>
      </c>
      <c r="D3366" s="277" t="s">
        <v>275</v>
      </c>
      <c r="E3366" s="278" t="s">
        <v>5088</v>
      </c>
      <c r="F3366" s="279" t="s">
        <v>5089</v>
      </c>
      <c r="G3366" s="280" t="s">
        <v>166</v>
      </c>
      <c r="H3366" s="281">
        <v>5</v>
      </c>
      <c r="I3366" s="282"/>
      <c r="J3366" s="283">
        <f>ROUND(I3366*H3366,2)</f>
        <v>0</v>
      </c>
      <c r="K3366" s="279" t="s">
        <v>19</v>
      </c>
      <c r="L3366" s="284"/>
      <c r="M3366" s="285" t="s">
        <v>19</v>
      </c>
      <c r="N3366" s="286" t="s">
        <v>40</v>
      </c>
      <c r="O3366" s="87"/>
      <c r="P3366" s="224">
        <f>O3366*H3366</f>
        <v>0</v>
      </c>
      <c r="Q3366" s="224">
        <v>0.037999999999999999</v>
      </c>
      <c r="R3366" s="224">
        <f>Q3366*H3366</f>
        <v>0.19</v>
      </c>
      <c r="S3366" s="224">
        <v>0</v>
      </c>
      <c r="T3366" s="225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6" t="s">
        <v>349</v>
      </c>
      <c r="AT3366" s="226" t="s">
        <v>275</v>
      </c>
      <c r="AU3366" s="226" t="s">
        <v>79</v>
      </c>
      <c r="AY3366" s="20" t="s">
        <v>142</v>
      </c>
      <c r="BE3366" s="227">
        <f>IF(N3366="základní",J3366,0)</f>
        <v>0</v>
      </c>
      <c r="BF3366" s="227">
        <f>IF(N3366="snížená",J3366,0)</f>
        <v>0</v>
      </c>
      <c r="BG3366" s="227">
        <f>IF(N3366="zákl. přenesená",J3366,0)</f>
        <v>0</v>
      </c>
      <c r="BH3366" s="227">
        <f>IF(N3366="sníž. přenesená",J3366,0)</f>
        <v>0</v>
      </c>
      <c r="BI3366" s="227">
        <f>IF(N3366="nulová",J3366,0)</f>
        <v>0</v>
      </c>
      <c r="BJ3366" s="20" t="s">
        <v>77</v>
      </c>
      <c r="BK3366" s="227">
        <f>ROUND(I3366*H3366,2)</f>
        <v>0</v>
      </c>
      <c r="BL3366" s="20" t="s">
        <v>248</v>
      </c>
      <c r="BM3366" s="226" t="s">
        <v>5090</v>
      </c>
    </row>
    <row r="3367" s="13" customFormat="1">
      <c r="A3367" s="13"/>
      <c r="B3367" s="233"/>
      <c r="C3367" s="234"/>
      <c r="D3367" s="235" t="s">
        <v>153</v>
      </c>
      <c r="E3367" s="236" t="s">
        <v>19</v>
      </c>
      <c r="F3367" s="237" t="s">
        <v>5091</v>
      </c>
      <c r="G3367" s="234"/>
      <c r="H3367" s="236" t="s">
        <v>19</v>
      </c>
      <c r="I3367" s="238"/>
      <c r="J3367" s="234"/>
      <c r="K3367" s="234"/>
      <c r="L3367" s="239"/>
      <c r="M3367" s="240"/>
      <c r="N3367" s="241"/>
      <c r="O3367" s="241"/>
      <c r="P3367" s="241"/>
      <c r="Q3367" s="241"/>
      <c r="R3367" s="241"/>
      <c r="S3367" s="241"/>
      <c r="T3367" s="242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3" t="s">
        <v>153</v>
      </c>
      <c r="AU3367" s="243" t="s">
        <v>79</v>
      </c>
      <c r="AV3367" s="13" t="s">
        <v>77</v>
      </c>
      <c r="AW3367" s="13" t="s">
        <v>31</v>
      </c>
      <c r="AX3367" s="13" t="s">
        <v>69</v>
      </c>
      <c r="AY3367" s="243" t="s">
        <v>142</v>
      </c>
    </row>
    <row r="3368" s="14" customFormat="1">
      <c r="A3368" s="14"/>
      <c r="B3368" s="244"/>
      <c r="C3368" s="245"/>
      <c r="D3368" s="235" t="s">
        <v>153</v>
      </c>
      <c r="E3368" s="246" t="s">
        <v>19</v>
      </c>
      <c r="F3368" s="247" t="s">
        <v>173</v>
      </c>
      <c r="G3368" s="245"/>
      <c r="H3368" s="248">
        <v>5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153</v>
      </c>
      <c r="AU3368" s="254" t="s">
        <v>79</v>
      </c>
      <c r="AV3368" s="14" t="s">
        <v>79</v>
      </c>
      <c r="AW3368" s="14" t="s">
        <v>31</v>
      </c>
      <c r="AX3368" s="14" t="s">
        <v>69</v>
      </c>
      <c r="AY3368" s="254" t="s">
        <v>142</v>
      </c>
    </row>
    <row r="3369" s="15" customFormat="1">
      <c r="A3369" s="15"/>
      <c r="B3369" s="255"/>
      <c r="C3369" s="256"/>
      <c r="D3369" s="235" t="s">
        <v>153</v>
      </c>
      <c r="E3369" s="257" t="s">
        <v>19</v>
      </c>
      <c r="F3369" s="258" t="s">
        <v>158</v>
      </c>
      <c r="G3369" s="256"/>
      <c r="H3369" s="259">
        <v>5</v>
      </c>
      <c r="I3369" s="260"/>
      <c r="J3369" s="256"/>
      <c r="K3369" s="256"/>
      <c r="L3369" s="261"/>
      <c r="M3369" s="262"/>
      <c r="N3369" s="263"/>
      <c r="O3369" s="263"/>
      <c r="P3369" s="263"/>
      <c r="Q3369" s="263"/>
      <c r="R3369" s="263"/>
      <c r="S3369" s="263"/>
      <c r="T3369" s="264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5" t="s">
        <v>153</v>
      </c>
      <c r="AU3369" s="265" t="s">
        <v>79</v>
      </c>
      <c r="AV3369" s="15" t="s">
        <v>149</v>
      </c>
      <c r="AW3369" s="15" t="s">
        <v>31</v>
      </c>
      <c r="AX3369" s="15" t="s">
        <v>77</v>
      </c>
      <c r="AY3369" s="265" t="s">
        <v>142</v>
      </c>
    </row>
    <row r="3370" s="2" customFormat="1" ht="21.75" customHeight="1">
      <c r="A3370" s="41"/>
      <c r="B3370" s="42"/>
      <c r="C3370" s="277" t="s">
        <v>5092</v>
      </c>
      <c r="D3370" s="277" t="s">
        <v>275</v>
      </c>
      <c r="E3370" s="278" t="s">
        <v>5093</v>
      </c>
      <c r="F3370" s="279" t="s">
        <v>5094</v>
      </c>
      <c r="G3370" s="280" t="s">
        <v>166</v>
      </c>
      <c r="H3370" s="281">
        <v>2</v>
      </c>
      <c r="I3370" s="282"/>
      <c r="J3370" s="283">
        <f>ROUND(I3370*H3370,2)</f>
        <v>0</v>
      </c>
      <c r="K3370" s="279" t="s">
        <v>19</v>
      </c>
      <c r="L3370" s="284"/>
      <c r="M3370" s="285" t="s">
        <v>19</v>
      </c>
      <c r="N3370" s="286" t="s">
        <v>40</v>
      </c>
      <c r="O3370" s="87"/>
      <c r="P3370" s="224">
        <f>O3370*H3370</f>
        <v>0</v>
      </c>
      <c r="Q3370" s="224">
        <v>0.037999999999999999</v>
      </c>
      <c r="R3370" s="224">
        <f>Q3370*H3370</f>
        <v>0.075999999999999998</v>
      </c>
      <c r="S3370" s="224">
        <v>0</v>
      </c>
      <c r="T3370" s="225">
        <f>S3370*H3370</f>
        <v>0</v>
      </c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R3370" s="226" t="s">
        <v>349</v>
      </c>
      <c r="AT3370" s="226" t="s">
        <v>275</v>
      </c>
      <c r="AU3370" s="226" t="s">
        <v>79</v>
      </c>
      <c r="AY3370" s="20" t="s">
        <v>142</v>
      </c>
      <c r="BE3370" s="227">
        <f>IF(N3370="základní",J3370,0)</f>
        <v>0</v>
      </c>
      <c r="BF3370" s="227">
        <f>IF(N3370="snížená",J3370,0)</f>
        <v>0</v>
      </c>
      <c r="BG3370" s="227">
        <f>IF(N3370="zákl. přenesená",J3370,0)</f>
        <v>0</v>
      </c>
      <c r="BH3370" s="227">
        <f>IF(N3370="sníž. přenesená",J3370,0)</f>
        <v>0</v>
      </c>
      <c r="BI3370" s="227">
        <f>IF(N3370="nulová",J3370,0)</f>
        <v>0</v>
      </c>
      <c r="BJ3370" s="20" t="s">
        <v>77</v>
      </c>
      <c r="BK3370" s="227">
        <f>ROUND(I3370*H3370,2)</f>
        <v>0</v>
      </c>
      <c r="BL3370" s="20" t="s">
        <v>248</v>
      </c>
      <c r="BM3370" s="226" t="s">
        <v>5095</v>
      </c>
    </row>
    <row r="3371" s="13" customFormat="1">
      <c r="A3371" s="13"/>
      <c r="B3371" s="233"/>
      <c r="C3371" s="234"/>
      <c r="D3371" s="235" t="s">
        <v>153</v>
      </c>
      <c r="E3371" s="236" t="s">
        <v>19</v>
      </c>
      <c r="F3371" s="237" t="s">
        <v>5096</v>
      </c>
      <c r="G3371" s="234"/>
      <c r="H3371" s="236" t="s">
        <v>19</v>
      </c>
      <c r="I3371" s="238"/>
      <c r="J3371" s="234"/>
      <c r="K3371" s="234"/>
      <c r="L3371" s="239"/>
      <c r="M3371" s="240"/>
      <c r="N3371" s="241"/>
      <c r="O3371" s="241"/>
      <c r="P3371" s="241"/>
      <c r="Q3371" s="241"/>
      <c r="R3371" s="241"/>
      <c r="S3371" s="241"/>
      <c r="T3371" s="242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3" t="s">
        <v>153</v>
      </c>
      <c r="AU3371" s="243" t="s">
        <v>79</v>
      </c>
      <c r="AV3371" s="13" t="s">
        <v>77</v>
      </c>
      <c r="AW3371" s="13" t="s">
        <v>31</v>
      </c>
      <c r="AX3371" s="13" t="s">
        <v>69</v>
      </c>
      <c r="AY3371" s="243" t="s">
        <v>142</v>
      </c>
    </row>
    <row r="3372" s="14" customFormat="1">
      <c r="A3372" s="14"/>
      <c r="B3372" s="244"/>
      <c r="C3372" s="245"/>
      <c r="D3372" s="235" t="s">
        <v>153</v>
      </c>
      <c r="E3372" s="246" t="s">
        <v>19</v>
      </c>
      <c r="F3372" s="247" t="s">
        <v>79</v>
      </c>
      <c r="G3372" s="245"/>
      <c r="H3372" s="248">
        <v>2</v>
      </c>
      <c r="I3372" s="249"/>
      <c r="J3372" s="245"/>
      <c r="K3372" s="245"/>
      <c r="L3372" s="250"/>
      <c r="M3372" s="251"/>
      <c r="N3372" s="252"/>
      <c r="O3372" s="252"/>
      <c r="P3372" s="252"/>
      <c r="Q3372" s="252"/>
      <c r="R3372" s="252"/>
      <c r="S3372" s="252"/>
      <c r="T3372" s="253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4" t="s">
        <v>153</v>
      </c>
      <c r="AU3372" s="254" t="s">
        <v>79</v>
      </c>
      <c r="AV3372" s="14" t="s">
        <v>79</v>
      </c>
      <c r="AW3372" s="14" t="s">
        <v>31</v>
      </c>
      <c r="AX3372" s="14" t="s">
        <v>69</v>
      </c>
      <c r="AY3372" s="254" t="s">
        <v>142</v>
      </c>
    </row>
    <row r="3373" s="15" customFormat="1">
      <c r="A3373" s="15"/>
      <c r="B3373" s="255"/>
      <c r="C3373" s="256"/>
      <c r="D3373" s="235" t="s">
        <v>153</v>
      </c>
      <c r="E3373" s="257" t="s">
        <v>19</v>
      </c>
      <c r="F3373" s="258" t="s">
        <v>158</v>
      </c>
      <c r="G3373" s="256"/>
      <c r="H3373" s="259">
        <v>2</v>
      </c>
      <c r="I3373" s="260"/>
      <c r="J3373" s="256"/>
      <c r="K3373" s="256"/>
      <c r="L3373" s="261"/>
      <c r="M3373" s="262"/>
      <c r="N3373" s="263"/>
      <c r="O3373" s="263"/>
      <c r="P3373" s="263"/>
      <c r="Q3373" s="263"/>
      <c r="R3373" s="263"/>
      <c r="S3373" s="263"/>
      <c r="T3373" s="264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T3373" s="265" t="s">
        <v>153</v>
      </c>
      <c r="AU3373" s="265" t="s">
        <v>79</v>
      </c>
      <c r="AV3373" s="15" t="s">
        <v>149</v>
      </c>
      <c r="AW3373" s="15" t="s">
        <v>31</v>
      </c>
      <c r="AX3373" s="15" t="s">
        <v>77</v>
      </c>
      <c r="AY3373" s="265" t="s">
        <v>142</v>
      </c>
    </row>
    <row r="3374" s="2" customFormat="1" ht="21.75" customHeight="1">
      <c r="A3374" s="41"/>
      <c r="B3374" s="42"/>
      <c r="C3374" s="277" t="s">
        <v>5097</v>
      </c>
      <c r="D3374" s="277" t="s">
        <v>275</v>
      </c>
      <c r="E3374" s="278" t="s">
        <v>5098</v>
      </c>
      <c r="F3374" s="279" t="s">
        <v>5099</v>
      </c>
      <c r="G3374" s="280" t="s">
        <v>166</v>
      </c>
      <c r="H3374" s="281">
        <v>4</v>
      </c>
      <c r="I3374" s="282"/>
      <c r="J3374" s="283">
        <f>ROUND(I3374*H3374,2)</f>
        <v>0</v>
      </c>
      <c r="K3374" s="279" t="s">
        <v>19</v>
      </c>
      <c r="L3374" s="284"/>
      <c r="M3374" s="285" t="s">
        <v>19</v>
      </c>
      <c r="N3374" s="286" t="s">
        <v>40</v>
      </c>
      <c r="O3374" s="87"/>
      <c r="P3374" s="224">
        <f>O3374*H3374</f>
        <v>0</v>
      </c>
      <c r="Q3374" s="224">
        <v>0.037999999999999999</v>
      </c>
      <c r="R3374" s="224">
        <f>Q3374*H3374</f>
        <v>0.152</v>
      </c>
      <c r="S3374" s="224">
        <v>0</v>
      </c>
      <c r="T3374" s="225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26" t="s">
        <v>349</v>
      </c>
      <c r="AT3374" s="226" t="s">
        <v>275</v>
      </c>
      <c r="AU3374" s="226" t="s">
        <v>79</v>
      </c>
      <c r="AY3374" s="20" t="s">
        <v>142</v>
      </c>
      <c r="BE3374" s="227">
        <f>IF(N3374="základní",J3374,0)</f>
        <v>0</v>
      </c>
      <c r="BF3374" s="227">
        <f>IF(N3374="snížená",J3374,0)</f>
        <v>0</v>
      </c>
      <c r="BG3374" s="227">
        <f>IF(N3374="zákl. přenesená",J3374,0)</f>
        <v>0</v>
      </c>
      <c r="BH3374" s="227">
        <f>IF(N3374="sníž. přenesená",J3374,0)</f>
        <v>0</v>
      </c>
      <c r="BI3374" s="227">
        <f>IF(N3374="nulová",J3374,0)</f>
        <v>0</v>
      </c>
      <c r="BJ3374" s="20" t="s">
        <v>77</v>
      </c>
      <c r="BK3374" s="227">
        <f>ROUND(I3374*H3374,2)</f>
        <v>0</v>
      </c>
      <c r="BL3374" s="20" t="s">
        <v>248</v>
      </c>
      <c r="BM3374" s="226" t="s">
        <v>5100</v>
      </c>
    </row>
    <row r="3375" s="13" customFormat="1">
      <c r="A3375" s="13"/>
      <c r="B3375" s="233"/>
      <c r="C3375" s="234"/>
      <c r="D3375" s="235" t="s">
        <v>153</v>
      </c>
      <c r="E3375" s="236" t="s">
        <v>19</v>
      </c>
      <c r="F3375" s="237" t="s">
        <v>5067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153</v>
      </c>
      <c r="AU3375" s="243" t="s">
        <v>79</v>
      </c>
      <c r="AV3375" s="13" t="s">
        <v>77</v>
      </c>
      <c r="AW3375" s="13" t="s">
        <v>31</v>
      </c>
      <c r="AX3375" s="13" t="s">
        <v>69</v>
      </c>
      <c r="AY3375" s="243" t="s">
        <v>142</v>
      </c>
    </row>
    <row r="3376" s="14" customFormat="1">
      <c r="A3376" s="14"/>
      <c r="B3376" s="244"/>
      <c r="C3376" s="245"/>
      <c r="D3376" s="235" t="s">
        <v>153</v>
      </c>
      <c r="E3376" s="246" t="s">
        <v>19</v>
      </c>
      <c r="F3376" s="247" t="s">
        <v>149</v>
      </c>
      <c r="G3376" s="245"/>
      <c r="H3376" s="248">
        <v>4</v>
      </c>
      <c r="I3376" s="249"/>
      <c r="J3376" s="245"/>
      <c r="K3376" s="245"/>
      <c r="L3376" s="250"/>
      <c r="M3376" s="251"/>
      <c r="N3376" s="252"/>
      <c r="O3376" s="252"/>
      <c r="P3376" s="252"/>
      <c r="Q3376" s="252"/>
      <c r="R3376" s="252"/>
      <c r="S3376" s="252"/>
      <c r="T3376" s="253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4" t="s">
        <v>153</v>
      </c>
      <c r="AU3376" s="254" t="s">
        <v>79</v>
      </c>
      <c r="AV3376" s="14" t="s">
        <v>79</v>
      </c>
      <c r="AW3376" s="14" t="s">
        <v>31</v>
      </c>
      <c r="AX3376" s="14" t="s">
        <v>69</v>
      </c>
      <c r="AY3376" s="254" t="s">
        <v>142</v>
      </c>
    </row>
    <row r="3377" s="15" customFormat="1">
      <c r="A3377" s="15"/>
      <c r="B3377" s="255"/>
      <c r="C3377" s="256"/>
      <c r="D3377" s="235" t="s">
        <v>153</v>
      </c>
      <c r="E3377" s="257" t="s">
        <v>19</v>
      </c>
      <c r="F3377" s="258" t="s">
        <v>158</v>
      </c>
      <c r="G3377" s="256"/>
      <c r="H3377" s="259">
        <v>4</v>
      </c>
      <c r="I3377" s="260"/>
      <c r="J3377" s="256"/>
      <c r="K3377" s="256"/>
      <c r="L3377" s="261"/>
      <c r="M3377" s="262"/>
      <c r="N3377" s="263"/>
      <c r="O3377" s="263"/>
      <c r="P3377" s="263"/>
      <c r="Q3377" s="263"/>
      <c r="R3377" s="263"/>
      <c r="S3377" s="263"/>
      <c r="T3377" s="264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65" t="s">
        <v>153</v>
      </c>
      <c r="AU3377" s="265" t="s">
        <v>79</v>
      </c>
      <c r="AV3377" s="15" t="s">
        <v>149</v>
      </c>
      <c r="AW3377" s="15" t="s">
        <v>31</v>
      </c>
      <c r="AX3377" s="15" t="s">
        <v>77</v>
      </c>
      <c r="AY3377" s="265" t="s">
        <v>142</v>
      </c>
    </row>
    <row r="3378" s="2" customFormat="1" ht="21.75" customHeight="1">
      <c r="A3378" s="41"/>
      <c r="B3378" s="42"/>
      <c r="C3378" s="277" t="s">
        <v>5101</v>
      </c>
      <c r="D3378" s="277" t="s">
        <v>275</v>
      </c>
      <c r="E3378" s="278" t="s">
        <v>5102</v>
      </c>
      <c r="F3378" s="279" t="s">
        <v>5103</v>
      </c>
      <c r="G3378" s="280" t="s">
        <v>166</v>
      </c>
      <c r="H3378" s="281">
        <v>3</v>
      </c>
      <c r="I3378" s="282"/>
      <c r="J3378" s="283">
        <f>ROUND(I3378*H3378,2)</f>
        <v>0</v>
      </c>
      <c r="K3378" s="279" t="s">
        <v>19</v>
      </c>
      <c r="L3378" s="284"/>
      <c r="M3378" s="285" t="s">
        <v>19</v>
      </c>
      <c r="N3378" s="286" t="s">
        <v>40</v>
      </c>
      <c r="O3378" s="87"/>
      <c r="P3378" s="224">
        <f>O3378*H3378</f>
        <v>0</v>
      </c>
      <c r="Q3378" s="224">
        <v>0.037999999999999999</v>
      </c>
      <c r="R3378" s="224">
        <f>Q3378*H3378</f>
        <v>0.11399999999999999</v>
      </c>
      <c r="S3378" s="224">
        <v>0</v>
      </c>
      <c r="T3378" s="225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26" t="s">
        <v>349</v>
      </c>
      <c r="AT3378" s="226" t="s">
        <v>275</v>
      </c>
      <c r="AU3378" s="226" t="s">
        <v>79</v>
      </c>
      <c r="AY3378" s="20" t="s">
        <v>142</v>
      </c>
      <c r="BE3378" s="227">
        <f>IF(N3378="základní",J3378,0)</f>
        <v>0</v>
      </c>
      <c r="BF3378" s="227">
        <f>IF(N3378="snížená",J3378,0)</f>
        <v>0</v>
      </c>
      <c r="BG3378" s="227">
        <f>IF(N3378="zákl. přenesená",J3378,0)</f>
        <v>0</v>
      </c>
      <c r="BH3378" s="227">
        <f>IF(N3378="sníž. přenesená",J3378,0)</f>
        <v>0</v>
      </c>
      <c r="BI3378" s="227">
        <f>IF(N3378="nulová",J3378,0)</f>
        <v>0</v>
      </c>
      <c r="BJ3378" s="20" t="s">
        <v>77</v>
      </c>
      <c r="BK3378" s="227">
        <f>ROUND(I3378*H3378,2)</f>
        <v>0</v>
      </c>
      <c r="BL3378" s="20" t="s">
        <v>248</v>
      </c>
      <c r="BM3378" s="226" t="s">
        <v>5104</v>
      </c>
    </row>
    <row r="3379" s="13" customFormat="1">
      <c r="A3379" s="13"/>
      <c r="B3379" s="233"/>
      <c r="C3379" s="234"/>
      <c r="D3379" s="235" t="s">
        <v>153</v>
      </c>
      <c r="E3379" s="236" t="s">
        <v>19</v>
      </c>
      <c r="F3379" s="237" t="s">
        <v>5105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153</v>
      </c>
      <c r="AU3379" s="243" t="s">
        <v>79</v>
      </c>
      <c r="AV3379" s="13" t="s">
        <v>77</v>
      </c>
      <c r="AW3379" s="13" t="s">
        <v>31</v>
      </c>
      <c r="AX3379" s="13" t="s">
        <v>69</v>
      </c>
      <c r="AY3379" s="243" t="s">
        <v>142</v>
      </c>
    </row>
    <row r="3380" s="14" customFormat="1">
      <c r="A3380" s="14"/>
      <c r="B3380" s="244"/>
      <c r="C3380" s="245"/>
      <c r="D3380" s="235" t="s">
        <v>153</v>
      </c>
      <c r="E3380" s="246" t="s">
        <v>19</v>
      </c>
      <c r="F3380" s="247" t="s">
        <v>163</v>
      </c>
      <c r="G3380" s="245"/>
      <c r="H3380" s="248">
        <v>3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153</v>
      </c>
      <c r="AU3380" s="254" t="s">
        <v>79</v>
      </c>
      <c r="AV3380" s="14" t="s">
        <v>79</v>
      </c>
      <c r="AW3380" s="14" t="s">
        <v>31</v>
      </c>
      <c r="AX3380" s="14" t="s">
        <v>69</v>
      </c>
      <c r="AY3380" s="254" t="s">
        <v>142</v>
      </c>
    </row>
    <row r="3381" s="15" customFormat="1">
      <c r="A3381" s="15"/>
      <c r="B3381" s="255"/>
      <c r="C3381" s="256"/>
      <c r="D3381" s="235" t="s">
        <v>153</v>
      </c>
      <c r="E3381" s="257" t="s">
        <v>19</v>
      </c>
      <c r="F3381" s="258" t="s">
        <v>158</v>
      </c>
      <c r="G3381" s="256"/>
      <c r="H3381" s="259">
        <v>3</v>
      </c>
      <c r="I3381" s="260"/>
      <c r="J3381" s="256"/>
      <c r="K3381" s="256"/>
      <c r="L3381" s="261"/>
      <c r="M3381" s="262"/>
      <c r="N3381" s="263"/>
      <c r="O3381" s="263"/>
      <c r="P3381" s="263"/>
      <c r="Q3381" s="263"/>
      <c r="R3381" s="263"/>
      <c r="S3381" s="263"/>
      <c r="T3381" s="264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65" t="s">
        <v>153</v>
      </c>
      <c r="AU3381" s="265" t="s">
        <v>79</v>
      </c>
      <c r="AV3381" s="15" t="s">
        <v>149</v>
      </c>
      <c r="AW3381" s="15" t="s">
        <v>31</v>
      </c>
      <c r="AX3381" s="15" t="s">
        <v>77</v>
      </c>
      <c r="AY3381" s="265" t="s">
        <v>142</v>
      </c>
    </row>
    <row r="3382" s="2" customFormat="1" ht="24.15" customHeight="1">
      <c r="A3382" s="41"/>
      <c r="B3382" s="42"/>
      <c r="C3382" s="215" t="s">
        <v>5106</v>
      </c>
      <c r="D3382" s="215" t="s">
        <v>144</v>
      </c>
      <c r="E3382" s="216" t="s">
        <v>5107</v>
      </c>
      <c r="F3382" s="217" t="s">
        <v>5108</v>
      </c>
      <c r="G3382" s="218" t="s">
        <v>166</v>
      </c>
      <c r="H3382" s="219">
        <v>8</v>
      </c>
      <c r="I3382" s="220"/>
      <c r="J3382" s="221">
        <f>ROUND(I3382*H3382,2)</f>
        <v>0</v>
      </c>
      <c r="K3382" s="217" t="s">
        <v>148</v>
      </c>
      <c r="L3382" s="47"/>
      <c r="M3382" s="222" t="s">
        <v>19</v>
      </c>
      <c r="N3382" s="223" t="s">
        <v>40</v>
      </c>
      <c r="O3382" s="87"/>
      <c r="P3382" s="224">
        <f>O3382*H3382</f>
        <v>0</v>
      </c>
      <c r="Q3382" s="224">
        <v>0</v>
      </c>
      <c r="R3382" s="224">
        <f>Q3382*H3382</f>
        <v>0</v>
      </c>
      <c r="S3382" s="224">
        <v>0</v>
      </c>
      <c r="T3382" s="225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26" t="s">
        <v>248</v>
      </c>
      <c r="AT3382" s="226" t="s">
        <v>144</v>
      </c>
      <c r="AU3382" s="226" t="s">
        <v>79</v>
      </c>
      <c r="AY3382" s="20" t="s">
        <v>142</v>
      </c>
      <c r="BE3382" s="227">
        <f>IF(N3382="základní",J3382,0)</f>
        <v>0</v>
      </c>
      <c r="BF3382" s="227">
        <f>IF(N3382="snížená",J3382,0)</f>
        <v>0</v>
      </c>
      <c r="BG3382" s="227">
        <f>IF(N3382="zákl. přenesená",J3382,0)</f>
        <v>0</v>
      </c>
      <c r="BH3382" s="227">
        <f>IF(N3382="sníž. přenesená",J3382,0)</f>
        <v>0</v>
      </c>
      <c r="BI3382" s="227">
        <f>IF(N3382="nulová",J3382,0)</f>
        <v>0</v>
      </c>
      <c r="BJ3382" s="20" t="s">
        <v>77</v>
      </c>
      <c r="BK3382" s="227">
        <f>ROUND(I3382*H3382,2)</f>
        <v>0</v>
      </c>
      <c r="BL3382" s="20" t="s">
        <v>248</v>
      </c>
      <c r="BM3382" s="226" t="s">
        <v>5109</v>
      </c>
    </row>
    <row r="3383" s="2" customFormat="1">
      <c r="A3383" s="41"/>
      <c r="B3383" s="42"/>
      <c r="C3383" s="43"/>
      <c r="D3383" s="228" t="s">
        <v>151</v>
      </c>
      <c r="E3383" s="43"/>
      <c r="F3383" s="229" t="s">
        <v>5110</v>
      </c>
      <c r="G3383" s="43"/>
      <c r="H3383" s="43"/>
      <c r="I3383" s="230"/>
      <c r="J3383" s="43"/>
      <c r="K3383" s="43"/>
      <c r="L3383" s="47"/>
      <c r="M3383" s="231"/>
      <c r="N3383" s="232"/>
      <c r="O3383" s="87"/>
      <c r="P3383" s="87"/>
      <c r="Q3383" s="87"/>
      <c r="R3383" s="87"/>
      <c r="S3383" s="87"/>
      <c r="T3383" s="88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T3383" s="20" t="s">
        <v>151</v>
      </c>
      <c r="AU3383" s="20" t="s">
        <v>79</v>
      </c>
    </row>
    <row r="3384" s="13" customFormat="1">
      <c r="A3384" s="13"/>
      <c r="B3384" s="233"/>
      <c r="C3384" s="234"/>
      <c r="D3384" s="235" t="s">
        <v>153</v>
      </c>
      <c r="E3384" s="236" t="s">
        <v>19</v>
      </c>
      <c r="F3384" s="237" t="s">
        <v>5111</v>
      </c>
      <c r="G3384" s="234"/>
      <c r="H3384" s="236" t="s">
        <v>19</v>
      </c>
      <c r="I3384" s="238"/>
      <c r="J3384" s="234"/>
      <c r="K3384" s="234"/>
      <c r="L3384" s="239"/>
      <c r="M3384" s="240"/>
      <c r="N3384" s="241"/>
      <c r="O3384" s="241"/>
      <c r="P3384" s="241"/>
      <c r="Q3384" s="241"/>
      <c r="R3384" s="241"/>
      <c r="S3384" s="241"/>
      <c r="T3384" s="242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3" t="s">
        <v>153</v>
      </c>
      <c r="AU3384" s="243" t="s">
        <v>79</v>
      </c>
      <c r="AV3384" s="13" t="s">
        <v>77</v>
      </c>
      <c r="AW3384" s="13" t="s">
        <v>31</v>
      </c>
      <c r="AX3384" s="13" t="s">
        <v>69</v>
      </c>
      <c r="AY3384" s="243" t="s">
        <v>142</v>
      </c>
    </row>
    <row r="3385" s="13" customFormat="1">
      <c r="A3385" s="13"/>
      <c r="B3385" s="233"/>
      <c r="C3385" s="234"/>
      <c r="D3385" s="235" t="s">
        <v>153</v>
      </c>
      <c r="E3385" s="236" t="s">
        <v>19</v>
      </c>
      <c r="F3385" s="237" t="s">
        <v>5112</v>
      </c>
      <c r="G3385" s="234"/>
      <c r="H3385" s="236" t="s">
        <v>19</v>
      </c>
      <c r="I3385" s="238"/>
      <c r="J3385" s="234"/>
      <c r="K3385" s="234"/>
      <c r="L3385" s="239"/>
      <c r="M3385" s="240"/>
      <c r="N3385" s="241"/>
      <c r="O3385" s="241"/>
      <c r="P3385" s="241"/>
      <c r="Q3385" s="241"/>
      <c r="R3385" s="241"/>
      <c r="S3385" s="241"/>
      <c r="T3385" s="242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3" t="s">
        <v>153</v>
      </c>
      <c r="AU3385" s="243" t="s">
        <v>79</v>
      </c>
      <c r="AV3385" s="13" t="s">
        <v>77</v>
      </c>
      <c r="AW3385" s="13" t="s">
        <v>31</v>
      </c>
      <c r="AX3385" s="13" t="s">
        <v>69</v>
      </c>
      <c r="AY3385" s="243" t="s">
        <v>142</v>
      </c>
    </row>
    <row r="3386" s="14" customFormat="1">
      <c r="A3386" s="14"/>
      <c r="B3386" s="244"/>
      <c r="C3386" s="245"/>
      <c r="D3386" s="235" t="s">
        <v>153</v>
      </c>
      <c r="E3386" s="246" t="s">
        <v>19</v>
      </c>
      <c r="F3386" s="247" t="s">
        <v>77</v>
      </c>
      <c r="G3386" s="245"/>
      <c r="H3386" s="248">
        <v>1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153</v>
      </c>
      <c r="AU3386" s="254" t="s">
        <v>79</v>
      </c>
      <c r="AV3386" s="14" t="s">
        <v>79</v>
      </c>
      <c r="AW3386" s="14" t="s">
        <v>31</v>
      </c>
      <c r="AX3386" s="14" t="s">
        <v>69</v>
      </c>
      <c r="AY3386" s="254" t="s">
        <v>142</v>
      </c>
    </row>
    <row r="3387" s="13" customFormat="1">
      <c r="A3387" s="13"/>
      <c r="B3387" s="233"/>
      <c r="C3387" s="234"/>
      <c r="D3387" s="235" t="s">
        <v>153</v>
      </c>
      <c r="E3387" s="236" t="s">
        <v>19</v>
      </c>
      <c r="F3387" s="237" t="s">
        <v>5113</v>
      </c>
      <c r="G3387" s="234"/>
      <c r="H3387" s="236" t="s">
        <v>19</v>
      </c>
      <c r="I3387" s="238"/>
      <c r="J3387" s="234"/>
      <c r="K3387" s="234"/>
      <c r="L3387" s="239"/>
      <c r="M3387" s="240"/>
      <c r="N3387" s="241"/>
      <c r="O3387" s="241"/>
      <c r="P3387" s="241"/>
      <c r="Q3387" s="241"/>
      <c r="R3387" s="241"/>
      <c r="S3387" s="241"/>
      <c r="T3387" s="242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3" t="s">
        <v>153</v>
      </c>
      <c r="AU3387" s="243" t="s">
        <v>79</v>
      </c>
      <c r="AV3387" s="13" t="s">
        <v>77</v>
      </c>
      <c r="AW3387" s="13" t="s">
        <v>31</v>
      </c>
      <c r="AX3387" s="13" t="s">
        <v>69</v>
      </c>
      <c r="AY3387" s="243" t="s">
        <v>142</v>
      </c>
    </row>
    <row r="3388" s="14" customFormat="1">
      <c r="A3388" s="14"/>
      <c r="B3388" s="244"/>
      <c r="C3388" s="245"/>
      <c r="D3388" s="235" t="s">
        <v>153</v>
      </c>
      <c r="E3388" s="246" t="s">
        <v>19</v>
      </c>
      <c r="F3388" s="247" t="s">
        <v>149</v>
      </c>
      <c r="G3388" s="245"/>
      <c r="H3388" s="248">
        <v>4</v>
      </c>
      <c r="I3388" s="249"/>
      <c r="J3388" s="245"/>
      <c r="K3388" s="245"/>
      <c r="L3388" s="250"/>
      <c r="M3388" s="251"/>
      <c r="N3388" s="252"/>
      <c r="O3388" s="252"/>
      <c r="P3388" s="252"/>
      <c r="Q3388" s="252"/>
      <c r="R3388" s="252"/>
      <c r="S3388" s="252"/>
      <c r="T3388" s="253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4" t="s">
        <v>153</v>
      </c>
      <c r="AU3388" s="254" t="s">
        <v>79</v>
      </c>
      <c r="AV3388" s="14" t="s">
        <v>79</v>
      </c>
      <c r="AW3388" s="14" t="s">
        <v>31</v>
      </c>
      <c r="AX3388" s="14" t="s">
        <v>69</v>
      </c>
      <c r="AY3388" s="254" t="s">
        <v>142</v>
      </c>
    </row>
    <row r="3389" s="13" customFormat="1">
      <c r="A3389" s="13"/>
      <c r="B3389" s="233"/>
      <c r="C3389" s="234"/>
      <c r="D3389" s="235" t="s">
        <v>153</v>
      </c>
      <c r="E3389" s="236" t="s">
        <v>19</v>
      </c>
      <c r="F3389" s="237" t="s">
        <v>5114</v>
      </c>
      <c r="G3389" s="234"/>
      <c r="H3389" s="236" t="s">
        <v>19</v>
      </c>
      <c r="I3389" s="238"/>
      <c r="J3389" s="234"/>
      <c r="K3389" s="234"/>
      <c r="L3389" s="239"/>
      <c r="M3389" s="240"/>
      <c r="N3389" s="241"/>
      <c r="O3389" s="241"/>
      <c r="P3389" s="241"/>
      <c r="Q3389" s="241"/>
      <c r="R3389" s="241"/>
      <c r="S3389" s="241"/>
      <c r="T3389" s="242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3" t="s">
        <v>153</v>
      </c>
      <c r="AU3389" s="243" t="s">
        <v>79</v>
      </c>
      <c r="AV3389" s="13" t="s">
        <v>77</v>
      </c>
      <c r="AW3389" s="13" t="s">
        <v>31</v>
      </c>
      <c r="AX3389" s="13" t="s">
        <v>69</v>
      </c>
      <c r="AY3389" s="243" t="s">
        <v>142</v>
      </c>
    </row>
    <row r="3390" s="14" customFormat="1">
      <c r="A3390" s="14"/>
      <c r="B3390" s="244"/>
      <c r="C3390" s="245"/>
      <c r="D3390" s="235" t="s">
        <v>153</v>
      </c>
      <c r="E3390" s="246" t="s">
        <v>19</v>
      </c>
      <c r="F3390" s="247" t="s">
        <v>77</v>
      </c>
      <c r="G3390" s="245"/>
      <c r="H3390" s="248">
        <v>1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153</v>
      </c>
      <c r="AU3390" s="254" t="s">
        <v>79</v>
      </c>
      <c r="AV3390" s="14" t="s">
        <v>79</v>
      </c>
      <c r="AW3390" s="14" t="s">
        <v>31</v>
      </c>
      <c r="AX3390" s="14" t="s">
        <v>69</v>
      </c>
      <c r="AY3390" s="254" t="s">
        <v>142</v>
      </c>
    </row>
    <row r="3391" s="13" customFormat="1">
      <c r="A3391" s="13"/>
      <c r="B3391" s="233"/>
      <c r="C3391" s="234"/>
      <c r="D3391" s="235" t="s">
        <v>153</v>
      </c>
      <c r="E3391" s="236" t="s">
        <v>19</v>
      </c>
      <c r="F3391" s="237" t="s">
        <v>5115</v>
      </c>
      <c r="G3391" s="234"/>
      <c r="H3391" s="236" t="s">
        <v>19</v>
      </c>
      <c r="I3391" s="238"/>
      <c r="J3391" s="234"/>
      <c r="K3391" s="234"/>
      <c r="L3391" s="239"/>
      <c r="M3391" s="240"/>
      <c r="N3391" s="241"/>
      <c r="O3391" s="241"/>
      <c r="P3391" s="241"/>
      <c r="Q3391" s="241"/>
      <c r="R3391" s="241"/>
      <c r="S3391" s="241"/>
      <c r="T3391" s="242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3" t="s">
        <v>153</v>
      </c>
      <c r="AU3391" s="243" t="s">
        <v>79</v>
      </c>
      <c r="AV3391" s="13" t="s">
        <v>77</v>
      </c>
      <c r="AW3391" s="13" t="s">
        <v>31</v>
      </c>
      <c r="AX3391" s="13" t="s">
        <v>69</v>
      </c>
      <c r="AY3391" s="243" t="s">
        <v>142</v>
      </c>
    </row>
    <row r="3392" s="14" customFormat="1">
      <c r="A3392" s="14"/>
      <c r="B3392" s="244"/>
      <c r="C3392" s="245"/>
      <c r="D3392" s="235" t="s">
        <v>153</v>
      </c>
      <c r="E3392" s="246" t="s">
        <v>19</v>
      </c>
      <c r="F3392" s="247" t="s">
        <v>77</v>
      </c>
      <c r="G3392" s="245"/>
      <c r="H3392" s="248">
        <v>1</v>
      </c>
      <c r="I3392" s="249"/>
      <c r="J3392" s="245"/>
      <c r="K3392" s="245"/>
      <c r="L3392" s="250"/>
      <c r="M3392" s="251"/>
      <c r="N3392" s="252"/>
      <c r="O3392" s="252"/>
      <c r="P3392" s="252"/>
      <c r="Q3392" s="252"/>
      <c r="R3392" s="252"/>
      <c r="S3392" s="252"/>
      <c r="T3392" s="253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4" t="s">
        <v>153</v>
      </c>
      <c r="AU3392" s="254" t="s">
        <v>79</v>
      </c>
      <c r="AV3392" s="14" t="s">
        <v>79</v>
      </c>
      <c r="AW3392" s="14" t="s">
        <v>31</v>
      </c>
      <c r="AX3392" s="14" t="s">
        <v>69</v>
      </c>
      <c r="AY3392" s="254" t="s">
        <v>142</v>
      </c>
    </row>
    <row r="3393" s="13" customFormat="1">
      <c r="A3393" s="13"/>
      <c r="B3393" s="233"/>
      <c r="C3393" s="234"/>
      <c r="D3393" s="235" t="s">
        <v>153</v>
      </c>
      <c r="E3393" s="236" t="s">
        <v>19</v>
      </c>
      <c r="F3393" s="237" t="s">
        <v>5116</v>
      </c>
      <c r="G3393" s="234"/>
      <c r="H3393" s="236" t="s">
        <v>19</v>
      </c>
      <c r="I3393" s="238"/>
      <c r="J3393" s="234"/>
      <c r="K3393" s="234"/>
      <c r="L3393" s="239"/>
      <c r="M3393" s="240"/>
      <c r="N3393" s="241"/>
      <c r="O3393" s="241"/>
      <c r="P3393" s="241"/>
      <c r="Q3393" s="241"/>
      <c r="R3393" s="241"/>
      <c r="S3393" s="241"/>
      <c r="T3393" s="242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43" t="s">
        <v>153</v>
      </c>
      <c r="AU3393" s="243" t="s">
        <v>79</v>
      </c>
      <c r="AV3393" s="13" t="s">
        <v>77</v>
      </c>
      <c r="AW3393" s="13" t="s">
        <v>31</v>
      </c>
      <c r="AX3393" s="13" t="s">
        <v>69</v>
      </c>
      <c r="AY3393" s="243" t="s">
        <v>142</v>
      </c>
    </row>
    <row r="3394" s="14" customFormat="1">
      <c r="A3394" s="14"/>
      <c r="B3394" s="244"/>
      <c r="C3394" s="245"/>
      <c r="D3394" s="235" t="s">
        <v>153</v>
      </c>
      <c r="E3394" s="246" t="s">
        <v>19</v>
      </c>
      <c r="F3394" s="247" t="s">
        <v>77</v>
      </c>
      <c r="G3394" s="245"/>
      <c r="H3394" s="248">
        <v>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153</v>
      </c>
      <c r="AU3394" s="254" t="s">
        <v>79</v>
      </c>
      <c r="AV3394" s="14" t="s">
        <v>79</v>
      </c>
      <c r="AW3394" s="14" t="s">
        <v>31</v>
      </c>
      <c r="AX3394" s="14" t="s">
        <v>69</v>
      </c>
      <c r="AY3394" s="254" t="s">
        <v>142</v>
      </c>
    </row>
    <row r="3395" s="15" customFormat="1">
      <c r="A3395" s="15"/>
      <c r="B3395" s="255"/>
      <c r="C3395" s="256"/>
      <c r="D3395" s="235" t="s">
        <v>153</v>
      </c>
      <c r="E3395" s="257" t="s">
        <v>19</v>
      </c>
      <c r="F3395" s="258" t="s">
        <v>158</v>
      </c>
      <c r="G3395" s="256"/>
      <c r="H3395" s="259">
        <v>8</v>
      </c>
      <c r="I3395" s="260"/>
      <c r="J3395" s="256"/>
      <c r="K3395" s="256"/>
      <c r="L3395" s="261"/>
      <c r="M3395" s="262"/>
      <c r="N3395" s="263"/>
      <c r="O3395" s="263"/>
      <c r="P3395" s="263"/>
      <c r="Q3395" s="263"/>
      <c r="R3395" s="263"/>
      <c r="S3395" s="263"/>
      <c r="T3395" s="264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65" t="s">
        <v>153</v>
      </c>
      <c r="AU3395" s="265" t="s">
        <v>79</v>
      </c>
      <c r="AV3395" s="15" t="s">
        <v>149</v>
      </c>
      <c r="AW3395" s="15" t="s">
        <v>31</v>
      </c>
      <c r="AX3395" s="15" t="s">
        <v>77</v>
      </c>
      <c r="AY3395" s="265" t="s">
        <v>142</v>
      </c>
    </row>
    <row r="3396" s="2" customFormat="1" ht="21.75" customHeight="1">
      <c r="A3396" s="41"/>
      <c r="B3396" s="42"/>
      <c r="C3396" s="277" t="s">
        <v>5117</v>
      </c>
      <c r="D3396" s="277" t="s">
        <v>275</v>
      </c>
      <c r="E3396" s="278" t="s">
        <v>5118</v>
      </c>
      <c r="F3396" s="279" t="s">
        <v>5119</v>
      </c>
      <c r="G3396" s="280" t="s">
        <v>166</v>
      </c>
      <c r="H3396" s="281">
        <v>4</v>
      </c>
      <c r="I3396" s="282"/>
      <c r="J3396" s="283">
        <f>ROUND(I3396*H3396,2)</f>
        <v>0</v>
      </c>
      <c r="K3396" s="279" t="s">
        <v>19</v>
      </c>
      <c r="L3396" s="284"/>
      <c r="M3396" s="285" t="s">
        <v>19</v>
      </c>
      <c r="N3396" s="286" t="s">
        <v>40</v>
      </c>
      <c r="O3396" s="87"/>
      <c r="P3396" s="224">
        <f>O3396*H3396</f>
        <v>0</v>
      </c>
      <c r="Q3396" s="224">
        <v>0.042999999999999997</v>
      </c>
      <c r="R3396" s="224">
        <f>Q3396*H3396</f>
        <v>0.17199999999999999</v>
      </c>
      <c r="S3396" s="224">
        <v>0</v>
      </c>
      <c r="T3396" s="225">
        <f>S3396*H3396</f>
        <v>0</v>
      </c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R3396" s="226" t="s">
        <v>349</v>
      </c>
      <c r="AT3396" s="226" t="s">
        <v>275</v>
      </c>
      <c r="AU3396" s="226" t="s">
        <v>79</v>
      </c>
      <c r="AY3396" s="20" t="s">
        <v>142</v>
      </c>
      <c r="BE3396" s="227">
        <f>IF(N3396="základní",J3396,0)</f>
        <v>0</v>
      </c>
      <c r="BF3396" s="227">
        <f>IF(N3396="snížená",J3396,0)</f>
        <v>0</v>
      </c>
      <c r="BG3396" s="227">
        <f>IF(N3396="zákl. přenesená",J3396,0)</f>
        <v>0</v>
      </c>
      <c r="BH3396" s="227">
        <f>IF(N3396="sníž. přenesená",J3396,0)</f>
        <v>0</v>
      </c>
      <c r="BI3396" s="227">
        <f>IF(N3396="nulová",J3396,0)</f>
        <v>0</v>
      </c>
      <c r="BJ3396" s="20" t="s">
        <v>77</v>
      </c>
      <c r="BK3396" s="227">
        <f>ROUND(I3396*H3396,2)</f>
        <v>0</v>
      </c>
      <c r="BL3396" s="20" t="s">
        <v>248</v>
      </c>
      <c r="BM3396" s="226" t="s">
        <v>5120</v>
      </c>
    </row>
    <row r="3397" s="13" customFormat="1">
      <c r="A3397" s="13"/>
      <c r="B3397" s="233"/>
      <c r="C3397" s="234"/>
      <c r="D3397" s="235" t="s">
        <v>153</v>
      </c>
      <c r="E3397" s="236" t="s">
        <v>19</v>
      </c>
      <c r="F3397" s="237" t="s">
        <v>5113</v>
      </c>
      <c r="G3397" s="234"/>
      <c r="H3397" s="236" t="s">
        <v>19</v>
      </c>
      <c r="I3397" s="238"/>
      <c r="J3397" s="234"/>
      <c r="K3397" s="234"/>
      <c r="L3397" s="239"/>
      <c r="M3397" s="240"/>
      <c r="N3397" s="241"/>
      <c r="O3397" s="241"/>
      <c r="P3397" s="241"/>
      <c r="Q3397" s="241"/>
      <c r="R3397" s="241"/>
      <c r="S3397" s="241"/>
      <c r="T3397" s="242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3" t="s">
        <v>153</v>
      </c>
      <c r="AU3397" s="243" t="s">
        <v>79</v>
      </c>
      <c r="AV3397" s="13" t="s">
        <v>77</v>
      </c>
      <c r="AW3397" s="13" t="s">
        <v>31</v>
      </c>
      <c r="AX3397" s="13" t="s">
        <v>69</v>
      </c>
      <c r="AY3397" s="243" t="s">
        <v>142</v>
      </c>
    </row>
    <row r="3398" s="14" customFormat="1">
      <c r="A3398" s="14"/>
      <c r="B3398" s="244"/>
      <c r="C3398" s="245"/>
      <c r="D3398" s="235" t="s">
        <v>153</v>
      </c>
      <c r="E3398" s="246" t="s">
        <v>19</v>
      </c>
      <c r="F3398" s="247" t="s">
        <v>149</v>
      </c>
      <c r="G3398" s="245"/>
      <c r="H3398" s="248">
        <v>4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153</v>
      </c>
      <c r="AU3398" s="254" t="s">
        <v>79</v>
      </c>
      <c r="AV3398" s="14" t="s">
        <v>79</v>
      </c>
      <c r="AW3398" s="14" t="s">
        <v>31</v>
      </c>
      <c r="AX3398" s="14" t="s">
        <v>69</v>
      </c>
      <c r="AY3398" s="254" t="s">
        <v>142</v>
      </c>
    </row>
    <row r="3399" s="15" customFormat="1">
      <c r="A3399" s="15"/>
      <c r="B3399" s="255"/>
      <c r="C3399" s="256"/>
      <c r="D3399" s="235" t="s">
        <v>153</v>
      </c>
      <c r="E3399" s="257" t="s">
        <v>19</v>
      </c>
      <c r="F3399" s="258" t="s">
        <v>158</v>
      </c>
      <c r="G3399" s="256"/>
      <c r="H3399" s="259">
        <v>4</v>
      </c>
      <c r="I3399" s="260"/>
      <c r="J3399" s="256"/>
      <c r="K3399" s="256"/>
      <c r="L3399" s="261"/>
      <c r="M3399" s="262"/>
      <c r="N3399" s="263"/>
      <c r="O3399" s="263"/>
      <c r="P3399" s="263"/>
      <c r="Q3399" s="263"/>
      <c r="R3399" s="263"/>
      <c r="S3399" s="263"/>
      <c r="T3399" s="264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65" t="s">
        <v>153</v>
      </c>
      <c r="AU3399" s="265" t="s">
        <v>79</v>
      </c>
      <c r="AV3399" s="15" t="s">
        <v>149</v>
      </c>
      <c r="AW3399" s="15" t="s">
        <v>31</v>
      </c>
      <c r="AX3399" s="15" t="s">
        <v>77</v>
      </c>
      <c r="AY3399" s="265" t="s">
        <v>142</v>
      </c>
    </row>
    <row r="3400" s="2" customFormat="1" ht="21.75" customHeight="1">
      <c r="A3400" s="41"/>
      <c r="B3400" s="42"/>
      <c r="C3400" s="277" t="s">
        <v>5121</v>
      </c>
      <c r="D3400" s="277" t="s">
        <v>275</v>
      </c>
      <c r="E3400" s="278" t="s">
        <v>5122</v>
      </c>
      <c r="F3400" s="279" t="s">
        <v>5123</v>
      </c>
      <c r="G3400" s="280" t="s">
        <v>166</v>
      </c>
      <c r="H3400" s="281">
        <v>1</v>
      </c>
      <c r="I3400" s="282"/>
      <c r="J3400" s="283">
        <f>ROUND(I3400*H3400,2)</f>
        <v>0</v>
      </c>
      <c r="K3400" s="279" t="s">
        <v>19</v>
      </c>
      <c r="L3400" s="284"/>
      <c r="M3400" s="285" t="s">
        <v>19</v>
      </c>
      <c r="N3400" s="286" t="s">
        <v>40</v>
      </c>
      <c r="O3400" s="87"/>
      <c r="P3400" s="224">
        <f>O3400*H3400</f>
        <v>0</v>
      </c>
      <c r="Q3400" s="224">
        <v>0.042999999999999997</v>
      </c>
      <c r="R3400" s="224">
        <f>Q3400*H3400</f>
        <v>0.042999999999999997</v>
      </c>
      <c r="S3400" s="224">
        <v>0</v>
      </c>
      <c r="T3400" s="225">
        <f>S3400*H3400</f>
        <v>0</v>
      </c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R3400" s="226" t="s">
        <v>349</v>
      </c>
      <c r="AT3400" s="226" t="s">
        <v>275</v>
      </c>
      <c r="AU3400" s="226" t="s">
        <v>79</v>
      </c>
      <c r="AY3400" s="20" t="s">
        <v>142</v>
      </c>
      <c r="BE3400" s="227">
        <f>IF(N3400="základní",J3400,0)</f>
        <v>0</v>
      </c>
      <c r="BF3400" s="227">
        <f>IF(N3400="snížená",J3400,0)</f>
        <v>0</v>
      </c>
      <c r="BG3400" s="227">
        <f>IF(N3400="zákl. přenesená",J3400,0)</f>
        <v>0</v>
      </c>
      <c r="BH3400" s="227">
        <f>IF(N3400="sníž. přenesená",J3400,0)</f>
        <v>0</v>
      </c>
      <c r="BI3400" s="227">
        <f>IF(N3400="nulová",J3400,0)</f>
        <v>0</v>
      </c>
      <c r="BJ3400" s="20" t="s">
        <v>77</v>
      </c>
      <c r="BK3400" s="227">
        <f>ROUND(I3400*H3400,2)</f>
        <v>0</v>
      </c>
      <c r="BL3400" s="20" t="s">
        <v>248</v>
      </c>
      <c r="BM3400" s="226" t="s">
        <v>5124</v>
      </c>
    </row>
    <row r="3401" s="13" customFormat="1">
      <c r="A3401" s="13"/>
      <c r="B3401" s="233"/>
      <c r="C3401" s="234"/>
      <c r="D3401" s="235" t="s">
        <v>153</v>
      </c>
      <c r="E3401" s="236" t="s">
        <v>19</v>
      </c>
      <c r="F3401" s="237" t="s">
        <v>5125</v>
      </c>
      <c r="G3401" s="234"/>
      <c r="H3401" s="236" t="s">
        <v>19</v>
      </c>
      <c r="I3401" s="238"/>
      <c r="J3401" s="234"/>
      <c r="K3401" s="234"/>
      <c r="L3401" s="239"/>
      <c r="M3401" s="240"/>
      <c r="N3401" s="241"/>
      <c r="O3401" s="241"/>
      <c r="P3401" s="241"/>
      <c r="Q3401" s="241"/>
      <c r="R3401" s="241"/>
      <c r="S3401" s="241"/>
      <c r="T3401" s="242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3" t="s">
        <v>153</v>
      </c>
      <c r="AU3401" s="243" t="s">
        <v>79</v>
      </c>
      <c r="AV3401" s="13" t="s">
        <v>77</v>
      </c>
      <c r="AW3401" s="13" t="s">
        <v>31</v>
      </c>
      <c r="AX3401" s="13" t="s">
        <v>69</v>
      </c>
      <c r="AY3401" s="243" t="s">
        <v>142</v>
      </c>
    </row>
    <row r="3402" s="14" customFormat="1">
      <c r="A3402" s="14"/>
      <c r="B3402" s="244"/>
      <c r="C3402" s="245"/>
      <c r="D3402" s="235" t="s">
        <v>153</v>
      </c>
      <c r="E3402" s="246" t="s">
        <v>19</v>
      </c>
      <c r="F3402" s="247" t="s">
        <v>77</v>
      </c>
      <c r="G3402" s="245"/>
      <c r="H3402" s="248">
        <v>1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153</v>
      </c>
      <c r="AU3402" s="254" t="s">
        <v>79</v>
      </c>
      <c r="AV3402" s="14" t="s">
        <v>79</v>
      </c>
      <c r="AW3402" s="14" t="s">
        <v>31</v>
      </c>
      <c r="AX3402" s="14" t="s">
        <v>69</v>
      </c>
      <c r="AY3402" s="254" t="s">
        <v>142</v>
      </c>
    </row>
    <row r="3403" s="15" customFormat="1">
      <c r="A3403" s="15"/>
      <c r="B3403" s="255"/>
      <c r="C3403" s="256"/>
      <c r="D3403" s="235" t="s">
        <v>153</v>
      </c>
      <c r="E3403" s="257" t="s">
        <v>19</v>
      </c>
      <c r="F3403" s="258" t="s">
        <v>158</v>
      </c>
      <c r="G3403" s="256"/>
      <c r="H3403" s="259">
        <v>1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153</v>
      </c>
      <c r="AU3403" s="265" t="s">
        <v>79</v>
      </c>
      <c r="AV3403" s="15" t="s">
        <v>149</v>
      </c>
      <c r="AW3403" s="15" t="s">
        <v>31</v>
      </c>
      <c r="AX3403" s="15" t="s">
        <v>77</v>
      </c>
      <c r="AY3403" s="265" t="s">
        <v>142</v>
      </c>
    </row>
    <row r="3404" s="2" customFormat="1" ht="16.5" customHeight="1">
      <c r="A3404" s="41"/>
      <c r="B3404" s="42"/>
      <c r="C3404" s="277" t="s">
        <v>5126</v>
      </c>
      <c r="D3404" s="277" t="s">
        <v>275</v>
      </c>
      <c r="E3404" s="278" t="s">
        <v>5127</v>
      </c>
      <c r="F3404" s="279" t="s">
        <v>5128</v>
      </c>
      <c r="G3404" s="280" t="s">
        <v>166</v>
      </c>
      <c r="H3404" s="281">
        <v>1</v>
      </c>
      <c r="I3404" s="282"/>
      <c r="J3404" s="283">
        <f>ROUND(I3404*H3404,2)</f>
        <v>0</v>
      </c>
      <c r="K3404" s="279" t="s">
        <v>19</v>
      </c>
      <c r="L3404" s="284"/>
      <c r="M3404" s="285" t="s">
        <v>19</v>
      </c>
      <c r="N3404" s="286" t="s">
        <v>40</v>
      </c>
      <c r="O3404" s="87"/>
      <c r="P3404" s="224">
        <f>O3404*H3404</f>
        <v>0</v>
      </c>
      <c r="Q3404" s="224">
        <v>0.042999999999999997</v>
      </c>
      <c r="R3404" s="224">
        <f>Q3404*H3404</f>
        <v>0.042999999999999997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349</v>
      </c>
      <c r="AT3404" s="226" t="s">
        <v>275</v>
      </c>
      <c r="AU3404" s="226" t="s">
        <v>79</v>
      </c>
      <c r="AY3404" s="20" t="s">
        <v>142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77</v>
      </c>
      <c r="BK3404" s="227">
        <f>ROUND(I3404*H3404,2)</f>
        <v>0</v>
      </c>
      <c r="BL3404" s="20" t="s">
        <v>248</v>
      </c>
      <c r="BM3404" s="226" t="s">
        <v>5129</v>
      </c>
    </row>
    <row r="3405" s="13" customFormat="1">
      <c r="A3405" s="13"/>
      <c r="B3405" s="233"/>
      <c r="C3405" s="234"/>
      <c r="D3405" s="235" t="s">
        <v>153</v>
      </c>
      <c r="E3405" s="236" t="s">
        <v>19</v>
      </c>
      <c r="F3405" s="237" t="s">
        <v>5116</v>
      </c>
      <c r="G3405" s="234"/>
      <c r="H3405" s="236" t="s">
        <v>19</v>
      </c>
      <c r="I3405" s="238"/>
      <c r="J3405" s="234"/>
      <c r="K3405" s="234"/>
      <c r="L3405" s="239"/>
      <c r="M3405" s="240"/>
      <c r="N3405" s="241"/>
      <c r="O3405" s="241"/>
      <c r="P3405" s="241"/>
      <c r="Q3405" s="241"/>
      <c r="R3405" s="241"/>
      <c r="S3405" s="241"/>
      <c r="T3405" s="242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3" t="s">
        <v>153</v>
      </c>
      <c r="AU3405" s="243" t="s">
        <v>79</v>
      </c>
      <c r="AV3405" s="13" t="s">
        <v>77</v>
      </c>
      <c r="AW3405" s="13" t="s">
        <v>31</v>
      </c>
      <c r="AX3405" s="13" t="s">
        <v>69</v>
      </c>
      <c r="AY3405" s="243" t="s">
        <v>142</v>
      </c>
    </row>
    <row r="3406" s="14" customFormat="1">
      <c r="A3406" s="14"/>
      <c r="B3406" s="244"/>
      <c r="C3406" s="245"/>
      <c r="D3406" s="235" t="s">
        <v>153</v>
      </c>
      <c r="E3406" s="246" t="s">
        <v>19</v>
      </c>
      <c r="F3406" s="247" t="s">
        <v>77</v>
      </c>
      <c r="G3406" s="245"/>
      <c r="H3406" s="248">
        <v>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153</v>
      </c>
      <c r="AU3406" s="254" t="s">
        <v>79</v>
      </c>
      <c r="AV3406" s="14" t="s">
        <v>79</v>
      </c>
      <c r="AW3406" s="14" t="s">
        <v>31</v>
      </c>
      <c r="AX3406" s="14" t="s">
        <v>69</v>
      </c>
      <c r="AY3406" s="254" t="s">
        <v>142</v>
      </c>
    </row>
    <row r="3407" s="15" customFormat="1">
      <c r="A3407" s="15"/>
      <c r="B3407" s="255"/>
      <c r="C3407" s="256"/>
      <c r="D3407" s="235" t="s">
        <v>153</v>
      </c>
      <c r="E3407" s="257" t="s">
        <v>19</v>
      </c>
      <c r="F3407" s="258" t="s">
        <v>158</v>
      </c>
      <c r="G3407" s="256"/>
      <c r="H3407" s="259">
        <v>1</v>
      </c>
      <c r="I3407" s="260"/>
      <c r="J3407" s="256"/>
      <c r="K3407" s="256"/>
      <c r="L3407" s="261"/>
      <c r="M3407" s="262"/>
      <c r="N3407" s="263"/>
      <c r="O3407" s="263"/>
      <c r="P3407" s="263"/>
      <c r="Q3407" s="263"/>
      <c r="R3407" s="263"/>
      <c r="S3407" s="263"/>
      <c r="T3407" s="264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65" t="s">
        <v>153</v>
      </c>
      <c r="AU3407" s="265" t="s">
        <v>79</v>
      </c>
      <c r="AV3407" s="15" t="s">
        <v>149</v>
      </c>
      <c r="AW3407" s="15" t="s">
        <v>31</v>
      </c>
      <c r="AX3407" s="15" t="s">
        <v>77</v>
      </c>
      <c r="AY3407" s="265" t="s">
        <v>142</v>
      </c>
    </row>
    <row r="3408" s="2" customFormat="1" ht="21.75" customHeight="1">
      <c r="A3408" s="41"/>
      <c r="B3408" s="42"/>
      <c r="C3408" s="277" t="s">
        <v>5130</v>
      </c>
      <c r="D3408" s="277" t="s">
        <v>275</v>
      </c>
      <c r="E3408" s="278" t="s">
        <v>5131</v>
      </c>
      <c r="F3408" s="279" t="s">
        <v>5132</v>
      </c>
      <c r="G3408" s="280" t="s">
        <v>166</v>
      </c>
      <c r="H3408" s="281">
        <v>1</v>
      </c>
      <c r="I3408" s="282"/>
      <c r="J3408" s="283">
        <f>ROUND(I3408*H3408,2)</f>
        <v>0</v>
      </c>
      <c r="K3408" s="279" t="s">
        <v>19</v>
      </c>
      <c r="L3408" s="284"/>
      <c r="M3408" s="285" t="s">
        <v>19</v>
      </c>
      <c r="N3408" s="286" t="s">
        <v>40</v>
      </c>
      <c r="O3408" s="87"/>
      <c r="P3408" s="224">
        <f>O3408*H3408</f>
        <v>0</v>
      </c>
      <c r="Q3408" s="224">
        <v>0.042999999999999997</v>
      </c>
      <c r="R3408" s="224">
        <f>Q3408*H3408</f>
        <v>0.042999999999999997</v>
      </c>
      <c r="S3408" s="224">
        <v>0</v>
      </c>
      <c r="T3408" s="225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26" t="s">
        <v>349</v>
      </c>
      <c r="AT3408" s="226" t="s">
        <v>275</v>
      </c>
      <c r="AU3408" s="226" t="s">
        <v>79</v>
      </c>
      <c r="AY3408" s="20" t="s">
        <v>142</v>
      </c>
      <c r="BE3408" s="227">
        <f>IF(N3408="základní",J3408,0)</f>
        <v>0</v>
      </c>
      <c r="BF3408" s="227">
        <f>IF(N3408="snížená",J3408,0)</f>
        <v>0</v>
      </c>
      <c r="BG3408" s="227">
        <f>IF(N3408="zákl. přenesená",J3408,0)</f>
        <v>0</v>
      </c>
      <c r="BH3408" s="227">
        <f>IF(N3408="sníž. přenesená",J3408,0)</f>
        <v>0</v>
      </c>
      <c r="BI3408" s="227">
        <f>IF(N3408="nulová",J3408,0)</f>
        <v>0</v>
      </c>
      <c r="BJ3408" s="20" t="s">
        <v>77</v>
      </c>
      <c r="BK3408" s="227">
        <f>ROUND(I3408*H3408,2)</f>
        <v>0</v>
      </c>
      <c r="BL3408" s="20" t="s">
        <v>248</v>
      </c>
      <c r="BM3408" s="226" t="s">
        <v>5133</v>
      </c>
    </row>
    <row r="3409" s="13" customFormat="1">
      <c r="A3409" s="13"/>
      <c r="B3409" s="233"/>
      <c r="C3409" s="234"/>
      <c r="D3409" s="235" t="s">
        <v>153</v>
      </c>
      <c r="E3409" s="236" t="s">
        <v>19</v>
      </c>
      <c r="F3409" s="237" t="s">
        <v>5112</v>
      </c>
      <c r="G3409" s="234"/>
      <c r="H3409" s="236" t="s">
        <v>19</v>
      </c>
      <c r="I3409" s="238"/>
      <c r="J3409" s="234"/>
      <c r="K3409" s="234"/>
      <c r="L3409" s="239"/>
      <c r="M3409" s="240"/>
      <c r="N3409" s="241"/>
      <c r="O3409" s="241"/>
      <c r="P3409" s="241"/>
      <c r="Q3409" s="241"/>
      <c r="R3409" s="241"/>
      <c r="S3409" s="241"/>
      <c r="T3409" s="242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3" t="s">
        <v>153</v>
      </c>
      <c r="AU3409" s="243" t="s">
        <v>79</v>
      </c>
      <c r="AV3409" s="13" t="s">
        <v>77</v>
      </c>
      <c r="AW3409" s="13" t="s">
        <v>31</v>
      </c>
      <c r="AX3409" s="13" t="s">
        <v>69</v>
      </c>
      <c r="AY3409" s="243" t="s">
        <v>142</v>
      </c>
    </row>
    <row r="3410" s="14" customFormat="1">
      <c r="A3410" s="14"/>
      <c r="B3410" s="244"/>
      <c r="C3410" s="245"/>
      <c r="D3410" s="235" t="s">
        <v>153</v>
      </c>
      <c r="E3410" s="246" t="s">
        <v>19</v>
      </c>
      <c r="F3410" s="247" t="s">
        <v>77</v>
      </c>
      <c r="G3410" s="245"/>
      <c r="H3410" s="248">
        <v>1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153</v>
      </c>
      <c r="AU3410" s="254" t="s">
        <v>79</v>
      </c>
      <c r="AV3410" s="14" t="s">
        <v>79</v>
      </c>
      <c r="AW3410" s="14" t="s">
        <v>31</v>
      </c>
      <c r="AX3410" s="14" t="s">
        <v>69</v>
      </c>
      <c r="AY3410" s="254" t="s">
        <v>142</v>
      </c>
    </row>
    <row r="3411" s="15" customFormat="1">
      <c r="A3411" s="15"/>
      <c r="B3411" s="255"/>
      <c r="C3411" s="256"/>
      <c r="D3411" s="235" t="s">
        <v>153</v>
      </c>
      <c r="E3411" s="257" t="s">
        <v>19</v>
      </c>
      <c r="F3411" s="258" t="s">
        <v>158</v>
      </c>
      <c r="G3411" s="256"/>
      <c r="H3411" s="259">
        <v>1</v>
      </c>
      <c r="I3411" s="260"/>
      <c r="J3411" s="256"/>
      <c r="K3411" s="256"/>
      <c r="L3411" s="261"/>
      <c r="M3411" s="262"/>
      <c r="N3411" s="263"/>
      <c r="O3411" s="263"/>
      <c r="P3411" s="263"/>
      <c r="Q3411" s="263"/>
      <c r="R3411" s="263"/>
      <c r="S3411" s="263"/>
      <c r="T3411" s="264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5" t="s">
        <v>153</v>
      </c>
      <c r="AU3411" s="265" t="s">
        <v>79</v>
      </c>
      <c r="AV3411" s="15" t="s">
        <v>149</v>
      </c>
      <c r="AW3411" s="15" t="s">
        <v>31</v>
      </c>
      <c r="AX3411" s="15" t="s">
        <v>77</v>
      </c>
      <c r="AY3411" s="265" t="s">
        <v>142</v>
      </c>
    </row>
    <row r="3412" s="2" customFormat="1" ht="21.75" customHeight="1">
      <c r="A3412" s="41"/>
      <c r="B3412" s="42"/>
      <c r="C3412" s="277" t="s">
        <v>5134</v>
      </c>
      <c r="D3412" s="277" t="s">
        <v>275</v>
      </c>
      <c r="E3412" s="278" t="s">
        <v>5135</v>
      </c>
      <c r="F3412" s="279" t="s">
        <v>5132</v>
      </c>
      <c r="G3412" s="280" t="s">
        <v>166</v>
      </c>
      <c r="H3412" s="281">
        <v>1</v>
      </c>
      <c r="I3412" s="282"/>
      <c r="J3412" s="283">
        <f>ROUND(I3412*H3412,2)</f>
        <v>0</v>
      </c>
      <c r="K3412" s="279" t="s">
        <v>19</v>
      </c>
      <c r="L3412" s="284"/>
      <c r="M3412" s="285" t="s">
        <v>19</v>
      </c>
      <c r="N3412" s="286" t="s">
        <v>40</v>
      </c>
      <c r="O3412" s="87"/>
      <c r="P3412" s="224">
        <f>O3412*H3412</f>
        <v>0</v>
      </c>
      <c r="Q3412" s="224">
        <v>0.042999999999999997</v>
      </c>
      <c r="R3412" s="224">
        <f>Q3412*H3412</f>
        <v>0.042999999999999997</v>
      </c>
      <c r="S3412" s="224">
        <v>0</v>
      </c>
      <c r="T3412" s="225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26" t="s">
        <v>349</v>
      </c>
      <c r="AT3412" s="226" t="s">
        <v>275</v>
      </c>
      <c r="AU3412" s="226" t="s">
        <v>79</v>
      </c>
      <c r="AY3412" s="20" t="s">
        <v>142</v>
      </c>
      <c r="BE3412" s="227">
        <f>IF(N3412="základní",J3412,0)</f>
        <v>0</v>
      </c>
      <c r="BF3412" s="227">
        <f>IF(N3412="snížená",J3412,0)</f>
        <v>0</v>
      </c>
      <c r="BG3412" s="227">
        <f>IF(N3412="zákl. přenesená",J3412,0)</f>
        <v>0</v>
      </c>
      <c r="BH3412" s="227">
        <f>IF(N3412="sníž. přenesená",J3412,0)</f>
        <v>0</v>
      </c>
      <c r="BI3412" s="227">
        <f>IF(N3412="nulová",J3412,0)</f>
        <v>0</v>
      </c>
      <c r="BJ3412" s="20" t="s">
        <v>77</v>
      </c>
      <c r="BK3412" s="227">
        <f>ROUND(I3412*H3412,2)</f>
        <v>0</v>
      </c>
      <c r="BL3412" s="20" t="s">
        <v>248</v>
      </c>
      <c r="BM3412" s="226" t="s">
        <v>5136</v>
      </c>
    </row>
    <row r="3413" s="13" customFormat="1">
      <c r="A3413" s="13"/>
      <c r="B3413" s="233"/>
      <c r="C3413" s="234"/>
      <c r="D3413" s="235" t="s">
        <v>153</v>
      </c>
      <c r="E3413" s="236" t="s">
        <v>19</v>
      </c>
      <c r="F3413" s="237" t="s">
        <v>5115</v>
      </c>
      <c r="G3413" s="234"/>
      <c r="H3413" s="236" t="s">
        <v>19</v>
      </c>
      <c r="I3413" s="238"/>
      <c r="J3413" s="234"/>
      <c r="K3413" s="234"/>
      <c r="L3413" s="239"/>
      <c r="M3413" s="240"/>
      <c r="N3413" s="241"/>
      <c r="O3413" s="241"/>
      <c r="P3413" s="241"/>
      <c r="Q3413" s="241"/>
      <c r="R3413" s="241"/>
      <c r="S3413" s="241"/>
      <c r="T3413" s="242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3" t="s">
        <v>153</v>
      </c>
      <c r="AU3413" s="243" t="s">
        <v>79</v>
      </c>
      <c r="AV3413" s="13" t="s">
        <v>77</v>
      </c>
      <c r="AW3413" s="13" t="s">
        <v>31</v>
      </c>
      <c r="AX3413" s="13" t="s">
        <v>69</v>
      </c>
      <c r="AY3413" s="243" t="s">
        <v>142</v>
      </c>
    </row>
    <row r="3414" s="14" customFormat="1">
      <c r="A3414" s="14"/>
      <c r="B3414" s="244"/>
      <c r="C3414" s="245"/>
      <c r="D3414" s="235" t="s">
        <v>153</v>
      </c>
      <c r="E3414" s="246" t="s">
        <v>19</v>
      </c>
      <c r="F3414" s="247" t="s">
        <v>77</v>
      </c>
      <c r="G3414" s="245"/>
      <c r="H3414" s="248">
        <v>1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153</v>
      </c>
      <c r="AU3414" s="254" t="s">
        <v>79</v>
      </c>
      <c r="AV3414" s="14" t="s">
        <v>79</v>
      </c>
      <c r="AW3414" s="14" t="s">
        <v>31</v>
      </c>
      <c r="AX3414" s="14" t="s">
        <v>69</v>
      </c>
      <c r="AY3414" s="254" t="s">
        <v>142</v>
      </c>
    </row>
    <row r="3415" s="15" customFormat="1">
      <c r="A3415" s="15"/>
      <c r="B3415" s="255"/>
      <c r="C3415" s="256"/>
      <c r="D3415" s="235" t="s">
        <v>153</v>
      </c>
      <c r="E3415" s="257" t="s">
        <v>19</v>
      </c>
      <c r="F3415" s="258" t="s">
        <v>158</v>
      </c>
      <c r="G3415" s="256"/>
      <c r="H3415" s="259">
        <v>1</v>
      </c>
      <c r="I3415" s="260"/>
      <c r="J3415" s="256"/>
      <c r="K3415" s="256"/>
      <c r="L3415" s="261"/>
      <c r="M3415" s="262"/>
      <c r="N3415" s="263"/>
      <c r="O3415" s="263"/>
      <c r="P3415" s="263"/>
      <c r="Q3415" s="263"/>
      <c r="R3415" s="263"/>
      <c r="S3415" s="263"/>
      <c r="T3415" s="264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5" t="s">
        <v>153</v>
      </c>
      <c r="AU3415" s="265" t="s">
        <v>79</v>
      </c>
      <c r="AV3415" s="15" t="s">
        <v>149</v>
      </c>
      <c r="AW3415" s="15" t="s">
        <v>31</v>
      </c>
      <c r="AX3415" s="15" t="s">
        <v>77</v>
      </c>
      <c r="AY3415" s="265" t="s">
        <v>142</v>
      </c>
    </row>
    <row r="3416" s="2" customFormat="1" ht="24.15" customHeight="1">
      <c r="A3416" s="41"/>
      <c r="B3416" s="42"/>
      <c r="C3416" s="215" t="s">
        <v>5137</v>
      </c>
      <c r="D3416" s="215" t="s">
        <v>144</v>
      </c>
      <c r="E3416" s="216" t="s">
        <v>5138</v>
      </c>
      <c r="F3416" s="217" t="s">
        <v>5139</v>
      </c>
      <c r="G3416" s="218" t="s">
        <v>166</v>
      </c>
      <c r="H3416" s="219">
        <v>2</v>
      </c>
      <c r="I3416" s="220"/>
      <c r="J3416" s="221">
        <f>ROUND(I3416*H3416,2)</f>
        <v>0</v>
      </c>
      <c r="K3416" s="217" t="s">
        <v>148</v>
      </c>
      <c r="L3416" s="47"/>
      <c r="M3416" s="222" t="s">
        <v>19</v>
      </c>
      <c r="N3416" s="223" t="s">
        <v>40</v>
      </c>
      <c r="O3416" s="87"/>
      <c r="P3416" s="224">
        <f>O3416*H3416</f>
        <v>0</v>
      </c>
      <c r="Q3416" s="224">
        <v>0.00088000000000000003</v>
      </c>
      <c r="R3416" s="224">
        <f>Q3416*H3416</f>
        <v>0.0017600000000000001</v>
      </c>
      <c r="S3416" s="224">
        <v>0</v>
      </c>
      <c r="T3416" s="225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6" t="s">
        <v>248</v>
      </c>
      <c r="AT3416" s="226" t="s">
        <v>144</v>
      </c>
      <c r="AU3416" s="226" t="s">
        <v>79</v>
      </c>
      <c r="AY3416" s="20" t="s">
        <v>142</v>
      </c>
      <c r="BE3416" s="227">
        <f>IF(N3416="základní",J3416,0)</f>
        <v>0</v>
      </c>
      <c r="BF3416" s="227">
        <f>IF(N3416="snížená",J3416,0)</f>
        <v>0</v>
      </c>
      <c r="BG3416" s="227">
        <f>IF(N3416="zákl. přenesená",J3416,0)</f>
        <v>0</v>
      </c>
      <c r="BH3416" s="227">
        <f>IF(N3416="sníž. přenesená",J3416,0)</f>
        <v>0</v>
      </c>
      <c r="BI3416" s="227">
        <f>IF(N3416="nulová",J3416,0)</f>
        <v>0</v>
      </c>
      <c r="BJ3416" s="20" t="s">
        <v>77</v>
      </c>
      <c r="BK3416" s="227">
        <f>ROUND(I3416*H3416,2)</f>
        <v>0</v>
      </c>
      <c r="BL3416" s="20" t="s">
        <v>248</v>
      </c>
      <c r="BM3416" s="226" t="s">
        <v>5140</v>
      </c>
    </row>
    <row r="3417" s="2" customFormat="1">
      <c r="A3417" s="41"/>
      <c r="B3417" s="42"/>
      <c r="C3417" s="43"/>
      <c r="D3417" s="228" t="s">
        <v>151</v>
      </c>
      <c r="E3417" s="43"/>
      <c r="F3417" s="229" t="s">
        <v>5141</v>
      </c>
      <c r="G3417" s="43"/>
      <c r="H3417" s="43"/>
      <c r="I3417" s="230"/>
      <c r="J3417" s="43"/>
      <c r="K3417" s="43"/>
      <c r="L3417" s="47"/>
      <c r="M3417" s="231"/>
      <c r="N3417" s="232"/>
      <c r="O3417" s="87"/>
      <c r="P3417" s="87"/>
      <c r="Q3417" s="87"/>
      <c r="R3417" s="87"/>
      <c r="S3417" s="87"/>
      <c r="T3417" s="88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T3417" s="20" t="s">
        <v>151</v>
      </c>
      <c r="AU3417" s="20" t="s">
        <v>79</v>
      </c>
    </row>
    <row r="3418" s="13" customFormat="1">
      <c r="A3418" s="13"/>
      <c r="B3418" s="233"/>
      <c r="C3418" s="234"/>
      <c r="D3418" s="235" t="s">
        <v>153</v>
      </c>
      <c r="E3418" s="236" t="s">
        <v>19</v>
      </c>
      <c r="F3418" s="237" t="s">
        <v>5142</v>
      </c>
      <c r="G3418" s="234"/>
      <c r="H3418" s="236" t="s">
        <v>19</v>
      </c>
      <c r="I3418" s="238"/>
      <c r="J3418" s="234"/>
      <c r="K3418" s="234"/>
      <c r="L3418" s="239"/>
      <c r="M3418" s="240"/>
      <c r="N3418" s="241"/>
      <c r="O3418" s="241"/>
      <c r="P3418" s="241"/>
      <c r="Q3418" s="241"/>
      <c r="R3418" s="241"/>
      <c r="S3418" s="241"/>
      <c r="T3418" s="242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3" t="s">
        <v>153</v>
      </c>
      <c r="AU3418" s="243" t="s">
        <v>79</v>
      </c>
      <c r="AV3418" s="13" t="s">
        <v>77</v>
      </c>
      <c r="AW3418" s="13" t="s">
        <v>31</v>
      </c>
      <c r="AX3418" s="13" t="s">
        <v>69</v>
      </c>
      <c r="AY3418" s="243" t="s">
        <v>142</v>
      </c>
    </row>
    <row r="3419" s="14" customFormat="1">
      <c r="A3419" s="14"/>
      <c r="B3419" s="244"/>
      <c r="C3419" s="245"/>
      <c r="D3419" s="235" t="s">
        <v>153</v>
      </c>
      <c r="E3419" s="246" t="s">
        <v>19</v>
      </c>
      <c r="F3419" s="247" t="s">
        <v>77</v>
      </c>
      <c r="G3419" s="245"/>
      <c r="H3419" s="248">
        <v>1</v>
      </c>
      <c r="I3419" s="249"/>
      <c r="J3419" s="245"/>
      <c r="K3419" s="245"/>
      <c r="L3419" s="250"/>
      <c r="M3419" s="251"/>
      <c r="N3419" s="252"/>
      <c r="O3419" s="252"/>
      <c r="P3419" s="252"/>
      <c r="Q3419" s="252"/>
      <c r="R3419" s="252"/>
      <c r="S3419" s="252"/>
      <c r="T3419" s="253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4" t="s">
        <v>153</v>
      </c>
      <c r="AU3419" s="254" t="s">
        <v>79</v>
      </c>
      <c r="AV3419" s="14" t="s">
        <v>79</v>
      </c>
      <c r="AW3419" s="14" t="s">
        <v>31</v>
      </c>
      <c r="AX3419" s="14" t="s">
        <v>69</v>
      </c>
      <c r="AY3419" s="254" t="s">
        <v>142</v>
      </c>
    </row>
    <row r="3420" s="13" customFormat="1">
      <c r="A3420" s="13"/>
      <c r="B3420" s="233"/>
      <c r="C3420" s="234"/>
      <c r="D3420" s="235" t="s">
        <v>153</v>
      </c>
      <c r="E3420" s="236" t="s">
        <v>19</v>
      </c>
      <c r="F3420" s="237" t="s">
        <v>5143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153</v>
      </c>
      <c r="AU3420" s="243" t="s">
        <v>79</v>
      </c>
      <c r="AV3420" s="13" t="s">
        <v>77</v>
      </c>
      <c r="AW3420" s="13" t="s">
        <v>31</v>
      </c>
      <c r="AX3420" s="13" t="s">
        <v>69</v>
      </c>
      <c r="AY3420" s="243" t="s">
        <v>142</v>
      </c>
    </row>
    <row r="3421" s="14" customFormat="1">
      <c r="A3421" s="14"/>
      <c r="B3421" s="244"/>
      <c r="C3421" s="245"/>
      <c r="D3421" s="235" t="s">
        <v>153</v>
      </c>
      <c r="E3421" s="246" t="s">
        <v>19</v>
      </c>
      <c r="F3421" s="247" t="s">
        <v>77</v>
      </c>
      <c r="G3421" s="245"/>
      <c r="H3421" s="248">
        <v>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153</v>
      </c>
      <c r="AU3421" s="254" t="s">
        <v>79</v>
      </c>
      <c r="AV3421" s="14" t="s">
        <v>79</v>
      </c>
      <c r="AW3421" s="14" t="s">
        <v>31</v>
      </c>
      <c r="AX3421" s="14" t="s">
        <v>69</v>
      </c>
      <c r="AY3421" s="254" t="s">
        <v>142</v>
      </c>
    </row>
    <row r="3422" s="15" customFormat="1">
      <c r="A3422" s="15"/>
      <c r="B3422" s="255"/>
      <c r="C3422" s="256"/>
      <c r="D3422" s="235" t="s">
        <v>153</v>
      </c>
      <c r="E3422" s="257" t="s">
        <v>19</v>
      </c>
      <c r="F3422" s="258" t="s">
        <v>158</v>
      </c>
      <c r="G3422" s="256"/>
      <c r="H3422" s="259">
        <v>2</v>
      </c>
      <c r="I3422" s="260"/>
      <c r="J3422" s="256"/>
      <c r="K3422" s="256"/>
      <c r="L3422" s="261"/>
      <c r="M3422" s="262"/>
      <c r="N3422" s="263"/>
      <c r="O3422" s="263"/>
      <c r="P3422" s="263"/>
      <c r="Q3422" s="263"/>
      <c r="R3422" s="263"/>
      <c r="S3422" s="263"/>
      <c r="T3422" s="264"/>
      <c r="U3422" s="15"/>
      <c r="V3422" s="15"/>
      <c r="W3422" s="15"/>
      <c r="X3422" s="15"/>
      <c r="Y3422" s="15"/>
      <c r="Z3422" s="15"/>
      <c r="AA3422" s="15"/>
      <c r="AB3422" s="15"/>
      <c r="AC3422" s="15"/>
      <c r="AD3422" s="15"/>
      <c r="AE3422" s="15"/>
      <c r="AT3422" s="265" t="s">
        <v>153</v>
      </c>
      <c r="AU3422" s="265" t="s">
        <v>79</v>
      </c>
      <c r="AV3422" s="15" t="s">
        <v>149</v>
      </c>
      <c r="AW3422" s="15" t="s">
        <v>31</v>
      </c>
      <c r="AX3422" s="15" t="s">
        <v>77</v>
      </c>
      <c r="AY3422" s="265" t="s">
        <v>142</v>
      </c>
    </row>
    <row r="3423" s="2" customFormat="1" ht="16.5" customHeight="1">
      <c r="A3423" s="41"/>
      <c r="B3423" s="42"/>
      <c r="C3423" s="277" t="s">
        <v>5144</v>
      </c>
      <c r="D3423" s="277" t="s">
        <v>275</v>
      </c>
      <c r="E3423" s="278" t="s">
        <v>5145</v>
      </c>
      <c r="F3423" s="279" t="s">
        <v>5146</v>
      </c>
      <c r="G3423" s="280" t="s">
        <v>147</v>
      </c>
      <c r="H3423" s="281">
        <v>5.2000000000000002</v>
      </c>
      <c r="I3423" s="282"/>
      <c r="J3423" s="283">
        <f>ROUND(I3423*H3423,2)</f>
        <v>0</v>
      </c>
      <c r="K3423" s="279" t="s">
        <v>148</v>
      </c>
      <c r="L3423" s="284"/>
      <c r="M3423" s="285" t="s">
        <v>19</v>
      </c>
      <c r="N3423" s="286" t="s">
        <v>40</v>
      </c>
      <c r="O3423" s="87"/>
      <c r="P3423" s="224">
        <f>O3423*H3423</f>
        <v>0</v>
      </c>
      <c r="Q3423" s="224">
        <v>0.03388</v>
      </c>
      <c r="R3423" s="224">
        <f>Q3423*H3423</f>
        <v>0.176176</v>
      </c>
      <c r="S3423" s="224">
        <v>0</v>
      </c>
      <c r="T3423" s="225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26" t="s">
        <v>349</v>
      </c>
      <c r="AT3423" s="226" t="s">
        <v>275</v>
      </c>
      <c r="AU3423" s="226" t="s">
        <v>79</v>
      </c>
      <c r="AY3423" s="20" t="s">
        <v>142</v>
      </c>
      <c r="BE3423" s="227">
        <f>IF(N3423="základní",J3423,0)</f>
        <v>0</v>
      </c>
      <c r="BF3423" s="227">
        <f>IF(N3423="snížená",J3423,0)</f>
        <v>0</v>
      </c>
      <c r="BG3423" s="227">
        <f>IF(N3423="zákl. přenesená",J3423,0)</f>
        <v>0</v>
      </c>
      <c r="BH3423" s="227">
        <f>IF(N3423="sníž. přenesená",J3423,0)</f>
        <v>0</v>
      </c>
      <c r="BI3423" s="227">
        <f>IF(N3423="nulová",J3423,0)</f>
        <v>0</v>
      </c>
      <c r="BJ3423" s="20" t="s">
        <v>77</v>
      </c>
      <c r="BK3423" s="227">
        <f>ROUND(I3423*H3423,2)</f>
        <v>0</v>
      </c>
      <c r="BL3423" s="20" t="s">
        <v>248</v>
      </c>
      <c r="BM3423" s="226" t="s">
        <v>5147</v>
      </c>
    </row>
    <row r="3424" s="13" customFormat="1">
      <c r="A3424" s="13"/>
      <c r="B3424" s="233"/>
      <c r="C3424" s="234"/>
      <c r="D3424" s="235" t="s">
        <v>153</v>
      </c>
      <c r="E3424" s="236" t="s">
        <v>19</v>
      </c>
      <c r="F3424" s="237" t="s">
        <v>5142</v>
      </c>
      <c r="G3424" s="234"/>
      <c r="H3424" s="236" t="s">
        <v>19</v>
      </c>
      <c r="I3424" s="238"/>
      <c r="J3424" s="234"/>
      <c r="K3424" s="234"/>
      <c r="L3424" s="239"/>
      <c r="M3424" s="240"/>
      <c r="N3424" s="241"/>
      <c r="O3424" s="241"/>
      <c r="P3424" s="241"/>
      <c r="Q3424" s="241"/>
      <c r="R3424" s="241"/>
      <c r="S3424" s="241"/>
      <c r="T3424" s="242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3" t="s">
        <v>153</v>
      </c>
      <c r="AU3424" s="243" t="s">
        <v>79</v>
      </c>
      <c r="AV3424" s="13" t="s">
        <v>77</v>
      </c>
      <c r="AW3424" s="13" t="s">
        <v>31</v>
      </c>
      <c r="AX3424" s="13" t="s">
        <v>69</v>
      </c>
      <c r="AY3424" s="243" t="s">
        <v>142</v>
      </c>
    </row>
    <row r="3425" s="14" customFormat="1">
      <c r="A3425" s="14"/>
      <c r="B3425" s="244"/>
      <c r="C3425" s="245"/>
      <c r="D3425" s="235" t="s">
        <v>153</v>
      </c>
      <c r="E3425" s="246" t="s">
        <v>19</v>
      </c>
      <c r="F3425" s="247" t="s">
        <v>5148</v>
      </c>
      <c r="G3425" s="245"/>
      <c r="H3425" s="248">
        <v>2.3999999999999999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153</v>
      </c>
      <c r="AU3425" s="254" t="s">
        <v>79</v>
      </c>
      <c r="AV3425" s="14" t="s">
        <v>79</v>
      </c>
      <c r="AW3425" s="14" t="s">
        <v>31</v>
      </c>
      <c r="AX3425" s="14" t="s">
        <v>69</v>
      </c>
      <c r="AY3425" s="254" t="s">
        <v>142</v>
      </c>
    </row>
    <row r="3426" s="13" customFormat="1">
      <c r="A3426" s="13"/>
      <c r="B3426" s="233"/>
      <c r="C3426" s="234"/>
      <c r="D3426" s="235" t="s">
        <v>153</v>
      </c>
      <c r="E3426" s="236" t="s">
        <v>19</v>
      </c>
      <c r="F3426" s="237" t="s">
        <v>5143</v>
      </c>
      <c r="G3426" s="234"/>
      <c r="H3426" s="236" t="s">
        <v>19</v>
      </c>
      <c r="I3426" s="238"/>
      <c r="J3426" s="234"/>
      <c r="K3426" s="234"/>
      <c r="L3426" s="239"/>
      <c r="M3426" s="240"/>
      <c r="N3426" s="241"/>
      <c r="O3426" s="241"/>
      <c r="P3426" s="241"/>
      <c r="Q3426" s="241"/>
      <c r="R3426" s="241"/>
      <c r="S3426" s="241"/>
      <c r="T3426" s="242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3" t="s">
        <v>153</v>
      </c>
      <c r="AU3426" s="243" t="s">
        <v>79</v>
      </c>
      <c r="AV3426" s="13" t="s">
        <v>77</v>
      </c>
      <c r="AW3426" s="13" t="s">
        <v>31</v>
      </c>
      <c r="AX3426" s="13" t="s">
        <v>69</v>
      </c>
      <c r="AY3426" s="243" t="s">
        <v>142</v>
      </c>
    </row>
    <row r="3427" s="14" customFormat="1">
      <c r="A3427" s="14"/>
      <c r="B3427" s="244"/>
      <c r="C3427" s="245"/>
      <c r="D3427" s="235" t="s">
        <v>153</v>
      </c>
      <c r="E3427" s="246" t="s">
        <v>19</v>
      </c>
      <c r="F3427" s="247" t="s">
        <v>5149</v>
      </c>
      <c r="G3427" s="245"/>
      <c r="H3427" s="248">
        <v>2.7999999999999998</v>
      </c>
      <c r="I3427" s="249"/>
      <c r="J3427" s="245"/>
      <c r="K3427" s="245"/>
      <c r="L3427" s="250"/>
      <c r="M3427" s="251"/>
      <c r="N3427" s="252"/>
      <c r="O3427" s="252"/>
      <c r="P3427" s="252"/>
      <c r="Q3427" s="252"/>
      <c r="R3427" s="252"/>
      <c r="S3427" s="252"/>
      <c r="T3427" s="253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4" t="s">
        <v>153</v>
      </c>
      <c r="AU3427" s="254" t="s">
        <v>79</v>
      </c>
      <c r="AV3427" s="14" t="s">
        <v>79</v>
      </c>
      <c r="AW3427" s="14" t="s">
        <v>31</v>
      </c>
      <c r="AX3427" s="14" t="s">
        <v>69</v>
      </c>
      <c r="AY3427" s="254" t="s">
        <v>142</v>
      </c>
    </row>
    <row r="3428" s="15" customFormat="1">
      <c r="A3428" s="15"/>
      <c r="B3428" s="255"/>
      <c r="C3428" s="256"/>
      <c r="D3428" s="235" t="s">
        <v>153</v>
      </c>
      <c r="E3428" s="257" t="s">
        <v>19</v>
      </c>
      <c r="F3428" s="258" t="s">
        <v>158</v>
      </c>
      <c r="G3428" s="256"/>
      <c r="H3428" s="259">
        <v>5.1999999999999993</v>
      </c>
      <c r="I3428" s="260"/>
      <c r="J3428" s="256"/>
      <c r="K3428" s="256"/>
      <c r="L3428" s="261"/>
      <c r="M3428" s="262"/>
      <c r="N3428" s="263"/>
      <c r="O3428" s="263"/>
      <c r="P3428" s="263"/>
      <c r="Q3428" s="263"/>
      <c r="R3428" s="263"/>
      <c r="S3428" s="263"/>
      <c r="T3428" s="264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65" t="s">
        <v>153</v>
      </c>
      <c r="AU3428" s="265" t="s">
        <v>79</v>
      </c>
      <c r="AV3428" s="15" t="s">
        <v>149</v>
      </c>
      <c r="AW3428" s="15" t="s">
        <v>31</v>
      </c>
      <c r="AX3428" s="15" t="s">
        <v>77</v>
      </c>
      <c r="AY3428" s="265" t="s">
        <v>142</v>
      </c>
    </row>
    <row r="3429" s="2" customFormat="1" ht="16.5" customHeight="1">
      <c r="A3429" s="41"/>
      <c r="B3429" s="42"/>
      <c r="C3429" s="215" t="s">
        <v>5150</v>
      </c>
      <c r="D3429" s="215" t="s">
        <v>144</v>
      </c>
      <c r="E3429" s="216" t="s">
        <v>5151</v>
      </c>
      <c r="F3429" s="217" t="s">
        <v>5152</v>
      </c>
      <c r="G3429" s="218" t="s">
        <v>166</v>
      </c>
      <c r="H3429" s="219">
        <v>85</v>
      </c>
      <c r="I3429" s="220"/>
      <c r="J3429" s="221">
        <f>ROUND(I3429*H3429,2)</f>
        <v>0</v>
      </c>
      <c r="K3429" s="217" t="s">
        <v>148</v>
      </c>
      <c r="L3429" s="47"/>
      <c r="M3429" s="222" t="s">
        <v>19</v>
      </c>
      <c r="N3429" s="223" t="s">
        <v>40</v>
      </c>
      <c r="O3429" s="87"/>
      <c r="P3429" s="224">
        <f>O3429*H3429</f>
        <v>0</v>
      </c>
      <c r="Q3429" s="224">
        <v>0</v>
      </c>
      <c r="R3429" s="224">
        <f>Q3429*H3429</f>
        <v>0</v>
      </c>
      <c r="S3429" s="224">
        <v>0</v>
      </c>
      <c r="T3429" s="225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26" t="s">
        <v>248</v>
      </c>
      <c r="AT3429" s="226" t="s">
        <v>144</v>
      </c>
      <c r="AU3429" s="226" t="s">
        <v>79</v>
      </c>
      <c r="AY3429" s="20" t="s">
        <v>142</v>
      </c>
      <c r="BE3429" s="227">
        <f>IF(N3429="základní",J3429,0)</f>
        <v>0</v>
      </c>
      <c r="BF3429" s="227">
        <f>IF(N3429="snížená",J3429,0)</f>
        <v>0</v>
      </c>
      <c r="BG3429" s="227">
        <f>IF(N3429="zákl. přenesená",J3429,0)</f>
        <v>0</v>
      </c>
      <c r="BH3429" s="227">
        <f>IF(N3429="sníž. přenesená",J3429,0)</f>
        <v>0</v>
      </c>
      <c r="BI3429" s="227">
        <f>IF(N3429="nulová",J3429,0)</f>
        <v>0</v>
      </c>
      <c r="BJ3429" s="20" t="s">
        <v>77</v>
      </c>
      <c r="BK3429" s="227">
        <f>ROUND(I3429*H3429,2)</f>
        <v>0</v>
      </c>
      <c r="BL3429" s="20" t="s">
        <v>248</v>
      </c>
      <c r="BM3429" s="226" t="s">
        <v>5153</v>
      </c>
    </row>
    <row r="3430" s="2" customFormat="1">
      <c r="A3430" s="41"/>
      <c r="B3430" s="42"/>
      <c r="C3430" s="43"/>
      <c r="D3430" s="228" t="s">
        <v>151</v>
      </c>
      <c r="E3430" s="43"/>
      <c r="F3430" s="229" t="s">
        <v>5154</v>
      </c>
      <c r="G3430" s="43"/>
      <c r="H3430" s="43"/>
      <c r="I3430" s="230"/>
      <c r="J3430" s="43"/>
      <c r="K3430" s="43"/>
      <c r="L3430" s="47"/>
      <c r="M3430" s="231"/>
      <c r="N3430" s="232"/>
      <c r="O3430" s="87"/>
      <c r="P3430" s="87"/>
      <c r="Q3430" s="87"/>
      <c r="R3430" s="87"/>
      <c r="S3430" s="87"/>
      <c r="T3430" s="88"/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T3430" s="20" t="s">
        <v>151</v>
      </c>
      <c r="AU3430" s="20" t="s">
        <v>79</v>
      </c>
    </row>
    <row r="3431" s="14" customFormat="1">
      <c r="A3431" s="14"/>
      <c r="B3431" s="244"/>
      <c r="C3431" s="245"/>
      <c r="D3431" s="235" t="s">
        <v>153</v>
      </c>
      <c r="E3431" s="246" t="s">
        <v>19</v>
      </c>
      <c r="F3431" s="247" t="s">
        <v>5155</v>
      </c>
      <c r="G3431" s="245"/>
      <c r="H3431" s="248">
        <v>81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153</v>
      </c>
      <c r="AU3431" s="254" t="s">
        <v>79</v>
      </c>
      <c r="AV3431" s="14" t="s">
        <v>79</v>
      </c>
      <c r="AW3431" s="14" t="s">
        <v>31</v>
      </c>
      <c r="AX3431" s="14" t="s">
        <v>69</v>
      </c>
      <c r="AY3431" s="254" t="s">
        <v>142</v>
      </c>
    </row>
    <row r="3432" s="14" customFormat="1">
      <c r="A3432" s="14"/>
      <c r="B3432" s="244"/>
      <c r="C3432" s="245"/>
      <c r="D3432" s="235" t="s">
        <v>153</v>
      </c>
      <c r="E3432" s="246" t="s">
        <v>19</v>
      </c>
      <c r="F3432" s="247" t="s">
        <v>149</v>
      </c>
      <c r="G3432" s="245"/>
      <c r="H3432" s="248">
        <v>4</v>
      </c>
      <c r="I3432" s="249"/>
      <c r="J3432" s="245"/>
      <c r="K3432" s="245"/>
      <c r="L3432" s="250"/>
      <c r="M3432" s="251"/>
      <c r="N3432" s="252"/>
      <c r="O3432" s="252"/>
      <c r="P3432" s="252"/>
      <c r="Q3432" s="252"/>
      <c r="R3432" s="252"/>
      <c r="S3432" s="252"/>
      <c r="T3432" s="253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4" t="s">
        <v>153</v>
      </c>
      <c r="AU3432" s="254" t="s">
        <v>79</v>
      </c>
      <c r="AV3432" s="14" t="s">
        <v>79</v>
      </c>
      <c r="AW3432" s="14" t="s">
        <v>31</v>
      </c>
      <c r="AX3432" s="14" t="s">
        <v>69</v>
      </c>
      <c r="AY3432" s="254" t="s">
        <v>142</v>
      </c>
    </row>
    <row r="3433" s="15" customFormat="1">
      <c r="A3433" s="15"/>
      <c r="B3433" s="255"/>
      <c r="C3433" s="256"/>
      <c r="D3433" s="235" t="s">
        <v>153</v>
      </c>
      <c r="E3433" s="257" t="s">
        <v>19</v>
      </c>
      <c r="F3433" s="258" t="s">
        <v>158</v>
      </c>
      <c r="G3433" s="256"/>
      <c r="H3433" s="259">
        <v>85</v>
      </c>
      <c r="I3433" s="260"/>
      <c r="J3433" s="256"/>
      <c r="K3433" s="256"/>
      <c r="L3433" s="261"/>
      <c r="M3433" s="262"/>
      <c r="N3433" s="263"/>
      <c r="O3433" s="263"/>
      <c r="P3433" s="263"/>
      <c r="Q3433" s="263"/>
      <c r="R3433" s="263"/>
      <c r="S3433" s="263"/>
      <c r="T3433" s="264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T3433" s="265" t="s">
        <v>153</v>
      </c>
      <c r="AU3433" s="265" t="s">
        <v>79</v>
      </c>
      <c r="AV3433" s="15" t="s">
        <v>149</v>
      </c>
      <c r="AW3433" s="15" t="s">
        <v>31</v>
      </c>
      <c r="AX3433" s="15" t="s">
        <v>77</v>
      </c>
      <c r="AY3433" s="265" t="s">
        <v>142</v>
      </c>
    </row>
    <row r="3434" s="2" customFormat="1" ht="16.5" customHeight="1">
      <c r="A3434" s="41"/>
      <c r="B3434" s="42"/>
      <c r="C3434" s="277" t="s">
        <v>5156</v>
      </c>
      <c r="D3434" s="277" t="s">
        <v>275</v>
      </c>
      <c r="E3434" s="278" t="s">
        <v>5157</v>
      </c>
      <c r="F3434" s="279" t="s">
        <v>5158</v>
      </c>
      <c r="G3434" s="280" t="s">
        <v>166</v>
      </c>
      <c r="H3434" s="281">
        <v>85</v>
      </c>
      <c r="I3434" s="282"/>
      <c r="J3434" s="283">
        <f>ROUND(I3434*H3434,2)</f>
        <v>0</v>
      </c>
      <c r="K3434" s="279" t="s">
        <v>148</v>
      </c>
      <c r="L3434" s="284"/>
      <c r="M3434" s="285" t="s">
        <v>19</v>
      </c>
      <c r="N3434" s="286" t="s">
        <v>40</v>
      </c>
      <c r="O3434" s="87"/>
      <c r="P3434" s="224">
        <f>O3434*H3434</f>
        <v>0</v>
      </c>
      <c r="Q3434" s="224">
        <v>0.00014999999999999999</v>
      </c>
      <c r="R3434" s="224">
        <f>Q3434*H3434</f>
        <v>0.012749999999999999</v>
      </c>
      <c r="S3434" s="224">
        <v>0</v>
      </c>
      <c r="T3434" s="225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6" t="s">
        <v>349</v>
      </c>
      <c r="AT3434" s="226" t="s">
        <v>275</v>
      </c>
      <c r="AU3434" s="226" t="s">
        <v>79</v>
      </c>
      <c r="AY3434" s="20" t="s">
        <v>142</v>
      </c>
      <c r="BE3434" s="227">
        <f>IF(N3434="základní",J3434,0)</f>
        <v>0</v>
      </c>
      <c r="BF3434" s="227">
        <f>IF(N3434="snížená",J3434,0)</f>
        <v>0</v>
      </c>
      <c r="BG3434" s="227">
        <f>IF(N3434="zákl. přenesená",J3434,0)</f>
        <v>0</v>
      </c>
      <c r="BH3434" s="227">
        <f>IF(N3434="sníž. přenesená",J3434,0)</f>
        <v>0</v>
      </c>
      <c r="BI3434" s="227">
        <f>IF(N3434="nulová",J3434,0)</f>
        <v>0</v>
      </c>
      <c r="BJ3434" s="20" t="s">
        <v>77</v>
      </c>
      <c r="BK3434" s="227">
        <f>ROUND(I3434*H3434,2)</f>
        <v>0</v>
      </c>
      <c r="BL3434" s="20" t="s">
        <v>248</v>
      </c>
      <c r="BM3434" s="226" t="s">
        <v>5159</v>
      </c>
    </row>
    <row r="3435" s="2" customFormat="1" ht="16.5" customHeight="1">
      <c r="A3435" s="41"/>
      <c r="B3435" s="42"/>
      <c r="C3435" s="215" t="s">
        <v>5160</v>
      </c>
      <c r="D3435" s="215" t="s">
        <v>144</v>
      </c>
      <c r="E3435" s="216" t="s">
        <v>5161</v>
      </c>
      <c r="F3435" s="217" t="s">
        <v>5162</v>
      </c>
      <c r="G3435" s="218" t="s">
        <v>166</v>
      </c>
      <c r="H3435" s="219">
        <v>85</v>
      </c>
      <c r="I3435" s="220"/>
      <c r="J3435" s="221">
        <f>ROUND(I3435*H3435,2)</f>
        <v>0</v>
      </c>
      <c r="K3435" s="217" t="s">
        <v>148</v>
      </c>
      <c r="L3435" s="47"/>
      <c r="M3435" s="222" t="s">
        <v>19</v>
      </c>
      <c r="N3435" s="223" t="s">
        <v>40</v>
      </c>
      <c r="O3435" s="87"/>
      <c r="P3435" s="224">
        <f>O3435*H3435</f>
        <v>0</v>
      </c>
      <c r="Q3435" s="224">
        <v>0</v>
      </c>
      <c r="R3435" s="224">
        <f>Q3435*H3435</f>
        <v>0</v>
      </c>
      <c r="S3435" s="224">
        <v>0</v>
      </c>
      <c r="T3435" s="225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6" t="s">
        <v>248</v>
      </c>
      <c r="AT3435" s="226" t="s">
        <v>144</v>
      </c>
      <c r="AU3435" s="226" t="s">
        <v>79</v>
      </c>
      <c r="AY3435" s="20" t="s">
        <v>142</v>
      </c>
      <c r="BE3435" s="227">
        <f>IF(N3435="základní",J3435,0)</f>
        <v>0</v>
      </c>
      <c r="BF3435" s="227">
        <f>IF(N3435="snížená",J3435,0)</f>
        <v>0</v>
      </c>
      <c r="BG3435" s="227">
        <f>IF(N3435="zákl. přenesená",J3435,0)</f>
        <v>0</v>
      </c>
      <c r="BH3435" s="227">
        <f>IF(N3435="sníž. přenesená",J3435,0)</f>
        <v>0</v>
      </c>
      <c r="BI3435" s="227">
        <f>IF(N3435="nulová",J3435,0)</f>
        <v>0</v>
      </c>
      <c r="BJ3435" s="20" t="s">
        <v>77</v>
      </c>
      <c r="BK3435" s="227">
        <f>ROUND(I3435*H3435,2)</f>
        <v>0</v>
      </c>
      <c r="BL3435" s="20" t="s">
        <v>248</v>
      </c>
      <c r="BM3435" s="226" t="s">
        <v>5163</v>
      </c>
    </row>
    <row r="3436" s="2" customFormat="1">
      <c r="A3436" s="41"/>
      <c r="B3436" s="42"/>
      <c r="C3436" s="43"/>
      <c r="D3436" s="228" t="s">
        <v>151</v>
      </c>
      <c r="E3436" s="43"/>
      <c r="F3436" s="229" t="s">
        <v>5164</v>
      </c>
      <c r="G3436" s="43"/>
      <c r="H3436" s="43"/>
      <c r="I3436" s="230"/>
      <c r="J3436" s="43"/>
      <c r="K3436" s="43"/>
      <c r="L3436" s="47"/>
      <c r="M3436" s="231"/>
      <c r="N3436" s="232"/>
      <c r="O3436" s="87"/>
      <c r="P3436" s="87"/>
      <c r="Q3436" s="87"/>
      <c r="R3436" s="87"/>
      <c r="S3436" s="87"/>
      <c r="T3436" s="88"/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T3436" s="20" t="s">
        <v>151</v>
      </c>
      <c r="AU3436" s="20" t="s">
        <v>79</v>
      </c>
    </row>
    <row r="3437" s="2" customFormat="1" ht="16.5" customHeight="1">
      <c r="A3437" s="41"/>
      <c r="B3437" s="42"/>
      <c r="C3437" s="277" t="s">
        <v>992</v>
      </c>
      <c r="D3437" s="277" t="s">
        <v>275</v>
      </c>
      <c r="E3437" s="278" t="s">
        <v>5165</v>
      </c>
      <c r="F3437" s="279" t="s">
        <v>5166</v>
      </c>
      <c r="G3437" s="280" t="s">
        <v>166</v>
      </c>
      <c r="H3437" s="281">
        <v>85</v>
      </c>
      <c r="I3437" s="282"/>
      <c r="J3437" s="283">
        <f>ROUND(I3437*H3437,2)</f>
        <v>0</v>
      </c>
      <c r="K3437" s="279" t="s">
        <v>148</v>
      </c>
      <c r="L3437" s="284"/>
      <c r="M3437" s="285" t="s">
        <v>19</v>
      </c>
      <c r="N3437" s="286" t="s">
        <v>40</v>
      </c>
      <c r="O3437" s="87"/>
      <c r="P3437" s="224">
        <f>O3437*H3437</f>
        <v>0</v>
      </c>
      <c r="Q3437" s="224">
        <v>0.0022000000000000001</v>
      </c>
      <c r="R3437" s="224">
        <f>Q3437*H3437</f>
        <v>0.187</v>
      </c>
      <c r="S3437" s="224">
        <v>0</v>
      </c>
      <c r="T3437" s="225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6" t="s">
        <v>349</v>
      </c>
      <c r="AT3437" s="226" t="s">
        <v>275</v>
      </c>
      <c r="AU3437" s="226" t="s">
        <v>79</v>
      </c>
      <c r="AY3437" s="20" t="s">
        <v>142</v>
      </c>
      <c r="BE3437" s="227">
        <f>IF(N3437="základní",J3437,0)</f>
        <v>0</v>
      </c>
      <c r="BF3437" s="227">
        <f>IF(N3437="snížená",J3437,0)</f>
        <v>0</v>
      </c>
      <c r="BG3437" s="227">
        <f>IF(N3437="zákl. přenesená",J3437,0)</f>
        <v>0</v>
      </c>
      <c r="BH3437" s="227">
        <f>IF(N3437="sníž. přenesená",J3437,0)</f>
        <v>0</v>
      </c>
      <c r="BI3437" s="227">
        <f>IF(N3437="nulová",J3437,0)</f>
        <v>0</v>
      </c>
      <c r="BJ3437" s="20" t="s">
        <v>77</v>
      </c>
      <c r="BK3437" s="227">
        <f>ROUND(I3437*H3437,2)</f>
        <v>0</v>
      </c>
      <c r="BL3437" s="20" t="s">
        <v>248</v>
      </c>
      <c r="BM3437" s="226" t="s">
        <v>5167</v>
      </c>
    </row>
    <row r="3438" s="2" customFormat="1" ht="16.5" customHeight="1">
      <c r="A3438" s="41"/>
      <c r="B3438" s="42"/>
      <c r="C3438" s="215" t="s">
        <v>1000</v>
      </c>
      <c r="D3438" s="215" t="s">
        <v>144</v>
      </c>
      <c r="E3438" s="216" t="s">
        <v>5168</v>
      </c>
      <c r="F3438" s="217" t="s">
        <v>5169</v>
      </c>
      <c r="G3438" s="218" t="s">
        <v>166</v>
      </c>
      <c r="H3438" s="219">
        <v>10</v>
      </c>
      <c r="I3438" s="220"/>
      <c r="J3438" s="221">
        <f>ROUND(I3438*H3438,2)</f>
        <v>0</v>
      </c>
      <c r="K3438" s="217" t="s">
        <v>148</v>
      </c>
      <c r="L3438" s="47"/>
      <c r="M3438" s="222" t="s">
        <v>19</v>
      </c>
      <c r="N3438" s="223" t="s">
        <v>40</v>
      </c>
      <c r="O3438" s="87"/>
      <c r="P3438" s="224">
        <f>O3438*H3438</f>
        <v>0</v>
      </c>
      <c r="Q3438" s="224">
        <v>0</v>
      </c>
      <c r="R3438" s="224">
        <f>Q3438*H3438</f>
        <v>0</v>
      </c>
      <c r="S3438" s="224">
        <v>0</v>
      </c>
      <c r="T3438" s="225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6" t="s">
        <v>248</v>
      </c>
      <c r="AT3438" s="226" t="s">
        <v>144</v>
      </c>
      <c r="AU3438" s="226" t="s">
        <v>79</v>
      </c>
      <c r="AY3438" s="20" t="s">
        <v>142</v>
      </c>
      <c r="BE3438" s="227">
        <f>IF(N3438="základní",J3438,0)</f>
        <v>0</v>
      </c>
      <c r="BF3438" s="227">
        <f>IF(N3438="snížená",J3438,0)</f>
        <v>0</v>
      </c>
      <c r="BG3438" s="227">
        <f>IF(N3438="zákl. přenesená",J3438,0)</f>
        <v>0</v>
      </c>
      <c r="BH3438" s="227">
        <f>IF(N3438="sníž. přenesená",J3438,0)</f>
        <v>0</v>
      </c>
      <c r="BI3438" s="227">
        <f>IF(N3438="nulová",J3438,0)</f>
        <v>0</v>
      </c>
      <c r="BJ3438" s="20" t="s">
        <v>77</v>
      </c>
      <c r="BK3438" s="227">
        <f>ROUND(I3438*H3438,2)</f>
        <v>0</v>
      </c>
      <c r="BL3438" s="20" t="s">
        <v>248</v>
      </c>
      <c r="BM3438" s="226" t="s">
        <v>5170</v>
      </c>
    </row>
    <row r="3439" s="2" customFormat="1">
      <c r="A3439" s="41"/>
      <c r="B3439" s="42"/>
      <c r="C3439" s="43"/>
      <c r="D3439" s="228" t="s">
        <v>151</v>
      </c>
      <c r="E3439" s="43"/>
      <c r="F3439" s="229" t="s">
        <v>5171</v>
      </c>
      <c r="G3439" s="43"/>
      <c r="H3439" s="43"/>
      <c r="I3439" s="230"/>
      <c r="J3439" s="43"/>
      <c r="K3439" s="43"/>
      <c r="L3439" s="47"/>
      <c r="M3439" s="231"/>
      <c r="N3439" s="232"/>
      <c r="O3439" s="87"/>
      <c r="P3439" s="87"/>
      <c r="Q3439" s="87"/>
      <c r="R3439" s="87"/>
      <c r="S3439" s="87"/>
      <c r="T3439" s="88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20" t="s">
        <v>151</v>
      </c>
      <c r="AU3439" s="20" t="s">
        <v>79</v>
      </c>
    </row>
    <row r="3440" s="13" customFormat="1">
      <c r="A3440" s="13"/>
      <c r="B3440" s="233"/>
      <c r="C3440" s="234"/>
      <c r="D3440" s="235" t="s">
        <v>153</v>
      </c>
      <c r="E3440" s="236" t="s">
        <v>19</v>
      </c>
      <c r="F3440" s="237" t="s">
        <v>5112</v>
      </c>
      <c r="G3440" s="234"/>
      <c r="H3440" s="236" t="s">
        <v>19</v>
      </c>
      <c r="I3440" s="238"/>
      <c r="J3440" s="234"/>
      <c r="K3440" s="234"/>
      <c r="L3440" s="239"/>
      <c r="M3440" s="240"/>
      <c r="N3440" s="241"/>
      <c r="O3440" s="241"/>
      <c r="P3440" s="241"/>
      <c r="Q3440" s="241"/>
      <c r="R3440" s="241"/>
      <c r="S3440" s="241"/>
      <c r="T3440" s="242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3" t="s">
        <v>153</v>
      </c>
      <c r="AU3440" s="243" t="s">
        <v>79</v>
      </c>
      <c r="AV3440" s="13" t="s">
        <v>77</v>
      </c>
      <c r="AW3440" s="13" t="s">
        <v>31</v>
      </c>
      <c r="AX3440" s="13" t="s">
        <v>69</v>
      </c>
      <c r="AY3440" s="243" t="s">
        <v>142</v>
      </c>
    </row>
    <row r="3441" s="14" customFormat="1">
      <c r="A3441" s="14"/>
      <c r="B3441" s="244"/>
      <c r="C3441" s="245"/>
      <c r="D3441" s="235" t="s">
        <v>153</v>
      </c>
      <c r="E3441" s="246" t="s">
        <v>19</v>
      </c>
      <c r="F3441" s="247" t="s">
        <v>77</v>
      </c>
      <c r="G3441" s="245"/>
      <c r="H3441" s="248">
        <v>1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153</v>
      </c>
      <c r="AU3441" s="254" t="s">
        <v>79</v>
      </c>
      <c r="AV3441" s="14" t="s">
        <v>79</v>
      </c>
      <c r="AW3441" s="14" t="s">
        <v>31</v>
      </c>
      <c r="AX3441" s="14" t="s">
        <v>69</v>
      </c>
      <c r="AY3441" s="254" t="s">
        <v>142</v>
      </c>
    </row>
    <row r="3442" s="13" customFormat="1">
      <c r="A3442" s="13"/>
      <c r="B3442" s="233"/>
      <c r="C3442" s="234"/>
      <c r="D3442" s="235" t="s">
        <v>153</v>
      </c>
      <c r="E3442" s="236" t="s">
        <v>19</v>
      </c>
      <c r="F3442" s="237" t="s">
        <v>5113</v>
      </c>
      <c r="G3442" s="234"/>
      <c r="H3442" s="236" t="s">
        <v>19</v>
      </c>
      <c r="I3442" s="238"/>
      <c r="J3442" s="234"/>
      <c r="K3442" s="234"/>
      <c r="L3442" s="239"/>
      <c r="M3442" s="240"/>
      <c r="N3442" s="241"/>
      <c r="O3442" s="241"/>
      <c r="P3442" s="241"/>
      <c r="Q3442" s="241"/>
      <c r="R3442" s="241"/>
      <c r="S3442" s="241"/>
      <c r="T3442" s="242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3" t="s">
        <v>153</v>
      </c>
      <c r="AU3442" s="243" t="s">
        <v>79</v>
      </c>
      <c r="AV3442" s="13" t="s">
        <v>77</v>
      </c>
      <c r="AW3442" s="13" t="s">
        <v>31</v>
      </c>
      <c r="AX3442" s="13" t="s">
        <v>69</v>
      </c>
      <c r="AY3442" s="243" t="s">
        <v>142</v>
      </c>
    </row>
    <row r="3443" s="14" customFormat="1">
      <c r="A3443" s="14"/>
      <c r="B3443" s="244"/>
      <c r="C3443" s="245"/>
      <c r="D3443" s="235" t="s">
        <v>153</v>
      </c>
      <c r="E3443" s="246" t="s">
        <v>19</v>
      </c>
      <c r="F3443" s="247" t="s">
        <v>149</v>
      </c>
      <c r="G3443" s="245"/>
      <c r="H3443" s="248">
        <v>4</v>
      </c>
      <c r="I3443" s="249"/>
      <c r="J3443" s="245"/>
      <c r="K3443" s="245"/>
      <c r="L3443" s="250"/>
      <c r="M3443" s="251"/>
      <c r="N3443" s="252"/>
      <c r="O3443" s="252"/>
      <c r="P3443" s="252"/>
      <c r="Q3443" s="252"/>
      <c r="R3443" s="252"/>
      <c r="S3443" s="252"/>
      <c r="T3443" s="253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4" t="s">
        <v>153</v>
      </c>
      <c r="AU3443" s="254" t="s">
        <v>79</v>
      </c>
      <c r="AV3443" s="14" t="s">
        <v>79</v>
      </c>
      <c r="AW3443" s="14" t="s">
        <v>31</v>
      </c>
      <c r="AX3443" s="14" t="s">
        <v>69</v>
      </c>
      <c r="AY3443" s="254" t="s">
        <v>142</v>
      </c>
    </row>
    <row r="3444" s="13" customFormat="1">
      <c r="A3444" s="13"/>
      <c r="B3444" s="233"/>
      <c r="C3444" s="234"/>
      <c r="D3444" s="235" t="s">
        <v>153</v>
      </c>
      <c r="E3444" s="236" t="s">
        <v>19</v>
      </c>
      <c r="F3444" s="237" t="s">
        <v>5143</v>
      </c>
      <c r="G3444" s="234"/>
      <c r="H3444" s="236" t="s">
        <v>19</v>
      </c>
      <c r="I3444" s="238"/>
      <c r="J3444" s="234"/>
      <c r="K3444" s="234"/>
      <c r="L3444" s="239"/>
      <c r="M3444" s="240"/>
      <c r="N3444" s="241"/>
      <c r="O3444" s="241"/>
      <c r="P3444" s="241"/>
      <c r="Q3444" s="241"/>
      <c r="R3444" s="241"/>
      <c r="S3444" s="241"/>
      <c r="T3444" s="242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3" t="s">
        <v>153</v>
      </c>
      <c r="AU3444" s="243" t="s">
        <v>79</v>
      </c>
      <c r="AV3444" s="13" t="s">
        <v>77</v>
      </c>
      <c r="AW3444" s="13" t="s">
        <v>31</v>
      </c>
      <c r="AX3444" s="13" t="s">
        <v>69</v>
      </c>
      <c r="AY3444" s="243" t="s">
        <v>142</v>
      </c>
    </row>
    <row r="3445" s="14" customFormat="1">
      <c r="A3445" s="14"/>
      <c r="B3445" s="244"/>
      <c r="C3445" s="245"/>
      <c r="D3445" s="235" t="s">
        <v>153</v>
      </c>
      <c r="E3445" s="246" t="s">
        <v>19</v>
      </c>
      <c r="F3445" s="247" t="s">
        <v>77</v>
      </c>
      <c r="G3445" s="245"/>
      <c r="H3445" s="248">
        <v>1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153</v>
      </c>
      <c r="AU3445" s="254" t="s">
        <v>79</v>
      </c>
      <c r="AV3445" s="14" t="s">
        <v>79</v>
      </c>
      <c r="AW3445" s="14" t="s">
        <v>31</v>
      </c>
      <c r="AX3445" s="14" t="s">
        <v>69</v>
      </c>
      <c r="AY3445" s="254" t="s">
        <v>142</v>
      </c>
    </row>
    <row r="3446" s="13" customFormat="1">
      <c r="A3446" s="13"/>
      <c r="B3446" s="233"/>
      <c r="C3446" s="234"/>
      <c r="D3446" s="235" t="s">
        <v>153</v>
      </c>
      <c r="E3446" s="236" t="s">
        <v>19</v>
      </c>
      <c r="F3446" s="237" t="s">
        <v>5172</v>
      </c>
      <c r="G3446" s="234"/>
      <c r="H3446" s="236" t="s">
        <v>19</v>
      </c>
      <c r="I3446" s="238"/>
      <c r="J3446" s="234"/>
      <c r="K3446" s="234"/>
      <c r="L3446" s="239"/>
      <c r="M3446" s="240"/>
      <c r="N3446" s="241"/>
      <c r="O3446" s="241"/>
      <c r="P3446" s="241"/>
      <c r="Q3446" s="241"/>
      <c r="R3446" s="241"/>
      <c r="S3446" s="241"/>
      <c r="T3446" s="242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3" t="s">
        <v>153</v>
      </c>
      <c r="AU3446" s="243" t="s">
        <v>79</v>
      </c>
      <c r="AV3446" s="13" t="s">
        <v>77</v>
      </c>
      <c r="AW3446" s="13" t="s">
        <v>31</v>
      </c>
      <c r="AX3446" s="13" t="s">
        <v>69</v>
      </c>
      <c r="AY3446" s="243" t="s">
        <v>142</v>
      </c>
    </row>
    <row r="3447" s="14" customFormat="1">
      <c r="A3447" s="14"/>
      <c r="B3447" s="244"/>
      <c r="C3447" s="245"/>
      <c r="D3447" s="235" t="s">
        <v>153</v>
      </c>
      <c r="E3447" s="246" t="s">
        <v>19</v>
      </c>
      <c r="F3447" s="247" t="s">
        <v>5173</v>
      </c>
      <c r="G3447" s="245"/>
      <c r="H3447" s="248">
        <v>4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153</v>
      </c>
      <c r="AU3447" s="254" t="s">
        <v>79</v>
      </c>
      <c r="AV3447" s="14" t="s">
        <v>79</v>
      </c>
      <c r="AW3447" s="14" t="s">
        <v>31</v>
      </c>
      <c r="AX3447" s="14" t="s">
        <v>69</v>
      </c>
      <c r="AY3447" s="254" t="s">
        <v>142</v>
      </c>
    </row>
    <row r="3448" s="15" customFormat="1">
      <c r="A3448" s="15"/>
      <c r="B3448" s="255"/>
      <c r="C3448" s="256"/>
      <c r="D3448" s="235" t="s">
        <v>153</v>
      </c>
      <c r="E3448" s="257" t="s">
        <v>19</v>
      </c>
      <c r="F3448" s="258" t="s">
        <v>158</v>
      </c>
      <c r="G3448" s="256"/>
      <c r="H3448" s="259">
        <v>10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153</v>
      </c>
      <c r="AU3448" s="265" t="s">
        <v>79</v>
      </c>
      <c r="AV3448" s="15" t="s">
        <v>149</v>
      </c>
      <c r="AW3448" s="15" t="s">
        <v>31</v>
      </c>
      <c r="AX3448" s="15" t="s">
        <v>77</v>
      </c>
      <c r="AY3448" s="265" t="s">
        <v>142</v>
      </c>
    </row>
    <row r="3449" s="2" customFormat="1" ht="16.5" customHeight="1">
      <c r="A3449" s="41"/>
      <c r="B3449" s="42"/>
      <c r="C3449" s="277" t="s">
        <v>4560</v>
      </c>
      <c r="D3449" s="277" t="s">
        <v>275</v>
      </c>
      <c r="E3449" s="278" t="s">
        <v>5174</v>
      </c>
      <c r="F3449" s="279" t="s">
        <v>5175</v>
      </c>
      <c r="G3449" s="280" t="s">
        <v>166</v>
      </c>
      <c r="H3449" s="281">
        <v>10</v>
      </c>
      <c r="I3449" s="282"/>
      <c r="J3449" s="283">
        <f>ROUND(I3449*H3449,2)</f>
        <v>0</v>
      </c>
      <c r="K3449" s="279" t="s">
        <v>148</v>
      </c>
      <c r="L3449" s="284"/>
      <c r="M3449" s="285" t="s">
        <v>19</v>
      </c>
      <c r="N3449" s="286" t="s">
        <v>40</v>
      </c>
      <c r="O3449" s="87"/>
      <c r="P3449" s="224">
        <f>O3449*H3449</f>
        <v>0</v>
      </c>
      <c r="Q3449" s="224">
        <v>0.0022000000000000001</v>
      </c>
      <c r="R3449" s="224">
        <f>Q3449*H3449</f>
        <v>0.022000000000000002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349</v>
      </c>
      <c r="AT3449" s="226" t="s">
        <v>275</v>
      </c>
      <c r="AU3449" s="226" t="s">
        <v>79</v>
      </c>
      <c r="AY3449" s="20" t="s">
        <v>142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77</v>
      </c>
      <c r="BK3449" s="227">
        <f>ROUND(I3449*H3449,2)</f>
        <v>0</v>
      </c>
      <c r="BL3449" s="20" t="s">
        <v>248</v>
      </c>
      <c r="BM3449" s="226" t="s">
        <v>5176</v>
      </c>
    </row>
    <row r="3450" s="2" customFormat="1" ht="33" customHeight="1">
      <c r="A3450" s="41"/>
      <c r="B3450" s="42"/>
      <c r="C3450" s="215" t="s">
        <v>5177</v>
      </c>
      <c r="D3450" s="215" t="s">
        <v>144</v>
      </c>
      <c r="E3450" s="216" t="s">
        <v>5178</v>
      </c>
      <c r="F3450" s="217" t="s">
        <v>5179</v>
      </c>
      <c r="G3450" s="218" t="s">
        <v>166</v>
      </c>
      <c r="H3450" s="219">
        <v>1</v>
      </c>
      <c r="I3450" s="220"/>
      <c r="J3450" s="221">
        <f>ROUND(I3450*H3450,2)</f>
        <v>0</v>
      </c>
      <c r="K3450" s="217" t="s">
        <v>19</v>
      </c>
      <c r="L3450" s="47"/>
      <c r="M3450" s="222" t="s">
        <v>19</v>
      </c>
      <c r="N3450" s="223" t="s">
        <v>40</v>
      </c>
      <c r="O3450" s="87"/>
      <c r="P3450" s="224">
        <f>O3450*H3450</f>
        <v>0</v>
      </c>
      <c r="Q3450" s="224">
        <v>0.00025999999999999998</v>
      </c>
      <c r="R3450" s="224">
        <f>Q3450*H3450</f>
        <v>0.00025999999999999998</v>
      </c>
      <c r="S3450" s="224">
        <v>0</v>
      </c>
      <c r="T3450" s="225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6" t="s">
        <v>248</v>
      </c>
      <c r="AT3450" s="226" t="s">
        <v>144</v>
      </c>
      <c r="AU3450" s="226" t="s">
        <v>79</v>
      </c>
      <c r="AY3450" s="20" t="s">
        <v>142</v>
      </c>
      <c r="BE3450" s="227">
        <f>IF(N3450="základní",J3450,0)</f>
        <v>0</v>
      </c>
      <c r="BF3450" s="227">
        <f>IF(N3450="snížená",J3450,0)</f>
        <v>0</v>
      </c>
      <c r="BG3450" s="227">
        <f>IF(N3450="zákl. přenesená",J3450,0)</f>
        <v>0</v>
      </c>
      <c r="BH3450" s="227">
        <f>IF(N3450="sníž. přenesená",J3450,0)</f>
        <v>0</v>
      </c>
      <c r="BI3450" s="227">
        <f>IF(N3450="nulová",J3450,0)</f>
        <v>0</v>
      </c>
      <c r="BJ3450" s="20" t="s">
        <v>77</v>
      </c>
      <c r="BK3450" s="227">
        <f>ROUND(I3450*H3450,2)</f>
        <v>0</v>
      </c>
      <c r="BL3450" s="20" t="s">
        <v>248</v>
      </c>
      <c r="BM3450" s="226" t="s">
        <v>5180</v>
      </c>
    </row>
    <row r="3451" s="2" customFormat="1" ht="21.75" customHeight="1">
      <c r="A3451" s="41"/>
      <c r="B3451" s="42"/>
      <c r="C3451" s="277" t="s">
        <v>5181</v>
      </c>
      <c r="D3451" s="277" t="s">
        <v>275</v>
      </c>
      <c r="E3451" s="278" t="s">
        <v>5182</v>
      </c>
      <c r="F3451" s="279" t="s">
        <v>5183</v>
      </c>
      <c r="G3451" s="280" t="s">
        <v>166</v>
      </c>
      <c r="H3451" s="281">
        <v>1</v>
      </c>
      <c r="I3451" s="282"/>
      <c r="J3451" s="283">
        <f>ROUND(I3451*H3451,2)</f>
        <v>0</v>
      </c>
      <c r="K3451" s="279" t="s">
        <v>19</v>
      </c>
      <c r="L3451" s="284"/>
      <c r="M3451" s="285" t="s">
        <v>19</v>
      </c>
      <c r="N3451" s="286" t="s">
        <v>40</v>
      </c>
      <c r="O3451" s="87"/>
      <c r="P3451" s="224">
        <f>O3451*H3451</f>
        <v>0</v>
      </c>
      <c r="Q3451" s="224">
        <v>0.025999999999999999</v>
      </c>
      <c r="R3451" s="224">
        <f>Q3451*H3451</f>
        <v>0.025999999999999999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349</v>
      </c>
      <c r="AT3451" s="226" t="s">
        <v>275</v>
      </c>
      <c r="AU3451" s="226" t="s">
        <v>79</v>
      </c>
      <c r="AY3451" s="20" t="s">
        <v>142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77</v>
      </c>
      <c r="BK3451" s="227">
        <f>ROUND(I3451*H3451,2)</f>
        <v>0</v>
      </c>
      <c r="BL3451" s="20" t="s">
        <v>248</v>
      </c>
      <c r="BM3451" s="226" t="s">
        <v>5184</v>
      </c>
    </row>
    <row r="3452" s="2" customFormat="1" ht="24.15" customHeight="1">
      <c r="A3452" s="41"/>
      <c r="B3452" s="42"/>
      <c r="C3452" s="215" t="s">
        <v>5185</v>
      </c>
      <c r="D3452" s="215" t="s">
        <v>144</v>
      </c>
      <c r="E3452" s="216" t="s">
        <v>5186</v>
      </c>
      <c r="F3452" s="217" t="s">
        <v>5187</v>
      </c>
      <c r="G3452" s="218" t="s">
        <v>166</v>
      </c>
      <c r="H3452" s="219">
        <v>51</v>
      </c>
      <c r="I3452" s="220"/>
      <c r="J3452" s="221">
        <f>ROUND(I3452*H3452,2)</f>
        <v>0</v>
      </c>
      <c r="K3452" s="217" t="s">
        <v>148</v>
      </c>
      <c r="L3452" s="47"/>
      <c r="M3452" s="222" t="s">
        <v>19</v>
      </c>
      <c r="N3452" s="223" t="s">
        <v>40</v>
      </c>
      <c r="O3452" s="87"/>
      <c r="P3452" s="224">
        <f>O3452*H3452</f>
        <v>0</v>
      </c>
      <c r="Q3452" s="224">
        <v>0.00046999999999999999</v>
      </c>
      <c r="R3452" s="224">
        <f>Q3452*H3452</f>
        <v>0.023969999999999998</v>
      </c>
      <c r="S3452" s="224">
        <v>0</v>
      </c>
      <c r="T3452" s="225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6" t="s">
        <v>248</v>
      </c>
      <c r="AT3452" s="226" t="s">
        <v>144</v>
      </c>
      <c r="AU3452" s="226" t="s">
        <v>79</v>
      </c>
      <c r="AY3452" s="20" t="s">
        <v>142</v>
      </c>
      <c r="BE3452" s="227">
        <f>IF(N3452="základní",J3452,0)</f>
        <v>0</v>
      </c>
      <c r="BF3452" s="227">
        <f>IF(N3452="snížená",J3452,0)</f>
        <v>0</v>
      </c>
      <c r="BG3452" s="227">
        <f>IF(N3452="zákl. přenesená",J3452,0)</f>
        <v>0</v>
      </c>
      <c r="BH3452" s="227">
        <f>IF(N3452="sníž. přenesená",J3452,0)</f>
        <v>0</v>
      </c>
      <c r="BI3452" s="227">
        <f>IF(N3452="nulová",J3452,0)</f>
        <v>0</v>
      </c>
      <c r="BJ3452" s="20" t="s">
        <v>77</v>
      </c>
      <c r="BK3452" s="227">
        <f>ROUND(I3452*H3452,2)</f>
        <v>0</v>
      </c>
      <c r="BL3452" s="20" t="s">
        <v>248</v>
      </c>
      <c r="BM3452" s="226" t="s">
        <v>5188</v>
      </c>
    </row>
    <row r="3453" s="2" customFormat="1">
      <c r="A3453" s="41"/>
      <c r="B3453" s="42"/>
      <c r="C3453" s="43"/>
      <c r="D3453" s="228" t="s">
        <v>151</v>
      </c>
      <c r="E3453" s="43"/>
      <c r="F3453" s="229" t="s">
        <v>5189</v>
      </c>
      <c r="G3453" s="43"/>
      <c r="H3453" s="43"/>
      <c r="I3453" s="230"/>
      <c r="J3453" s="43"/>
      <c r="K3453" s="43"/>
      <c r="L3453" s="47"/>
      <c r="M3453" s="231"/>
      <c r="N3453" s="232"/>
      <c r="O3453" s="87"/>
      <c r="P3453" s="87"/>
      <c r="Q3453" s="87"/>
      <c r="R3453" s="87"/>
      <c r="S3453" s="87"/>
      <c r="T3453" s="88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20" t="s">
        <v>151</v>
      </c>
      <c r="AU3453" s="20" t="s">
        <v>79</v>
      </c>
    </row>
    <row r="3454" s="14" customFormat="1">
      <c r="A3454" s="14"/>
      <c r="B3454" s="244"/>
      <c r="C3454" s="245"/>
      <c r="D3454" s="235" t="s">
        <v>153</v>
      </c>
      <c r="E3454" s="246" t="s">
        <v>19</v>
      </c>
      <c r="F3454" s="247" t="s">
        <v>5190</v>
      </c>
      <c r="G3454" s="245"/>
      <c r="H3454" s="248">
        <v>51</v>
      </c>
      <c r="I3454" s="249"/>
      <c r="J3454" s="245"/>
      <c r="K3454" s="245"/>
      <c r="L3454" s="250"/>
      <c r="M3454" s="251"/>
      <c r="N3454" s="252"/>
      <c r="O3454" s="252"/>
      <c r="P3454" s="252"/>
      <c r="Q3454" s="252"/>
      <c r="R3454" s="252"/>
      <c r="S3454" s="252"/>
      <c r="T3454" s="253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4" t="s">
        <v>153</v>
      </c>
      <c r="AU3454" s="254" t="s">
        <v>79</v>
      </c>
      <c r="AV3454" s="14" t="s">
        <v>79</v>
      </c>
      <c r="AW3454" s="14" t="s">
        <v>31</v>
      </c>
      <c r="AX3454" s="14" t="s">
        <v>69</v>
      </c>
      <c r="AY3454" s="254" t="s">
        <v>142</v>
      </c>
    </row>
    <row r="3455" s="15" customFormat="1">
      <c r="A3455" s="15"/>
      <c r="B3455" s="255"/>
      <c r="C3455" s="256"/>
      <c r="D3455" s="235" t="s">
        <v>153</v>
      </c>
      <c r="E3455" s="257" t="s">
        <v>19</v>
      </c>
      <c r="F3455" s="258" t="s">
        <v>158</v>
      </c>
      <c r="G3455" s="256"/>
      <c r="H3455" s="259">
        <v>51</v>
      </c>
      <c r="I3455" s="260"/>
      <c r="J3455" s="256"/>
      <c r="K3455" s="256"/>
      <c r="L3455" s="261"/>
      <c r="M3455" s="262"/>
      <c r="N3455" s="263"/>
      <c r="O3455" s="263"/>
      <c r="P3455" s="263"/>
      <c r="Q3455" s="263"/>
      <c r="R3455" s="263"/>
      <c r="S3455" s="263"/>
      <c r="T3455" s="264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T3455" s="265" t="s">
        <v>153</v>
      </c>
      <c r="AU3455" s="265" t="s">
        <v>79</v>
      </c>
      <c r="AV3455" s="15" t="s">
        <v>149</v>
      </c>
      <c r="AW3455" s="15" t="s">
        <v>31</v>
      </c>
      <c r="AX3455" s="15" t="s">
        <v>77</v>
      </c>
      <c r="AY3455" s="265" t="s">
        <v>142</v>
      </c>
    </row>
    <row r="3456" s="2" customFormat="1" ht="21.75" customHeight="1">
      <c r="A3456" s="41"/>
      <c r="B3456" s="42"/>
      <c r="C3456" s="277" t="s">
        <v>5191</v>
      </c>
      <c r="D3456" s="277" t="s">
        <v>275</v>
      </c>
      <c r="E3456" s="278" t="s">
        <v>5192</v>
      </c>
      <c r="F3456" s="279" t="s">
        <v>5193</v>
      </c>
      <c r="G3456" s="280" t="s">
        <v>166</v>
      </c>
      <c r="H3456" s="281">
        <v>51</v>
      </c>
      <c r="I3456" s="282"/>
      <c r="J3456" s="283">
        <f>ROUND(I3456*H3456,2)</f>
        <v>0</v>
      </c>
      <c r="K3456" s="279" t="s">
        <v>148</v>
      </c>
      <c r="L3456" s="284"/>
      <c r="M3456" s="285" t="s">
        <v>19</v>
      </c>
      <c r="N3456" s="286" t="s">
        <v>40</v>
      </c>
      <c r="O3456" s="87"/>
      <c r="P3456" s="224">
        <f>O3456*H3456</f>
        <v>0</v>
      </c>
      <c r="Q3456" s="224">
        <v>0.016</v>
      </c>
      <c r="R3456" s="224">
        <f>Q3456*H3456</f>
        <v>0.81600000000000006</v>
      </c>
      <c r="S3456" s="224">
        <v>0</v>
      </c>
      <c r="T3456" s="225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26" t="s">
        <v>349</v>
      </c>
      <c r="AT3456" s="226" t="s">
        <v>275</v>
      </c>
      <c r="AU3456" s="226" t="s">
        <v>79</v>
      </c>
      <c r="AY3456" s="20" t="s">
        <v>142</v>
      </c>
      <c r="BE3456" s="227">
        <f>IF(N3456="základní",J3456,0)</f>
        <v>0</v>
      </c>
      <c r="BF3456" s="227">
        <f>IF(N3456="snížená",J3456,0)</f>
        <v>0</v>
      </c>
      <c r="BG3456" s="227">
        <f>IF(N3456="zákl. přenesená",J3456,0)</f>
        <v>0</v>
      </c>
      <c r="BH3456" s="227">
        <f>IF(N3456="sníž. přenesená",J3456,0)</f>
        <v>0</v>
      </c>
      <c r="BI3456" s="227">
        <f>IF(N3456="nulová",J3456,0)</f>
        <v>0</v>
      </c>
      <c r="BJ3456" s="20" t="s">
        <v>77</v>
      </c>
      <c r="BK3456" s="227">
        <f>ROUND(I3456*H3456,2)</f>
        <v>0</v>
      </c>
      <c r="BL3456" s="20" t="s">
        <v>248</v>
      </c>
      <c r="BM3456" s="226" t="s">
        <v>5194</v>
      </c>
    </row>
    <row r="3457" s="2" customFormat="1" ht="24.15" customHeight="1">
      <c r="A3457" s="41"/>
      <c r="B3457" s="42"/>
      <c r="C3457" s="215" t="s">
        <v>5195</v>
      </c>
      <c r="D3457" s="215" t="s">
        <v>144</v>
      </c>
      <c r="E3457" s="216" t="s">
        <v>5196</v>
      </c>
      <c r="F3457" s="217" t="s">
        <v>5197</v>
      </c>
      <c r="G3457" s="218" t="s">
        <v>166</v>
      </c>
      <c r="H3457" s="219">
        <v>34</v>
      </c>
      <c r="I3457" s="220"/>
      <c r="J3457" s="221">
        <f>ROUND(I3457*H3457,2)</f>
        <v>0</v>
      </c>
      <c r="K3457" s="217" t="s">
        <v>148</v>
      </c>
      <c r="L3457" s="47"/>
      <c r="M3457" s="222" t="s">
        <v>19</v>
      </c>
      <c r="N3457" s="223" t="s">
        <v>40</v>
      </c>
      <c r="O3457" s="87"/>
      <c r="P3457" s="224">
        <f>O3457*H3457</f>
        <v>0</v>
      </c>
      <c r="Q3457" s="224">
        <v>0.00040000000000000002</v>
      </c>
      <c r="R3457" s="224">
        <f>Q3457*H3457</f>
        <v>0.013600000000000001</v>
      </c>
      <c r="S3457" s="224">
        <v>0</v>
      </c>
      <c r="T3457" s="225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6" t="s">
        <v>248</v>
      </c>
      <c r="AT3457" s="226" t="s">
        <v>144</v>
      </c>
      <c r="AU3457" s="226" t="s">
        <v>79</v>
      </c>
      <c r="AY3457" s="20" t="s">
        <v>142</v>
      </c>
      <c r="BE3457" s="227">
        <f>IF(N3457="základní",J3457,0)</f>
        <v>0</v>
      </c>
      <c r="BF3457" s="227">
        <f>IF(N3457="snížená",J3457,0)</f>
        <v>0</v>
      </c>
      <c r="BG3457" s="227">
        <f>IF(N3457="zákl. přenesená",J3457,0)</f>
        <v>0</v>
      </c>
      <c r="BH3457" s="227">
        <f>IF(N3457="sníž. přenesená",J3457,0)</f>
        <v>0</v>
      </c>
      <c r="BI3457" s="227">
        <f>IF(N3457="nulová",J3457,0)</f>
        <v>0</v>
      </c>
      <c r="BJ3457" s="20" t="s">
        <v>77</v>
      </c>
      <c r="BK3457" s="227">
        <f>ROUND(I3457*H3457,2)</f>
        <v>0</v>
      </c>
      <c r="BL3457" s="20" t="s">
        <v>248</v>
      </c>
      <c r="BM3457" s="226" t="s">
        <v>5198</v>
      </c>
    </row>
    <row r="3458" s="2" customFormat="1">
      <c r="A3458" s="41"/>
      <c r="B3458" s="42"/>
      <c r="C3458" s="43"/>
      <c r="D3458" s="228" t="s">
        <v>151</v>
      </c>
      <c r="E3458" s="43"/>
      <c r="F3458" s="229" t="s">
        <v>5199</v>
      </c>
      <c r="G3458" s="43"/>
      <c r="H3458" s="43"/>
      <c r="I3458" s="230"/>
      <c r="J3458" s="43"/>
      <c r="K3458" s="43"/>
      <c r="L3458" s="47"/>
      <c r="M3458" s="231"/>
      <c r="N3458" s="232"/>
      <c r="O3458" s="87"/>
      <c r="P3458" s="87"/>
      <c r="Q3458" s="87"/>
      <c r="R3458" s="87"/>
      <c r="S3458" s="87"/>
      <c r="T3458" s="88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20" t="s">
        <v>151</v>
      </c>
      <c r="AU3458" s="20" t="s">
        <v>79</v>
      </c>
    </row>
    <row r="3459" s="14" customFormat="1">
      <c r="A3459" s="14"/>
      <c r="B3459" s="244"/>
      <c r="C3459" s="245"/>
      <c r="D3459" s="235" t="s">
        <v>153</v>
      </c>
      <c r="E3459" s="246" t="s">
        <v>19</v>
      </c>
      <c r="F3459" s="247" t="s">
        <v>5200</v>
      </c>
      <c r="G3459" s="245"/>
      <c r="H3459" s="248">
        <v>30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153</v>
      </c>
      <c r="AU3459" s="254" t="s">
        <v>79</v>
      </c>
      <c r="AV3459" s="14" t="s">
        <v>79</v>
      </c>
      <c r="AW3459" s="14" t="s">
        <v>31</v>
      </c>
      <c r="AX3459" s="14" t="s">
        <v>69</v>
      </c>
      <c r="AY3459" s="254" t="s">
        <v>142</v>
      </c>
    </row>
    <row r="3460" s="14" customFormat="1">
      <c r="A3460" s="14"/>
      <c r="B3460" s="244"/>
      <c r="C3460" s="245"/>
      <c r="D3460" s="235" t="s">
        <v>153</v>
      </c>
      <c r="E3460" s="246" t="s">
        <v>19</v>
      </c>
      <c r="F3460" s="247" t="s">
        <v>5201</v>
      </c>
      <c r="G3460" s="245"/>
      <c r="H3460" s="248">
        <v>4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153</v>
      </c>
      <c r="AU3460" s="254" t="s">
        <v>79</v>
      </c>
      <c r="AV3460" s="14" t="s">
        <v>79</v>
      </c>
      <c r="AW3460" s="14" t="s">
        <v>31</v>
      </c>
      <c r="AX3460" s="14" t="s">
        <v>69</v>
      </c>
      <c r="AY3460" s="254" t="s">
        <v>142</v>
      </c>
    </row>
    <row r="3461" s="15" customFormat="1">
      <c r="A3461" s="15"/>
      <c r="B3461" s="255"/>
      <c r="C3461" s="256"/>
      <c r="D3461" s="235" t="s">
        <v>153</v>
      </c>
      <c r="E3461" s="257" t="s">
        <v>19</v>
      </c>
      <c r="F3461" s="258" t="s">
        <v>158</v>
      </c>
      <c r="G3461" s="256"/>
      <c r="H3461" s="259">
        <v>34</v>
      </c>
      <c r="I3461" s="260"/>
      <c r="J3461" s="256"/>
      <c r="K3461" s="256"/>
      <c r="L3461" s="261"/>
      <c r="M3461" s="262"/>
      <c r="N3461" s="263"/>
      <c r="O3461" s="263"/>
      <c r="P3461" s="263"/>
      <c r="Q3461" s="263"/>
      <c r="R3461" s="263"/>
      <c r="S3461" s="263"/>
      <c r="T3461" s="264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T3461" s="265" t="s">
        <v>153</v>
      </c>
      <c r="AU3461" s="265" t="s">
        <v>79</v>
      </c>
      <c r="AV3461" s="15" t="s">
        <v>149</v>
      </c>
      <c r="AW3461" s="15" t="s">
        <v>31</v>
      </c>
      <c r="AX3461" s="15" t="s">
        <v>77</v>
      </c>
      <c r="AY3461" s="265" t="s">
        <v>142</v>
      </c>
    </row>
    <row r="3462" s="2" customFormat="1" ht="24.15" customHeight="1">
      <c r="A3462" s="41"/>
      <c r="B3462" s="42"/>
      <c r="C3462" s="277" t="s">
        <v>5202</v>
      </c>
      <c r="D3462" s="277" t="s">
        <v>275</v>
      </c>
      <c r="E3462" s="278" t="s">
        <v>5203</v>
      </c>
      <c r="F3462" s="279" t="s">
        <v>5204</v>
      </c>
      <c r="G3462" s="280" t="s">
        <v>166</v>
      </c>
      <c r="H3462" s="281">
        <v>34</v>
      </c>
      <c r="I3462" s="282"/>
      <c r="J3462" s="283">
        <f>ROUND(I3462*H3462,2)</f>
        <v>0</v>
      </c>
      <c r="K3462" s="279" t="s">
        <v>148</v>
      </c>
      <c r="L3462" s="284"/>
      <c r="M3462" s="285" t="s">
        <v>19</v>
      </c>
      <c r="N3462" s="286" t="s">
        <v>40</v>
      </c>
      <c r="O3462" s="87"/>
      <c r="P3462" s="224">
        <f>O3462*H3462</f>
        <v>0</v>
      </c>
      <c r="Q3462" s="224">
        <v>0.016</v>
      </c>
      <c r="R3462" s="224">
        <f>Q3462*H3462</f>
        <v>0.54400000000000004</v>
      </c>
      <c r="S3462" s="224">
        <v>0</v>
      </c>
      <c r="T3462" s="225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6" t="s">
        <v>349</v>
      </c>
      <c r="AT3462" s="226" t="s">
        <v>275</v>
      </c>
      <c r="AU3462" s="226" t="s">
        <v>79</v>
      </c>
      <c r="AY3462" s="20" t="s">
        <v>142</v>
      </c>
      <c r="BE3462" s="227">
        <f>IF(N3462="základní",J3462,0)</f>
        <v>0</v>
      </c>
      <c r="BF3462" s="227">
        <f>IF(N3462="snížená",J3462,0)</f>
        <v>0</v>
      </c>
      <c r="BG3462" s="227">
        <f>IF(N3462="zákl. přenesená",J3462,0)</f>
        <v>0</v>
      </c>
      <c r="BH3462" s="227">
        <f>IF(N3462="sníž. přenesená",J3462,0)</f>
        <v>0</v>
      </c>
      <c r="BI3462" s="227">
        <f>IF(N3462="nulová",J3462,0)</f>
        <v>0</v>
      </c>
      <c r="BJ3462" s="20" t="s">
        <v>77</v>
      </c>
      <c r="BK3462" s="227">
        <f>ROUND(I3462*H3462,2)</f>
        <v>0</v>
      </c>
      <c r="BL3462" s="20" t="s">
        <v>248</v>
      </c>
      <c r="BM3462" s="226" t="s">
        <v>5205</v>
      </c>
    </row>
    <row r="3463" s="2" customFormat="1" ht="24.15" customHeight="1">
      <c r="A3463" s="41"/>
      <c r="B3463" s="42"/>
      <c r="C3463" s="215" t="s">
        <v>5206</v>
      </c>
      <c r="D3463" s="215" t="s">
        <v>144</v>
      </c>
      <c r="E3463" s="216" t="s">
        <v>5207</v>
      </c>
      <c r="F3463" s="217" t="s">
        <v>5208</v>
      </c>
      <c r="G3463" s="218" t="s">
        <v>166</v>
      </c>
      <c r="H3463" s="219">
        <v>4</v>
      </c>
      <c r="I3463" s="220"/>
      <c r="J3463" s="221">
        <f>ROUND(I3463*H3463,2)</f>
        <v>0</v>
      </c>
      <c r="K3463" s="217" t="s">
        <v>4783</v>
      </c>
      <c r="L3463" s="47"/>
      <c r="M3463" s="222" t="s">
        <v>19</v>
      </c>
      <c r="N3463" s="223" t="s">
        <v>40</v>
      </c>
      <c r="O3463" s="87"/>
      <c r="P3463" s="224">
        <f>O3463*H3463</f>
        <v>0</v>
      </c>
      <c r="Q3463" s="224">
        <v>0</v>
      </c>
      <c r="R3463" s="224">
        <f>Q3463*H3463</f>
        <v>0</v>
      </c>
      <c r="S3463" s="224">
        <v>0</v>
      </c>
      <c r="T3463" s="225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6" t="s">
        <v>248</v>
      </c>
      <c r="AT3463" s="226" t="s">
        <v>144</v>
      </c>
      <c r="AU3463" s="226" t="s">
        <v>79</v>
      </c>
      <c r="AY3463" s="20" t="s">
        <v>142</v>
      </c>
      <c r="BE3463" s="227">
        <f>IF(N3463="základní",J3463,0)</f>
        <v>0</v>
      </c>
      <c r="BF3463" s="227">
        <f>IF(N3463="snížená",J3463,0)</f>
        <v>0</v>
      </c>
      <c r="BG3463" s="227">
        <f>IF(N3463="zákl. přenesená",J3463,0)</f>
        <v>0</v>
      </c>
      <c r="BH3463" s="227">
        <f>IF(N3463="sníž. přenesená",J3463,0)</f>
        <v>0</v>
      </c>
      <c r="BI3463" s="227">
        <f>IF(N3463="nulová",J3463,0)</f>
        <v>0</v>
      </c>
      <c r="BJ3463" s="20" t="s">
        <v>77</v>
      </c>
      <c r="BK3463" s="227">
        <f>ROUND(I3463*H3463,2)</f>
        <v>0</v>
      </c>
      <c r="BL3463" s="20" t="s">
        <v>248</v>
      </c>
      <c r="BM3463" s="226" t="s">
        <v>5209</v>
      </c>
    </row>
    <row r="3464" s="2" customFormat="1">
      <c r="A3464" s="41"/>
      <c r="B3464" s="42"/>
      <c r="C3464" s="43"/>
      <c r="D3464" s="228" t="s">
        <v>151</v>
      </c>
      <c r="E3464" s="43"/>
      <c r="F3464" s="229" t="s">
        <v>5210</v>
      </c>
      <c r="G3464" s="43"/>
      <c r="H3464" s="43"/>
      <c r="I3464" s="230"/>
      <c r="J3464" s="43"/>
      <c r="K3464" s="43"/>
      <c r="L3464" s="47"/>
      <c r="M3464" s="231"/>
      <c r="N3464" s="232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151</v>
      </c>
      <c r="AU3464" s="20" t="s">
        <v>79</v>
      </c>
    </row>
    <row r="3465" s="13" customFormat="1">
      <c r="A3465" s="13"/>
      <c r="B3465" s="233"/>
      <c r="C3465" s="234"/>
      <c r="D3465" s="235" t="s">
        <v>153</v>
      </c>
      <c r="E3465" s="236" t="s">
        <v>19</v>
      </c>
      <c r="F3465" s="237" t="s">
        <v>5211</v>
      </c>
      <c r="G3465" s="234"/>
      <c r="H3465" s="236" t="s">
        <v>19</v>
      </c>
      <c r="I3465" s="238"/>
      <c r="J3465" s="234"/>
      <c r="K3465" s="234"/>
      <c r="L3465" s="239"/>
      <c r="M3465" s="240"/>
      <c r="N3465" s="241"/>
      <c r="O3465" s="241"/>
      <c r="P3465" s="241"/>
      <c r="Q3465" s="241"/>
      <c r="R3465" s="241"/>
      <c r="S3465" s="241"/>
      <c r="T3465" s="242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3" t="s">
        <v>153</v>
      </c>
      <c r="AU3465" s="243" t="s">
        <v>79</v>
      </c>
      <c r="AV3465" s="13" t="s">
        <v>77</v>
      </c>
      <c r="AW3465" s="13" t="s">
        <v>31</v>
      </c>
      <c r="AX3465" s="13" t="s">
        <v>69</v>
      </c>
      <c r="AY3465" s="243" t="s">
        <v>142</v>
      </c>
    </row>
    <row r="3466" s="14" customFormat="1">
      <c r="A3466" s="14"/>
      <c r="B3466" s="244"/>
      <c r="C3466" s="245"/>
      <c r="D3466" s="235" t="s">
        <v>153</v>
      </c>
      <c r="E3466" s="246" t="s">
        <v>19</v>
      </c>
      <c r="F3466" s="247" t="s">
        <v>79</v>
      </c>
      <c r="G3466" s="245"/>
      <c r="H3466" s="248">
        <v>2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153</v>
      </c>
      <c r="AU3466" s="254" t="s">
        <v>79</v>
      </c>
      <c r="AV3466" s="14" t="s">
        <v>79</v>
      </c>
      <c r="AW3466" s="14" t="s">
        <v>31</v>
      </c>
      <c r="AX3466" s="14" t="s">
        <v>69</v>
      </c>
      <c r="AY3466" s="254" t="s">
        <v>142</v>
      </c>
    </row>
    <row r="3467" s="13" customFormat="1">
      <c r="A3467" s="13"/>
      <c r="B3467" s="233"/>
      <c r="C3467" s="234"/>
      <c r="D3467" s="235" t="s">
        <v>153</v>
      </c>
      <c r="E3467" s="236" t="s">
        <v>19</v>
      </c>
      <c r="F3467" s="237" t="s">
        <v>5212</v>
      </c>
      <c r="G3467" s="234"/>
      <c r="H3467" s="236" t="s">
        <v>19</v>
      </c>
      <c r="I3467" s="238"/>
      <c r="J3467" s="234"/>
      <c r="K3467" s="234"/>
      <c r="L3467" s="239"/>
      <c r="M3467" s="240"/>
      <c r="N3467" s="241"/>
      <c r="O3467" s="241"/>
      <c r="P3467" s="241"/>
      <c r="Q3467" s="241"/>
      <c r="R3467" s="241"/>
      <c r="S3467" s="241"/>
      <c r="T3467" s="242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3" t="s">
        <v>153</v>
      </c>
      <c r="AU3467" s="243" t="s">
        <v>79</v>
      </c>
      <c r="AV3467" s="13" t="s">
        <v>77</v>
      </c>
      <c r="AW3467" s="13" t="s">
        <v>31</v>
      </c>
      <c r="AX3467" s="13" t="s">
        <v>69</v>
      </c>
      <c r="AY3467" s="243" t="s">
        <v>142</v>
      </c>
    </row>
    <row r="3468" s="14" customFormat="1">
      <c r="A3468" s="14"/>
      <c r="B3468" s="244"/>
      <c r="C3468" s="245"/>
      <c r="D3468" s="235" t="s">
        <v>153</v>
      </c>
      <c r="E3468" s="246" t="s">
        <v>19</v>
      </c>
      <c r="F3468" s="247" t="s">
        <v>77</v>
      </c>
      <c r="G3468" s="245"/>
      <c r="H3468" s="248">
        <v>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153</v>
      </c>
      <c r="AU3468" s="254" t="s">
        <v>79</v>
      </c>
      <c r="AV3468" s="14" t="s">
        <v>79</v>
      </c>
      <c r="AW3468" s="14" t="s">
        <v>31</v>
      </c>
      <c r="AX3468" s="14" t="s">
        <v>69</v>
      </c>
      <c r="AY3468" s="254" t="s">
        <v>142</v>
      </c>
    </row>
    <row r="3469" s="13" customFormat="1">
      <c r="A3469" s="13"/>
      <c r="B3469" s="233"/>
      <c r="C3469" s="234"/>
      <c r="D3469" s="235" t="s">
        <v>153</v>
      </c>
      <c r="E3469" s="236" t="s">
        <v>19</v>
      </c>
      <c r="F3469" s="237" t="s">
        <v>5213</v>
      </c>
      <c r="G3469" s="234"/>
      <c r="H3469" s="236" t="s">
        <v>19</v>
      </c>
      <c r="I3469" s="238"/>
      <c r="J3469" s="234"/>
      <c r="K3469" s="234"/>
      <c r="L3469" s="239"/>
      <c r="M3469" s="240"/>
      <c r="N3469" s="241"/>
      <c r="O3469" s="241"/>
      <c r="P3469" s="241"/>
      <c r="Q3469" s="241"/>
      <c r="R3469" s="241"/>
      <c r="S3469" s="241"/>
      <c r="T3469" s="242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3" t="s">
        <v>153</v>
      </c>
      <c r="AU3469" s="243" t="s">
        <v>79</v>
      </c>
      <c r="AV3469" s="13" t="s">
        <v>77</v>
      </c>
      <c r="AW3469" s="13" t="s">
        <v>31</v>
      </c>
      <c r="AX3469" s="13" t="s">
        <v>69</v>
      </c>
      <c r="AY3469" s="243" t="s">
        <v>142</v>
      </c>
    </row>
    <row r="3470" s="14" customFormat="1">
      <c r="A3470" s="14"/>
      <c r="B3470" s="244"/>
      <c r="C3470" s="245"/>
      <c r="D3470" s="235" t="s">
        <v>153</v>
      </c>
      <c r="E3470" s="246" t="s">
        <v>19</v>
      </c>
      <c r="F3470" s="247" t="s">
        <v>77</v>
      </c>
      <c r="G3470" s="245"/>
      <c r="H3470" s="248">
        <v>1</v>
      </c>
      <c r="I3470" s="249"/>
      <c r="J3470" s="245"/>
      <c r="K3470" s="245"/>
      <c r="L3470" s="250"/>
      <c r="M3470" s="251"/>
      <c r="N3470" s="252"/>
      <c r="O3470" s="252"/>
      <c r="P3470" s="252"/>
      <c r="Q3470" s="252"/>
      <c r="R3470" s="252"/>
      <c r="S3470" s="252"/>
      <c r="T3470" s="253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4" t="s">
        <v>153</v>
      </c>
      <c r="AU3470" s="254" t="s">
        <v>79</v>
      </c>
      <c r="AV3470" s="14" t="s">
        <v>79</v>
      </c>
      <c r="AW3470" s="14" t="s">
        <v>31</v>
      </c>
      <c r="AX3470" s="14" t="s">
        <v>69</v>
      </c>
      <c r="AY3470" s="254" t="s">
        <v>142</v>
      </c>
    </row>
    <row r="3471" s="15" customFormat="1">
      <c r="A3471" s="15"/>
      <c r="B3471" s="255"/>
      <c r="C3471" s="256"/>
      <c r="D3471" s="235" t="s">
        <v>153</v>
      </c>
      <c r="E3471" s="257" t="s">
        <v>19</v>
      </c>
      <c r="F3471" s="258" t="s">
        <v>158</v>
      </c>
      <c r="G3471" s="256"/>
      <c r="H3471" s="259">
        <v>4</v>
      </c>
      <c r="I3471" s="260"/>
      <c r="J3471" s="256"/>
      <c r="K3471" s="256"/>
      <c r="L3471" s="261"/>
      <c r="M3471" s="262"/>
      <c r="N3471" s="263"/>
      <c r="O3471" s="263"/>
      <c r="P3471" s="263"/>
      <c r="Q3471" s="263"/>
      <c r="R3471" s="263"/>
      <c r="S3471" s="263"/>
      <c r="T3471" s="264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65" t="s">
        <v>153</v>
      </c>
      <c r="AU3471" s="265" t="s">
        <v>79</v>
      </c>
      <c r="AV3471" s="15" t="s">
        <v>149</v>
      </c>
      <c r="AW3471" s="15" t="s">
        <v>31</v>
      </c>
      <c r="AX3471" s="15" t="s">
        <v>77</v>
      </c>
      <c r="AY3471" s="265" t="s">
        <v>142</v>
      </c>
    </row>
    <row r="3472" s="2" customFormat="1" ht="16.5" customHeight="1">
      <c r="A3472" s="41"/>
      <c r="B3472" s="42"/>
      <c r="C3472" s="277" t="s">
        <v>1007</v>
      </c>
      <c r="D3472" s="277" t="s">
        <v>275</v>
      </c>
      <c r="E3472" s="278" t="s">
        <v>5214</v>
      </c>
      <c r="F3472" s="279" t="s">
        <v>5215</v>
      </c>
      <c r="G3472" s="280" t="s">
        <v>176</v>
      </c>
      <c r="H3472" s="281">
        <v>3.2000000000000002</v>
      </c>
      <c r="I3472" s="282"/>
      <c r="J3472" s="283">
        <f>ROUND(I3472*H3472,2)</f>
        <v>0</v>
      </c>
      <c r="K3472" s="279" t="s">
        <v>148</v>
      </c>
      <c r="L3472" s="284"/>
      <c r="M3472" s="285" t="s">
        <v>19</v>
      </c>
      <c r="N3472" s="286" t="s">
        <v>40</v>
      </c>
      <c r="O3472" s="87"/>
      <c r="P3472" s="224">
        <f>O3472*H3472</f>
        <v>0</v>
      </c>
      <c r="Q3472" s="224">
        <v>0.0015</v>
      </c>
      <c r="R3472" s="224">
        <f>Q3472*H3472</f>
        <v>0.0048000000000000004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349</v>
      </c>
      <c r="AT3472" s="226" t="s">
        <v>275</v>
      </c>
      <c r="AU3472" s="226" t="s">
        <v>79</v>
      </c>
      <c r="AY3472" s="20" t="s">
        <v>142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77</v>
      </c>
      <c r="BK3472" s="227">
        <f>ROUND(I3472*H3472,2)</f>
        <v>0</v>
      </c>
      <c r="BL3472" s="20" t="s">
        <v>248</v>
      </c>
      <c r="BM3472" s="226" t="s">
        <v>5216</v>
      </c>
    </row>
    <row r="3473" s="13" customFormat="1">
      <c r="A3473" s="13"/>
      <c r="B3473" s="233"/>
      <c r="C3473" s="234"/>
      <c r="D3473" s="235" t="s">
        <v>153</v>
      </c>
      <c r="E3473" s="236" t="s">
        <v>19</v>
      </c>
      <c r="F3473" s="237" t="s">
        <v>5211</v>
      </c>
      <c r="G3473" s="234"/>
      <c r="H3473" s="236" t="s">
        <v>19</v>
      </c>
      <c r="I3473" s="238"/>
      <c r="J3473" s="234"/>
      <c r="K3473" s="234"/>
      <c r="L3473" s="239"/>
      <c r="M3473" s="240"/>
      <c r="N3473" s="241"/>
      <c r="O3473" s="241"/>
      <c r="P3473" s="241"/>
      <c r="Q3473" s="241"/>
      <c r="R3473" s="241"/>
      <c r="S3473" s="241"/>
      <c r="T3473" s="242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3" t="s">
        <v>153</v>
      </c>
      <c r="AU3473" s="243" t="s">
        <v>79</v>
      </c>
      <c r="AV3473" s="13" t="s">
        <v>77</v>
      </c>
      <c r="AW3473" s="13" t="s">
        <v>31</v>
      </c>
      <c r="AX3473" s="13" t="s">
        <v>69</v>
      </c>
      <c r="AY3473" s="243" t="s">
        <v>142</v>
      </c>
    </row>
    <row r="3474" s="14" customFormat="1">
      <c r="A3474" s="14"/>
      <c r="B3474" s="244"/>
      <c r="C3474" s="245"/>
      <c r="D3474" s="235" t="s">
        <v>153</v>
      </c>
      <c r="E3474" s="246" t="s">
        <v>19</v>
      </c>
      <c r="F3474" s="247" t="s">
        <v>5217</v>
      </c>
      <c r="G3474" s="245"/>
      <c r="H3474" s="248">
        <v>1.2</v>
      </c>
      <c r="I3474" s="249"/>
      <c r="J3474" s="245"/>
      <c r="K3474" s="245"/>
      <c r="L3474" s="250"/>
      <c r="M3474" s="251"/>
      <c r="N3474" s="252"/>
      <c r="O3474" s="252"/>
      <c r="P3474" s="252"/>
      <c r="Q3474" s="252"/>
      <c r="R3474" s="252"/>
      <c r="S3474" s="252"/>
      <c r="T3474" s="253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4" t="s">
        <v>153</v>
      </c>
      <c r="AU3474" s="254" t="s">
        <v>79</v>
      </c>
      <c r="AV3474" s="14" t="s">
        <v>79</v>
      </c>
      <c r="AW3474" s="14" t="s">
        <v>31</v>
      </c>
      <c r="AX3474" s="14" t="s">
        <v>69</v>
      </c>
      <c r="AY3474" s="254" t="s">
        <v>142</v>
      </c>
    </row>
    <row r="3475" s="13" customFormat="1">
      <c r="A3475" s="13"/>
      <c r="B3475" s="233"/>
      <c r="C3475" s="234"/>
      <c r="D3475" s="235" t="s">
        <v>153</v>
      </c>
      <c r="E3475" s="236" t="s">
        <v>19</v>
      </c>
      <c r="F3475" s="237" t="s">
        <v>5212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153</v>
      </c>
      <c r="AU3475" s="243" t="s">
        <v>79</v>
      </c>
      <c r="AV3475" s="13" t="s">
        <v>77</v>
      </c>
      <c r="AW3475" s="13" t="s">
        <v>31</v>
      </c>
      <c r="AX3475" s="13" t="s">
        <v>69</v>
      </c>
      <c r="AY3475" s="243" t="s">
        <v>142</v>
      </c>
    </row>
    <row r="3476" s="14" customFormat="1">
      <c r="A3476" s="14"/>
      <c r="B3476" s="244"/>
      <c r="C3476" s="245"/>
      <c r="D3476" s="235" t="s">
        <v>153</v>
      </c>
      <c r="E3476" s="246" t="s">
        <v>19</v>
      </c>
      <c r="F3476" s="247" t="s">
        <v>5218</v>
      </c>
      <c r="G3476" s="245"/>
      <c r="H3476" s="248">
        <v>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153</v>
      </c>
      <c r="AU3476" s="254" t="s">
        <v>79</v>
      </c>
      <c r="AV3476" s="14" t="s">
        <v>79</v>
      </c>
      <c r="AW3476" s="14" t="s">
        <v>31</v>
      </c>
      <c r="AX3476" s="14" t="s">
        <v>69</v>
      </c>
      <c r="AY3476" s="254" t="s">
        <v>142</v>
      </c>
    </row>
    <row r="3477" s="13" customFormat="1">
      <c r="A3477" s="13"/>
      <c r="B3477" s="233"/>
      <c r="C3477" s="234"/>
      <c r="D3477" s="235" t="s">
        <v>153</v>
      </c>
      <c r="E3477" s="236" t="s">
        <v>19</v>
      </c>
      <c r="F3477" s="237" t="s">
        <v>5213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153</v>
      </c>
      <c r="AU3477" s="243" t="s">
        <v>79</v>
      </c>
      <c r="AV3477" s="13" t="s">
        <v>77</v>
      </c>
      <c r="AW3477" s="13" t="s">
        <v>31</v>
      </c>
      <c r="AX3477" s="13" t="s">
        <v>69</v>
      </c>
      <c r="AY3477" s="243" t="s">
        <v>142</v>
      </c>
    </row>
    <row r="3478" s="14" customFormat="1">
      <c r="A3478" s="14"/>
      <c r="B3478" s="244"/>
      <c r="C3478" s="245"/>
      <c r="D3478" s="235" t="s">
        <v>153</v>
      </c>
      <c r="E3478" s="246" t="s">
        <v>19</v>
      </c>
      <c r="F3478" s="247" t="s">
        <v>5218</v>
      </c>
      <c r="G3478" s="245"/>
      <c r="H3478" s="248">
        <v>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153</v>
      </c>
      <c r="AU3478" s="254" t="s">
        <v>79</v>
      </c>
      <c r="AV3478" s="14" t="s">
        <v>79</v>
      </c>
      <c r="AW3478" s="14" t="s">
        <v>31</v>
      </c>
      <c r="AX3478" s="14" t="s">
        <v>69</v>
      </c>
      <c r="AY3478" s="254" t="s">
        <v>142</v>
      </c>
    </row>
    <row r="3479" s="15" customFormat="1">
      <c r="A3479" s="15"/>
      <c r="B3479" s="255"/>
      <c r="C3479" s="256"/>
      <c r="D3479" s="235" t="s">
        <v>153</v>
      </c>
      <c r="E3479" s="257" t="s">
        <v>19</v>
      </c>
      <c r="F3479" s="258" t="s">
        <v>158</v>
      </c>
      <c r="G3479" s="256"/>
      <c r="H3479" s="259">
        <v>3.2000000000000002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153</v>
      </c>
      <c r="AU3479" s="265" t="s">
        <v>79</v>
      </c>
      <c r="AV3479" s="15" t="s">
        <v>149</v>
      </c>
      <c r="AW3479" s="15" t="s">
        <v>31</v>
      </c>
      <c r="AX3479" s="15" t="s">
        <v>77</v>
      </c>
      <c r="AY3479" s="265" t="s">
        <v>142</v>
      </c>
    </row>
    <row r="3480" s="2" customFormat="1" ht="24.15" customHeight="1">
      <c r="A3480" s="41"/>
      <c r="B3480" s="42"/>
      <c r="C3480" s="215" t="s">
        <v>5219</v>
      </c>
      <c r="D3480" s="215" t="s">
        <v>144</v>
      </c>
      <c r="E3480" s="216" t="s">
        <v>5220</v>
      </c>
      <c r="F3480" s="217" t="s">
        <v>5221</v>
      </c>
      <c r="G3480" s="218" t="s">
        <v>166</v>
      </c>
      <c r="H3480" s="219">
        <v>5</v>
      </c>
      <c r="I3480" s="220"/>
      <c r="J3480" s="221">
        <f>ROUND(I3480*H3480,2)</f>
        <v>0</v>
      </c>
      <c r="K3480" s="217" t="s">
        <v>4783</v>
      </c>
      <c r="L3480" s="47"/>
      <c r="M3480" s="222" t="s">
        <v>19</v>
      </c>
      <c r="N3480" s="223" t="s">
        <v>40</v>
      </c>
      <c r="O3480" s="87"/>
      <c r="P3480" s="224">
        <f>O3480*H3480</f>
        <v>0</v>
      </c>
      <c r="Q3480" s="224">
        <v>0</v>
      </c>
      <c r="R3480" s="224">
        <f>Q3480*H3480</f>
        <v>0</v>
      </c>
      <c r="S3480" s="224">
        <v>0</v>
      </c>
      <c r="T3480" s="225">
        <f>S3480*H3480</f>
        <v>0</v>
      </c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R3480" s="226" t="s">
        <v>248</v>
      </c>
      <c r="AT3480" s="226" t="s">
        <v>144</v>
      </c>
      <c r="AU3480" s="226" t="s">
        <v>79</v>
      </c>
      <c r="AY3480" s="20" t="s">
        <v>142</v>
      </c>
      <c r="BE3480" s="227">
        <f>IF(N3480="základní",J3480,0)</f>
        <v>0</v>
      </c>
      <c r="BF3480" s="227">
        <f>IF(N3480="snížená",J3480,0)</f>
        <v>0</v>
      </c>
      <c r="BG3480" s="227">
        <f>IF(N3480="zákl. přenesená",J3480,0)</f>
        <v>0</v>
      </c>
      <c r="BH3480" s="227">
        <f>IF(N3480="sníž. přenesená",J3480,0)</f>
        <v>0</v>
      </c>
      <c r="BI3480" s="227">
        <f>IF(N3480="nulová",J3480,0)</f>
        <v>0</v>
      </c>
      <c r="BJ3480" s="20" t="s">
        <v>77</v>
      </c>
      <c r="BK3480" s="227">
        <f>ROUND(I3480*H3480,2)</f>
        <v>0</v>
      </c>
      <c r="BL3480" s="20" t="s">
        <v>248</v>
      </c>
      <c r="BM3480" s="226" t="s">
        <v>5222</v>
      </c>
    </row>
    <row r="3481" s="2" customFormat="1">
      <c r="A3481" s="41"/>
      <c r="B3481" s="42"/>
      <c r="C3481" s="43"/>
      <c r="D3481" s="228" t="s">
        <v>151</v>
      </c>
      <c r="E3481" s="43"/>
      <c r="F3481" s="229" t="s">
        <v>5223</v>
      </c>
      <c r="G3481" s="43"/>
      <c r="H3481" s="43"/>
      <c r="I3481" s="230"/>
      <c r="J3481" s="43"/>
      <c r="K3481" s="43"/>
      <c r="L3481" s="47"/>
      <c r="M3481" s="231"/>
      <c r="N3481" s="232"/>
      <c r="O3481" s="87"/>
      <c r="P3481" s="87"/>
      <c r="Q3481" s="87"/>
      <c r="R3481" s="87"/>
      <c r="S3481" s="87"/>
      <c r="T3481" s="88"/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T3481" s="20" t="s">
        <v>151</v>
      </c>
      <c r="AU3481" s="20" t="s">
        <v>79</v>
      </c>
    </row>
    <row r="3482" s="13" customFormat="1">
      <c r="A3482" s="13"/>
      <c r="B3482" s="233"/>
      <c r="C3482" s="234"/>
      <c r="D3482" s="235" t="s">
        <v>153</v>
      </c>
      <c r="E3482" s="236" t="s">
        <v>19</v>
      </c>
      <c r="F3482" s="237" t="s">
        <v>5224</v>
      </c>
      <c r="G3482" s="234"/>
      <c r="H3482" s="236" t="s">
        <v>19</v>
      </c>
      <c r="I3482" s="238"/>
      <c r="J3482" s="234"/>
      <c r="K3482" s="234"/>
      <c r="L3482" s="239"/>
      <c r="M3482" s="240"/>
      <c r="N3482" s="241"/>
      <c r="O3482" s="241"/>
      <c r="P3482" s="241"/>
      <c r="Q3482" s="241"/>
      <c r="R3482" s="241"/>
      <c r="S3482" s="241"/>
      <c r="T3482" s="242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3" t="s">
        <v>153</v>
      </c>
      <c r="AU3482" s="243" t="s">
        <v>79</v>
      </c>
      <c r="AV3482" s="13" t="s">
        <v>77</v>
      </c>
      <c r="AW3482" s="13" t="s">
        <v>31</v>
      </c>
      <c r="AX3482" s="13" t="s">
        <v>69</v>
      </c>
      <c r="AY3482" s="243" t="s">
        <v>142</v>
      </c>
    </row>
    <row r="3483" s="14" customFormat="1">
      <c r="A3483" s="14"/>
      <c r="B3483" s="244"/>
      <c r="C3483" s="245"/>
      <c r="D3483" s="235" t="s">
        <v>153</v>
      </c>
      <c r="E3483" s="246" t="s">
        <v>19</v>
      </c>
      <c r="F3483" s="247" t="s">
        <v>77</v>
      </c>
      <c r="G3483" s="245"/>
      <c r="H3483" s="248">
        <v>1</v>
      </c>
      <c r="I3483" s="249"/>
      <c r="J3483" s="245"/>
      <c r="K3483" s="245"/>
      <c r="L3483" s="250"/>
      <c r="M3483" s="251"/>
      <c r="N3483" s="252"/>
      <c r="O3483" s="252"/>
      <c r="P3483" s="252"/>
      <c r="Q3483" s="252"/>
      <c r="R3483" s="252"/>
      <c r="S3483" s="252"/>
      <c r="T3483" s="253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4" t="s">
        <v>153</v>
      </c>
      <c r="AU3483" s="254" t="s">
        <v>79</v>
      </c>
      <c r="AV3483" s="14" t="s">
        <v>79</v>
      </c>
      <c r="AW3483" s="14" t="s">
        <v>31</v>
      </c>
      <c r="AX3483" s="14" t="s">
        <v>69</v>
      </c>
      <c r="AY3483" s="254" t="s">
        <v>142</v>
      </c>
    </row>
    <row r="3484" s="13" customFormat="1">
      <c r="A3484" s="13"/>
      <c r="B3484" s="233"/>
      <c r="C3484" s="234"/>
      <c r="D3484" s="235" t="s">
        <v>153</v>
      </c>
      <c r="E3484" s="236" t="s">
        <v>19</v>
      </c>
      <c r="F3484" s="237" t="s">
        <v>5225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153</v>
      </c>
      <c r="AU3484" s="243" t="s">
        <v>79</v>
      </c>
      <c r="AV3484" s="13" t="s">
        <v>77</v>
      </c>
      <c r="AW3484" s="13" t="s">
        <v>31</v>
      </c>
      <c r="AX3484" s="13" t="s">
        <v>69</v>
      </c>
      <c r="AY3484" s="243" t="s">
        <v>142</v>
      </c>
    </row>
    <row r="3485" s="14" customFormat="1">
      <c r="A3485" s="14"/>
      <c r="B3485" s="244"/>
      <c r="C3485" s="245"/>
      <c r="D3485" s="235" t="s">
        <v>153</v>
      </c>
      <c r="E3485" s="246" t="s">
        <v>19</v>
      </c>
      <c r="F3485" s="247" t="s">
        <v>77</v>
      </c>
      <c r="G3485" s="245"/>
      <c r="H3485" s="248">
        <v>1</v>
      </c>
      <c r="I3485" s="249"/>
      <c r="J3485" s="245"/>
      <c r="K3485" s="245"/>
      <c r="L3485" s="250"/>
      <c r="M3485" s="251"/>
      <c r="N3485" s="252"/>
      <c r="O3485" s="252"/>
      <c r="P3485" s="252"/>
      <c r="Q3485" s="252"/>
      <c r="R3485" s="252"/>
      <c r="S3485" s="252"/>
      <c r="T3485" s="253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4" t="s">
        <v>153</v>
      </c>
      <c r="AU3485" s="254" t="s">
        <v>79</v>
      </c>
      <c r="AV3485" s="14" t="s">
        <v>79</v>
      </c>
      <c r="AW3485" s="14" t="s">
        <v>31</v>
      </c>
      <c r="AX3485" s="14" t="s">
        <v>69</v>
      </c>
      <c r="AY3485" s="254" t="s">
        <v>142</v>
      </c>
    </row>
    <row r="3486" s="13" customFormat="1">
      <c r="A3486" s="13"/>
      <c r="B3486" s="233"/>
      <c r="C3486" s="234"/>
      <c r="D3486" s="235" t="s">
        <v>153</v>
      </c>
      <c r="E3486" s="236" t="s">
        <v>19</v>
      </c>
      <c r="F3486" s="237" t="s">
        <v>5226</v>
      </c>
      <c r="G3486" s="234"/>
      <c r="H3486" s="236" t="s">
        <v>19</v>
      </c>
      <c r="I3486" s="238"/>
      <c r="J3486" s="234"/>
      <c r="K3486" s="234"/>
      <c r="L3486" s="239"/>
      <c r="M3486" s="240"/>
      <c r="N3486" s="241"/>
      <c r="O3486" s="241"/>
      <c r="P3486" s="241"/>
      <c r="Q3486" s="241"/>
      <c r="R3486" s="241"/>
      <c r="S3486" s="241"/>
      <c r="T3486" s="242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3" t="s">
        <v>153</v>
      </c>
      <c r="AU3486" s="243" t="s">
        <v>79</v>
      </c>
      <c r="AV3486" s="13" t="s">
        <v>77</v>
      </c>
      <c r="AW3486" s="13" t="s">
        <v>31</v>
      </c>
      <c r="AX3486" s="13" t="s">
        <v>69</v>
      </c>
      <c r="AY3486" s="243" t="s">
        <v>142</v>
      </c>
    </row>
    <row r="3487" s="14" customFormat="1">
      <c r="A3487" s="14"/>
      <c r="B3487" s="244"/>
      <c r="C3487" s="245"/>
      <c r="D3487" s="235" t="s">
        <v>153</v>
      </c>
      <c r="E3487" s="246" t="s">
        <v>19</v>
      </c>
      <c r="F3487" s="247" t="s">
        <v>77</v>
      </c>
      <c r="G3487" s="245"/>
      <c r="H3487" s="248">
        <v>1</v>
      </c>
      <c r="I3487" s="249"/>
      <c r="J3487" s="245"/>
      <c r="K3487" s="245"/>
      <c r="L3487" s="250"/>
      <c r="M3487" s="251"/>
      <c r="N3487" s="252"/>
      <c r="O3487" s="252"/>
      <c r="P3487" s="252"/>
      <c r="Q3487" s="252"/>
      <c r="R3487" s="252"/>
      <c r="S3487" s="252"/>
      <c r="T3487" s="253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4" t="s">
        <v>153</v>
      </c>
      <c r="AU3487" s="254" t="s">
        <v>79</v>
      </c>
      <c r="AV3487" s="14" t="s">
        <v>79</v>
      </c>
      <c r="AW3487" s="14" t="s">
        <v>31</v>
      </c>
      <c r="AX3487" s="14" t="s">
        <v>69</v>
      </c>
      <c r="AY3487" s="254" t="s">
        <v>142</v>
      </c>
    </row>
    <row r="3488" s="13" customFormat="1">
      <c r="A3488" s="13"/>
      <c r="B3488" s="233"/>
      <c r="C3488" s="234"/>
      <c r="D3488" s="235" t="s">
        <v>153</v>
      </c>
      <c r="E3488" s="236" t="s">
        <v>19</v>
      </c>
      <c r="F3488" s="237" t="s">
        <v>5227</v>
      </c>
      <c r="G3488" s="234"/>
      <c r="H3488" s="236" t="s">
        <v>19</v>
      </c>
      <c r="I3488" s="238"/>
      <c r="J3488" s="234"/>
      <c r="K3488" s="234"/>
      <c r="L3488" s="239"/>
      <c r="M3488" s="240"/>
      <c r="N3488" s="241"/>
      <c r="O3488" s="241"/>
      <c r="P3488" s="241"/>
      <c r="Q3488" s="241"/>
      <c r="R3488" s="241"/>
      <c r="S3488" s="241"/>
      <c r="T3488" s="242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3" t="s">
        <v>153</v>
      </c>
      <c r="AU3488" s="243" t="s">
        <v>79</v>
      </c>
      <c r="AV3488" s="13" t="s">
        <v>77</v>
      </c>
      <c r="AW3488" s="13" t="s">
        <v>31</v>
      </c>
      <c r="AX3488" s="13" t="s">
        <v>69</v>
      </c>
      <c r="AY3488" s="243" t="s">
        <v>142</v>
      </c>
    </row>
    <row r="3489" s="14" customFormat="1">
      <c r="A3489" s="14"/>
      <c r="B3489" s="244"/>
      <c r="C3489" s="245"/>
      <c r="D3489" s="235" t="s">
        <v>153</v>
      </c>
      <c r="E3489" s="246" t="s">
        <v>19</v>
      </c>
      <c r="F3489" s="247" t="s">
        <v>77</v>
      </c>
      <c r="G3489" s="245"/>
      <c r="H3489" s="248">
        <v>1</v>
      </c>
      <c r="I3489" s="249"/>
      <c r="J3489" s="245"/>
      <c r="K3489" s="245"/>
      <c r="L3489" s="250"/>
      <c r="M3489" s="251"/>
      <c r="N3489" s="252"/>
      <c r="O3489" s="252"/>
      <c r="P3489" s="252"/>
      <c r="Q3489" s="252"/>
      <c r="R3489" s="252"/>
      <c r="S3489" s="252"/>
      <c r="T3489" s="253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4" t="s">
        <v>153</v>
      </c>
      <c r="AU3489" s="254" t="s">
        <v>79</v>
      </c>
      <c r="AV3489" s="14" t="s">
        <v>79</v>
      </c>
      <c r="AW3489" s="14" t="s">
        <v>31</v>
      </c>
      <c r="AX3489" s="14" t="s">
        <v>69</v>
      </c>
      <c r="AY3489" s="254" t="s">
        <v>142</v>
      </c>
    </row>
    <row r="3490" s="13" customFormat="1">
      <c r="A3490" s="13"/>
      <c r="B3490" s="233"/>
      <c r="C3490" s="234"/>
      <c r="D3490" s="235" t="s">
        <v>153</v>
      </c>
      <c r="E3490" s="236" t="s">
        <v>19</v>
      </c>
      <c r="F3490" s="237" t="s">
        <v>5228</v>
      </c>
      <c r="G3490" s="234"/>
      <c r="H3490" s="236" t="s">
        <v>19</v>
      </c>
      <c r="I3490" s="238"/>
      <c r="J3490" s="234"/>
      <c r="K3490" s="234"/>
      <c r="L3490" s="239"/>
      <c r="M3490" s="240"/>
      <c r="N3490" s="241"/>
      <c r="O3490" s="241"/>
      <c r="P3490" s="241"/>
      <c r="Q3490" s="241"/>
      <c r="R3490" s="241"/>
      <c r="S3490" s="241"/>
      <c r="T3490" s="242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3" t="s">
        <v>153</v>
      </c>
      <c r="AU3490" s="243" t="s">
        <v>79</v>
      </c>
      <c r="AV3490" s="13" t="s">
        <v>77</v>
      </c>
      <c r="AW3490" s="13" t="s">
        <v>31</v>
      </c>
      <c r="AX3490" s="13" t="s">
        <v>69</v>
      </c>
      <c r="AY3490" s="243" t="s">
        <v>142</v>
      </c>
    </row>
    <row r="3491" s="14" customFormat="1">
      <c r="A3491" s="14"/>
      <c r="B3491" s="244"/>
      <c r="C3491" s="245"/>
      <c r="D3491" s="235" t="s">
        <v>153</v>
      </c>
      <c r="E3491" s="246" t="s">
        <v>19</v>
      </c>
      <c r="F3491" s="247" t="s">
        <v>77</v>
      </c>
      <c r="G3491" s="245"/>
      <c r="H3491" s="248">
        <v>1</v>
      </c>
      <c r="I3491" s="249"/>
      <c r="J3491" s="245"/>
      <c r="K3491" s="245"/>
      <c r="L3491" s="250"/>
      <c r="M3491" s="251"/>
      <c r="N3491" s="252"/>
      <c r="O3491" s="252"/>
      <c r="P3491" s="252"/>
      <c r="Q3491" s="252"/>
      <c r="R3491" s="252"/>
      <c r="S3491" s="252"/>
      <c r="T3491" s="253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4" t="s">
        <v>153</v>
      </c>
      <c r="AU3491" s="254" t="s">
        <v>79</v>
      </c>
      <c r="AV3491" s="14" t="s">
        <v>79</v>
      </c>
      <c r="AW3491" s="14" t="s">
        <v>31</v>
      </c>
      <c r="AX3491" s="14" t="s">
        <v>69</v>
      </c>
      <c r="AY3491" s="254" t="s">
        <v>142</v>
      </c>
    </row>
    <row r="3492" s="15" customFormat="1">
      <c r="A3492" s="15"/>
      <c r="B3492" s="255"/>
      <c r="C3492" s="256"/>
      <c r="D3492" s="235" t="s">
        <v>153</v>
      </c>
      <c r="E3492" s="257" t="s">
        <v>19</v>
      </c>
      <c r="F3492" s="258" t="s">
        <v>158</v>
      </c>
      <c r="G3492" s="256"/>
      <c r="H3492" s="259">
        <v>5</v>
      </c>
      <c r="I3492" s="260"/>
      <c r="J3492" s="256"/>
      <c r="K3492" s="256"/>
      <c r="L3492" s="261"/>
      <c r="M3492" s="262"/>
      <c r="N3492" s="263"/>
      <c r="O3492" s="263"/>
      <c r="P3492" s="263"/>
      <c r="Q3492" s="263"/>
      <c r="R3492" s="263"/>
      <c r="S3492" s="263"/>
      <c r="T3492" s="264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5" t="s">
        <v>153</v>
      </c>
      <c r="AU3492" s="265" t="s">
        <v>79</v>
      </c>
      <c r="AV3492" s="15" t="s">
        <v>149</v>
      </c>
      <c r="AW3492" s="15" t="s">
        <v>31</v>
      </c>
      <c r="AX3492" s="15" t="s">
        <v>77</v>
      </c>
      <c r="AY3492" s="265" t="s">
        <v>142</v>
      </c>
    </row>
    <row r="3493" s="2" customFormat="1" ht="16.5" customHeight="1">
      <c r="A3493" s="41"/>
      <c r="B3493" s="42"/>
      <c r="C3493" s="277" t="s">
        <v>5229</v>
      </c>
      <c r="D3493" s="277" t="s">
        <v>275</v>
      </c>
      <c r="E3493" s="278" t="s">
        <v>5230</v>
      </c>
      <c r="F3493" s="279" t="s">
        <v>5231</v>
      </c>
      <c r="G3493" s="280" t="s">
        <v>176</v>
      </c>
      <c r="H3493" s="281">
        <v>1.6599999999999999</v>
      </c>
      <c r="I3493" s="282"/>
      <c r="J3493" s="283">
        <f>ROUND(I3493*H3493,2)</f>
        <v>0</v>
      </c>
      <c r="K3493" s="279" t="s">
        <v>148</v>
      </c>
      <c r="L3493" s="284"/>
      <c r="M3493" s="285" t="s">
        <v>19</v>
      </c>
      <c r="N3493" s="286" t="s">
        <v>40</v>
      </c>
      <c r="O3493" s="87"/>
      <c r="P3493" s="224">
        <f>O3493*H3493</f>
        <v>0</v>
      </c>
      <c r="Q3493" s="224">
        <v>0.0020999999999999999</v>
      </c>
      <c r="R3493" s="224">
        <f>Q3493*H3493</f>
        <v>0.0034859999999999995</v>
      </c>
      <c r="S3493" s="224">
        <v>0</v>
      </c>
      <c r="T3493" s="225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26" t="s">
        <v>349</v>
      </c>
      <c r="AT3493" s="226" t="s">
        <v>275</v>
      </c>
      <c r="AU3493" s="226" t="s">
        <v>79</v>
      </c>
      <c r="AY3493" s="20" t="s">
        <v>142</v>
      </c>
      <c r="BE3493" s="227">
        <f>IF(N3493="základní",J3493,0)</f>
        <v>0</v>
      </c>
      <c r="BF3493" s="227">
        <f>IF(N3493="snížená",J3493,0)</f>
        <v>0</v>
      </c>
      <c r="BG3493" s="227">
        <f>IF(N3493="zákl. přenesená",J3493,0)</f>
        <v>0</v>
      </c>
      <c r="BH3493" s="227">
        <f>IF(N3493="sníž. přenesená",J3493,0)</f>
        <v>0</v>
      </c>
      <c r="BI3493" s="227">
        <f>IF(N3493="nulová",J3493,0)</f>
        <v>0</v>
      </c>
      <c r="BJ3493" s="20" t="s">
        <v>77</v>
      </c>
      <c r="BK3493" s="227">
        <f>ROUND(I3493*H3493,2)</f>
        <v>0</v>
      </c>
      <c r="BL3493" s="20" t="s">
        <v>248</v>
      </c>
      <c r="BM3493" s="226" t="s">
        <v>5232</v>
      </c>
    </row>
    <row r="3494" s="13" customFormat="1">
      <c r="A3494" s="13"/>
      <c r="B3494" s="233"/>
      <c r="C3494" s="234"/>
      <c r="D3494" s="235" t="s">
        <v>153</v>
      </c>
      <c r="E3494" s="236" t="s">
        <v>19</v>
      </c>
      <c r="F3494" s="237" t="s">
        <v>5226</v>
      </c>
      <c r="G3494" s="234"/>
      <c r="H3494" s="236" t="s">
        <v>19</v>
      </c>
      <c r="I3494" s="238"/>
      <c r="J3494" s="234"/>
      <c r="K3494" s="234"/>
      <c r="L3494" s="239"/>
      <c r="M3494" s="240"/>
      <c r="N3494" s="241"/>
      <c r="O3494" s="241"/>
      <c r="P3494" s="241"/>
      <c r="Q3494" s="241"/>
      <c r="R3494" s="241"/>
      <c r="S3494" s="241"/>
      <c r="T3494" s="242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3" t="s">
        <v>153</v>
      </c>
      <c r="AU3494" s="243" t="s">
        <v>79</v>
      </c>
      <c r="AV3494" s="13" t="s">
        <v>77</v>
      </c>
      <c r="AW3494" s="13" t="s">
        <v>31</v>
      </c>
      <c r="AX3494" s="13" t="s">
        <v>69</v>
      </c>
      <c r="AY3494" s="243" t="s">
        <v>142</v>
      </c>
    </row>
    <row r="3495" s="14" customFormat="1">
      <c r="A3495" s="14"/>
      <c r="B3495" s="244"/>
      <c r="C3495" s="245"/>
      <c r="D3495" s="235" t="s">
        <v>153</v>
      </c>
      <c r="E3495" s="246" t="s">
        <v>19</v>
      </c>
      <c r="F3495" s="247" t="s">
        <v>5233</v>
      </c>
      <c r="G3495" s="245"/>
      <c r="H3495" s="248">
        <v>0.75</v>
      </c>
      <c r="I3495" s="249"/>
      <c r="J3495" s="245"/>
      <c r="K3495" s="245"/>
      <c r="L3495" s="250"/>
      <c r="M3495" s="251"/>
      <c r="N3495" s="252"/>
      <c r="O3495" s="252"/>
      <c r="P3495" s="252"/>
      <c r="Q3495" s="252"/>
      <c r="R3495" s="252"/>
      <c r="S3495" s="252"/>
      <c r="T3495" s="253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4" t="s">
        <v>153</v>
      </c>
      <c r="AU3495" s="254" t="s">
        <v>79</v>
      </c>
      <c r="AV3495" s="14" t="s">
        <v>79</v>
      </c>
      <c r="AW3495" s="14" t="s">
        <v>31</v>
      </c>
      <c r="AX3495" s="14" t="s">
        <v>69</v>
      </c>
      <c r="AY3495" s="254" t="s">
        <v>142</v>
      </c>
    </row>
    <row r="3496" s="13" customFormat="1">
      <c r="A3496" s="13"/>
      <c r="B3496" s="233"/>
      <c r="C3496" s="234"/>
      <c r="D3496" s="235" t="s">
        <v>153</v>
      </c>
      <c r="E3496" s="236" t="s">
        <v>19</v>
      </c>
      <c r="F3496" s="237" t="s">
        <v>5227</v>
      </c>
      <c r="G3496" s="234"/>
      <c r="H3496" s="236" t="s">
        <v>19</v>
      </c>
      <c r="I3496" s="238"/>
      <c r="J3496" s="234"/>
      <c r="K3496" s="234"/>
      <c r="L3496" s="239"/>
      <c r="M3496" s="240"/>
      <c r="N3496" s="241"/>
      <c r="O3496" s="241"/>
      <c r="P3496" s="241"/>
      <c r="Q3496" s="241"/>
      <c r="R3496" s="241"/>
      <c r="S3496" s="241"/>
      <c r="T3496" s="242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3" t="s">
        <v>153</v>
      </c>
      <c r="AU3496" s="243" t="s">
        <v>79</v>
      </c>
      <c r="AV3496" s="13" t="s">
        <v>77</v>
      </c>
      <c r="AW3496" s="13" t="s">
        <v>31</v>
      </c>
      <c r="AX3496" s="13" t="s">
        <v>69</v>
      </c>
      <c r="AY3496" s="243" t="s">
        <v>142</v>
      </c>
    </row>
    <row r="3497" s="14" customFormat="1">
      <c r="A3497" s="14"/>
      <c r="B3497" s="244"/>
      <c r="C3497" s="245"/>
      <c r="D3497" s="235" t="s">
        <v>153</v>
      </c>
      <c r="E3497" s="246" t="s">
        <v>19</v>
      </c>
      <c r="F3497" s="247" t="s">
        <v>5234</v>
      </c>
      <c r="G3497" s="245"/>
      <c r="H3497" s="248">
        <v>0.91000000000000003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153</v>
      </c>
      <c r="AU3497" s="254" t="s">
        <v>79</v>
      </c>
      <c r="AV3497" s="14" t="s">
        <v>79</v>
      </c>
      <c r="AW3497" s="14" t="s">
        <v>31</v>
      </c>
      <c r="AX3497" s="14" t="s">
        <v>69</v>
      </c>
      <c r="AY3497" s="254" t="s">
        <v>142</v>
      </c>
    </row>
    <row r="3498" s="15" customFormat="1">
      <c r="A3498" s="15"/>
      <c r="B3498" s="255"/>
      <c r="C3498" s="256"/>
      <c r="D3498" s="235" t="s">
        <v>153</v>
      </c>
      <c r="E3498" s="257" t="s">
        <v>19</v>
      </c>
      <c r="F3498" s="258" t="s">
        <v>158</v>
      </c>
      <c r="G3498" s="256"/>
      <c r="H3498" s="259">
        <v>1.6600000000000001</v>
      </c>
      <c r="I3498" s="260"/>
      <c r="J3498" s="256"/>
      <c r="K3498" s="256"/>
      <c r="L3498" s="261"/>
      <c r="M3498" s="262"/>
      <c r="N3498" s="263"/>
      <c r="O3498" s="263"/>
      <c r="P3498" s="263"/>
      <c r="Q3498" s="263"/>
      <c r="R3498" s="263"/>
      <c r="S3498" s="263"/>
      <c r="T3498" s="264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65" t="s">
        <v>153</v>
      </c>
      <c r="AU3498" s="265" t="s">
        <v>79</v>
      </c>
      <c r="AV3498" s="15" t="s">
        <v>149</v>
      </c>
      <c r="AW3498" s="15" t="s">
        <v>31</v>
      </c>
      <c r="AX3498" s="15" t="s">
        <v>77</v>
      </c>
      <c r="AY3498" s="265" t="s">
        <v>142</v>
      </c>
    </row>
    <row r="3499" s="2" customFormat="1" ht="16.5" customHeight="1">
      <c r="A3499" s="41"/>
      <c r="B3499" s="42"/>
      <c r="C3499" s="277" t="s">
        <v>5235</v>
      </c>
      <c r="D3499" s="277" t="s">
        <v>275</v>
      </c>
      <c r="E3499" s="278" t="s">
        <v>5236</v>
      </c>
      <c r="F3499" s="279" t="s">
        <v>5237</v>
      </c>
      <c r="G3499" s="280" t="s">
        <v>176</v>
      </c>
      <c r="H3499" s="281">
        <v>0.90000000000000002</v>
      </c>
      <c r="I3499" s="282"/>
      <c r="J3499" s="283">
        <f>ROUND(I3499*H3499,2)</f>
        <v>0</v>
      </c>
      <c r="K3499" s="279" t="s">
        <v>148</v>
      </c>
      <c r="L3499" s="284"/>
      <c r="M3499" s="285" t="s">
        <v>19</v>
      </c>
      <c r="N3499" s="286" t="s">
        <v>40</v>
      </c>
      <c r="O3499" s="87"/>
      <c r="P3499" s="224">
        <f>O3499*H3499</f>
        <v>0</v>
      </c>
      <c r="Q3499" s="224">
        <v>0.0035999999999999999</v>
      </c>
      <c r="R3499" s="224">
        <f>Q3499*H3499</f>
        <v>0.0032399999999999998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349</v>
      </c>
      <c r="AT3499" s="226" t="s">
        <v>275</v>
      </c>
      <c r="AU3499" s="226" t="s">
        <v>79</v>
      </c>
      <c r="AY3499" s="20" t="s">
        <v>142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77</v>
      </c>
      <c r="BK3499" s="227">
        <f>ROUND(I3499*H3499,2)</f>
        <v>0</v>
      </c>
      <c r="BL3499" s="20" t="s">
        <v>248</v>
      </c>
      <c r="BM3499" s="226" t="s">
        <v>5238</v>
      </c>
    </row>
    <row r="3500" s="13" customFormat="1">
      <c r="A3500" s="13"/>
      <c r="B3500" s="233"/>
      <c r="C3500" s="234"/>
      <c r="D3500" s="235" t="s">
        <v>153</v>
      </c>
      <c r="E3500" s="236" t="s">
        <v>19</v>
      </c>
      <c r="F3500" s="237" t="s">
        <v>5224</v>
      </c>
      <c r="G3500" s="234"/>
      <c r="H3500" s="236" t="s">
        <v>19</v>
      </c>
      <c r="I3500" s="238"/>
      <c r="J3500" s="234"/>
      <c r="K3500" s="234"/>
      <c r="L3500" s="239"/>
      <c r="M3500" s="240"/>
      <c r="N3500" s="241"/>
      <c r="O3500" s="241"/>
      <c r="P3500" s="241"/>
      <c r="Q3500" s="241"/>
      <c r="R3500" s="241"/>
      <c r="S3500" s="241"/>
      <c r="T3500" s="242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3" t="s">
        <v>153</v>
      </c>
      <c r="AU3500" s="243" t="s">
        <v>79</v>
      </c>
      <c r="AV3500" s="13" t="s">
        <v>77</v>
      </c>
      <c r="AW3500" s="13" t="s">
        <v>31</v>
      </c>
      <c r="AX3500" s="13" t="s">
        <v>69</v>
      </c>
      <c r="AY3500" s="243" t="s">
        <v>142</v>
      </c>
    </row>
    <row r="3501" s="14" customFormat="1">
      <c r="A3501" s="14"/>
      <c r="B3501" s="244"/>
      <c r="C3501" s="245"/>
      <c r="D3501" s="235" t="s">
        <v>153</v>
      </c>
      <c r="E3501" s="246" t="s">
        <v>19</v>
      </c>
      <c r="F3501" s="247" t="s">
        <v>5239</v>
      </c>
      <c r="G3501" s="245"/>
      <c r="H3501" s="248">
        <v>0.90000000000000002</v>
      </c>
      <c r="I3501" s="249"/>
      <c r="J3501" s="245"/>
      <c r="K3501" s="245"/>
      <c r="L3501" s="250"/>
      <c r="M3501" s="251"/>
      <c r="N3501" s="252"/>
      <c r="O3501" s="252"/>
      <c r="P3501" s="252"/>
      <c r="Q3501" s="252"/>
      <c r="R3501" s="252"/>
      <c r="S3501" s="252"/>
      <c r="T3501" s="253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4" t="s">
        <v>153</v>
      </c>
      <c r="AU3501" s="254" t="s">
        <v>79</v>
      </c>
      <c r="AV3501" s="14" t="s">
        <v>79</v>
      </c>
      <c r="AW3501" s="14" t="s">
        <v>31</v>
      </c>
      <c r="AX3501" s="14" t="s">
        <v>77</v>
      </c>
      <c r="AY3501" s="254" t="s">
        <v>142</v>
      </c>
    </row>
    <row r="3502" s="2" customFormat="1" ht="16.5" customHeight="1">
      <c r="A3502" s="41"/>
      <c r="B3502" s="42"/>
      <c r="C3502" s="277" t="s">
        <v>1013</v>
      </c>
      <c r="D3502" s="277" t="s">
        <v>275</v>
      </c>
      <c r="E3502" s="278" t="s">
        <v>5240</v>
      </c>
      <c r="F3502" s="279" t="s">
        <v>5241</v>
      </c>
      <c r="G3502" s="280" t="s">
        <v>176</v>
      </c>
      <c r="H3502" s="281">
        <v>1.3999999999999999</v>
      </c>
      <c r="I3502" s="282"/>
      <c r="J3502" s="283">
        <f>ROUND(I3502*H3502,2)</f>
        <v>0</v>
      </c>
      <c r="K3502" s="279" t="s">
        <v>148</v>
      </c>
      <c r="L3502" s="284"/>
      <c r="M3502" s="285" t="s">
        <v>19</v>
      </c>
      <c r="N3502" s="286" t="s">
        <v>40</v>
      </c>
      <c r="O3502" s="87"/>
      <c r="P3502" s="224">
        <f>O3502*H3502</f>
        <v>0</v>
      </c>
      <c r="Q3502" s="224">
        <v>0.0030000000000000001</v>
      </c>
      <c r="R3502" s="224">
        <f>Q3502*H3502</f>
        <v>0.0041999999999999997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349</v>
      </c>
      <c r="AT3502" s="226" t="s">
        <v>275</v>
      </c>
      <c r="AU3502" s="226" t="s">
        <v>79</v>
      </c>
      <c r="AY3502" s="20" t="s">
        <v>142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77</v>
      </c>
      <c r="BK3502" s="227">
        <f>ROUND(I3502*H3502,2)</f>
        <v>0</v>
      </c>
      <c r="BL3502" s="20" t="s">
        <v>248</v>
      </c>
      <c r="BM3502" s="226" t="s">
        <v>5242</v>
      </c>
    </row>
    <row r="3503" s="13" customFormat="1">
      <c r="A3503" s="13"/>
      <c r="B3503" s="233"/>
      <c r="C3503" s="234"/>
      <c r="D3503" s="235" t="s">
        <v>153</v>
      </c>
      <c r="E3503" s="236" t="s">
        <v>19</v>
      </c>
      <c r="F3503" s="237" t="s">
        <v>5225</v>
      </c>
      <c r="G3503" s="234"/>
      <c r="H3503" s="236" t="s">
        <v>19</v>
      </c>
      <c r="I3503" s="238"/>
      <c r="J3503" s="234"/>
      <c r="K3503" s="234"/>
      <c r="L3503" s="239"/>
      <c r="M3503" s="240"/>
      <c r="N3503" s="241"/>
      <c r="O3503" s="241"/>
      <c r="P3503" s="241"/>
      <c r="Q3503" s="241"/>
      <c r="R3503" s="241"/>
      <c r="S3503" s="241"/>
      <c r="T3503" s="242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3" t="s">
        <v>153</v>
      </c>
      <c r="AU3503" s="243" t="s">
        <v>79</v>
      </c>
      <c r="AV3503" s="13" t="s">
        <v>77</v>
      </c>
      <c r="AW3503" s="13" t="s">
        <v>31</v>
      </c>
      <c r="AX3503" s="13" t="s">
        <v>69</v>
      </c>
      <c r="AY3503" s="243" t="s">
        <v>142</v>
      </c>
    </row>
    <row r="3504" s="14" customFormat="1">
      <c r="A3504" s="14"/>
      <c r="B3504" s="244"/>
      <c r="C3504" s="245"/>
      <c r="D3504" s="235" t="s">
        <v>153</v>
      </c>
      <c r="E3504" s="246" t="s">
        <v>19</v>
      </c>
      <c r="F3504" s="247" t="s">
        <v>5243</v>
      </c>
      <c r="G3504" s="245"/>
      <c r="H3504" s="248">
        <v>0.40000000000000002</v>
      </c>
      <c r="I3504" s="249"/>
      <c r="J3504" s="245"/>
      <c r="K3504" s="245"/>
      <c r="L3504" s="250"/>
      <c r="M3504" s="251"/>
      <c r="N3504" s="252"/>
      <c r="O3504" s="252"/>
      <c r="P3504" s="252"/>
      <c r="Q3504" s="252"/>
      <c r="R3504" s="252"/>
      <c r="S3504" s="252"/>
      <c r="T3504" s="253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4" t="s">
        <v>153</v>
      </c>
      <c r="AU3504" s="254" t="s">
        <v>79</v>
      </c>
      <c r="AV3504" s="14" t="s">
        <v>79</v>
      </c>
      <c r="AW3504" s="14" t="s">
        <v>31</v>
      </c>
      <c r="AX3504" s="14" t="s">
        <v>69</v>
      </c>
      <c r="AY3504" s="254" t="s">
        <v>142</v>
      </c>
    </row>
    <row r="3505" s="13" customFormat="1">
      <c r="A3505" s="13"/>
      <c r="B3505" s="233"/>
      <c r="C3505" s="234"/>
      <c r="D3505" s="235" t="s">
        <v>153</v>
      </c>
      <c r="E3505" s="236" t="s">
        <v>19</v>
      </c>
      <c r="F3505" s="237" t="s">
        <v>5228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153</v>
      </c>
      <c r="AU3505" s="243" t="s">
        <v>79</v>
      </c>
      <c r="AV3505" s="13" t="s">
        <v>77</v>
      </c>
      <c r="AW3505" s="13" t="s">
        <v>31</v>
      </c>
      <c r="AX3505" s="13" t="s">
        <v>69</v>
      </c>
      <c r="AY3505" s="243" t="s">
        <v>142</v>
      </c>
    </row>
    <row r="3506" s="14" customFormat="1">
      <c r="A3506" s="14"/>
      <c r="B3506" s="244"/>
      <c r="C3506" s="245"/>
      <c r="D3506" s="235" t="s">
        <v>153</v>
      </c>
      <c r="E3506" s="246" t="s">
        <v>19</v>
      </c>
      <c r="F3506" s="247" t="s">
        <v>5218</v>
      </c>
      <c r="G3506" s="245"/>
      <c r="H3506" s="248">
        <v>1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153</v>
      </c>
      <c r="AU3506" s="254" t="s">
        <v>79</v>
      </c>
      <c r="AV3506" s="14" t="s">
        <v>79</v>
      </c>
      <c r="AW3506" s="14" t="s">
        <v>31</v>
      </c>
      <c r="AX3506" s="14" t="s">
        <v>69</v>
      </c>
      <c r="AY3506" s="254" t="s">
        <v>142</v>
      </c>
    </row>
    <row r="3507" s="15" customFormat="1">
      <c r="A3507" s="15"/>
      <c r="B3507" s="255"/>
      <c r="C3507" s="256"/>
      <c r="D3507" s="235" t="s">
        <v>153</v>
      </c>
      <c r="E3507" s="257" t="s">
        <v>19</v>
      </c>
      <c r="F3507" s="258" t="s">
        <v>158</v>
      </c>
      <c r="G3507" s="256"/>
      <c r="H3507" s="259">
        <v>1.3999999999999999</v>
      </c>
      <c r="I3507" s="260"/>
      <c r="J3507" s="256"/>
      <c r="K3507" s="256"/>
      <c r="L3507" s="261"/>
      <c r="M3507" s="262"/>
      <c r="N3507" s="263"/>
      <c r="O3507" s="263"/>
      <c r="P3507" s="263"/>
      <c r="Q3507" s="263"/>
      <c r="R3507" s="263"/>
      <c r="S3507" s="263"/>
      <c r="T3507" s="264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5" t="s">
        <v>153</v>
      </c>
      <c r="AU3507" s="265" t="s">
        <v>79</v>
      </c>
      <c r="AV3507" s="15" t="s">
        <v>149</v>
      </c>
      <c r="AW3507" s="15" t="s">
        <v>31</v>
      </c>
      <c r="AX3507" s="15" t="s">
        <v>77</v>
      </c>
      <c r="AY3507" s="265" t="s">
        <v>142</v>
      </c>
    </row>
    <row r="3508" s="2" customFormat="1" ht="16.5" customHeight="1">
      <c r="A3508" s="41"/>
      <c r="B3508" s="42"/>
      <c r="C3508" s="277" t="s">
        <v>5244</v>
      </c>
      <c r="D3508" s="277" t="s">
        <v>275</v>
      </c>
      <c r="E3508" s="278" t="s">
        <v>5245</v>
      </c>
      <c r="F3508" s="279" t="s">
        <v>5246</v>
      </c>
      <c r="G3508" s="280" t="s">
        <v>4469</v>
      </c>
      <c r="H3508" s="281">
        <v>61</v>
      </c>
      <c r="I3508" s="282"/>
      <c r="J3508" s="283">
        <f>ROUND(I3508*H3508,2)</f>
        <v>0</v>
      </c>
      <c r="K3508" s="279" t="s">
        <v>148</v>
      </c>
      <c r="L3508" s="284"/>
      <c r="M3508" s="285" t="s">
        <v>19</v>
      </c>
      <c r="N3508" s="286" t="s">
        <v>40</v>
      </c>
      <c r="O3508" s="87"/>
      <c r="P3508" s="224">
        <f>O3508*H3508</f>
        <v>0</v>
      </c>
      <c r="Q3508" s="224">
        <v>0.00020000000000000001</v>
      </c>
      <c r="R3508" s="224">
        <f>Q3508*H3508</f>
        <v>0.012200000000000001</v>
      </c>
      <c r="S3508" s="224">
        <v>0</v>
      </c>
      <c r="T3508" s="225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26" t="s">
        <v>349</v>
      </c>
      <c r="AT3508" s="226" t="s">
        <v>275</v>
      </c>
      <c r="AU3508" s="226" t="s">
        <v>79</v>
      </c>
      <c r="AY3508" s="20" t="s">
        <v>142</v>
      </c>
      <c r="BE3508" s="227">
        <f>IF(N3508="základní",J3508,0)</f>
        <v>0</v>
      </c>
      <c r="BF3508" s="227">
        <f>IF(N3508="snížená",J3508,0)</f>
        <v>0</v>
      </c>
      <c r="BG3508" s="227">
        <f>IF(N3508="zákl. přenesená",J3508,0)</f>
        <v>0</v>
      </c>
      <c r="BH3508" s="227">
        <f>IF(N3508="sníž. přenesená",J3508,0)</f>
        <v>0</v>
      </c>
      <c r="BI3508" s="227">
        <f>IF(N3508="nulová",J3508,0)</f>
        <v>0</v>
      </c>
      <c r="BJ3508" s="20" t="s">
        <v>77</v>
      </c>
      <c r="BK3508" s="227">
        <f>ROUND(I3508*H3508,2)</f>
        <v>0</v>
      </c>
      <c r="BL3508" s="20" t="s">
        <v>248</v>
      </c>
      <c r="BM3508" s="226" t="s">
        <v>5247</v>
      </c>
    </row>
    <row r="3509" s="14" customFormat="1">
      <c r="A3509" s="14"/>
      <c r="B3509" s="244"/>
      <c r="C3509" s="245"/>
      <c r="D3509" s="235" t="s">
        <v>153</v>
      </c>
      <c r="E3509" s="246" t="s">
        <v>19</v>
      </c>
      <c r="F3509" s="247" t="s">
        <v>149</v>
      </c>
      <c r="G3509" s="245"/>
      <c r="H3509" s="248">
        <v>4</v>
      </c>
      <c r="I3509" s="249"/>
      <c r="J3509" s="245"/>
      <c r="K3509" s="245"/>
      <c r="L3509" s="250"/>
      <c r="M3509" s="251"/>
      <c r="N3509" s="252"/>
      <c r="O3509" s="252"/>
      <c r="P3509" s="252"/>
      <c r="Q3509" s="252"/>
      <c r="R3509" s="252"/>
      <c r="S3509" s="252"/>
      <c r="T3509" s="253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4" t="s">
        <v>153</v>
      </c>
      <c r="AU3509" s="254" t="s">
        <v>79</v>
      </c>
      <c r="AV3509" s="14" t="s">
        <v>79</v>
      </c>
      <c r="AW3509" s="14" t="s">
        <v>31</v>
      </c>
      <c r="AX3509" s="14" t="s">
        <v>69</v>
      </c>
      <c r="AY3509" s="254" t="s">
        <v>142</v>
      </c>
    </row>
    <row r="3510" s="14" customFormat="1">
      <c r="A3510" s="14"/>
      <c r="B3510" s="244"/>
      <c r="C3510" s="245"/>
      <c r="D3510" s="235" t="s">
        <v>153</v>
      </c>
      <c r="E3510" s="246" t="s">
        <v>19</v>
      </c>
      <c r="F3510" s="247" t="s">
        <v>173</v>
      </c>
      <c r="G3510" s="245"/>
      <c r="H3510" s="248">
        <v>5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153</v>
      </c>
      <c r="AU3510" s="254" t="s">
        <v>79</v>
      </c>
      <c r="AV3510" s="14" t="s">
        <v>79</v>
      </c>
      <c r="AW3510" s="14" t="s">
        <v>31</v>
      </c>
      <c r="AX3510" s="14" t="s">
        <v>69</v>
      </c>
      <c r="AY3510" s="254" t="s">
        <v>142</v>
      </c>
    </row>
    <row r="3511" s="14" customFormat="1">
      <c r="A3511" s="14"/>
      <c r="B3511" s="244"/>
      <c r="C3511" s="245"/>
      <c r="D3511" s="235" t="s">
        <v>153</v>
      </c>
      <c r="E3511" s="246" t="s">
        <v>19</v>
      </c>
      <c r="F3511" s="247" t="s">
        <v>1074</v>
      </c>
      <c r="G3511" s="245"/>
      <c r="H3511" s="248">
        <v>52</v>
      </c>
      <c r="I3511" s="249"/>
      <c r="J3511" s="245"/>
      <c r="K3511" s="245"/>
      <c r="L3511" s="250"/>
      <c r="M3511" s="251"/>
      <c r="N3511" s="252"/>
      <c r="O3511" s="252"/>
      <c r="P3511" s="252"/>
      <c r="Q3511" s="252"/>
      <c r="R3511" s="252"/>
      <c r="S3511" s="252"/>
      <c r="T3511" s="253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4" t="s">
        <v>153</v>
      </c>
      <c r="AU3511" s="254" t="s">
        <v>79</v>
      </c>
      <c r="AV3511" s="14" t="s">
        <v>79</v>
      </c>
      <c r="AW3511" s="14" t="s">
        <v>31</v>
      </c>
      <c r="AX3511" s="14" t="s">
        <v>69</v>
      </c>
      <c r="AY3511" s="254" t="s">
        <v>142</v>
      </c>
    </row>
    <row r="3512" s="15" customFormat="1">
      <c r="A3512" s="15"/>
      <c r="B3512" s="255"/>
      <c r="C3512" s="256"/>
      <c r="D3512" s="235" t="s">
        <v>153</v>
      </c>
      <c r="E3512" s="257" t="s">
        <v>19</v>
      </c>
      <c r="F3512" s="258" t="s">
        <v>158</v>
      </c>
      <c r="G3512" s="256"/>
      <c r="H3512" s="259">
        <v>61</v>
      </c>
      <c r="I3512" s="260"/>
      <c r="J3512" s="256"/>
      <c r="K3512" s="256"/>
      <c r="L3512" s="261"/>
      <c r="M3512" s="262"/>
      <c r="N3512" s="263"/>
      <c r="O3512" s="263"/>
      <c r="P3512" s="263"/>
      <c r="Q3512" s="263"/>
      <c r="R3512" s="263"/>
      <c r="S3512" s="263"/>
      <c r="T3512" s="264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65" t="s">
        <v>153</v>
      </c>
      <c r="AU3512" s="265" t="s">
        <v>79</v>
      </c>
      <c r="AV3512" s="15" t="s">
        <v>149</v>
      </c>
      <c r="AW3512" s="15" t="s">
        <v>31</v>
      </c>
      <c r="AX3512" s="15" t="s">
        <v>77</v>
      </c>
      <c r="AY3512" s="265" t="s">
        <v>142</v>
      </c>
    </row>
    <row r="3513" s="2" customFormat="1" ht="24.15" customHeight="1">
      <c r="A3513" s="41"/>
      <c r="B3513" s="42"/>
      <c r="C3513" s="215" t="s">
        <v>5248</v>
      </c>
      <c r="D3513" s="215" t="s">
        <v>144</v>
      </c>
      <c r="E3513" s="216" t="s">
        <v>5249</v>
      </c>
      <c r="F3513" s="217" t="s">
        <v>5250</v>
      </c>
      <c r="G3513" s="218" t="s">
        <v>166</v>
      </c>
      <c r="H3513" s="219">
        <v>52</v>
      </c>
      <c r="I3513" s="220"/>
      <c r="J3513" s="221">
        <f>ROUND(I3513*H3513,2)</f>
        <v>0</v>
      </c>
      <c r="K3513" s="217" t="s">
        <v>4783</v>
      </c>
      <c r="L3513" s="47"/>
      <c r="M3513" s="222" t="s">
        <v>19</v>
      </c>
      <c r="N3513" s="223" t="s">
        <v>40</v>
      </c>
      <c r="O3513" s="87"/>
      <c r="P3513" s="224">
        <f>O3513*H3513</f>
        <v>0</v>
      </c>
      <c r="Q3513" s="224">
        <v>0</v>
      </c>
      <c r="R3513" s="224">
        <f>Q3513*H3513</f>
        <v>0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248</v>
      </c>
      <c r="AT3513" s="226" t="s">
        <v>144</v>
      </c>
      <c r="AU3513" s="226" t="s">
        <v>79</v>
      </c>
      <c r="AY3513" s="20" t="s">
        <v>142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77</v>
      </c>
      <c r="BK3513" s="227">
        <f>ROUND(I3513*H3513,2)</f>
        <v>0</v>
      </c>
      <c r="BL3513" s="20" t="s">
        <v>248</v>
      </c>
      <c r="BM3513" s="226" t="s">
        <v>5251</v>
      </c>
    </row>
    <row r="3514" s="2" customFormat="1">
      <c r="A3514" s="41"/>
      <c r="B3514" s="42"/>
      <c r="C3514" s="43"/>
      <c r="D3514" s="228" t="s">
        <v>151</v>
      </c>
      <c r="E3514" s="43"/>
      <c r="F3514" s="229" t="s">
        <v>5252</v>
      </c>
      <c r="G3514" s="43"/>
      <c r="H3514" s="43"/>
      <c r="I3514" s="230"/>
      <c r="J3514" s="43"/>
      <c r="K3514" s="43"/>
      <c r="L3514" s="47"/>
      <c r="M3514" s="231"/>
      <c r="N3514" s="232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151</v>
      </c>
      <c r="AU3514" s="20" t="s">
        <v>79</v>
      </c>
    </row>
    <row r="3515" s="13" customFormat="1">
      <c r="A3515" s="13"/>
      <c r="B3515" s="233"/>
      <c r="C3515" s="234"/>
      <c r="D3515" s="235" t="s">
        <v>153</v>
      </c>
      <c r="E3515" s="236" t="s">
        <v>19</v>
      </c>
      <c r="F3515" s="237" t="s">
        <v>5253</v>
      </c>
      <c r="G3515" s="234"/>
      <c r="H3515" s="236" t="s">
        <v>19</v>
      </c>
      <c r="I3515" s="238"/>
      <c r="J3515" s="234"/>
      <c r="K3515" s="234"/>
      <c r="L3515" s="239"/>
      <c r="M3515" s="240"/>
      <c r="N3515" s="241"/>
      <c r="O3515" s="241"/>
      <c r="P3515" s="241"/>
      <c r="Q3515" s="241"/>
      <c r="R3515" s="241"/>
      <c r="S3515" s="241"/>
      <c r="T3515" s="242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3" t="s">
        <v>153</v>
      </c>
      <c r="AU3515" s="243" t="s">
        <v>79</v>
      </c>
      <c r="AV3515" s="13" t="s">
        <v>77</v>
      </c>
      <c r="AW3515" s="13" t="s">
        <v>31</v>
      </c>
      <c r="AX3515" s="13" t="s">
        <v>69</v>
      </c>
      <c r="AY3515" s="243" t="s">
        <v>142</v>
      </c>
    </row>
    <row r="3516" s="14" customFormat="1">
      <c r="A3516" s="14"/>
      <c r="B3516" s="244"/>
      <c r="C3516" s="245"/>
      <c r="D3516" s="235" t="s">
        <v>153</v>
      </c>
      <c r="E3516" s="246" t="s">
        <v>19</v>
      </c>
      <c r="F3516" s="247" t="s">
        <v>5254</v>
      </c>
      <c r="G3516" s="245"/>
      <c r="H3516" s="248">
        <v>13</v>
      </c>
      <c r="I3516" s="249"/>
      <c r="J3516" s="245"/>
      <c r="K3516" s="245"/>
      <c r="L3516" s="250"/>
      <c r="M3516" s="251"/>
      <c r="N3516" s="252"/>
      <c r="O3516" s="252"/>
      <c r="P3516" s="252"/>
      <c r="Q3516" s="252"/>
      <c r="R3516" s="252"/>
      <c r="S3516" s="252"/>
      <c r="T3516" s="253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4" t="s">
        <v>153</v>
      </c>
      <c r="AU3516" s="254" t="s">
        <v>79</v>
      </c>
      <c r="AV3516" s="14" t="s">
        <v>79</v>
      </c>
      <c r="AW3516" s="14" t="s">
        <v>31</v>
      </c>
      <c r="AX3516" s="14" t="s">
        <v>69</v>
      </c>
      <c r="AY3516" s="254" t="s">
        <v>142</v>
      </c>
    </row>
    <row r="3517" s="13" customFormat="1">
      <c r="A3517" s="13"/>
      <c r="B3517" s="233"/>
      <c r="C3517" s="234"/>
      <c r="D3517" s="235" t="s">
        <v>153</v>
      </c>
      <c r="E3517" s="236" t="s">
        <v>19</v>
      </c>
      <c r="F3517" s="237" t="s">
        <v>5255</v>
      </c>
      <c r="G3517" s="234"/>
      <c r="H3517" s="236" t="s">
        <v>19</v>
      </c>
      <c r="I3517" s="238"/>
      <c r="J3517" s="234"/>
      <c r="K3517" s="234"/>
      <c r="L3517" s="239"/>
      <c r="M3517" s="240"/>
      <c r="N3517" s="241"/>
      <c r="O3517" s="241"/>
      <c r="P3517" s="241"/>
      <c r="Q3517" s="241"/>
      <c r="R3517" s="241"/>
      <c r="S3517" s="241"/>
      <c r="T3517" s="242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3" t="s">
        <v>153</v>
      </c>
      <c r="AU3517" s="243" t="s">
        <v>79</v>
      </c>
      <c r="AV3517" s="13" t="s">
        <v>77</v>
      </c>
      <c r="AW3517" s="13" t="s">
        <v>31</v>
      </c>
      <c r="AX3517" s="13" t="s">
        <v>69</v>
      </c>
      <c r="AY3517" s="243" t="s">
        <v>142</v>
      </c>
    </row>
    <row r="3518" s="14" customFormat="1">
      <c r="A3518" s="14"/>
      <c r="B3518" s="244"/>
      <c r="C3518" s="245"/>
      <c r="D3518" s="235" t="s">
        <v>153</v>
      </c>
      <c r="E3518" s="246" t="s">
        <v>19</v>
      </c>
      <c r="F3518" s="247" t="s">
        <v>149</v>
      </c>
      <c r="G3518" s="245"/>
      <c r="H3518" s="248">
        <v>4</v>
      </c>
      <c r="I3518" s="249"/>
      <c r="J3518" s="245"/>
      <c r="K3518" s="245"/>
      <c r="L3518" s="250"/>
      <c r="M3518" s="251"/>
      <c r="N3518" s="252"/>
      <c r="O3518" s="252"/>
      <c r="P3518" s="252"/>
      <c r="Q3518" s="252"/>
      <c r="R3518" s="252"/>
      <c r="S3518" s="252"/>
      <c r="T3518" s="253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4" t="s">
        <v>153</v>
      </c>
      <c r="AU3518" s="254" t="s">
        <v>79</v>
      </c>
      <c r="AV3518" s="14" t="s">
        <v>79</v>
      </c>
      <c r="AW3518" s="14" t="s">
        <v>31</v>
      </c>
      <c r="AX3518" s="14" t="s">
        <v>69</v>
      </c>
      <c r="AY3518" s="254" t="s">
        <v>142</v>
      </c>
    </row>
    <row r="3519" s="13" customFormat="1">
      <c r="A3519" s="13"/>
      <c r="B3519" s="233"/>
      <c r="C3519" s="234"/>
      <c r="D3519" s="235" t="s">
        <v>153</v>
      </c>
      <c r="E3519" s="236" t="s">
        <v>19</v>
      </c>
      <c r="F3519" s="237" t="s">
        <v>5256</v>
      </c>
      <c r="G3519" s="234"/>
      <c r="H3519" s="236" t="s">
        <v>19</v>
      </c>
      <c r="I3519" s="238"/>
      <c r="J3519" s="234"/>
      <c r="K3519" s="234"/>
      <c r="L3519" s="239"/>
      <c r="M3519" s="240"/>
      <c r="N3519" s="241"/>
      <c r="O3519" s="241"/>
      <c r="P3519" s="241"/>
      <c r="Q3519" s="241"/>
      <c r="R3519" s="241"/>
      <c r="S3519" s="241"/>
      <c r="T3519" s="242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3" t="s">
        <v>153</v>
      </c>
      <c r="AU3519" s="243" t="s">
        <v>79</v>
      </c>
      <c r="AV3519" s="13" t="s">
        <v>77</v>
      </c>
      <c r="AW3519" s="13" t="s">
        <v>31</v>
      </c>
      <c r="AX3519" s="13" t="s">
        <v>69</v>
      </c>
      <c r="AY3519" s="243" t="s">
        <v>142</v>
      </c>
    </row>
    <row r="3520" s="14" customFormat="1">
      <c r="A3520" s="14"/>
      <c r="B3520" s="244"/>
      <c r="C3520" s="245"/>
      <c r="D3520" s="235" t="s">
        <v>153</v>
      </c>
      <c r="E3520" s="246" t="s">
        <v>19</v>
      </c>
      <c r="F3520" s="247" t="s">
        <v>77</v>
      </c>
      <c r="G3520" s="245"/>
      <c r="H3520" s="248">
        <v>1</v>
      </c>
      <c r="I3520" s="249"/>
      <c r="J3520" s="245"/>
      <c r="K3520" s="245"/>
      <c r="L3520" s="250"/>
      <c r="M3520" s="251"/>
      <c r="N3520" s="252"/>
      <c r="O3520" s="252"/>
      <c r="P3520" s="252"/>
      <c r="Q3520" s="252"/>
      <c r="R3520" s="252"/>
      <c r="S3520" s="252"/>
      <c r="T3520" s="253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4" t="s">
        <v>153</v>
      </c>
      <c r="AU3520" s="254" t="s">
        <v>79</v>
      </c>
      <c r="AV3520" s="14" t="s">
        <v>79</v>
      </c>
      <c r="AW3520" s="14" t="s">
        <v>31</v>
      </c>
      <c r="AX3520" s="14" t="s">
        <v>69</v>
      </c>
      <c r="AY3520" s="254" t="s">
        <v>142</v>
      </c>
    </row>
    <row r="3521" s="13" customFormat="1">
      <c r="A3521" s="13"/>
      <c r="B3521" s="233"/>
      <c r="C3521" s="234"/>
      <c r="D3521" s="235" t="s">
        <v>153</v>
      </c>
      <c r="E3521" s="236" t="s">
        <v>19</v>
      </c>
      <c r="F3521" s="237" t="s">
        <v>5257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153</v>
      </c>
      <c r="AU3521" s="243" t="s">
        <v>79</v>
      </c>
      <c r="AV3521" s="13" t="s">
        <v>77</v>
      </c>
      <c r="AW3521" s="13" t="s">
        <v>31</v>
      </c>
      <c r="AX3521" s="13" t="s">
        <v>69</v>
      </c>
      <c r="AY3521" s="243" t="s">
        <v>142</v>
      </c>
    </row>
    <row r="3522" s="14" customFormat="1">
      <c r="A3522" s="14"/>
      <c r="B3522" s="244"/>
      <c r="C3522" s="245"/>
      <c r="D3522" s="235" t="s">
        <v>153</v>
      </c>
      <c r="E3522" s="246" t="s">
        <v>19</v>
      </c>
      <c r="F3522" s="247" t="s">
        <v>163</v>
      </c>
      <c r="G3522" s="245"/>
      <c r="H3522" s="248">
        <v>3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153</v>
      </c>
      <c r="AU3522" s="254" t="s">
        <v>79</v>
      </c>
      <c r="AV3522" s="14" t="s">
        <v>79</v>
      </c>
      <c r="AW3522" s="14" t="s">
        <v>31</v>
      </c>
      <c r="AX3522" s="14" t="s">
        <v>69</v>
      </c>
      <c r="AY3522" s="254" t="s">
        <v>142</v>
      </c>
    </row>
    <row r="3523" s="13" customFormat="1">
      <c r="A3523" s="13"/>
      <c r="B3523" s="233"/>
      <c r="C3523" s="234"/>
      <c r="D3523" s="235" t="s">
        <v>153</v>
      </c>
      <c r="E3523" s="236" t="s">
        <v>19</v>
      </c>
      <c r="F3523" s="237" t="s">
        <v>5258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153</v>
      </c>
      <c r="AU3523" s="243" t="s">
        <v>79</v>
      </c>
      <c r="AV3523" s="13" t="s">
        <v>77</v>
      </c>
      <c r="AW3523" s="13" t="s">
        <v>31</v>
      </c>
      <c r="AX3523" s="13" t="s">
        <v>69</v>
      </c>
      <c r="AY3523" s="243" t="s">
        <v>142</v>
      </c>
    </row>
    <row r="3524" s="14" customFormat="1">
      <c r="A3524" s="14"/>
      <c r="B3524" s="244"/>
      <c r="C3524" s="245"/>
      <c r="D3524" s="235" t="s">
        <v>153</v>
      </c>
      <c r="E3524" s="246" t="s">
        <v>19</v>
      </c>
      <c r="F3524" s="247" t="s">
        <v>79</v>
      </c>
      <c r="G3524" s="245"/>
      <c r="H3524" s="248">
        <v>2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153</v>
      </c>
      <c r="AU3524" s="254" t="s">
        <v>79</v>
      </c>
      <c r="AV3524" s="14" t="s">
        <v>79</v>
      </c>
      <c r="AW3524" s="14" t="s">
        <v>31</v>
      </c>
      <c r="AX3524" s="14" t="s">
        <v>69</v>
      </c>
      <c r="AY3524" s="254" t="s">
        <v>142</v>
      </c>
    </row>
    <row r="3525" s="13" customFormat="1">
      <c r="A3525" s="13"/>
      <c r="B3525" s="233"/>
      <c r="C3525" s="234"/>
      <c r="D3525" s="235" t="s">
        <v>153</v>
      </c>
      <c r="E3525" s="236" t="s">
        <v>19</v>
      </c>
      <c r="F3525" s="237" t="s">
        <v>5259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153</v>
      </c>
      <c r="AU3525" s="243" t="s">
        <v>79</v>
      </c>
      <c r="AV3525" s="13" t="s">
        <v>77</v>
      </c>
      <c r="AW3525" s="13" t="s">
        <v>31</v>
      </c>
      <c r="AX3525" s="13" t="s">
        <v>69</v>
      </c>
      <c r="AY3525" s="243" t="s">
        <v>142</v>
      </c>
    </row>
    <row r="3526" s="14" customFormat="1">
      <c r="A3526" s="14"/>
      <c r="B3526" s="244"/>
      <c r="C3526" s="245"/>
      <c r="D3526" s="235" t="s">
        <v>153</v>
      </c>
      <c r="E3526" s="246" t="s">
        <v>19</v>
      </c>
      <c r="F3526" s="247" t="s">
        <v>79</v>
      </c>
      <c r="G3526" s="245"/>
      <c r="H3526" s="248">
        <v>2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153</v>
      </c>
      <c r="AU3526" s="254" t="s">
        <v>79</v>
      </c>
      <c r="AV3526" s="14" t="s">
        <v>79</v>
      </c>
      <c r="AW3526" s="14" t="s">
        <v>31</v>
      </c>
      <c r="AX3526" s="14" t="s">
        <v>69</v>
      </c>
      <c r="AY3526" s="254" t="s">
        <v>142</v>
      </c>
    </row>
    <row r="3527" s="13" customFormat="1">
      <c r="A3527" s="13"/>
      <c r="B3527" s="233"/>
      <c r="C3527" s="234"/>
      <c r="D3527" s="235" t="s">
        <v>153</v>
      </c>
      <c r="E3527" s="236" t="s">
        <v>19</v>
      </c>
      <c r="F3527" s="237" t="s">
        <v>5260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153</v>
      </c>
      <c r="AU3527" s="243" t="s">
        <v>79</v>
      </c>
      <c r="AV3527" s="13" t="s">
        <v>77</v>
      </c>
      <c r="AW3527" s="13" t="s">
        <v>31</v>
      </c>
      <c r="AX3527" s="13" t="s">
        <v>69</v>
      </c>
      <c r="AY3527" s="243" t="s">
        <v>142</v>
      </c>
    </row>
    <row r="3528" s="14" customFormat="1">
      <c r="A3528" s="14"/>
      <c r="B3528" s="244"/>
      <c r="C3528" s="245"/>
      <c r="D3528" s="235" t="s">
        <v>153</v>
      </c>
      <c r="E3528" s="246" t="s">
        <v>19</v>
      </c>
      <c r="F3528" s="247" t="s">
        <v>77</v>
      </c>
      <c r="G3528" s="245"/>
      <c r="H3528" s="248">
        <v>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153</v>
      </c>
      <c r="AU3528" s="254" t="s">
        <v>79</v>
      </c>
      <c r="AV3528" s="14" t="s">
        <v>79</v>
      </c>
      <c r="AW3528" s="14" t="s">
        <v>31</v>
      </c>
      <c r="AX3528" s="14" t="s">
        <v>69</v>
      </c>
      <c r="AY3528" s="254" t="s">
        <v>142</v>
      </c>
    </row>
    <row r="3529" s="13" customFormat="1">
      <c r="A3529" s="13"/>
      <c r="B3529" s="233"/>
      <c r="C3529" s="234"/>
      <c r="D3529" s="235" t="s">
        <v>153</v>
      </c>
      <c r="E3529" s="236" t="s">
        <v>19</v>
      </c>
      <c r="F3529" s="237" t="s">
        <v>5261</v>
      </c>
      <c r="G3529" s="234"/>
      <c r="H3529" s="236" t="s">
        <v>19</v>
      </c>
      <c r="I3529" s="238"/>
      <c r="J3529" s="234"/>
      <c r="K3529" s="234"/>
      <c r="L3529" s="239"/>
      <c r="M3529" s="240"/>
      <c r="N3529" s="241"/>
      <c r="O3529" s="241"/>
      <c r="P3529" s="241"/>
      <c r="Q3529" s="241"/>
      <c r="R3529" s="241"/>
      <c r="S3529" s="241"/>
      <c r="T3529" s="242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3" t="s">
        <v>153</v>
      </c>
      <c r="AU3529" s="243" t="s">
        <v>79</v>
      </c>
      <c r="AV3529" s="13" t="s">
        <v>77</v>
      </c>
      <c r="AW3529" s="13" t="s">
        <v>31</v>
      </c>
      <c r="AX3529" s="13" t="s">
        <v>69</v>
      </c>
      <c r="AY3529" s="243" t="s">
        <v>142</v>
      </c>
    </row>
    <row r="3530" s="14" customFormat="1">
      <c r="A3530" s="14"/>
      <c r="B3530" s="244"/>
      <c r="C3530" s="245"/>
      <c r="D3530" s="235" t="s">
        <v>153</v>
      </c>
      <c r="E3530" s="246" t="s">
        <v>19</v>
      </c>
      <c r="F3530" s="247" t="s">
        <v>77</v>
      </c>
      <c r="G3530" s="245"/>
      <c r="H3530" s="248">
        <v>1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153</v>
      </c>
      <c r="AU3530" s="254" t="s">
        <v>79</v>
      </c>
      <c r="AV3530" s="14" t="s">
        <v>79</v>
      </c>
      <c r="AW3530" s="14" t="s">
        <v>31</v>
      </c>
      <c r="AX3530" s="14" t="s">
        <v>69</v>
      </c>
      <c r="AY3530" s="254" t="s">
        <v>142</v>
      </c>
    </row>
    <row r="3531" s="13" customFormat="1">
      <c r="A3531" s="13"/>
      <c r="B3531" s="233"/>
      <c r="C3531" s="234"/>
      <c r="D3531" s="235" t="s">
        <v>153</v>
      </c>
      <c r="E3531" s="236" t="s">
        <v>19</v>
      </c>
      <c r="F3531" s="237" t="s">
        <v>5262</v>
      </c>
      <c r="G3531" s="234"/>
      <c r="H3531" s="236" t="s">
        <v>19</v>
      </c>
      <c r="I3531" s="238"/>
      <c r="J3531" s="234"/>
      <c r="K3531" s="234"/>
      <c r="L3531" s="239"/>
      <c r="M3531" s="240"/>
      <c r="N3531" s="241"/>
      <c r="O3531" s="241"/>
      <c r="P3531" s="241"/>
      <c r="Q3531" s="241"/>
      <c r="R3531" s="241"/>
      <c r="S3531" s="241"/>
      <c r="T3531" s="242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3" t="s">
        <v>153</v>
      </c>
      <c r="AU3531" s="243" t="s">
        <v>79</v>
      </c>
      <c r="AV3531" s="13" t="s">
        <v>77</v>
      </c>
      <c r="AW3531" s="13" t="s">
        <v>31</v>
      </c>
      <c r="AX3531" s="13" t="s">
        <v>69</v>
      </c>
      <c r="AY3531" s="243" t="s">
        <v>142</v>
      </c>
    </row>
    <row r="3532" s="14" customFormat="1">
      <c r="A3532" s="14"/>
      <c r="B3532" s="244"/>
      <c r="C3532" s="245"/>
      <c r="D3532" s="235" t="s">
        <v>153</v>
      </c>
      <c r="E3532" s="246" t="s">
        <v>19</v>
      </c>
      <c r="F3532" s="247" t="s">
        <v>149</v>
      </c>
      <c r="G3532" s="245"/>
      <c r="H3532" s="248">
        <v>4</v>
      </c>
      <c r="I3532" s="249"/>
      <c r="J3532" s="245"/>
      <c r="K3532" s="245"/>
      <c r="L3532" s="250"/>
      <c r="M3532" s="251"/>
      <c r="N3532" s="252"/>
      <c r="O3532" s="252"/>
      <c r="P3532" s="252"/>
      <c r="Q3532" s="252"/>
      <c r="R3532" s="252"/>
      <c r="S3532" s="252"/>
      <c r="T3532" s="253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4" t="s">
        <v>153</v>
      </c>
      <c r="AU3532" s="254" t="s">
        <v>79</v>
      </c>
      <c r="AV3532" s="14" t="s">
        <v>79</v>
      </c>
      <c r="AW3532" s="14" t="s">
        <v>31</v>
      </c>
      <c r="AX3532" s="14" t="s">
        <v>69</v>
      </c>
      <c r="AY3532" s="254" t="s">
        <v>142</v>
      </c>
    </row>
    <row r="3533" s="13" customFormat="1">
      <c r="A3533" s="13"/>
      <c r="B3533" s="233"/>
      <c r="C3533" s="234"/>
      <c r="D3533" s="235" t="s">
        <v>153</v>
      </c>
      <c r="E3533" s="236" t="s">
        <v>19</v>
      </c>
      <c r="F3533" s="237" t="s">
        <v>5263</v>
      </c>
      <c r="G3533" s="234"/>
      <c r="H3533" s="236" t="s">
        <v>19</v>
      </c>
      <c r="I3533" s="238"/>
      <c r="J3533" s="234"/>
      <c r="K3533" s="234"/>
      <c r="L3533" s="239"/>
      <c r="M3533" s="240"/>
      <c r="N3533" s="241"/>
      <c r="O3533" s="241"/>
      <c r="P3533" s="241"/>
      <c r="Q3533" s="241"/>
      <c r="R3533" s="241"/>
      <c r="S3533" s="241"/>
      <c r="T3533" s="242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3" t="s">
        <v>153</v>
      </c>
      <c r="AU3533" s="243" t="s">
        <v>79</v>
      </c>
      <c r="AV3533" s="13" t="s">
        <v>77</v>
      </c>
      <c r="AW3533" s="13" t="s">
        <v>31</v>
      </c>
      <c r="AX3533" s="13" t="s">
        <v>69</v>
      </c>
      <c r="AY3533" s="243" t="s">
        <v>142</v>
      </c>
    </row>
    <row r="3534" s="14" customFormat="1">
      <c r="A3534" s="14"/>
      <c r="B3534" s="244"/>
      <c r="C3534" s="245"/>
      <c r="D3534" s="235" t="s">
        <v>153</v>
      </c>
      <c r="E3534" s="246" t="s">
        <v>19</v>
      </c>
      <c r="F3534" s="247" t="s">
        <v>260</v>
      </c>
      <c r="G3534" s="245"/>
      <c r="H3534" s="248">
        <v>18</v>
      </c>
      <c r="I3534" s="249"/>
      <c r="J3534" s="245"/>
      <c r="K3534" s="245"/>
      <c r="L3534" s="250"/>
      <c r="M3534" s="251"/>
      <c r="N3534" s="252"/>
      <c r="O3534" s="252"/>
      <c r="P3534" s="252"/>
      <c r="Q3534" s="252"/>
      <c r="R3534" s="252"/>
      <c r="S3534" s="252"/>
      <c r="T3534" s="253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4" t="s">
        <v>153</v>
      </c>
      <c r="AU3534" s="254" t="s">
        <v>79</v>
      </c>
      <c r="AV3534" s="14" t="s">
        <v>79</v>
      </c>
      <c r="AW3534" s="14" t="s">
        <v>31</v>
      </c>
      <c r="AX3534" s="14" t="s">
        <v>69</v>
      </c>
      <c r="AY3534" s="254" t="s">
        <v>142</v>
      </c>
    </row>
    <row r="3535" s="13" customFormat="1">
      <c r="A3535" s="13"/>
      <c r="B3535" s="233"/>
      <c r="C3535" s="234"/>
      <c r="D3535" s="235" t="s">
        <v>153</v>
      </c>
      <c r="E3535" s="236" t="s">
        <v>19</v>
      </c>
      <c r="F3535" s="237" t="s">
        <v>5264</v>
      </c>
      <c r="G3535" s="234"/>
      <c r="H3535" s="236" t="s">
        <v>19</v>
      </c>
      <c r="I3535" s="238"/>
      <c r="J3535" s="234"/>
      <c r="K3535" s="234"/>
      <c r="L3535" s="239"/>
      <c r="M3535" s="240"/>
      <c r="N3535" s="241"/>
      <c r="O3535" s="241"/>
      <c r="P3535" s="241"/>
      <c r="Q3535" s="241"/>
      <c r="R3535" s="241"/>
      <c r="S3535" s="241"/>
      <c r="T3535" s="242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3" t="s">
        <v>153</v>
      </c>
      <c r="AU3535" s="243" t="s">
        <v>79</v>
      </c>
      <c r="AV3535" s="13" t="s">
        <v>77</v>
      </c>
      <c r="AW3535" s="13" t="s">
        <v>31</v>
      </c>
      <c r="AX3535" s="13" t="s">
        <v>69</v>
      </c>
      <c r="AY3535" s="243" t="s">
        <v>142</v>
      </c>
    </row>
    <row r="3536" s="14" customFormat="1">
      <c r="A3536" s="14"/>
      <c r="B3536" s="244"/>
      <c r="C3536" s="245"/>
      <c r="D3536" s="235" t="s">
        <v>153</v>
      </c>
      <c r="E3536" s="246" t="s">
        <v>19</v>
      </c>
      <c r="F3536" s="247" t="s">
        <v>77</v>
      </c>
      <c r="G3536" s="245"/>
      <c r="H3536" s="248">
        <v>1</v>
      </c>
      <c r="I3536" s="249"/>
      <c r="J3536" s="245"/>
      <c r="K3536" s="245"/>
      <c r="L3536" s="250"/>
      <c r="M3536" s="251"/>
      <c r="N3536" s="252"/>
      <c r="O3536" s="252"/>
      <c r="P3536" s="252"/>
      <c r="Q3536" s="252"/>
      <c r="R3536" s="252"/>
      <c r="S3536" s="252"/>
      <c r="T3536" s="253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4" t="s">
        <v>153</v>
      </c>
      <c r="AU3536" s="254" t="s">
        <v>79</v>
      </c>
      <c r="AV3536" s="14" t="s">
        <v>79</v>
      </c>
      <c r="AW3536" s="14" t="s">
        <v>31</v>
      </c>
      <c r="AX3536" s="14" t="s">
        <v>69</v>
      </c>
      <c r="AY3536" s="254" t="s">
        <v>142</v>
      </c>
    </row>
    <row r="3537" s="13" customFormat="1">
      <c r="A3537" s="13"/>
      <c r="B3537" s="233"/>
      <c r="C3537" s="234"/>
      <c r="D3537" s="235" t="s">
        <v>153</v>
      </c>
      <c r="E3537" s="236" t="s">
        <v>19</v>
      </c>
      <c r="F3537" s="237" t="s">
        <v>5265</v>
      </c>
      <c r="G3537" s="234"/>
      <c r="H3537" s="236" t="s">
        <v>19</v>
      </c>
      <c r="I3537" s="238"/>
      <c r="J3537" s="234"/>
      <c r="K3537" s="234"/>
      <c r="L3537" s="239"/>
      <c r="M3537" s="240"/>
      <c r="N3537" s="241"/>
      <c r="O3537" s="241"/>
      <c r="P3537" s="241"/>
      <c r="Q3537" s="241"/>
      <c r="R3537" s="241"/>
      <c r="S3537" s="241"/>
      <c r="T3537" s="242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3" t="s">
        <v>153</v>
      </c>
      <c r="AU3537" s="243" t="s">
        <v>79</v>
      </c>
      <c r="AV3537" s="13" t="s">
        <v>77</v>
      </c>
      <c r="AW3537" s="13" t="s">
        <v>31</v>
      </c>
      <c r="AX3537" s="13" t="s">
        <v>69</v>
      </c>
      <c r="AY3537" s="243" t="s">
        <v>142</v>
      </c>
    </row>
    <row r="3538" s="14" customFormat="1">
      <c r="A3538" s="14"/>
      <c r="B3538" s="244"/>
      <c r="C3538" s="245"/>
      <c r="D3538" s="235" t="s">
        <v>153</v>
      </c>
      <c r="E3538" s="246" t="s">
        <v>19</v>
      </c>
      <c r="F3538" s="247" t="s">
        <v>77</v>
      </c>
      <c r="G3538" s="245"/>
      <c r="H3538" s="248">
        <v>1</v>
      </c>
      <c r="I3538" s="249"/>
      <c r="J3538" s="245"/>
      <c r="K3538" s="245"/>
      <c r="L3538" s="250"/>
      <c r="M3538" s="251"/>
      <c r="N3538" s="252"/>
      <c r="O3538" s="252"/>
      <c r="P3538" s="252"/>
      <c r="Q3538" s="252"/>
      <c r="R3538" s="252"/>
      <c r="S3538" s="252"/>
      <c r="T3538" s="253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4" t="s">
        <v>153</v>
      </c>
      <c r="AU3538" s="254" t="s">
        <v>79</v>
      </c>
      <c r="AV3538" s="14" t="s">
        <v>79</v>
      </c>
      <c r="AW3538" s="14" t="s">
        <v>31</v>
      </c>
      <c r="AX3538" s="14" t="s">
        <v>69</v>
      </c>
      <c r="AY3538" s="254" t="s">
        <v>142</v>
      </c>
    </row>
    <row r="3539" s="13" customFormat="1">
      <c r="A3539" s="13"/>
      <c r="B3539" s="233"/>
      <c r="C3539" s="234"/>
      <c r="D3539" s="235" t="s">
        <v>153</v>
      </c>
      <c r="E3539" s="236" t="s">
        <v>19</v>
      </c>
      <c r="F3539" s="237" t="s">
        <v>5266</v>
      </c>
      <c r="G3539" s="234"/>
      <c r="H3539" s="236" t="s">
        <v>19</v>
      </c>
      <c r="I3539" s="238"/>
      <c r="J3539" s="234"/>
      <c r="K3539" s="234"/>
      <c r="L3539" s="239"/>
      <c r="M3539" s="240"/>
      <c r="N3539" s="241"/>
      <c r="O3539" s="241"/>
      <c r="P3539" s="241"/>
      <c r="Q3539" s="241"/>
      <c r="R3539" s="241"/>
      <c r="S3539" s="241"/>
      <c r="T3539" s="242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3" t="s">
        <v>153</v>
      </c>
      <c r="AU3539" s="243" t="s">
        <v>79</v>
      </c>
      <c r="AV3539" s="13" t="s">
        <v>77</v>
      </c>
      <c r="AW3539" s="13" t="s">
        <v>31</v>
      </c>
      <c r="AX3539" s="13" t="s">
        <v>69</v>
      </c>
      <c r="AY3539" s="243" t="s">
        <v>142</v>
      </c>
    </row>
    <row r="3540" s="14" customFormat="1">
      <c r="A3540" s="14"/>
      <c r="B3540" s="244"/>
      <c r="C3540" s="245"/>
      <c r="D3540" s="235" t="s">
        <v>153</v>
      </c>
      <c r="E3540" s="246" t="s">
        <v>19</v>
      </c>
      <c r="F3540" s="247" t="s">
        <v>77</v>
      </c>
      <c r="G3540" s="245"/>
      <c r="H3540" s="248">
        <v>1</v>
      </c>
      <c r="I3540" s="249"/>
      <c r="J3540" s="245"/>
      <c r="K3540" s="245"/>
      <c r="L3540" s="250"/>
      <c r="M3540" s="251"/>
      <c r="N3540" s="252"/>
      <c r="O3540" s="252"/>
      <c r="P3540" s="252"/>
      <c r="Q3540" s="252"/>
      <c r="R3540" s="252"/>
      <c r="S3540" s="252"/>
      <c r="T3540" s="253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4" t="s">
        <v>153</v>
      </c>
      <c r="AU3540" s="254" t="s">
        <v>79</v>
      </c>
      <c r="AV3540" s="14" t="s">
        <v>79</v>
      </c>
      <c r="AW3540" s="14" t="s">
        <v>31</v>
      </c>
      <c r="AX3540" s="14" t="s">
        <v>69</v>
      </c>
      <c r="AY3540" s="254" t="s">
        <v>142</v>
      </c>
    </row>
    <row r="3541" s="15" customFormat="1">
      <c r="A3541" s="15"/>
      <c r="B3541" s="255"/>
      <c r="C3541" s="256"/>
      <c r="D3541" s="235" t="s">
        <v>153</v>
      </c>
      <c r="E3541" s="257" t="s">
        <v>19</v>
      </c>
      <c r="F3541" s="258" t="s">
        <v>158</v>
      </c>
      <c r="G3541" s="256"/>
      <c r="H3541" s="259">
        <v>52</v>
      </c>
      <c r="I3541" s="260"/>
      <c r="J3541" s="256"/>
      <c r="K3541" s="256"/>
      <c r="L3541" s="261"/>
      <c r="M3541" s="262"/>
      <c r="N3541" s="263"/>
      <c r="O3541" s="263"/>
      <c r="P3541" s="263"/>
      <c r="Q3541" s="263"/>
      <c r="R3541" s="263"/>
      <c r="S3541" s="263"/>
      <c r="T3541" s="264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T3541" s="265" t="s">
        <v>153</v>
      </c>
      <c r="AU3541" s="265" t="s">
        <v>79</v>
      </c>
      <c r="AV3541" s="15" t="s">
        <v>149</v>
      </c>
      <c r="AW3541" s="15" t="s">
        <v>31</v>
      </c>
      <c r="AX3541" s="15" t="s">
        <v>77</v>
      </c>
      <c r="AY3541" s="265" t="s">
        <v>142</v>
      </c>
    </row>
    <row r="3542" s="2" customFormat="1" ht="16.5" customHeight="1">
      <c r="A3542" s="41"/>
      <c r="B3542" s="42"/>
      <c r="C3542" s="277" t="s">
        <v>5267</v>
      </c>
      <c r="D3542" s="277" t="s">
        <v>275</v>
      </c>
      <c r="E3542" s="278" t="s">
        <v>5236</v>
      </c>
      <c r="F3542" s="279" t="s">
        <v>5237</v>
      </c>
      <c r="G3542" s="280" t="s">
        <v>176</v>
      </c>
      <c r="H3542" s="281">
        <v>7.4800000000000004</v>
      </c>
      <c r="I3542" s="282"/>
      <c r="J3542" s="283">
        <f>ROUND(I3542*H3542,2)</f>
        <v>0</v>
      </c>
      <c r="K3542" s="279" t="s">
        <v>148</v>
      </c>
      <c r="L3542" s="284"/>
      <c r="M3542" s="285" t="s">
        <v>19</v>
      </c>
      <c r="N3542" s="286" t="s">
        <v>40</v>
      </c>
      <c r="O3542" s="87"/>
      <c r="P3542" s="224">
        <f>O3542*H3542</f>
        <v>0</v>
      </c>
      <c r="Q3542" s="224">
        <v>0.0035999999999999999</v>
      </c>
      <c r="R3542" s="224">
        <f>Q3542*H3542</f>
        <v>0.026928000000000001</v>
      </c>
      <c r="S3542" s="224">
        <v>0</v>
      </c>
      <c r="T3542" s="225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6" t="s">
        <v>349</v>
      </c>
      <c r="AT3542" s="226" t="s">
        <v>275</v>
      </c>
      <c r="AU3542" s="226" t="s">
        <v>79</v>
      </c>
      <c r="AY3542" s="20" t="s">
        <v>142</v>
      </c>
      <c r="BE3542" s="227">
        <f>IF(N3542="základní",J3542,0)</f>
        <v>0</v>
      </c>
      <c r="BF3542" s="227">
        <f>IF(N3542="snížená",J3542,0)</f>
        <v>0</v>
      </c>
      <c r="BG3542" s="227">
        <f>IF(N3542="zákl. přenesená",J3542,0)</f>
        <v>0</v>
      </c>
      <c r="BH3542" s="227">
        <f>IF(N3542="sníž. přenesená",J3542,0)</f>
        <v>0</v>
      </c>
      <c r="BI3542" s="227">
        <f>IF(N3542="nulová",J3542,0)</f>
        <v>0</v>
      </c>
      <c r="BJ3542" s="20" t="s">
        <v>77</v>
      </c>
      <c r="BK3542" s="227">
        <f>ROUND(I3542*H3542,2)</f>
        <v>0</v>
      </c>
      <c r="BL3542" s="20" t="s">
        <v>248</v>
      </c>
      <c r="BM3542" s="226" t="s">
        <v>5268</v>
      </c>
    </row>
    <row r="3543" s="13" customFormat="1">
      <c r="A3543" s="13"/>
      <c r="B3543" s="233"/>
      <c r="C3543" s="234"/>
      <c r="D3543" s="235" t="s">
        <v>153</v>
      </c>
      <c r="E3543" s="236" t="s">
        <v>19</v>
      </c>
      <c r="F3543" s="237" t="s">
        <v>5260</v>
      </c>
      <c r="G3543" s="234"/>
      <c r="H3543" s="236" t="s">
        <v>19</v>
      </c>
      <c r="I3543" s="238"/>
      <c r="J3543" s="234"/>
      <c r="K3543" s="234"/>
      <c r="L3543" s="239"/>
      <c r="M3543" s="240"/>
      <c r="N3543" s="241"/>
      <c r="O3543" s="241"/>
      <c r="P3543" s="241"/>
      <c r="Q3543" s="241"/>
      <c r="R3543" s="241"/>
      <c r="S3543" s="241"/>
      <c r="T3543" s="242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3" t="s">
        <v>153</v>
      </c>
      <c r="AU3543" s="243" t="s">
        <v>79</v>
      </c>
      <c r="AV3543" s="13" t="s">
        <v>77</v>
      </c>
      <c r="AW3543" s="13" t="s">
        <v>31</v>
      </c>
      <c r="AX3543" s="13" t="s">
        <v>69</v>
      </c>
      <c r="AY3543" s="243" t="s">
        <v>142</v>
      </c>
    </row>
    <row r="3544" s="14" customFormat="1">
      <c r="A3544" s="14"/>
      <c r="B3544" s="244"/>
      <c r="C3544" s="245"/>
      <c r="D3544" s="235" t="s">
        <v>153</v>
      </c>
      <c r="E3544" s="246" t="s">
        <v>19</v>
      </c>
      <c r="F3544" s="247" t="s">
        <v>5269</v>
      </c>
      <c r="G3544" s="245"/>
      <c r="H3544" s="248">
        <v>1.2</v>
      </c>
      <c r="I3544" s="249"/>
      <c r="J3544" s="245"/>
      <c r="K3544" s="245"/>
      <c r="L3544" s="250"/>
      <c r="M3544" s="251"/>
      <c r="N3544" s="252"/>
      <c r="O3544" s="252"/>
      <c r="P3544" s="252"/>
      <c r="Q3544" s="252"/>
      <c r="R3544" s="252"/>
      <c r="S3544" s="252"/>
      <c r="T3544" s="253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4" t="s">
        <v>153</v>
      </c>
      <c r="AU3544" s="254" t="s">
        <v>79</v>
      </c>
      <c r="AV3544" s="14" t="s">
        <v>79</v>
      </c>
      <c r="AW3544" s="14" t="s">
        <v>31</v>
      </c>
      <c r="AX3544" s="14" t="s">
        <v>69</v>
      </c>
      <c r="AY3544" s="254" t="s">
        <v>142</v>
      </c>
    </row>
    <row r="3545" s="13" customFormat="1">
      <c r="A3545" s="13"/>
      <c r="B3545" s="233"/>
      <c r="C3545" s="234"/>
      <c r="D3545" s="235" t="s">
        <v>153</v>
      </c>
      <c r="E3545" s="236" t="s">
        <v>19</v>
      </c>
      <c r="F3545" s="237" t="s">
        <v>5262</v>
      </c>
      <c r="G3545" s="234"/>
      <c r="H3545" s="236" t="s">
        <v>19</v>
      </c>
      <c r="I3545" s="238"/>
      <c r="J3545" s="234"/>
      <c r="K3545" s="234"/>
      <c r="L3545" s="239"/>
      <c r="M3545" s="240"/>
      <c r="N3545" s="241"/>
      <c r="O3545" s="241"/>
      <c r="P3545" s="241"/>
      <c r="Q3545" s="241"/>
      <c r="R3545" s="241"/>
      <c r="S3545" s="241"/>
      <c r="T3545" s="242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3" t="s">
        <v>153</v>
      </c>
      <c r="AU3545" s="243" t="s">
        <v>79</v>
      </c>
      <c r="AV3545" s="13" t="s">
        <v>77</v>
      </c>
      <c r="AW3545" s="13" t="s">
        <v>31</v>
      </c>
      <c r="AX3545" s="13" t="s">
        <v>69</v>
      </c>
      <c r="AY3545" s="243" t="s">
        <v>142</v>
      </c>
    </row>
    <row r="3546" s="14" customFormat="1">
      <c r="A3546" s="14"/>
      <c r="B3546" s="244"/>
      <c r="C3546" s="245"/>
      <c r="D3546" s="235" t="s">
        <v>153</v>
      </c>
      <c r="E3546" s="246" t="s">
        <v>19</v>
      </c>
      <c r="F3546" s="247" t="s">
        <v>5270</v>
      </c>
      <c r="G3546" s="245"/>
      <c r="H3546" s="248">
        <v>6.2800000000000002</v>
      </c>
      <c r="I3546" s="249"/>
      <c r="J3546" s="245"/>
      <c r="K3546" s="245"/>
      <c r="L3546" s="250"/>
      <c r="M3546" s="251"/>
      <c r="N3546" s="252"/>
      <c r="O3546" s="252"/>
      <c r="P3546" s="252"/>
      <c r="Q3546" s="252"/>
      <c r="R3546" s="252"/>
      <c r="S3546" s="252"/>
      <c r="T3546" s="253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4" t="s">
        <v>153</v>
      </c>
      <c r="AU3546" s="254" t="s">
        <v>79</v>
      </c>
      <c r="AV3546" s="14" t="s">
        <v>79</v>
      </c>
      <c r="AW3546" s="14" t="s">
        <v>31</v>
      </c>
      <c r="AX3546" s="14" t="s">
        <v>69</v>
      </c>
      <c r="AY3546" s="254" t="s">
        <v>142</v>
      </c>
    </row>
    <row r="3547" s="15" customFormat="1">
      <c r="A3547" s="15"/>
      <c r="B3547" s="255"/>
      <c r="C3547" s="256"/>
      <c r="D3547" s="235" t="s">
        <v>153</v>
      </c>
      <c r="E3547" s="257" t="s">
        <v>19</v>
      </c>
      <c r="F3547" s="258" t="s">
        <v>158</v>
      </c>
      <c r="G3547" s="256"/>
      <c r="H3547" s="259">
        <v>7.4800000000000004</v>
      </c>
      <c r="I3547" s="260"/>
      <c r="J3547" s="256"/>
      <c r="K3547" s="256"/>
      <c r="L3547" s="261"/>
      <c r="M3547" s="262"/>
      <c r="N3547" s="263"/>
      <c r="O3547" s="263"/>
      <c r="P3547" s="263"/>
      <c r="Q3547" s="263"/>
      <c r="R3547" s="263"/>
      <c r="S3547" s="263"/>
      <c r="T3547" s="264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65" t="s">
        <v>153</v>
      </c>
      <c r="AU3547" s="265" t="s">
        <v>79</v>
      </c>
      <c r="AV3547" s="15" t="s">
        <v>149</v>
      </c>
      <c r="AW3547" s="15" t="s">
        <v>31</v>
      </c>
      <c r="AX3547" s="15" t="s">
        <v>77</v>
      </c>
      <c r="AY3547" s="265" t="s">
        <v>142</v>
      </c>
    </row>
    <row r="3548" s="2" customFormat="1" ht="16.5" customHeight="1">
      <c r="A3548" s="41"/>
      <c r="B3548" s="42"/>
      <c r="C3548" s="277" t="s">
        <v>5271</v>
      </c>
      <c r="D3548" s="277" t="s">
        <v>275</v>
      </c>
      <c r="E3548" s="278" t="s">
        <v>5240</v>
      </c>
      <c r="F3548" s="279" t="s">
        <v>5241</v>
      </c>
      <c r="G3548" s="280" t="s">
        <v>176</v>
      </c>
      <c r="H3548" s="281">
        <v>33.395000000000003</v>
      </c>
      <c r="I3548" s="282"/>
      <c r="J3548" s="283">
        <f>ROUND(I3548*H3548,2)</f>
        <v>0</v>
      </c>
      <c r="K3548" s="279" t="s">
        <v>148</v>
      </c>
      <c r="L3548" s="284"/>
      <c r="M3548" s="285" t="s">
        <v>19</v>
      </c>
      <c r="N3548" s="286" t="s">
        <v>40</v>
      </c>
      <c r="O3548" s="87"/>
      <c r="P3548" s="224">
        <f>O3548*H3548</f>
        <v>0</v>
      </c>
      <c r="Q3548" s="224">
        <v>0.0030000000000000001</v>
      </c>
      <c r="R3548" s="224">
        <f>Q3548*H3548</f>
        <v>0.10018500000000001</v>
      </c>
      <c r="S3548" s="224">
        <v>0</v>
      </c>
      <c r="T3548" s="225">
        <f>S3548*H3548</f>
        <v>0</v>
      </c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R3548" s="226" t="s">
        <v>349</v>
      </c>
      <c r="AT3548" s="226" t="s">
        <v>275</v>
      </c>
      <c r="AU3548" s="226" t="s">
        <v>79</v>
      </c>
      <c r="AY3548" s="20" t="s">
        <v>142</v>
      </c>
      <c r="BE3548" s="227">
        <f>IF(N3548="základní",J3548,0)</f>
        <v>0</v>
      </c>
      <c r="BF3548" s="227">
        <f>IF(N3548="snížená",J3548,0)</f>
        <v>0</v>
      </c>
      <c r="BG3548" s="227">
        <f>IF(N3548="zákl. přenesená",J3548,0)</f>
        <v>0</v>
      </c>
      <c r="BH3548" s="227">
        <f>IF(N3548="sníž. přenesená",J3548,0)</f>
        <v>0</v>
      </c>
      <c r="BI3548" s="227">
        <f>IF(N3548="nulová",J3548,0)</f>
        <v>0</v>
      </c>
      <c r="BJ3548" s="20" t="s">
        <v>77</v>
      </c>
      <c r="BK3548" s="227">
        <f>ROUND(I3548*H3548,2)</f>
        <v>0</v>
      </c>
      <c r="BL3548" s="20" t="s">
        <v>248</v>
      </c>
      <c r="BM3548" s="226" t="s">
        <v>5272</v>
      </c>
    </row>
    <row r="3549" s="13" customFormat="1">
      <c r="A3549" s="13"/>
      <c r="B3549" s="233"/>
      <c r="C3549" s="234"/>
      <c r="D3549" s="235" t="s">
        <v>153</v>
      </c>
      <c r="E3549" s="236" t="s">
        <v>19</v>
      </c>
      <c r="F3549" s="237" t="s">
        <v>5253</v>
      </c>
      <c r="G3549" s="234"/>
      <c r="H3549" s="236" t="s">
        <v>19</v>
      </c>
      <c r="I3549" s="238"/>
      <c r="J3549" s="234"/>
      <c r="K3549" s="234"/>
      <c r="L3549" s="239"/>
      <c r="M3549" s="240"/>
      <c r="N3549" s="241"/>
      <c r="O3549" s="241"/>
      <c r="P3549" s="241"/>
      <c r="Q3549" s="241"/>
      <c r="R3549" s="241"/>
      <c r="S3549" s="241"/>
      <c r="T3549" s="242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3" t="s">
        <v>153</v>
      </c>
      <c r="AU3549" s="243" t="s">
        <v>79</v>
      </c>
      <c r="AV3549" s="13" t="s">
        <v>77</v>
      </c>
      <c r="AW3549" s="13" t="s">
        <v>31</v>
      </c>
      <c r="AX3549" s="13" t="s">
        <v>69</v>
      </c>
      <c r="AY3549" s="243" t="s">
        <v>142</v>
      </c>
    </row>
    <row r="3550" s="14" customFormat="1">
      <c r="A3550" s="14"/>
      <c r="B3550" s="244"/>
      <c r="C3550" s="245"/>
      <c r="D3550" s="235" t="s">
        <v>153</v>
      </c>
      <c r="E3550" s="246" t="s">
        <v>19</v>
      </c>
      <c r="F3550" s="247" t="s">
        <v>5273</v>
      </c>
      <c r="G3550" s="245"/>
      <c r="H3550" s="248">
        <v>20.41</v>
      </c>
      <c r="I3550" s="249"/>
      <c r="J3550" s="245"/>
      <c r="K3550" s="245"/>
      <c r="L3550" s="250"/>
      <c r="M3550" s="251"/>
      <c r="N3550" s="252"/>
      <c r="O3550" s="252"/>
      <c r="P3550" s="252"/>
      <c r="Q3550" s="252"/>
      <c r="R3550" s="252"/>
      <c r="S3550" s="252"/>
      <c r="T3550" s="253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4" t="s">
        <v>153</v>
      </c>
      <c r="AU3550" s="254" t="s">
        <v>79</v>
      </c>
      <c r="AV3550" s="14" t="s">
        <v>79</v>
      </c>
      <c r="AW3550" s="14" t="s">
        <v>31</v>
      </c>
      <c r="AX3550" s="14" t="s">
        <v>69</v>
      </c>
      <c r="AY3550" s="254" t="s">
        <v>142</v>
      </c>
    </row>
    <row r="3551" s="13" customFormat="1">
      <c r="A3551" s="13"/>
      <c r="B3551" s="233"/>
      <c r="C3551" s="234"/>
      <c r="D3551" s="235" t="s">
        <v>153</v>
      </c>
      <c r="E3551" s="236" t="s">
        <v>19</v>
      </c>
      <c r="F3551" s="237" t="s">
        <v>5255</v>
      </c>
      <c r="G3551" s="234"/>
      <c r="H3551" s="236" t="s">
        <v>19</v>
      </c>
      <c r="I3551" s="238"/>
      <c r="J3551" s="234"/>
      <c r="K3551" s="234"/>
      <c r="L3551" s="239"/>
      <c r="M3551" s="240"/>
      <c r="N3551" s="241"/>
      <c r="O3551" s="241"/>
      <c r="P3551" s="241"/>
      <c r="Q3551" s="241"/>
      <c r="R3551" s="241"/>
      <c r="S3551" s="241"/>
      <c r="T3551" s="242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3" t="s">
        <v>153</v>
      </c>
      <c r="AU3551" s="243" t="s">
        <v>79</v>
      </c>
      <c r="AV3551" s="13" t="s">
        <v>77</v>
      </c>
      <c r="AW3551" s="13" t="s">
        <v>31</v>
      </c>
      <c r="AX3551" s="13" t="s">
        <v>69</v>
      </c>
      <c r="AY3551" s="243" t="s">
        <v>142</v>
      </c>
    </row>
    <row r="3552" s="14" customFormat="1">
      <c r="A3552" s="14"/>
      <c r="B3552" s="244"/>
      <c r="C3552" s="245"/>
      <c r="D3552" s="235" t="s">
        <v>153</v>
      </c>
      <c r="E3552" s="246" t="s">
        <v>19</v>
      </c>
      <c r="F3552" s="247" t="s">
        <v>5274</v>
      </c>
      <c r="G3552" s="245"/>
      <c r="H3552" s="248">
        <v>5.1600000000000001</v>
      </c>
      <c r="I3552" s="249"/>
      <c r="J3552" s="245"/>
      <c r="K3552" s="245"/>
      <c r="L3552" s="250"/>
      <c r="M3552" s="251"/>
      <c r="N3552" s="252"/>
      <c r="O3552" s="252"/>
      <c r="P3552" s="252"/>
      <c r="Q3552" s="252"/>
      <c r="R3552" s="252"/>
      <c r="S3552" s="252"/>
      <c r="T3552" s="253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4" t="s">
        <v>153</v>
      </c>
      <c r="AU3552" s="254" t="s">
        <v>79</v>
      </c>
      <c r="AV3552" s="14" t="s">
        <v>79</v>
      </c>
      <c r="AW3552" s="14" t="s">
        <v>31</v>
      </c>
      <c r="AX3552" s="14" t="s">
        <v>69</v>
      </c>
      <c r="AY3552" s="254" t="s">
        <v>142</v>
      </c>
    </row>
    <row r="3553" s="13" customFormat="1">
      <c r="A3553" s="13"/>
      <c r="B3553" s="233"/>
      <c r="C3553" s="234"/>
      <c r="D3553" s="235" t="s">
        <v>153</v>
      </c>
      <c r="E3553" s="236" t="s">
        <v>19</v>
      </c>
      <c r="F3553" s="237" t="s">
        <v>5256</v>
      </c>
      <c r="G3553" s="234"/>
      <c r="H3553" s="236" t="s">
        <v>19</v>
      </c>
      <c r="I3553" s="238"/>
      <c r="J3553" s="234"/>
      <c r="K3553" s="234"/>
      <c r="L3553" s="239"/>
      <c r="M3553" s="240"/>
      <c r="N3553" s="241"/>
      <c r="O3553" s="241"/>
      <c r="P3553" s="241"/>
      <c r="Q3553" s="241"/>
      <c r="R3553" s="241"/>
      <c r="S3553" s="241"/>
      <c r="T3553" s="242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3" t="s">
        <v>153</v>
      </c>
      <c r="AU3553" s="243" t="s">
        <v>79</v>
      </c>
      <c r="AV3553" s="13" t="s">
        <v>77</v>
      </c>
      <c r="AW3553" s="13" t="s">
        <v>31</v>
      </c>
      <c r="AX3553" s="13" t="s">
        <v>69</v>
      </c>
      <c r="AY3553" s="243" t="s">
        <v>142</v>
      </c>
    </row>
    <row r="3554" s="14" customFormat="1">
      <c r="A3554" s="14"/>
      <c r="B3554" s="244"/>
      <c r="C3554" s="245"/>
      <c r="D3554" s="235" t="s">
        <v>153</v>
      </c>
      <c r="E3554" s="246" t="s">
        <v>19</v>
      </c>
      <c r="F3554" s="247" t="s">
        <v>5275</v>
      </c>
      <c r="G3554" s="245"/>
      <c r="H3554" s="248">
        <v>1.585</v>
      </c>
      <c r="I3554" s="249"/>
      <c r="J3554" s="245"/>
      <c r="K3554" s="245"/>
      <c r="L3554" s="250"/>
      <c r="M3554" s="251"/>
      <c r="N3554" s="252"/>
      <c r="O3554" s="252"/>
      <c r="P3554" s="252"/>
      <c r="Q3554" s="252"/>
      <c r="R3554" s="252"/>
      <c r="S3554" s="252"/>
      <c r="T3554" s="253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4" t="s">
        <v>153</v>
      </c>
      <c r="AU3554" s="254" t="s">
        <v>79</v>
      </c>
      <c r="AV3554" s="14" t="s">
        <v>79</v>
      </c>
      <c r="AW3554" s="14" t="s">
        <v>31</v>
      </c>
      <c r="AX3554" s="14" t="s">
        <v>69</v>
      </c>
      <c r="AY3554" s="254" t="s">
        <v>142</v>
      </c>
    </row>
    <row r="3555" s="13" customFormat="1">
      <c r="A3555" s="13"/>
      <c r="B3555" s="233"/>
      <c r="C3555" s="234"/>
      <c r="D3555" s="235" t="s">
        <v>153</v>
      </c>
      <c r="E3555" s="236" t="s">
        <v>19</v>
      </c>
      <c r="F3555" s="237" t="s">
        <v>5257</v>
      </c>
      <c r="G3555" s="234"/>
      <c r="H3555" s="236" t="s">
        <v>19</v>
      </c>
      <c r="I3555" s="238"/>
      <c r="J3555" s="234"/>
      <c r="K3555" s="234"/>
      <c r="L3555" s="239"/>
      <c r="M3555" s="240"/>
      <c r="N3555" s="241"/>
      <c r="O3555" s="241"/>
      <c r="P3555" s="241"/>
      <c r="Q3555" s="241"/>
      <c r="R3555" s="241"/>
      <c r="S3555" s="241"/>
      <c r="T3555" s="242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3" t="s">
        <v>153</v>
      </c>
      <c r="AU3555" s="243" t="s">
        <v>79</v>
      </c>
      <c r="AV3555" s="13" t="s">
        <v>77</v>
      </c>
      <c r="AW3555" s="13" t="s">
        <v>31</v>
      </c>
      <c r="AX3555" s="13" t="s">
        <v>69</v>
      </c>
      <c r="AY3555" s="243" t="s">
        <v>142</v>
      </c>
    </row>
    <row r="3556" s="14" customFormat="1">
      <c r="A3556" s="14"/>
      <c r="B3556" s="244"/>
      <c r="C3556" s="245"/>
      <c r="D3556" s="235" t="s">
        <v>153</v>
      </c>
      <c r="E3556" s="246" t="s">
        <v>19</v>
      </c>
      <c r="F3556" s="247" t="s">
        <v>5276</v>
      </c>
      <c r="G3556" s="245"/>
      <c r="H3556" s="248">
        <v>3.75</v>
      </c>
      <c r="I3556" s="249"/>
      <c r="J3556" s="245"/>
      <c r="K3556" s="245"/>
      <c r="L3556" s="250"/>
      <c r="M3556" s="251"/>
      <c r="N3556" s="252"/>
      <c r="O3556" s="252"/>
      <c r="P3556" s="252"/>
      <c r="Q3556" s="252"/>
      <c r="R3556" s="252"/>
      <c r="S3556" s="252"/>
      <c r="T3556" s="253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4" t="s">
        <v>153</v>
      </c>
      <c r="AU3556" s="254" t="s">
        <v>79</v>
      </c>
      <c r="AV3556" s="14" t="s">
        <v>79</v>
      </c>
      <c r="AW3556" s="14" t="s">
        <v>31</v>
      </c>
      <c r="AX3556" s="14" t="s">
        <v>69</v>
      </c>
      <c r="AY3556" s="254" t="s">
        <v>142</v>
      </c>
    </row>
    <row r="3557" s="13" customFormat="1">
      <c r="A3557" s="13"/>
      <c r="B3557" s="233"/>
      <c r="C3557" s="234"/>
      <c r="D3557" s="235" t="s">
        <v>153</v>
      </c>
      <c r="E3557" s="236" t="s">
        <v>19</v>
      </c>
      <c r="F3557" s="237" t="s">
        <v>5258</v>
      </c>
      <c r="G3557" s="234"/>
      <c r="H3557" s="236" t="s">
        <v>19</v>
      </c>
      <c r="I3557" s="238"/>
      <c r="J3557" s="234"/>
      <c r="K3557" s="234"/>
      <c r="L3557" s="239"/>
      <c r="M3557" s="240"/>
      <c r="N3557" s="241"/>
      <c r="O3557" s="241"/>
      <c r="P3557" s="241"/>
      <c r="Q3557" s="241"/>
      <c r="R3557" s="241"/>
      <c r="S3557" s="241"/>
      <c r="T3557" s="242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3" t="s">
        <v>153</v>
      </c>
      <c r="AU3557" s="243" t="s">
        <v>79</v>
      </c>
      <c r="AV3557" s="13" t="s">
        <v>77</v>
      </c>
      <c r="AW3557" s="13" t="s">
        <v>31</v>
      </c>
      <c r="AX3557" s="13" t="s">
        <v>69</v>
      </c>
      <c r="AY3557" s="243" t="s">
        <v>142</v>
      </c>
    </row>
    <row r="3558" s="14" customFormat="1">
      <c r="A3558" s="14"/>
      <c r="B3558" s="244"/>
      <c r="C3558" s="245"/>
      <c r="D3558" s="235" t="s">
        <v>153</v>
      </c>
      <c r="E3558" s="246" t="s">
        <v>19</v>
      </c>
      <c r="F3558" s="247" t="s">
        <v>5277</v>
      </c>
      <c r="G3558" s="245"/>
      <c r="H3558" s="248">
        <v>2.4900000000000002</v>
      </c>
      <c r="I3558" s="249"/>
      <c r="J3558" s="245"/>
      <c r="K3558" s="245"/>
      <c r="L3558" s="250"/>
      <c r="M3558" s="251"/>
      <c r="N3558" s="252"/>
      <c r="O3558" s="252"/>
      <c r="P3558" s="252"/>
      <c r="Q3558" s="252"/>
      <c r="R3558" s="252"/>
      <c r="S3558" s="252"/>
      <c r="T3558" s="253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4" t="s">
        <v>153</v>
      </c>
      <c r="AU3558" s="254" t="s">
        <v>79</v>
      </c>
      <c r="AV3558" s="14" t="s">
        <v>79</v>
      </c>
      <c r="AW3558" s="14" t="s">
        <v>31</v>
      </c>
      <c r="AX3558" s="14" t="s">
        <v>69</v>
      </c>
      <c r="AY3558" s="254" t="s">
        <v>142</v>
      </c>
    </row>
    <row r="3559" s="15" customFormat="1">
      <c r="A3559" s="15"/>
      <c r="B3559" s="255"/>
      <c r="C3559" s="256"/>
      <c r="D3559" s="235" t="s">
        <v>153</v>
      </c>
      <c r="E3559" s="257" t="s">
        <v>19</v>
      </c>
      <c r="F3559" s="258" t="s">
        <v>158</v>
      </c>
      <c r="G3559" s="256"/>
      <c r="H3559" s="259">
        <v>33.395000000000003</v>
      </c>
      <c r="I3559" s="260"/>
      <c r="J3559" s="256"/>
      <c r="K3559" s="256"/>
      <c r="L3559" s="261"/>
      <c r="M3559" s="262"/>
      <c r="N3559" s="263"/>
      <c r="O3559" s="263"/>
      <c r="P3559" s="263"/>
      <c r="Q3559" s="263"/>
      <c r="R3559" s="263"/>
      <c r="S3559" s="263"/>
      <c r="T3559" s="264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65" t="s">
        <v>153</v>
      </c>
      <c r="AU3559" s="265" t="s">
        <v>79</v>
      </c>
      <c r="AV3559" s="15" t="s">
        <v>149</v>
      </c>
      <c r="AW3559" s="15" t="s">
        <v>31</v>
      </c>
      <c r="AX3559" s="15" t="s">
        <v>77</v>
      </c>
      <c r="AY3559" s="265" t="s">
        <v>142</v>
      </c>
    </row>
    <row r="3560" s="2" customFormat="1" ht="16.5" customHeight="1">
      <c r="A3560" s="41"/>
      <c r="B3560" s="42"/>
      <c r="C3560" s="277" t="s">
        <v>5278</v>
      </c>
      <c r="D3560" s="277" t="s">
        <v>275</v>
      </c>
      <c r="E3560" s="278" t="s">
        <v>5279</v>
      </c>
      <c r="F3560" s="279" t="s">
        <v>5280</v>
      </c>
      <c r="G3560" s="280" t="s">
        <v>176</v>
      </c>
      <c r="H3560" s="281">
        <v>5.0800000000000001</v>
      </c>
      <c r="I3560" s="282"/>
      <c r="J3560" s="283">
        <f>ROUND(I3560*H3560,2)</f>
        <v>0</v>
      </c>
      <c r="K3560" s="279" t="s">
        <v>148</v>
      </c>
      <c r="L3560" s="284"/>
      <c r="M3560" s="285" t="s">
        <v>19</v>
      </c>
      <c r="N3560" s="286" t="s">
        <v>40</v>
      </c>
      <c r="O3560" s="87"/>
      <c r="P3560" s="224">
        <f>O3560*H3560</f>
        <v>0</v>
      </c>
      <c r="Q3560" s="224">
        <v>0.0023999999999999998</v>
      </c>
      <c r="R3560" s="224">
        <f>Q3560*H3560</f>
        <v>0.012192</v>
      </c>
      <c r="S3560" s="224">
        <v>0</v>
      </c>
      <c r="T3560" s="225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26" t="s">
        <v>349</v>
      </c>
      <c r="AT3560" s="226" t="s">
        <v>275</v>
      </c>
      <c r="AU3560" s="226" t="s">
        <v>79</v>
      </c>
      <c r="AY3560" s="20" t="s">
        <v>142</v>
      </c>
      <c r="BE3560" s="227">
        <f>IF(N3560="základní",J3560,0)</f>
        <v>0</v>
      </c>
      <c r="BF3560" s="227">
        <f>IF(N3560="snížená",J3560,0)</f>
        <v>0</v>
      </c>
      <c r="BG3560" s="227">
        <f>IF(N3560="zákl. přenesená",J3560,0)</f>
        <v>0</v>
      </c>
      <c r="BH3560" s="227">
        <f>IF(N3560="sníž. přenesená",J3560,0)</f>
        <v>0</v>
      </c>
      <c r="BI3560" s="227">
        <f>IF(N3560="nulová",J3560,0)</f>
        <v>0</v>
      </c>
      <c r="BJ3560" s="20" t="s">
        <v>77</v>
      </c>
      <c r="BK3560" s="227">
        <f>ROUND(I3560*H3560,2)</f>
        <v>0</v>
      </c>
      <c r="BL3560" s="20" t="s">
        <v>248</v>
      </c>
      <c r="BM3560" s="226" t="s">
        <v>5281</v>
      </c>
    </row>
    <row r="3561" s="13" customFormat="1">
      <c r="A3561" s="13"/>
      <c r="B3561" s="233"/>
      <c r="C3561" s="234"/>
      <c r="D3561" s="235" t="s">
        <v>153</v>
      </c>
      <c r="E3561" s="236" t="s">
        <v>19</v>
      </c>
      <c r="F3561" s="237" t="s">
        <v>5259</v>
      </c>
      <c r="G3561" s="234"/>
      <c r="H3561" s="236" t="s">
        <v>19</v>
      </c>
      <c r="I3561" s="238"/>
      <c r="J3561" s="234"/>
      <c r="K3561" s="234"/>
      <c r="L3561" s="239"/>
      <c r="M3561" s="240"/>
      <c r="N3561" s="241"/>
      <c r="O3561" s="241"/>
      <c r="P3561" s="241"/>
      <c r="Q3561" s="241"/>
      <c r="R3561" s="241"/>
      <c r="S3561" s="241"/>
      <c r="T3561" s="242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3" t="s">
        <v>153</v>
      </c>
      <c r="AU3561" s="243" t="s">
        <v>79</v>
      </c>
      <c r="AV3561" s="13" t="s">
        <v>77</v>
      </c>
      <c r="AW3561" s="13" t="s">
        <v>31</v>
      </c>
      <c r="AX3561" s="13" t="s">
        <v>69</v>
      </c>
      <c r="AY3561" s="243" t="s">
        <v>142</v>
      </c>
    </row>
    <row r="3562" s="14" customFormat="1">
      <c r="A3562" s="14"/>
      <c r="B3562" s="244"/>
      <c r="C3562" s="245"/>
      <c r="D3562" s="235" t="s">
        <v>153</v>
      </c>
      <c r="E3562" s="246" t="s">
        <v>19</v>
      </c>
      <c r="F3562" s="247" t="s">
        <v>5282</v>
      </c>
      <c r="G3562" s="245"/>
      <c r="H3562" s="248">
        <v>2.3999999999999999</v>
      </c>
      <c r="I3562" s="249"/>
      <c r="J3562" s="245"/>
      <c r="K3562" s="245"/>
      <c r="L3562" s="250"/>
      <c r="M3562" s="251"/>
      <c r="N3562" s="252"/>
      <c r="O3562" s="252"/>
      <c r="P3562" s="252"/>
      <c r="Q3562" s="252"/>
      <c r="R3562" s="252"/>
      <c r="S3562" s="252"/>
      <c r="T3562" s="253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4" t="s">
        <v>153</v>
      </c>
      <c r="AU3562" s="254" t="s">
        <v>79</v>
      </c>
      <c r="AV3562" s="14" t="s">
        <v>79</v>
      </c>
      <c r="AW3562" s="14" t="s">
        <v>31</v>
      </c>
      <c r="AX3562" s="14" t="s">
        <v>69</v>
      </c>
      <c r="AY3562" s="254" t="s">
        <v>142</v>
      </c>
    </row>
    <row r="3563" s="13" customFormat="1">
      <c r="A3563" s="13"/>
      <c r="B3563" s="233"/>
      <c r="C3563" s="234"/>
      <c r="D3563" s="235" t="s">
        <v>153</v>
      </c>
      <c r="E3563" s="236" t="s">
        <v>19</v>
      </c>
      <c r="F3563" s="237" t="s">
        <v>5261</v>
      </c>
      <c r="G3563" s="234"/>
      <c r="H3563" s="236" t="s">
        <v>19</v>
      </c>
      <c r="I3563" s="238"/>
      <c r="J3563" s="234"/>
      <c r="K3563" s="234"/>
      <c r="L3563" s="239"/>
      <c r="M3563" s="240"/>
      <c r="N3563" s="241"/>
      <c r="O3563" s="241"/>
      <c r="P3563" s="241"/>
      <c r="Q3563" s="241"/>
      <c r="R3563" s="241"/>
      <c r="S3563" s="241"/>
      <c r="T3563" s="242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3" t="s">
        <v>153</v>
      </c>
      <c r="AU3563" s="243" t="s">
        <v>79</v>
      </c>
      <c r="AV3563" s="13" t="s">
        <v>77</v>
      </c>
      <c r="AW3563" s="13" t="s">
        <v>31</v>
      </c>
      <c r="AX3563" s="13" t="s">
        <v>69</v>
      </c>
      <c r="AY3563" s="243" t="s">
        <v>142</v>
      </c>
    </row>
    <row r="3564" s="14" customFormat="1">
      <c r="A3564" s="14"/>
      <c r="B3564" s="244"/>
      <c r="C3564" s="245"/>
      <c r="D3564" s="235" t="s">
        <v>153</v>
      </c>
      <c r="E3564" s="246" t="s">
        <v>19</v>
      </c>
      <c r="F3564" s="247" t="s">
        <v>5283</v>
      </c>
      <c r="G3564" s="245"/>
      <c r="H3564" s="248">
        <v>1.5800000000000001</v>
      </c>
      <c r="I3564" s="249"/>
      <c r="J3564" s="245"/>
      <c r="K3564" s="245"/>
      <c r="L3564" s="250"/>
      <c r="M3564" s="251"/>
      <c r="N3564" s="252"/>
      <c r="O3564" s="252"/>
      <c r="P3564" s="252"/>
      <c r="Q3564" s="252"/>
      <c r="R3564" s="252"/>
      <c r="S3564" s="252"/>
      <c r="T3564" s="253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4" t="s">
        <v>153</v>
      </c>
      <c r="AU3564" s="254" t="s">
        <v>79</v>
      </c>
      <c r="AV3564" s="14" t="s">
        <v>79</v>
      </c>
      <c r="AW3564" s="14" t="s">
        <v>31</v>
      </c>
      <c r="AX3564" s="14" t="s">
        <v>69</v>
      </c>
      <c r="AY3564" s="254" t="s">
        <v>142</v>
      </c>
    </row>
    <row r="3565" s="13" customFormat="1">
      <c r="A3565" s="13"/>
      <c r="B3565" s="233"/>
      <c r="C3565" s="234"/>
      <c r="D3565" s="235" t="s">
        <v>153</v>
      </c>
      <c r="E3565" s="236" t="s">
        <v>19</v>
      </c>
      <c r="F3565" s="237" t="s">
        <v>5266</v>
      </c>
      <c r="G3565" s="234"/>
      <c r="H3565" s="236" t="s">
        <v>19</v>
      </c>
      <c r="I3565" s="238"/>
      <c r="J3565" s="234"/>
      <c r="K3565" s="234"/>
      <c r="L3565" s="239"/>
      <c r="M3565" s="240"/>
      <c r="N3565" s="241"/>
      <c r="O3565" s="241"/>
      <c r="P3565" s="241"/>
      <c r="Q3565" s="241"/>
      <c r="R3565" s="241"/>
      <c r="S3565" s="241"/>
      <c r="T3565" s="242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3" t="s">
        <v>153</v>
      </c>
      <c r="AU3565" s="243" t="s">
        <v>79</v>
      </c>
      <c r="AV3565" s="13" t="s">
        <v>77</v>
      </c>
      <c r="AW3565" s="13" t="s">
        <v>31</v>
      </c>
      <c r="AX3565" s="13" t="s">
        <v>69</v>
      </c>
      <c r="AY3565" s="243" t="s">
        <v>142</v>
      </c>
    </row>
    <row r="3566" s="14" customFormat="1">
      <c r="A3566" s="14"/>
      <c r="B3566" s="244"/>
      <c r="C3566" s="245"/>
      <c r="D3566" s="235" t="s">
        <v>153</v>
      </c>
      <c r="E3566" s="246" t="s">
        <v>19</v>
      </c>
      <c r="F3566" s="247" t="s">
        <v>5284</v>
      </c>
      <c r="G3566" s="245"/>
      <c r="H3566" s="248">
        <v>1.1000000000000001</v>
      </c>
      <c r="I3566" s="249"/>
      <c r="J3566" s="245"/>
      <c r="K3566" s="245"/>
      <c r="L3566" s="250"/>
      <c r="M3566" s="251"/>
      <c r="N3566" s="252"/>
      <c r="O3566" s="252"/>
      <c r="P3566" s="252"/>
      <c r="Q3566" s="252"/>
      <c r="R3566" s="252"/>
      <c r="S3566" s="252"/>
      <c r="T3566" s="253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4" t="s">
        <v>153</v>
      </c>
      <c r="AU3566" s="254" t="s">
        <v>79</v>
      </c>
      <c r="AV3566" s="14" t="s">
        <v>79</v>
      </c>
      <c r="AW3566" s="14" t="s">
        <v>31</v>
      </c>
      <c r="AX3566" s="14" t="s">
        <v>69</v>
      </c>
      <c r="AY3566" s="254" t="s">
        <v>142</v>
      </c>
    </row>
    <row r="3567" s="15" customFormat="1">
      <c r="A3567" s="15"/>
      <c r="B3567" s="255"/>
      <c r="C3567" s="256"/>
      <c r="D3567" s="235" t="s">
        <v>153</v>
      </c>
      <c r="E3567" s="257" t="s">
        <v>19</v>
      </c>
      <c r="F3567" s="258" t="s">
        <v>158</v>
      </c>
      <c r="G3567" s="256"/>
      <c r="H3567" s="259">
        <v>5.0800000000000001</v>
      </c>
      <c r="I3567" s="260"/>
      <c r="J3567" s="256"/>
      <c r="K3567" s="256"/>
      <c r="L3567" s="261"/>
      <c r="M3567" s="262"/>
      <c r="N3567" s="263"/>
      <c r="O3567" s="263"/>
      <c r="P3567" s="263"/>
      <c r="Q3567" s="263"/>
      <c r="R3567" s="263"/>
      <c r="S3567" s="263"/>
      <c r="T3567" s="264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65" t="s">
        <v>153</v>
      </c>
      <c r="AU3567" s="265" t="s">
        <v>79</v>
      </c>
      <c r="AV3567" s="15" t="s">
        <v>149</v>
      </c>
      <c r="AW3567" s="15" t="s">
        <v>31</v>
      </c>
      <c r="AX3567" s="15" t="s">
        <v>77</v>
      </c>
      <c r="AY3567" s="265" t="s">
        <v>142</v>
      </c>
    </row>
    <row r="3568" s="2" customFormat="1" ht="16.5" customHeight="1">
      <c r="A3568" s="41"/>
      <c r="B3568" s="42"/>
      <c r="C3568" s="277" t="s">
        <v>1051</v>
      </c>
      <c r="D3568" s="277" t="s">
        <v>275</v>
      </c>
      <c r="E3568" s="278" t="s">
        <v>5230</v>
      </c>
      <c r="F3568" s="279" t="s">
        <v>5231</v>
      </c>
      <c r="G3568" s="280" t="s">
        <v>176</v>
      </c>
      <c r="H3568" s="281">
        <v>29.285</v>
      </c>
      <c r="I3568" s="282"/>
      <c r="J3568" s="283">
        <f>ROUND(I3568*H3568,2)</f>
        <v>0</v>
      </c>
      <c r="K3568" s="279" t="s">
        <v>148</v>
      </c>
      <c r="L3568" s="284"/>
      <c r="M3568" s="285" t="s">
        <v>19</v>
      </c>
      <c r="N3568" s="286" t="s">
        <v>40</v>
      </c>
      <c r="O3568" s="87"/>
      <c r="P3568" s="224">
        <f>O3568*H3568</f>
        <v>0</v>
      </c>
      <c r="Q3568" s="224">
        <v>0.0020999999999999999</v>
      </c>
      <c r="R3568" s="224">
        <f>Q3568*H3568</f>
        <v>0.061498499999999998</v>
      </c>
      <c r="S3568" s="224">
        <v>0</v>
      </c>
      <c r="T3568" s="225">
        <f>S3568*H3568</f>
        <v>0</v>
      </c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R3568" s="226" t="s">
        <v>349</v>
      </c>
      <c r="AT3568" s="226" t="s">
        <v>275</v>
      </c>
      <c r="AU3568" s="226" t="s">
        <v>79</v>
      </c>
      <c r="AY3568" s="20" t="s">
        <v>142</v>
      </c>
      <c r="BE3568" s="227">
        <f>IF(N3568="základní",J3568,0)</f>
        <v>0</v>
      </c>
      <c r="BF3568" s="227">
        <f>IF(N3568="snížená",J3568,0)</f>
        <v>0</v>
      </c>
      <c r="BG3568" s="227">
        <f>IF(N3568="zákl. přenesená",J3568,0)</f>
        <v>0</v>
      </c>
      <c r="BH3568" s="227">
        <f>IF(N3568="sníž. přenesená",J3568,0)</f>
        <v>0</v>
      </c>
      <c r="BI3568" s="227">
        <f>IF(N3568="nulová",J3568,0)</f>
        <v>0</v>
      </c>
      <c r="BJ3568" s="20" t="s">
        <v>77</v>
      </c>
      <c r="BK3568" s="227">
        <f>ROUND(I3568*H3568,2)</f>
        <v>0</v>
      </c>
      <c r="BL3568" s="20" t="s">
        <v>248</v>
      </c>
      <c r="BM3568" s="226" t="s">
        <v>5285</v>
      </c>
    </row>
    <row r="3569" s="13" customFormat="1">
      <c r="A3569" s="13"/>
      <c r="B3569" s="233"/>
      <c r="C3569" s="234"/>
      <c r="D3569" s="235" t="s">
        <v>153</v>
      </c>
      <c r="E3569" s="236" t="s">
        <v>19</v>
      </c>
      <c r="F3569" s="237" t="s">
        <v>5261</v>
      </c>
      <c r="G3569" s="234"/>
      <c r="H3569" s="236" t="s">
        <v>19</v>
      </c>
      <c r="I3569" s="238"/>
      <c r="J3569" s="234"/>
      <c r="K3569" s="234"/>
      <c r="L3569" s="239"/>
      <c r="M3569" s="240"/>
      <c r="N3569" s="241"/>
      <c r="O3569" s="241"/>
      <c r="P3569" s="241"/>
      <c r="Q3569" s="241"/>
      <c r="R3569" s="241"/>
      <c r="S3569" s="241"/>
      <c r="T3569" s="242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3" t="s">
        <v>153</v>
      </c>
      <c r="AU3569" s="243" t="s">
        <v>79</v>
      </c>
      <c r="AV3569" s="13" t="s">
        <v>77</v>
      </c>
      <c r="AW3569" s="13" t="s">
        <v>31</v>
      </c>
      <c r="AX3569" s="13" t="s">
        <v>69</v>
      </c>
      <c r="AY3569" s="243" t="s">
        <v>142</v>
      </c>
    </row>
    <row r="3570" s="14" customFormat="1">
      <c r="A3570" s="14"/>
      <c r="B3570" s="244"/>
      <c r="C3570" s="245"/>
      <c r="D3570" s="235" t="s">
        <v>153</v>
      </c>
      <c r="E3570" s="246" t="s">
        <v>19</v>
      </c>
      <c r="F3570" s="247" t="s">
        <v>5283</v>
      </c>
      <c r="G3570" s="245"/>
      <c r="H3570" s="248">
        <v>1.5800000000000001</v>
      </c>
      <c r="I3570" s="249"/>
      <c r="J3570" s="245"/>
      <c r="K3570" s="245"/>
      <c r="L3570" s="250"/>
      <c r="M3570" s="251"/>
      <c r="N3570" s="252"/>
      <c r="O3570" s="252"/>
      <c r="P3570" s="252"/>
      <c r="Q3570" s="252"/>
      <c r="R3570" s="252"/>
      <c r="S3570" s="252"/>
      <c r="T3570" s="253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4" t="s">
        <v>153</v>
      </c>
      <c r="AU3570" s="254" t="s">
        <v>79</v>
      </c>
      <c r="AV3570" s="14" t="s">
        <v>79</v>
      </c>
      <c r="AW3570" s="14" t="s">
        <v>31</v>
      </c>
      <c r="AX3570" s="14" t="s">
        <v>69</v>
      </c>
      <c r="AY3570" s="254" t="s">
        <v>142</v>
      </c>
    </row>
    <row r="3571" s="13" customFormat="1">
      <c r="A3571" s="13"/>
      <c r="B3571" s="233"/>
      <c r="C3571" s="234"/>
      <c r="D3571" s="235" t="s">
        <v>153</v>
      </c>
      <c r="E3571" s="236" t="s">
        <v>19</v>
      </c>
      <c r="F3571" s="237" t="s">
        <v>5263</v>
      </c>
      <c r="G3571" s="234"/>
      <c r="H3571" s="236" t="s">
        <v>19</v>
      </c>
      <c r="I3571" s="238"/>
      <c r="J3571" s="234"/>
      <c r="K3571" s="234"/>
      <c r="L3571" s="239"/>
      <c r="M3571" s="240"/>
      <c r="N3571" s="241"/>
      <c r="O3571" s="241"/>
      <c r="P3571" s="241"/>
      <c r="Q3571" s="241"/>
      <c r="R3571" s="241"/>
      <c r="S3571" s="241"/>
      <c r="T3571" s="242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3" t="s">
        <v>153</v>
      </c>
      <c r="AU3571" s="243" t="s">
        <v>79</v>
      </c>
      <c r="AV3571" s="13" t="s">
        <v>77</v>
      </c>
      <c r="AW3571" s="13" t="s">
        <v>31</v>
      </c>
      <c r="AX3571" s="13" t="s">
        <v>69</v>
      </c>
      <c r="AY3571" s="243" t="s">
        <v>142</v>
      </c>
    </row>
    <row r="3572" s="14" customFormat="1">
      <c r="A3572" s="14"/>
      <c r="B3572" s="244"/>
      <c r="C3572" s="245"/>
      <c r="D3572" s="235" t="s">
        <v>153</v>
      </c>
      <c r="E3572" s="246" t="s">
        <v>19</v>
      </c>
      <c r="F3572" s="247" t="s">
        <v>5286</v>
      </c>
      <c r="G3572" s="245"/>
      <c r="H3572" s="248">
        <v>25.199999999999999</v>
      </c>
      <c r="I3572" s="249"/>
      <c r="J3572" s="245"/>
      <c r="K3572" s="245"/>
      <c r="L3572" s="250"/>
      <c r="M3572" s="251"/>
      <c r="N3572" s="252"/>
      <c r="O3572" s="252"/>
      <c r="P3572" s="252"/>
      <c r="Q3572" s="252"/>
      <c r="R3572" s="252"/>
      <c r="S3572" s="252"/>
      <c r="T3572" s="253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4" t="s">
        <v>153</v>
      </c>
      <c r="AU3572" s="254" t="s">
        <v>79</v>
      </c>
      <c r="AV3572" s="14" t="s">
        <v>79</v>
      </c>
      <c r="AW3572" s="14" t="s">
        <v>31</v>
      </c>
      <c r="AX3572" s="14" t="s">
        <v>69</v>
      </c>
      <c r="AY3572" s="254" t="s">
        <v>142</v>
      </c>
    </row>
    <row r="3573" s="13" customFormat="1">
      <c r="A3573" s="13"/>
      <c r="B3573" s="233"/>
      <c r="C3573" s="234"/>
      <c r="D3573" s="235" t="s">
        <v>153</v>
      </c>
      <c r="E3573" s="236" t="s">
        <v>19</v>
      </c>
      <c r="F3573" s="237" t="s">
        <v>5264</v>
      </c>
      <c r="G3573" s="234"/>
      <c r="H3573" s="236" t="s">
        <v>19</v>
      </c>
      <c r="I3573" s="238"/>
      <c r="J3573" s="234"/>
      <c r="K3573" s="234"/>
      <c r="L3573" s="239"/>
      <c r="M3573" s="240"/>
      <c r="N3573" s="241"/>
      <c r="O3573" s="241"/>
      <c r="P3573" s="241"/>
      <c r="Q3573" s="241"/>
      <c r="R3573" s="241"/>
      <c r="S3573" s="241"/>
      <c r="T3573" s="242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3" t="s">
        <v>153</v>
      </c>
      <c r="AU3573" s="243" t="s">
        <v>79</v>
      </c>
      <c r="AV3573" s="13" t="s">
        <v>77</v>
      </c>
      <c r="AW3573" s="13" t="s">
        <v>31</v>
      </c>
      <c r="AX3573" s="13" t="s">
        <v>69</v>
      </c>
      <c r="AY3573" s="243" t="s">
        <v>142</v>
      </c>
    </row>
    <row r="3574" s="14" customFormat="1">
      <c r="A3574" s="14"/>
      <c r="B3574" s="244"/>
      <c r="C3574" s="245"/>
      <c r="D3574" s="235" t="s">
        <v>153</v>
      </c>
      <c r="E3574" s="246" t="s">
        <v>19</v>
      </c>
      <c r="F3574" s="247" t="s">
        <v>5287</v>
      </c>
      <c r="G3574" s="245"/>
      <c r="H3574" s="248">
        <v>1.105</v>
      </c>
      <c r="I3574" s="249"/>
      <c r="J3574" s="245"/>
      <c r="K3574" s="245"/>
      <c r="L3574" s="250"/>
      <c r="M3574" s="251"/>
      <c r="N3574" s="252"/>
      <c r="O3574" s="252"/>
      <c r="P3574" s="252"/>
      <c r="Q3574" s="252"/>
      <c r="R3574" s="252"/>
      <c r="S3574" s="252"/>
      <c r="T3574" s="253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4" t="s">
        <v>153</v>
      </c>
      <c r="AU3574" s="254" t="s">
        <v>79</v>
      </c>
      <c r="AV3574" s="14" t="s">
        <v>79</v>
      </c>
      <c r="AW3574" s="14" t="s">
        <v>31</v>
      </c>
      <c r="AX3574" s="14" t="s">
        <v>69</v>
      </c>
      <c r="AY3574" s="254" t="s">
        <v>142</v>
      </c>
    </row>
    <row r="3575" s="13" customFormat="1">
      <c r="A3575" s="13"/>
      <c r="B3575" s="233"/>
      <c r="C3575" s="234"/>
      <c r="D3575" s="235" t="s">
        <v>153</v>
      </c>
      <c r="E3575" s="236" t="s">
        <v>19</v>
      </c>
      <c r="F3575" s="237" t="s">
        <v>5265</v>
      </c>
      <c r="G3575" s="234"/>
      <c r="H3575" s="236" t="s">
        <v>19</v>
      </c>
      <c r="I3575" s="238"/>
      <c r="J3575" s="234"/>
      <c r="K3575" s="234"/>
      <c r="L3575" s="239"/>
      <c r="M3575" s="240"/>
      <c r="N3575" s="241"/>
      <c r="O3575" s="241"/>
      <c r="P3575" s="241"/>
      <c r="Q3575" s="241"/>
      <c r="R3575" s="241"/>
      <c r="S3575" s="241"/>
      <c r="T3575" s="242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3" t="s">
        <v>153</v>
      </c>
      <c r="AU3575" s="243" t="s">
        <v>79</v>
      </c>
      <c r="AV3575" s="13" t="s">
        <v>77</v>
      </c>
      <c r="AW3575" s="13" t="s">
        <v>31</v>
      </c>
      <c r="AX3575" s="13" t="s">
        <v>69</v>
      </c>
      <c r="AY3575" s="243" t="s">
        <v>142</v>
      </c>
    </row>
    <row r="3576" s="14" customFormat="1">
      <c r="A3576" s="14"/>
      <c r="B3576" s="244"/>
      <c r="C3576" s="245"/>
      <c r="D3576" s="235" t="s">
        <v>153</v>
      </c>
      <c r="E3576" s="246" t="s">
        <v>19</v>
      </c>
      <c r="F3576" s="247" t="s">
        <v>5288</v>
      </c>
      <c r="G3576" s="245"/>
      <c r="H3576" s="248">
        <v>1.3999999999999999</v>
      </c>
      <c r="I3576" s="249"/>
      <c r="J3576" s="245"/>
      <c r="K3576" s="245"/>
      <c r="L3576" s="250"/>
      <c r="M3576" s="251"/>
      <c r="N3576" s="252"/>
      <c r="O3576" s="252"/>
      <c r="P3576" s="252"/>
      <c r="Q3576" s="252"/>
      <c r="R3576" s="252"/>
      <c r="S3576" s="252"/>
      <c r="T3576" s="253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4" t="s">
        <v>153</v>
      </c>
      <c r="AU3576" s="254" t="s">
        <v>79</v>
      </c>
      <c r="AV3576" s="14" t="s">
        <v>79</v>
      </c>
      <c r="AW3576" s="14" t="s">
        <v>31</v>
      </c>
      <c r="AX3576" s="14" t="s">
        <v>69</v>
      </c>
      <c r="AY3576" s="254" t="s">
        <v>142</v>
      </c>
    </row>
    <row r="3577" s="15" customFormat="1">
      <c r="A3577" s="15"/>
      <c r="B3577" s="255"/>
      <c r="C3577" s="256"/>
      <c r="D3577" s="235" t="s">
        <v>153</v>
      </c>
      <c r="E3577" s="257" t="s">
        <v>19</v>
      </c>
      <c r="F3577" s="258" t="s">
        <v>158</v>
      </c>
      <c r="G3577" s="256"/>
      <c r="H3577" s="259">
        <v>29.285</v>
      </c>
      <c r="I3577" s="260"/>
      <c r="J3577" s="256"/>
      <c r="K3577" s="256"/>
      <c r="L3577" s="261"/>
      <c r="M3577" s="262"/>
      <c r="N3577" s="263"/>
      <c r="O3577" s="263"/>
      <c r="P3577" s="263"/>
      <c r="Q3577" s="263"/>
      <c r="R3577" s="263"/>
      <c r="S3577" s="263"/>
      <c r="T3577" s="264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65" t="s">
        <v>153</v>
      </c>
      <c r="AU3577" s="265" t="s">
        <v>79</v>
      </c>
      <c r="AV3577" s="15" t="s">
        <v>149</v>
      </c>
      <c r="AW3577" s="15" t="s">
        <v>31</v>
      </c>
      <c r="AX3577" s="15" t="s">
        <v>77</v>
      </c>
      <c r="AY3577" s="265" t="s">
        <v>142</v>
      </c>
    </row>
    <row r="3578" s="2" customFormat="1" ht="24.15" customHeight="1">
      <c r="A3578" s="41"/>
      <c r="B3578" s="42"/>
      <c r="C3578" s="215" t="s">
        <v>5289</v>
      </c>
      <c r="D3578" s="215" t="s">
        <v>144</v>
      </c>
      <c r="E3578" s="216" t="s">
        <v>5290</v>
      </c>
      <c r="F3578" s="217" t="s">
        <v>5291</v>
      </c>
      <c r="G3578" s="218" t="s">
        <v>3326</v>
      </c>
      <c r="H3578" s="294"/>
      <c r="I3578" s="220"/>
      <c r="J3578" s="221">
        <f>ROUND(I3578*H3578,2)</f>
        <v>0</v>
      </c>
      <c r="K3578" s="217" t="s">
        <v>148</v>
      </c>
      <c r="L3578" s="47"/>
      <c r="M3578" s="222" t="s">
        <v>19</v>
      </c>
      <c r="N3578" s="223" t="s">
        <v>40</v>
      </c>
      <c r="O3578" s="87"/>
      <c r="P3578" s="224">
        <f>O3578*H3578</f>
        <v>0</v>
      </c>
      <c r="Q3578" s="224">
        <v>0</v>
      </c>
      <c r="R3578" s="224">
        <f>Q3578*H3578</f>
        <v>0</v>
      </c>
      <c r="S3578" s="224">
        <v>0</v>
      </c>
      <c r="T3578" s="225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26" t="s">
        <v>248</v>
      </c>
      <c r="AT3578" s="226" t="s">
        <v>144</v>
      </c>
      <c r="AU3578" s="226" t="s">
        <v>79</v>
      </c>
      <c r="AY3578" s="20" t="s">
        <v>142</v>
      </c>
      <c r="BE3578" s="227">
        <f>IF(N3578="základní",J3578,0)</f>
        <v>0</v>
      </c>
      <c r="BF3578" s="227">
        <f>IF(N3578="snížená",J3578,0)</f>
        <v>0</v>
      </c>
      <c r="BG3578" s="227">
        <f>IF(N3578="zákl. přenesená",J3578,0)</f>
        <v>0</v>
      </c>
      <c r="BH3578" s="227">
        <f>IF(N3578="sníž. přenesená",J3578,0)</f>
        <v>0</v>
      </c>
      <c r="BI3578" s="227">
        <f>IF(N3578="nulová",J3578,0)</f>
        <v>0</v>
      </c>
      <c r="BJ3578" s="20" t="s">
        <v>77</v>
      </c>
      <c r="BK3578" s="227">
        <f>ROUND(I3578*H3578,2)</f>
        <v>0</v>
      </c>
      <c r="BL3578" s="20" t="s">
        <v>248</v>
      </c>
      <c r="BM3578" s="226" t="s">
        <v>5292</v>
      </c>
    </row>
    <row r="3579" s="2" customFormat="1">
      <c r="A3579" s="41"/>
      <c r="B3579" s="42"/>
      <c r="C3579" s="43"/>
      <c r="D3579" s="228" t="s">
        <v>151</v>
      </c>
      <c r="E3579" s="43"/>
      <c r="F3579" s="229" t="s">
        <v>5293</v>
      </c>
      <c r="G3579" s="43"/>
      <c r="H3579" s="43"/>
      <c r="I3579" s="230"/>
      <c r="J3579" s="43"/>
      <c r="K3579" s="43"/>
      <c r="L3579" s="47"/>
      <c r="M3579" s="231"/>
      <c r="N3579" s="232"/>
      <c r="O3579" s="87"/>
      <c r="P3579" s="87"/>
      <c r="Q3579" s="87"/>
      <c r="R3579" s="87"/>
      <c r="S3579" s="87"/>
      <c r="T3579" s="88"/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T3579" s="20" t="s">
        <v>151</v>
      </c>
      <c r="AU3579" s="20" t="s">
        <v>79</v>
      </c>
    </row>
    <row r="3580" s="12" customFormat="1" ht="22.8" customHeight="1">
      <c r="A3580" s="12"/>
      <c r="B3580" s="199"/>
      <c r="C3580" s="200"/>
      <c r="D3580" s="201" t="s">
        <v>68</v>
      </c>
      <c r="E3580" s="213" t="s">
        <v>1139</v>
      </c>
      <c r="F3580" s="213" t="s">
        <v>1140</v>
      </c>
      <c r="G3580" s="200"/>
      <c r="H3580" s="200"/>
      <c r="I3580" s="203"/>
      <c r="J3580" s="214">
        <f>BK3580</f>
        <v>0</v>
      </c>
      <c r="K3580" s="200"/>
      <c r="L3580" s="205"/>
      <c r="M3580" s="206"/>
      <c r="N3580" s="207"/>
      <c r="O3580" s="207"/>
      <c r="P3580" s="208">
        <f>SUM(P3581:P3661)</f>
        <v>0</v>
      </c>
      <c r="Q3580" s="207"/>
      <c r="R3580" s="208">
        <f>SUM(R3581:R3661)</f>
        <v>5.536811039999999</v>
      </c>
      <c r="S3580" s="207"/>
      <c r="T3580" s="209">
        <f>SUM(T3581:T3661)</f>
        <v>0</v>
      </c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R3580" s="210" t="s">
        <v>79</v>
      </c>
      <c r="AT3580" s="211" t="s">
        <v>68</v>
      </c>
      <c r="AU3580" s="211" t="s">
        <v>77</v>
      </c>
      <c r="AY3580" s="210" t="s">
        <v>142</v>
      </c>
      <c r="BK3580" s="212">
        <f>SUM(BK3581:BK3661)</f>
        <v>0</v>
      </c>
    </row>
    <row r="3581" s="2" customFormat="1" ht="21.75" customHeight="1">
      <c r="A3581" s="41"/>
      <c r="B3581" s="42"/>
      <c r="C3581" s="215" t="s">
        <v>4620</v>
      </c>
      <c r="D3581" s="215" t="s">
        <v>144</v>
      </c>
      <c r="E3581" s="216" t="s">
        <v>5294</v>
      </c>
      <c r="F3581" s="217" t="s">
        <v>5295</v>
      </c>
      <c r="G3581" s="218" t="s">
        <v>176</v>
      </c>
      <c r="H3581" s="219">
        <v>1.98</v>
      </c>
      <c r="I3581" s="220"/>
      <c r="J3581" s="221">
        <f>ROUND(I3581*H3581,2)</f>
        <v>0</v>
      </c>
      <c r="K3581" s="217" t="s">
        <v>148</v>
      </c>
      <c r="L3581" s="47"/>
      <c r="M3581" s="222" t="s">
        <v>19</v>
      </c>
      <c r="N3581" s="223" t="s">
        <v>40</v>
      </c>
      <c r="O3581" s="87"/>
      <c r="P3581" s="224">
        <f>O3581*H3581</f>
        <v>0</v>
      </c>
      <c r="Q3581" s="224">
        <v>0.00040000000000000002</v>
      </c>
      <c r="R3581" s="224">
        <f>Q3581*H3581</f>
        <v>0.00079200000000000006</v>
      </c>
      <c r="S3581" s="224">
        <v>0</v>
      </c>
      <c r="T3581" s="225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6" t="s">
        <v>248</v>
      </c>
      <c r="AT3581" s="226" t="s">
        <v>144</v>
      </c>
      <c r="AU3581" s="226" t="s">
        <v>79</v>
      </c>
      <c r="AY3581" s="20" t="s">
        <v>142</v>
      </c>
      <c r="BE3581" s="227">
        <f>IF(N3581="základní",J3581,0)</f>
        <v>0</v>
      </c>
      <c r="BF3581" s="227">
        <f>IF(N3581="snížená",J3581,0)</f>
        <v>0</v>
      </c>
      <c r="BG3581" s="227">
        <f>IF(N3581="zákl. přenesená",J3581,0)</f>
        <v>0</v>
      </c>
      <c r="BH3581" s="227">
        <f>IF(N3581="sníž. přenesená",J3581,0)</f>
        <v>0</v>
      </c>
      <c r="BI3581" s="227">
        <f>IF(N3581="nulová",J3581,0)</f>
        <v>0</v>
      </c>
      <c r="BJ3581" s="20" t="s">
        <v>77</v>
      </c>
      <c r="BK3581" s="227">
        <f>ROUND(I3581*H3581,2)</f>
        <v>0</v>
      </c>
      <c r="BL3581" s="20" t="s">
        <v>248</v>
      </c>
      <c r="BM3581" s="226" t="s">
        <v>5296</v>
      </c>
    </row>
    <row r="3582" s="2" customFormat="1">
      <c r="A3582" s="41"/>
      <c r="B3582" s="42"/>
      <c r="C3582" s="43"/>
      <c r="D3582" s="228" t="s">
        <v>151</v>
      </c>
      <c r="E3582" s="43"/>
      <c r="F3582" s="229" t="s">
        <v>5297</v>
      </c>
      <c r="G3582" s="43"/>
      <c r="H3582" s="43"/>
      <c r="I3582" s="230"/>
      <c r="J3582" s="43"/>
      <c r="K3582" s="43"/>
      <c r="L3582" s="47"/>
      <c r="M3582" s="231"/>
      <c r="N3582" s="232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151</v>
      </c>
      <c r="AU3582" s="20" t="s">
        <v>79</v>
      </c>
    </row>
    <row r="3583" s="14" customFormat="1">
      <c r="A3583" s="14"/>
      <c r="B3583" s="244"/>
      <c r="C3583" s="245"/>
      <c r="D3583" s="235" t="s">
        <v>153</v>
      </c>
      <c r="E3583" s="246" t="s">
        <v>19</v>
      </c>
      <c r="F3583" s="247" t="s">
        <v>5298</v>
      </c>
      <c r="G3583" s="245"/>
      <c r="H3583" s="248">
        <v>1.98</v>
      </c>
      <c r="I3583" s="249"/>
      <c r="J3583" s="245"/>
      <c r="K3583" s="245"/>
      <c r="L3583" s="250"/>
      <c r="M3583" s="251"/>
      <c r="N3583" s="252"/>
      <c r="O3583" s="252"/>
      <c r="P3583" s="252"/>
      <c r="Q3583" s="252"/>
      <c r="R3583" s="252"/>
      <c r="S3583" s="252"/>
      <c r="T3583" s="253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4" t="s">
        <v>153</v>
      </c>
      <c r="AU3583" s="254" t="s">
        <v>79</v>
      </c>
      <c r="AV3583" s="14" t="s">
        <v>79</v>
      </c>
      <c r="AW3583" s="14" t="s">
        <v>31</v>
      </c>
      <c r="AX3583" s="14" t="s">
        <v>77</v>
      </c>
      <c r="AY3583" s="254" t="s">
        <v>142</v>
      </c>
    </row>
    <row r="3584" s="2" customFormat="1" ht="16.5" customHeight="1">
      <c r="A3584" s="41"/>
      <c r="B3584" s="42"/>
      <c r="C3584" s="277" t="s">
        <v>3158</v>
      </c>
      <c r="D3584" s="277" t="s">
        <v>275</v>
      </c>
      <c r="E3584" s="278" t="s">
        <v>5299</v>
      </c>
      <c r="F3584" s="279" t="s">
        <v>5300</v>
      </c>
      <c r="G3584" s="280" t="s">
        <v>176</v>
      </c>
      <c r="H3584" s="281">
        <v>1.98</v>
      </c>
      <c r="I3584" s="282"/>
      <c r="J3584" s="283">
        <f>ROUND(I3584*H3584,2)</f>
        <v>0</v>
      </c>
      <c r="K3584" s="279" t="s">
        <v>148</v>
      </c>
      <c r="L3584" s="284"/>
      <c r="M3584" s="285" t="s">
        <v>19</v>
      </c>
      <c r="N3584" s="286" t="s">
        <v>40</v>
      </c>
      <c r="O3584" s="87"/>
      <c r="P3584" s="224">
        <f>O3584*H3584</f>
        <v>0</v>
      </c>
      <c r="Q3584" s="224">
        <v>0</v>
      </c>
      <c r="R3584" s="224">
        <f>Q3584*H3584</f>
        <v>0</v>
      </c>
      <c r="S3584" s="224">
        <v>0</v>
      </c>
      <c r="T3584" s="225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6" t="s">
        <v>349</v>
      </c>
      <c r="AT3584" s="226" t="s">
        <v>275</v>
      </c>
      <c r="AU3584" s="226" t="s">
        <v>79</v>
      </c>
      <c r="AY3584" s="20" t="s">
        <v>142</v>
      </c>
      <c r="BE3584" s="227">
        <f>IF(N3584="základní",J3584,0)</f>
        <v>0</v>
      </c>
      <c r="BF3584" s="227">
        <f>IF(N3584="snížená",J3584,0)</f>
        <v>0</v>
      </c>
      <c r="BG3584" s="227">
        <f>IF(N3584="zákl. přenesená",J3584,0)</f>
        <v>0</v>
      </c>
      <c r="BH3584" s="227">
        <f>IF(N3584="sníž. přenesená",J3584,0)</f>
        <v>0</v>
      </c>
      <c r="BI3584" s="227">
        <f>IF(N3584="nulová",J3584,0)</f>
        <v>0</v>
      </c>
      <c r="BJ3584" s="20" t="s">
        <v>77</v>
      </c>
      <c r="BK3584" s="227">
        <f>ROUND(I3584*H3584,2)</f>
        <v>0</v>
      </c>
      <c r="BL3584" s="20" t="s">
        <v>248</v>
      </c>
      <c r="BM3584" s="226" t="s">
        <v>5301</v>
      </c>
    </row>
    <row r="3585" s="2" customFormat="1" ht="16.5" customHeight="1">
      <c r="A3585" s="41"/>
      <c r="B3585" s="42"/>
      <c r="C3585" s="215" t="s">
        <v>1061</v>
      </c>
      <c r="D3585" s="215" t="s">
        <v>144</v>
      </c>
      <c r="E3585" s="216" t="s">
        <v>5302</v>
      </c>
      <c r="F3585" s="217" t="s">
        <v>5303</v>
      </c>
      <c r="G3585" s="218" t="s">
        <v>176</v>
      </c>
      <c r="H3585" s="219">
        <v>32.119999999999997</v>
      </c>
      <c r="I3585" s="220"/>
      <c r="J3585" s="221">
        <f>ROUND(I3585*H3585,2)</f>
        <v>0</v>
      </c>
      <c r="K3585" s="217" t="s">
        <v>148</v>
      </c>
      <c r="L3585" s="47"/>
      <c r="M3585" s="222" t="s">
        <v>19</v>
      </c>
      <c r="N3585" s="223" t="s">
        <v>40</v>
      </c>
      <c r="O3585" s="87"/>
      <c r="P3585" s="224">
        <f>O3585*H3585</f>
        <v>0</v>
      </c>
      <c r="Q3585" s="224">
        <v>0</v>
      </c>
      <c r="R3585" s="224">
        <f>Q3585*H3585</f>
        <v>0</v>
      </c>
      <c r="S3585" s="224">
        <v>0</v>
      </c>
      <c r="T3585" s="225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26" t="s">
        <v>248</v>
      </c>
      <c r="AT3585" s="226" t="s">
        <v>144</v>
      </c>
      <c r="AU3585" s="226" t="s">
        <v>79</v>
      </c>
      <c r="AY3585" s="20" t="s">
        <v>142</v>
      </c>
      <c r="BE3585" s="227">
        <f>IF(N3585="základní",J3585,0)</f>
        <v>0</v>
      </c>
      <c r="BF3585" s="227">
        <f>IF(N3585="snížená",J3585,0)</f>
        <v>0</v>
      </c>
      <c r="BG3585" s="227">
        <f>IF(N3585="zákl. přenesená",J3585,0)</f>
        <v>0</v>
      </c>
      <c r="BH3585" s="227">
        <f>IF(N3585="sníž. přenesená",J3585,0)</f>
        <v>0</v>
      </c>
      <c r="BI3585" s="227">
        <f>IF(N3585="nulová",J3585,0)</f>
        <v>0</v>
      </c>
      <c r="BJ3585" s="20" t="s">
        <v>77</v>
      </c>
      <c r="BK3585" s="227">
        <f>ROUND(I3585*H3585,2)</f>
        <v>0</v>
      </c>
      <c r="BL3585" s="20" t="s">
        <v>248</v>
      </c>
      <c r="BM3585" s="226" t="s">
        <v>5304</v>
      </c>
    </row>
    <row r="3586" s="2" customFormat="1">
      <c r="A3586" s="41"/>
      <c r="B3586" s="42"/>
      <c r="C3586" s="43"/>
      <c r="D3586" s="228" t="s">
        <v>151</v>
      </c>
      <c r="E3586" s="43"/>
      <c r="F3586" s="229" t="s">
        <v>5305</v>
      </c>
      <c r="G3586" s="43"/>
      <c r="H3586" s="43"/>
      <c r="I3586" s="230"/>
      <c r="J3586" s="43"/>
      <c r="K3586" s="43"/>
      <c r="L3586" s="47"/>
      <c r="M3586" s="231"/>
      <c r="N3586" s="232"/>
      <c r="O3586" s="87"/>
      <c r="P3586" s="87"/>
      <c r="Q3586" s="87"/>
      <c r="R3586" s="87"/>
      <c r="S3586" s="87"/>
      <c r="T3586" s="88"/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T3586" s="20" t="s">
        <v>151</v>
      </c>
      <c r="AU3586" s="20" t="s">
        <v>79</v>
      </c>
    </row>
    <row r="3587" s="13" customFormat="1">
      <c r="A3587" s="13"/>
      <c r="B3587" s="233"/>
      <c r="C3587" s="234"/>
      <c r="D3587" s="235" t="s">
        <v>153</v>
      </c>
      <c r="E3587" s="236" t="s">
        <v>19</v>
      </c>
      <c r="F3587" s="237" t="s">
        <v>5306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153</v>
      </c>
      <c r="AU3587" s="243" t="s">
        <v>79</v>
      </c>
      <c r="AV3587" s="13" t="s">
        <v>77</v>
      </c>
      <c r="AW3587" s="13" t="s">
        <v>31</v>
      </c>
      <c r="AX3587" s="13" t="s">
        <v>69</v>
      </c>
      <c r="AY3587" s="243" t="s">
        <v>142</v>
      </c>
    </row>
    <row r="3588" s="14" customFormat="1">
      <c r="A3588" s="14"/>
      <c r="B3588" s="244"/>
      <c r="C3588" s="245"/>
      <c r="D3588" s="235" t="s">
        <v>153</v>
      </c>
      <c r="E3588" s="246" t="s">
        <v>19</v>
      </c>
      <c r="F3588" s="247" t="s">
        <v>5307</v>
      </c>
      <c r="G3588" s="245"/>
      <c r="H3588" s="248">
        <v>32.119999999999997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153</v>
      </c>
      <c r="AU3588" s="254" t="s">
        <v>79</v>
      </c>
      <c r="AV3588" s="14" t="s">
        <v>79</v>
      </c>
      <c r="AW3588" s="14" t="s">
        <v>31</v>
      </c>
      <c r="AX3588" s="14" t="s">
        <v>69</v>
      </c>
      <c r="AY3588" s="254" t="s">
        <v>142</v>
      </c>
    </row>
    <row r="3589" s="15" customFormat="1">
      <c r="A3589" s="15"/>
      <c r="B3589" s="255"/>
      <c r="C3589" s="256"/>
      <c r="D3589" s="235" t="s">
        <v>153</v>
      </c>
      <c r="E3589" s="257" t="s">
        <v>19</v>
      </c>
      <c r="F3589" s="258" t="s">
        <v>158</v>
      </c>
      <c r="G3589" s="256"/>
      <c r="H3589" s="259">
        <v>32.119999999999997</v>
      </c>
      <c r="I3589" s="260"/>
      <c r="J3589" s="256"/>
      <c r="K3589" s="256"/>
      <c r="L3589" s="261"/>
      <c r="M3589" s="262"/>
      <c r="N3589" s="263"/>
      <c r="O3589" s="263"/>
      <c r="P3589" s="263"/>
      <c r="Q3589" s="263"/>
      <c r="R3589" s="263"/>
      <c r="S3589" s="263"/>
      <c r="T3589" s="264"/>
      <c r="U3589" s="15"/>
      <c r="V3589" s="15"/>
      <c r="W3589" s="15"/>
      <c r="X3589" s="15"/>
      <c r="Y3589" s="15"/>
      <c r="Z3589" s="15"/>
      <c r="AA3589" s="15"/>
      <c r="AB3589" s="15"/>
      <c r="AC3589" s="15"/>
      <c r="AD3589" s="15"/>
      <c r="AE3589" s="15"/>
      <c r="AT3589" s="265" t="s">
        <v>153</v>
      </c>
      <c r="AU3589" s="265" t="s">
        <v>79</v>
      </c>
      <c r="AV3589" s="15" t="s">
        <v>149</v>
      </c>
      <c r="AW3589" s="15" t="s">
        <v>31</v>
      </c>
      <c r="AX3589" s="15" t="s">
        <v>77</v>
      </c>
      <c r="AY3589" s="265" t="s">
        <v>142</v>
      </c>
    </row>
    <row r="3590" s="2" customFormat="1" ht="16.5" customHeight="1">
      <c r="A3590" s="41"/>
      <c r="B3590" s="42"/>
      <c r="C3590" s="277" t="s">
        <v>1281</v>
      </c>
      <c r="D3590" s="277" t="s">
        <v>275</v>
      </c>
      <c r="E3590" s="278" t="s">
        <v>5308</v>
      </c>
      <c r="F3590" s="279" t="s">
        <v>5309</v>
      </c>
      <c r="G3590" s="280" t="s">
        <v>176</v>
      </c>
      <c r="H3590" s="281">
        <v>32.119999999999997</v>
      </c>
      <c r="I3590" s="282"/>
      <c r="J3590" s="283">
        <f>ROUND(I3590*H3590,2)</f>
        <v>0</v>
      </c>
      <c r="K3590" s="279" t="s">
        <v>19</v>
      </c>
      <c r="L3590" s="284"/>
      <c r="M3590" s="285" t="s">
        <v>19</v>
      </c>
      <c r="N3590" s="286" t="s">
        <v>40</v>
      </c>
      <c r="O3590" s="87"/>
      <c r="P3590" s="224">
        <f>O3590*H3590</f>
        <v>0</v>
      </c>
      <c r="Q3590" s="224">
        <v>0.0020999999999999999</v>
      </c>
      <c r="R3590" s="224">
        <f>Q3590*H3590</f>
        <v>0.067451999999999984</v>
      </c>
      <c r="S3590" s="224">
        <v>0</v>
      </c>
      <c r="T3590" s="225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6" t="s">
        <v>349</v>
      </c>
      <c r="AT3590" s="226" t="s">
        <v>275</v>
      </c>
      <c r="AU3590" s="226" t="s">
        <v>79</v>
      </c>
      <c r="AY3590" s="20" t="s">
        <v>142</v>
      </c>
      <c r="BE3590" s="227">
        <f>IF(N3590="základní",J3590,0)</f>
        <v>0</v>
      </c>
      <c r="BF3590" s="227">
        <f>IF(N3590="snížená",J3590,0)</f>
        <v>0</v>
      </c>
      <c r="BG3590" s="227">
        <f>IF(N3590="zákl. přenesená",J3590,0)</f>
        <v>0</v>
      </c>
      <c r="BH3590" s="227">
        <f>IF(N3590="sníž. přenesená",J3590,0)</f>
        <v>0</v>
      </c>
      <c r="BI3590" s="227">
        <f>IF(N3590="nulová",J3590,0)</f>
        <v>0</v>
      </c>
      <c r="BJ3590" s="20" t="s">
        <v>77</v>
      </c>
      <c r="BK3590" s="227">
        <f>ROUND(I3590*H3590,2)</f>
        <v>0</v>
      </c>
      <c r="BL3590" s="20" t="s">
        <v>248</v>
      </c>
      <c r="BM3590" s="226" t="s">
        <v>5310</v>
      </c>
    </row>
    <row r="3591" s="2" customFormat="1" ht="16.5" customHeight="1">
      <c r="A3591" s="41"/>
      <c r="B3591" s="42"/>
      <c r="C3591" s="215" t="s">
        <v>5311</v>
      </c>
      <c r="D3591" s="215" t="s">
        <v>144</v>
      </c>
      <c r="E3591" s="216" t="s">
        <v>5312</v>
      </c>
      <c r="F3591" s="217" t="s">
        <v>5313</v>
      </c>
      <c r="G3591" s="218" t="s">
        <v>771</v>
      </c>
      <c r="H3591" s="219">
        <v>1</v>
      </c>
      <c r="I3591" s="220"/>
      <c r="J3591" s="221">
        <f>ROUND(I3591*H3591,2)</f>
        <v>0</v>
      </c>
      <c r="K3591" s="217" t="s">
        <v>19</v>
      </c>
      <c r="L3591" s="47"/>
      <c r="M3591" s="222" t="s">
        <v>19</v>
      </c>
      <c r="N3591" s="223" t="s">
        <v>40</v>
      </c>
      <c r="O3591" s="87"/>
      <c r="P3591" s="224">
        <f>O3591*H3591</f>
        <v>0</v>
      </c>
      <c r="Q3591" s="224">
        <v>0</v>
      </c>
      <c r="R3591" s="224">
        <f>Q3591*H3591</f>
        <v>0</v>
      </c>
      <c r="S3591" s="224">
        <v>0</v>
      </c>
      <c r="T3591" s="225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6" t="s">
        <v>248</v>
      </c>
      <c r="AT3591" s="226" t="s">
        <v>144</v>
      </c>
      <c r="AU3591" s="226" t="s">
        <v>79</v>
      </c>
      <c r="AY3591" s="20" t="s">
        <v>142</v>
      </c>
      <c r="BE3591" s="227">
        <f>IF(N3591="základní",J3591,0)</f>
        <v>0</v>
      </c>
      <c r="BF3591" s="227">
        <f>IF(N3591="snížená",J3591,0)</f>
        <v>0</v>
      </c>
      <c r="BG3591" s="227">
        <f>IF(N3591="zákl. přenesená",J3591,0)</f>
        <v>0</v>
      </c>
      <c r="BH3591" s="227">
        <f>IF(N3591="sníž. přenesená",J3591,0)</f>
        <v>0</v>
      </c>
      <c r="BI3591" s="227">
        <f>IF(N3591="nulová",J3591,0)</f>
        <v>0</v>
      </c>
      <c r="BJ3591" s="20" t="s">
        <v>77</v>
      </c>
      <c r="BK3591" s="227">
        <f>ROUND(I3591*H3591,2)</f>
        <v>0</v>
      </c>
      <c r="BL3591" s="20" t="s">
        <v>248</v>
      </c>
      <c r="BM3591" s="226" t="s">
        <v>5314</v>
      </c>
    </row>
    <row r="3592" s="13" customFormat="1">
      <c r="A3592" s="13"/>
      <c r="B3592" s="233"/>
      <c r="C3592" s="234"/>
      <c r="D3592" s="235" t="s">
        <v>153</v>
      </c>
      <c r="E3592" s="236" t="s">
        <v>19</v>
      </c>
      <c r="F3592" s="237" t="s">
        <v>5315</v>
      </c>
      <c r="G3592" s="234"/>
      <c r="H3592" s="236" t="s">
        <v>19</v>
      </c>
      <c r="I3592" s="238"/>
      <c r="J3592" s="234"/>
      <c r="K3592" s="234"/>
      <c r="L3592" s="239"/>
      <c r="M3592" s="240"/>
      <c r="N3592" s="241"/>
      <c r="O3592" s="241"/>
      <c r="P3592" s="241"/>
      <c r="Q3592" s="241"/>
      <c r="R3592" s="241"/>
      <c r="S3592" s="241"/>
      <c r="T3592" s="242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3" t="s">
        <v>153</v>
      </c>
      <c r="AU3592" s="243" t="s">
        <v>79</v>
      </c>
      <c r="AV3592" s="13" t="s">
        <v>77</v>
      </c>
      <c r="AW3592" s="13" t="s">
        <v>31</v>
      </c>
      <c r="AX3592" s="13" t="s">
        <v>69</v>
      </c>
      <c r="AY3592" s="243" t="s">
        <v>142</v>
      </c>
    </row>
    <row r="3593" s="14" customFormat="1">
      <c r="A3593" s="14"/>
      <c r="B3593" s="244"/>
      <c r="C3593" s="245"/>
      <c r="D3593" s="235" t="s">
        <v>153</v>
      </c>
      <c r="E3593" s="246" t="s">
        <v>19</v>
      </c>
      <c r="F3593" s="247" t="s">
        <v>77</v>
      </c>
      <c r="G3593" s="245"/>
      <c r="H3593" s="248">
        <v>1</v>
      </c>
      <c r="I3593" s="249"/>
      <c r="J3593" s="245"/>
      <c r="K3593" s="245"/>
      <c r="L3593" s="250"/>
      <c r="M3593" s="251"/>
      <c r="N3593" s="252"/>
      <c r="O3593" s="252"/>
      <c r="P3593" s="252"/>
      <c r="Q3593" s="252"/>
      <c r="R3593" s="252"/>
      <c r="S3593" s="252"/>
      <c r="T3593" s="253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4" t="s">
        <v>153</v>
      </c>
      <c r="AU3593" s="254" t="s">
        <v>79</v>
      </c>
      <c r="AV3593" s="14" t="s">
        <v>79</v>
      </c>
      <c r="AW3593" s="14" t="s">
        <v>31</v>
      </c>
      <c r="AX3593" s="14" t="s">
        <v>69</v>
      </c>
      <c r="AY3593" s="254" t="s">
        <v>142</v>
      </c>
    </row>
    <row r="3594" s="15" customFormat="1">
      <c r="A3594" s="15"/>
      <c r="B3594" s="255"/>
      <c r="C3594" s="256"/>
      <c r="D3594" s="235" t="s">
        <v>153</v>
      </c>
      <c r="E3594" s="257" t="s">
        <v>19</v>
      </c>
      <c r="F3594" s="258" t="s">
        <v>158</v>
      </c>
      <c r="G3594" s="256"/>
      <c r="H3594" s="259">
        <v>1</v>
      </c>
      <c r="I3594" s="260"/>
      <c r="J3594" s="256"/>
      <c r="K3594" s="256"/>
      <c r="L3594" s="261"/>
      <c r="M3594" s="262"/>
      <c r="N3594" s="263"/>
      <c r="O3594" s="263"/>
      <c r="P3594" s="263"/>
      <c r="Q3594" s="263"/>
      <c r="R3594" s="263"/>
      <c r="S3594" s="263"/>
      <c r="T3594" s="264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T3594" s="265" t="s">
        <v>153</v>
      </c>
      <c r="AU3594" s="265" t="s">
        <v>79</v>
      </c>
      <c r="AV3594" s="15" t="s">
        <v>149</v>
      </c>
      <c r="AW3594" s="15" t="s">
        <v>31</v>
      </c>
      <c r="AX3594" s="15" t="s">
        <v>77</v>
      </c>
      <c r="AY3594" s="265" t="s">
        <v>142</v>
      </c>
    </row>
    <row r="3595" s="2" customFormat="1" ht="16.5" customHeight="1">
      <c r="A3595" s="41"/>
      <c r="B3595" s="42"/>
      <c r="C3595" s="215" t="s">
        <v>5316</v>
      </c>
      <c r="D3595" s="215" t="s">
        <v>144</v>
      </c>
      <c r="E3595" s="216" t="s">
        <v>5317</v>
      </c>
      <c r="F3595" s="217" t="s">
        <v>5318</v>
      </c>
      <c r="G3595" s="218" t="s">
        <v>147</v>
      </c>
      <c r="H3595" s="219">
        <v>1.6799999999999999</v>
      </c>
      <c r="I3595" s="220"/>
      <c r="J3595" s="221">
        <f>ROUND(I3595*H3595,2)</f>
        <v>0</v>
      </c>
      <c r="K3595" s="217" t="s">
        <v>19</v>
      </c>
      <c r="L3595" s="47"/>
      <c r="M3595" s="222" t="s">
        <v>19</v>
      </c>
      <c r="N3595" s="223" t="s">
        <v>40</v>
      </c>
      <c r="O3595" s="87"/>
      <c r="P3595" s="224">
        <f>O3595*H3595</f>
        <v>0</v>
      </c>
      <c r="Q3595" s="224">
        <v>0</v>
      </c>
      <c r="R3595" s="224">
        <f>Q3595*H3595</f>
        <v>0</v>
      </c>
      <c r="S3595" s="224">
        <v>0</v>
      </c>
      <c r="T3595" s="225">
        <f>S3595*H3595</f>
        <v>0</v>
      </c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R3595" s="226" t="s">
        <v>248</v>
      </c>
      <c r="AT3595" s="226" t="s">
        <v>144</v>
      </c>
      <c r="AU3595" s="226" t="s">
        <v>79</v>
      </c>
      <c r="AY3595" s="20" t="s">
        <v>142</v>
      </c>
      <c r="BE3595" s="227">
        <f>IF(N3595="základní",J3595,0)</f>
        <v>0</v>
      </c>
      <c r="BF3595" s="227">
        <f>IF(N3595="snížená",J3595,0)</f>
        <v>0</v>
      </c>
      <c r="BG3595" s="227">
        <f>IF(N3595="zákl. přenesená",J3595,0)</f>
        <v>0</v>
      </c>
      <c r="BH3595" s="227">
        <f>IF(N3595="sníž. přenesená",J3595,0)</f>
        <v>0</v>
      </c>
      <c r="BI3595" s="227">
        <f>IF(N3595="nulová",J3595,0)</f>
        <v>0</v>
      </c>
      <c r="BJ3595" s="20" t="s">
        <v>77</v>
      </c>
      <c r="BK3595" s="227">
        <f>ROUND(I3595*H3595,2)</f>
        <v>0</v>
      </c>
      <c r="BL3595" s="20" t="s">
        <v>248</v>
      </c>
      <c r="BM3595" s="226" t="s">
        <v>5319</v>
      </c>
    </row>
    <row r="3596" s="13" customFormat="1">
      <c r="A3596" s="13"/>
      <c r="B3596" s="233"/>
      <c r="C3596" s="234"/>
      <c r="D3596" s="235" t="s">
        <v>153</v>
      </c>
      <c r="E3596" s="236" t="s">
        <v>19</v>
      </c>
      <c r="F3596" s="237" t="s">
        <v>5320</v>
      </c>
      <c r="G3596" s="234"/>
      <c r="H3596" s="236" t="s">
        <v>19</v>
      </c>
      <c r="I3596" s="238"/>
      <c r="J3596" s="234"/>
      <c r="K3596" s="234"/>
      <c r="L3596" s="239"/>
      <c r="M3596" s="240"/>
      <c r="N3596" s="241"/>
      <c r="O3596" s="241"/>
      <c r="P3596" s="241"/>
      <c r="Q3596" s="241"/>
      <c r="R3596" s="241"/>
      <c r="S3596" s="241"/>
      <c r="T3596" s="242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3" t="s">
        <v>153</v>
      </c>
      <c r="AU3596" s="243" t="s">
        <v>79</v>
      </c>
      <c r="AV3596" s="13" t="s">
        <v>77</v>
      </c>
      <c r="AW3596" s="13" t="s">
        <v>31</v>
      </c>
      <c r="AX3596" s="13" t="s">
        <v>69</v>
      </c>
      <c r="AY3596" s="243" t="s">
        <v>142</v>
      </c>
    </row>
    <row r="3597" s="14" customFormat="1">
      <c r="A3597" s="14"/>
      <c r="B3597" s="244"/>
      <c r="C3597" s="245"/>
      <c r="D3597" s="235" t="s">
        <v>153</v>
      </c>
      <c r="E3597" s="246" t="s">
        <v>19</v>
      </c>
      <c r="F3597" s="247" t="s">
        <v>5321</v>
      </c>
      <c r="G3597" s="245"/>
      <c r="H3597" s="248">
        <v>1.6799999999999999</v>
      </c>
      <c r="I3597" s="249"/>
      <c r="J3597" s="245"/>
      <c r="K3597" s="245"/>
      <c r="L3597" s="250"/>
      <c r="M3597" s="251"/>
      <c r="N3597" s="252"/>
      <c r="O3597" s="252"/>
      <c r="P3597" s="252"/>
      <c r="Q3597" s="252"/>
      <c r="R3597" s="252"/>
      <c r="S3597" s="252"/>
      <c r="T3597" s="253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54" t="s">
        <v>153</v>
      </c>
      <c r="AU3597" s="254" t="s">
        <v>79</v>
      </c>
      <c r="AV3597" s="14" t="s">
        <v>79</v>
      </c>
      <c r="AW3597" s="14" t="s">
        <v>31</v>
      </c>
      <c r="AX3597" s="14" t="s">
        <v>69</v>
      </c>
      <c r="AY3597" s="254" t="s">
        <v>142</v>
      </c>
    </row>
    <row r="3598" s="15" customFormat="1">
      <c r="A3598" s="15"/>
      <c r="B3598" s="255"/>
      <c r="C3598" s="256"/>
      <c r="D3598" s="235" t="s">
        <v>153</v>
      </c>
      <c r="E3598" s="257" t="s">
        <v>19</v>
      </c>
      <c r="F3598" s="258" t="s">
        <v>158</v>
      </c>
      <c r="G3598" s="256"/>
      <c r="H3598" s="259">
        <v>1.6799999999999999</v>
      </c>
      <c r="I3598" s="260"/>
      <c r="J3598" s="256"/>
      <c r="K3598" s="256"/>
      <c r="L3598" s="261"/>
      <c r="M3598" s="262"/>
      <c r="N3598" s="263"/>
      <c r="O3598" s="263"/>
      <c r="P3598" s="263"/>
      <c r="Q3598" s="263"/>
      <c r="R3598" s="263"/>
      <c r="S3598" s="263"/>
      <c r="T3598" s="264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T3598" s="265" t="s">
        <v>153</v>
      </c>
      <c r="AU3598" s="265" t="s">
        <v>79</v>
      </c>
      <c r="AV3598" s="15" t="s">
        <v>149</v>
      </c>
      <c r="AW3598" s="15" t="s">
        <v>31</v>
      </c>
      <c r="AX3598" s="15" t="s">
        <v>77</v>
      </c>
      <c r="AY3598" s="265" t="s">
        <v>142</v>
      </c>
    </row>
    <row r="3599" s="2" customFormat="1" ht="16.5" customHeight="1">
      <c r="A3599" s="41"/>
      <c r="B3599" s="42"/>
      <c r="C3599" s="277" t="s">
        <v>5322</v>
      </c>
      <c r="D3599" s="277" t="s">
        <v>275</v>
      </c>
      <c r="E3599" s="278" t="s">
        <v>5323</v>
      </c>
      <c r="F3599" s="279" t="s">
        <v>5324</v>
      </c>
      <c r="G3599" s="280" t="s">
        <v>256</v>
      </c>
      <c r="H3599" s="281">
        <v>0.0040000000000000001</v>
      </c>
      <c r="I3599" s="282"/>
      <c r="J3599" s="283">
        <f>ROUND(I3599*H3599,2)</f>
        <v>0</v>
      </c>
      <c r="K3599" s="279" t="s">
        <v>148</v>
      </c>
      <c r="L3599" s="284"/>
      <c r="M3599" s="285" t="s">
        <v>19</v>
      </c>
      <c r="N3599" s="286" t="s">
        <v>40</v>
      </c>
      <c r="O3599" s="87"/>
      <c r="P3599" s="224">
        <f>O3599*H3599</f>
        <v>0</v>
      </c>
      <c r="Q3599" s="224">
        <v>1</v>
      </c>
      <c r="R3599" s="224">
        <f>Q3599*H3599</f>
        <v>0.0040000000000000001</v>
      </c>
      <c r="S3599" s="224">
        <v>0</v>
      </c>
      <c r="T3599" s="225">
        <f>S3599*H3599</f>
        <v>0</v>
      </c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R3599" s="226" t="s">
        <v>349</v>
      </c>
      <c r="AT3599" s="226" t="s">
        <v>275</v>
      </c>
      <c r="AU3599" s="226" t="s">
        <v>79</v>
      </c>
      <c r="AY3599" s="20" t="s">
        <v>142</v>
      </c>
      <c r="BE3599" s="227">
        <f>IF(N3599="základní",J3599,0)</f>
        <v>0</v>
      </c>
      <c r="BF3599" s="227">
        <f>IF(N3599="snížená",J3599,0)</f>
        <v>0</v>
      </c>
      <c r="BG3599" s="227">
        <f>IF(N3599="zákl. přenesená",J3599,0)</f>
        <v>0</v>
      </c>
      <c r="BH3599" s="227">
        <f>IF(N3599="sníž. přenesená",J3599,0)</f>
        <v>0</v>
      </c>
      <c r="BI3599" s="227">
        <f>IF(N3599="nulová",J3599,0)</f>
        <v>0</v>
      </c>
      <c r="BJ3599" s="20" t="s">
        <v>77</v>
      </c>
      <c r="BK3599" s="227">
        <f>ROUND(I3599*H3599,2)</f>
        <v>0</v>
      </c>
      <c r="BL3599" s="20" t="s">
        <v>248</v>
      </c>
      <c r="BM3599" s="226" t="s">
        <v>5325</v>
      </c>
    </row>
    <row r="3600" s="14" customFormat="1">
      <c r="A3600" s="14"/>
      <c r="B3600" s="244"/>
      <c r="C3600" s="245"/>
      <c r="D3600" s="235" t="s">
        <v>153</v>
      </c>
      <c r="E3600" s="246" t="s">
        <v>19</v>
      </c>
      <c r="F3600" s="247" t="s">
        <v>5326</v>
      </c>
      <c r="G3600" s="245"/>
      <c r="H3600" s="248">
        <v>0.0040000000000000001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153</v>
      </c>
      <c r="AU3600" s="254" t="s">
        <v>79</v>
      </c>
      <c r="AV3600" s="14" t="s">
        <v>79</v>
      </c>
      <c r="AW3600" s="14" t="s">
        <v>31</v>
      </c>
      <c r="AX3600" s="14" t="s">
        <v>69</v>
      </c>
      <c r="AY3600" s="254" t="s">
        <v>142</v>
      </c>
    </row>
    <row r="3601" s="15" customFormat="1">
      <c r="A3601" s="15"/>
      <c r="B3601" s="255"/>
      <c r="C3601" s="256"/>
      <c r="D3601" s="235" t="s">
        <v>153</v>
      </c>
      <c r="E3601" s="257" t="s">
        <v>19</v>
      </c>
      <c r="F3601" s="258" t="s">
        <v>158</v>
      </c>
      <c r="G3601" s="256"/>
      <c r="H3601" s="259">
        <v>0.0040000000000000001</v>
      </c>
      <c r="I3601" s="260"/>
      <c r="J3601" s="256"/>
      <c r="K3601" s="256"/>
      <c r="L3601" s="261"/>
      <c r="M3601" s="262"/>
      <c r="N3601" s="263"/>
      <c r="O3601" s="263"/>
      <c r="P3601" s="263"/>
      <c r="Q3601" s="263"/>
      <c r="R3601" s="263"/>
      <c r="S3601" s="263"/>
      <c r="T3601" s="264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T3601" s="265" t="s">
        <v>153</v>
      </c>
      <c r="AU3601" s="265" t="s">
        <v>79</v>
      </c>
      <c r="AV3601" s="15" t="s">
        <v>149</v>
      </c>
      <c r="AW3601" s="15" t="s">
        <v>31</v>
      </c>
      <c r="AX3601" s="15" t="s">
        <v>77</v>
      </c>
      <c r="AY3601" s="265" t="s">
        <v>142</v>
      </c>
    </row>
    <row r="3602" s="2" customFormat="1" ht="16.5" customHeight="1">
      <c r="A3602" s="41"/>
      <c r="B3602" s="42"/>
      <c r="C3602" s="277" t="s">
        <v>5327</v>
      </c>
      <c r="D3602" s="277" t="s">
        <v>275</v>
      </c>
      <c r="E3602" s="278" t="s">
        <v>5328</v>
      </c>
      <c r="F3602" s="279" t="s">
        <v>5329</v>
      </c>
      <c r="G3602" s="280" t="s">
        <v>256</v>
      </c>
      <c r="H3602" s="281">
        <v>0.091999999999999998</v>
      </c>
      <c r="I3602" s="282"/>
      <c r="J3602" s="283">
        <f>ROUND(I3602*H3602,2)</f>
        <v>0</v>
      </c>
      <c r="K3602" s="279" t="s">
        <v>148</v>
      </c>
      <c r="L3602" s="284"/>
      <c r="M3602" s="285" t="s">
        <v>19</v>
      </c>
      <c r="N3602" s="286" t="s">
        <v>40</v>
      </c>
      <c r="O3602" s="87"/>
      <c r="P3602" s="224">
        <f>O3602*H3602</f>
        <v>0</v>
      </c>
      <c r="Q3602" s="224">
        <v>1</v>
      </c>
      <c r="R3602" s="224">
        <f>Q3602*H3602</f>
        <v>0.091999999999999998</v>
      </c>
      <c r="S3602" s="224">
        <v>0</v>
      </c>
      <c r="T3602" s="225">
        <f>S3602*H3602</f>
        <v>0</v>
      </c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R3602" s="226" t="s">
        <v>349</v>
      </c>
      <c r="AT3602" s="226" t="s">
        <v>275</v>
      </c>
      <c r="AU3602" s="226" t="s">
        <v>79</v>
      </c>
      <c r="AY3602" s="20" t="s">
        <v>142</v>
      </c>
      <c r="BE3602" s="227">
        <f>IF(N3602="základní",J3602,0)</f>
        <v>0</v>
      </c>
      <c r="BF3602" s="227">
        <f>IF(N3602="snížená",J3602,0)</f>
        <v>0</v>
      </c>
      <c r="BG3602" s="227">
        <f>IF(N3602="zákl. přenesená",J3602,0)</f>
        <v>0</v>
      </c>
      <c r="BH3602" s="227">
        <f>IF(N3602="sníž. přenesená",J3602,0)</f>
        <v>0</v>
      </c>
      <c r="BI3602" s="227">
        <f>IF(N3602="nulová",J3602,0)</f>
        <v>0</v>
      </c>
      <c r="BJ3602" s="20" t="s">
        <v>77</v>
      </c>
      <c r="BK3602" s="227">
        <f>ROUND(I3602*H3602,2)</f>
        <v>0</v>
      </c>
      <c r="BL3602" s="20" t="s">
        <v>248</v>
      </c>
      <c r="BM3602" s="226" t="s">
        <v>5330</v>
      </c>
    </row>
    <row r="3603" s="14" customFormat="1">
      <c r="A3603" s="14"/>
      <c r="B3603" s="244"/>
      <c r="C3603" s="245"/>
      <c r="D3603" s="235" t="s">
        <v>153</v>
      </c>
      <c r="E3603" s="246" t="s">
        <v>19</v>
      </c>
      <c r="F3603" s="247" t="s">
        <v>5331</v>
      </c>
      <c r="G3603" s="245"/>
      <c r="H3603" s="248">
        <v>0.091999999999999998</v>
      </c>
      <c r="I3603" s="249"/>
      <c r="J3603" s="245"/>
      <c r="K3603" s="245"/>
      <c r="L3603" s="250"/>
      <c r="M3603" s="251"/>
      <c r="N3603" s="252"/>
      <c r="O3603" s="252"/>
      <c r="P3603" s="252"/>
      <c r="Q3603" s="252"/>
      <c r="R3603" s="252"/>
      <c r="S3603" s="252"/>
      <c r="T3603" s="253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4" t="s">
        <v>153</v>
      </c>
      <c r="AU3603" s="254" t="s">
        <v>79</v>
      </c>
      <c r="AV3603" s="14" t="s">
        <v>79</v>
      </c>
      <c r="AW3603" s="14" t="s">
        <v>31</v>
      </c>
      <c r="AX3603" s="14" t="s">
        <v>69</v>
      </c>
      <c r="AY3603" s="254" t="s">
        <v>142</v>
      </c>
    </row>
    <row r="3604" s="15" customFormat="1">
      <c r="A3604" s="15"/>
      <c r="B3604" s="255"/>
      <c r="C3604" s="256"/>
      <c r="D3604" s="235" t="s">
        <v>153</v>
      </c>
      <c r="E3604" s="257" t="s">
        <v>19</v>
      </c>
      <c r="F3604" s="258" t="s">
        <v>158</v>
      </c>
      <c r="G3604" s="256"/>
      <c r="H3604" s="259">
        <v>0.091999999999999998</v>
      </c>
      <c r="I3604" s="260"/>
      <c r="J3604" s="256"/>
      <c r="K3604" s="256"/>
      <c r="L3604" s="261"/>
      <c r="M3604" s="262"/>
      <c r="N3604" s="263"/>
      <c r="O3604" s="263"/>
      <c r="P3604" s="263"/>
      <c r="Q3604" s="263"/>
      <c r="R3604" s="263"/>
      <c r="S3604" s="263"/>
      <c r="T3604" s="264"/>
      <c r="U3604" s="15"/>
      <c r="V3604" s="15"/>
      <c r="W3604" s="15"/>
      <c r="X3604" s="15"/>
      <c r="Y3604" s="15"/>
      <c r="Z3604" s="15"/>
      <c r="AA3604" s="15"/>
      <c r="AB3604" s="15"/>
      <c r="AC3604" s="15"/>
      <c r="AD3604" s="15"/>
      <c r="AE3604" s="15"/>
      <c r="AT3604" s="265" t="s">
        <v>153</v>
      </c>
      <c r="AU3604" s="265" t="s">
        <v>79</v>
      </c>
      <c r="AV3604" s="15" t="s">
        <v>149</v>
      </c>
      <c r="AW3604" s="15" t="s">
        <v>31</v>
      </c>
      <c r="AX3604" s="15" t="s">
        <v>77</v>
      </c>
      <c r="AY3604" s="265" t="s">
        <v>142</v>
      </c>
    </row>
    <row r="3605" s="2" customFormat="1" ht="16.5" customHeight="1">
      <c r="A3605" s="41"/>
      <c r="B3605" s="42"/>
      <c r="C3605" s="215" t="s">
        <v>5332</v>
      </c>
      <c r="D3605" s="215" t="s">
        <v>144</v>
      </c>
      <c r="E3605" s="216" t="s">
        <v>5333</v>
      </c>
      <c r="F3605" s="217" t="s">
        <v>5334</v>
      </c>
      <c r="G3605" s="218" t="s">
        <v>166</v>
      </c>
      <c r="H3605" s="219">
        <v>2</v>
      </c>
      <c r="I3605" s="220"/>
      <c r="J3605" s="221">
        <f>ROUND(I3605*H3605,2)</f>
        <v>0</v>
      </c>
      <c r="K3605" s="217" t="s">
        <v>389</v>
      </c>
      <c r="L3605" s="47"/>
      <c r="M3605" s="222" t="s">
        <v>19</v>
      </c>
      <c r="N3605" s="223" t="s">
        <v>40</v>
      </c>
      <c r="O3605" s="87"/>
      <c r="P3605" s="224">
        <f>O3605*H3605</f>
        <v>0</v>
      </c>
      <c r="Q3605" s="224">
        <v>0</v>
      </c>
      <c r="R3605" s="224">
        <f>Q3605*H3605</f>
        <v>0</v>
      </c>
      <c r="S3605" s="224">
        <v>0</v>
      </c>
      <c r="T3605" s="225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6" t="s">
        <v>248</v>
      </c>
      <c r="AT3605" s="226" t="s">
        <v>144</v>
      </c>
      <c r="AU3605" s="226" t="s">
        <v>79</v>
      </c>
      <c r="AY3605" s="20" t="s">
        <v>142</v>
      </c>
      <c r="BE3605" s="227">
        <f>IF(N3605="základní",J3605,0)</f>
        <v>0</v>
      </c>
      <c r="BF3605" s="227">
        <f>IF(N3605="snížená",J3605,0)</f>
        <v>0</v>
      </c>
      <c r="BG3605" s="227">
        <f>IF(N3605="zákl. přenesená",J3605,0)</f>
        <v>0</v>
      </c>
      <c r="BH3605" s="227">
        <f>IF(N3605="sníž. přenesená",J3605,0)</f>
        <v>0</v>
      </c>
      <c r="BI3605" s="227">
        <f>IF(N3605="nulová",J3605,0)</f>
        <v>0</v>
      </c>
      <c r="BJ3605" s="20" t="s">
        <v>77</v>
      </c>
      <c r="BK3605" s="227">
        <f>ROUND(I3605*H3605,2)</f>
        <v>0</v>
      </c>
      <c r="BL3605" s="20" t="s">
        <v>248</v>
      </c>
      <c r="BM3605" s="226" t="s">
        <v>5335</v>
      </c>
    </row>
    <row r="3606" s="2" customFormat="1">
      <c r="A3606" s="41"/>
      <c r="B3606" s="42"/>
      <c r="C3606" s="43"/>
      <c r="D3606" s="228" t="s">
        <v>151</v>
      </c>
      <c r="E3606" s="43"/>
      <c r="F3606" s="229" t="s">
        <v>5336</v>
      </c>
      <c r="G3606" s="43"/>
      <c r="H3606" s="43"/>
      <c r="I3606" s="230"/>
      <c r="J3606" s="43"/>
      <c r="K3606" s="43"/>
      <c r="L3606" s="47"/>
      <c r="M3606" s="231"/>
      <c r="N3606" s="232"/>
      <c r="O3606" s="87"/>
      <c r="P3606" s="87"/>
      <c r="Q3606" s="87"/>
      <c r="R3606" s="87"/>
      <c r="S3606" s="87"/>
      <c r="T3606" s="88"/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T3606" s="20" t="s">
        <v>151</v>
      </c>
      <c r="AU3606" s="20" t="s">
        <v>79</v>
      </c>
    </row>
    <row r="3607" s="2" customFormat="1" ht="24.15" customHeight="1">
      <c r="A3607" s="41"/>
      <c r="B3607" s="42"/>
      <c r="C3607" s="277" t="s">
        <v>5337</v>
      </c>
      <c r="D3607" s="277" t="s">
        <v>275</v>
      </c>
      <c r="E3607" s="278" t="s">
        <v>5338</v>
      </c>
      <c r="F3607" s="279" t="s">
        <v>5339</v>
      </c>
      <c r="G3607" s="280" t="s">
        <v>147</v>
      </c>
      <c r="H3607" s="281">
        <v>10.44</v>
      </c>
      <c r="I3607" s="282"/>
      <c r="J3607" s="283">
        <f>ROUND(I3607*H3607,2)</f>
        <v>0</v>
      </c>
      <c r="K3607" s="279" t="s">
        <v>19</v>
      </c>
      <c r="L3607" s="284"/>
      <c r="M3607" s="285" t="s">
        <v>19</v>
      </c>
      <c r="N3607" s="286" t="s">
        <v>40</v>
      </c>
      <c r="O3607" s="87"/>
      <c r="P3607" s="224">
        <f>O3607*H3607</f>
        <v>0</v>
      </c>
      <c r="Q3607" s="224">
        <v>0.038289999999999998</v>
      </c>
      <c r="R3607" s="224">
        <f>Q3607*H3607</f>
        <v>0.39974759999999998</v>
      </c>
      <c r="S3607" s="224">
        <v>0</v>
      </c>
      <c r="T3607" s="225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6" t="s">
        <v>349</v>
      </c>
      <c r="AT3607" s="226" t="s">
        <v>275</v>
      </c>
      <c r="AU3607" s="226" t="s">
        <v>79</v>
      </c>
      <c r="AY3607" s="20" t="s">
        <v>142</v>
      </c>
      <c r="BE3607" s="227">
        <f>IF(N3607="základní",J3607,0)</f>
        <v>0</v>
      </c>
      <c r="BF3607" s="227">
        <f>IF(N3607="snížená",J3607,0)</f>
        <v>0</v>
      </c>
      <c r="BG3607" s="227">
        <f>IF(N3607="zákl. přenesená",J3607,0)</f>
        <v>0</v>
      </c>
      <c r="BH3607" s="227">
        <f>IF(N3607="sníž. přenesená",J3607,0)</f>
        <v>0</v>
      </c>
      <c r="BI3607" s="227">
        <f>IF(N3607="nulová",J3607,0)</f>
        <v>0</v>
      </c>
      <c r="BJ3607" s="20" t="s">
        <v>77</v>
      </c>
      <c r="BK3607" s="227">
        <f>ROUND(I3607*H3607,2)</f>
        <v>0</v>
      </c>
      <c r="BL3607" s="20" t="s">
        <v>248</v>
      </c>
      <c r="BM3607" s="226" t="s">
        <v>5340</v>
      </c>
    </row>
    <row r="3608" s="14" customFormat="1">
      <c r="A3608" s="14"/>
      <c r="B3608" s="244"/>
      <c r="C3608" s="245"/>
      <c r="D3608" s="235" t="s">
        <v>153</v>
      </c>
      <c r="E3608" s="246" t="s">
        <v>19</v>
      </c>
      <c r="F3608" s="247" t="s">
        <v>5341</v>
      </c>
      <c r="G3608" s="245"/>
      <c r="H3608" s="248">
        <v>10.44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153</v>
      </c>
      <c r="AU3608" s="254" t="s">
        <v>79</v>
      </c>
      <c r="AV3608" s="14" t="s">
        <v>79</v>
      </c>
      <c r="AW3608" s="14" t="s">
        <v>31</v>
      </c>
      <c r="AX3608" s="14" t="s">
        <v>69</v>
      </c>
      <c r="AY3608" s="254" t="s">
        <v>142</v>
      </c>
    </row>
    <row r="3609" s="15" customFormat="1">
      <c r="A3609" s="15"/>
      <c r="B3609" s="255"/>
      <c r="C3609" s="256"/>
      <c r="D3609" s="235" t="s">
        <v>153</v>
      </c>
      <c r="E3609" s="257" t="s">
        <v>19</v>
      </c>
      <c r="F3609" s="258" t="s">
        <v>158</v>
      </c>
      <c r="G3609" s="256"/>
      <c r="H3609" s="259">
        <v>10.44</v>
      </c>
      <c r="I3609" s="260"/>
      <c r="J3609" s="256"/>
      <c r="K3609" s="256"/>
      <c r="L3609" s="261"/>
      <c r="M3609" s="262"/>
      <c r="N3609" s="263"/>
      <c r="O3609" s="263"/>
      <c r="P3609" s="263"/>
      <c r="Q3609" s="263"/>
      <c r="R3609" s="263"/>
      <c r="S3609" s="263"/>
      <c r="T3609" s="264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65" t="s">
        <v>153</v>
      </c>
      <c r="AU3609" s="265" t="s">
        <v>79</v>
      </c>
      <c r="AV3609" s="15" t="s">
        <v>149</v>
      </c>
      <c r="AW3609" s="15" t="s">
        <v>31</v>
      </c>
      <c r="AX3609" s="15" t="s">
        <v>77</v>
      </c>
      <c r="AY3609" s="265" t="s">
        <v>142</v>
      </c>
    </row>
    <row r="3610" s="2" customFormat="1" ht="16.5" customHeight="1">
      <c r="A3610" s="41"/>
      <c r="B3610" s="42"/>
      <c r="C3610" s="215" t="s">
        <v>1066</v>
      </c>
      <c r="D3610" s="215" t="s">
        <v>144</v>
      </c>
      <c r="E3610" s="216" t="s">
        <v>5342</v>
      </c>
      <c r="F3610" s="217" t="s">
        <v>5343</v>
      </c>
      <c r="G3610" s="218" t="s">
        <v>166</v>
      </c>
      <c r="H3610" s="219">
        <v>1</v>
      </c>
      <c r="I3610" s="220"/>
      <c r="J3610" s="221">
        <f>ROUND(I3610*H3610,2)</f>
        <v>0</v>
      </c>
      <c r="K3610" s="217" t="s">
        <v>148</v>
      </c>
      <c r="L3610" s="47"/>
      <c r="M3610" s="222" t="s">
        <v>19</v>
      </c>
      <c r="N3610" s="223" t="s">
        <v>40</v>
      </c>
      <c r="O3610" s="87"/>
      <c r="P3610" s="224">
        <f>O3610*H3610</f>
        <v>0</v>
      </c>
      <c r="Q3610" s="224">
        <v>4.0000000000000003E-05</v>
      </c>
      <c r="R3610" s="224">
        <f>Q3610*H3610</f>
        <v>4.0000000000000003E-05</v>
      </c>
      <c r="S3610" s="224">
        <v>0</v>
      </c>
      <c r="T3610" s="225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6" t="s">
        <v>248</v>
      </c>
      <c r="AT3610" s="226" t="s">
        <v>144</v>
      </c>
      <c r="AU3610" s="226" t="s">
        <v>79</v>
      </c>
      <c r="AY3610" s="20" t="s">
        <v>142</v>
      </c>
      <c r="BE3610" s="227">
        <f>IF(N3610="základní",J3610,0)</f>
        <v>0</v>
      </c>
      <c r="BF3610" s="227">
        <f>IF(N3610="snížená",J3610,0)</f>
        <v>0</v>
      </c>
      <c r="BG3610" s="227">
        <f>IF(N3610="zákl. přenesená",J3610,0)</f>
        <v>0</v>
      </c>
      <c r="BH3610" s="227">
        <f>IF(N3610="sníž. přenesená",J3610,0)</f>
        <v>0</v>
      </c>
      <c r="BI3610" s="227">
        <f>IF(N3610="nulová",J3610,0)</f>
        <v>0</v>
      </c>
      <c r="BJ3610" s="20" t="s">
        <v>77</v>
      </c>
      <c r="BK3610" s="227">
        <f>ROUND(I3610*H3610,2)</f>
        <v>0</v>
      </c>
      <c r="BL3610" s="20" t="s">
        <v>248</v>
      </c>
      <c r="BM3610" s="226" t="s">
        <v>5344</v>
      </c>
    </row>
    <row r="3611" s="2" customFormat="1">
      <c r="A3611" s="41"/>
      <c r="B3611" s="42"/>
      <c r="C3611" s="43"/>
      <c r="D3611" s="228" t="s">
        <v>151</v>
      </c>
      <c r="E3611" s="43"/>
      <c r="F3611" s="229" t="s">
        <v>5345</v>
      </c>
      <c r="G3611" s="43"/>
      <c r="H3611" s="43"/>
      <c r="I3611" s="230"/>
      <c r="J3611" s="43"/>
      <c r="K3611" s="43"/>
      <c r="L3611" s="47"/>
      <c r="M3611" s="231"/>
      <c r="N3611" s="232"/>
      <c r="O3611" s="87"/>
      <c r="P3611" s="87"/>
      <c r="Q3611" s="87"/>
      <c r="R3611" s="87"/>
      <c r="S3611" s="87"/>
      <c r="T3611" s="88"/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T3611" s="20" t="s">
        <v>151</v>
      </c>
      <c r="AU3611" s="20" t="s">
        <v>79</v>
      </c>
    </row>
    <row r="3612" s="13" customFormat="1">
      <c r="A3612" s="13"/>
      <c r="B3612" s="233"/>
      <c r="C3612" s="234"/>
      <c r="D3612" s="235" t="s">
        <v>153</v>
      </c>
      <c r="E3612" s="236" t="s">
        <v>19</v>
      </c>
      <c r="F3612" s="237" t="s">
        <v>5346</v>
      </c>
      <c r="G3612" s="234"/>
      <c r="H3612" s="236" t="s">
        <v>19</v>
      </c>
      <c r="I3612" s="238"/>
      <c r="J3612" s="234"/>
      <c r="K3612" s="234"/>
      <c r="L3612" s="239"/>
      <c r="M3612" s="240"/>
      <c r="N3612" s="241"/>
      <c r="O3612" s="241"/>
      <c r="P3612" s="241"/>
      <c r="Q3612" s="241"/>
      <c r="R3612" s="241"/>
      <c r="S3612" s="241"/>
      <c r="T3612" s="242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3" t="s">
        <v>153</v>
      </c>
      <c r="AU3612" s="243" t="s">
        <v>79</v>
      </c>
      <c r="AV3612" s="13" t="s">
        <v>77</v>
      </c>
      <c r="AW3612" s="13" t="s">
        <v>31</v>
      </c>
      <c r="AX3612" s="13" t="s">
        <v>69</v>
      </c>
      <c r="AY3612" s="243" t="s">
        <v>142</v>
      </c>
    </row>
    <row r="3613" s="14" customFormat="1">
      <c r="A3613" s="14"/>
      <c r="B3613" s="244"/>
      <c r="C3613" s="245"/>
      <c r="D3613" s="235" t="s">
        <v>153</v>
      </c>
      <c r="E3613" s="246" t="s">
        <v>19</v>
      </c>
      <c r="F3613" s="247" t="s">
        <v>77</v>
      </c>
      <c r="G3613" s="245"/>
      <c r="H3613" s="248">
        <v>1</v>
      </c>
      <c r="I3613" s="249"/>
      <c r="J3613" s="245"/>
      <c r="K3613" s="245"/>
      <c r="L3613" s="250"/>
      <c r="M3613" s="251"/>
      <c r="N3613" s="252"/>
      <c r="O3613" s="252"/>
      <c r="P3613" s="252"/>
      <c r="Q3613" s="252"/>
      <c r="R3613" s="252"/>
      <c r="S3613" s="252"/>
      <c r="T3613" s="253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4" t="s">
        <v>153</v>
      </c>
      <c r="AU3613" s="254" t="s">
        <v>79</v>
      </c>
      <c r="AV3613" s="14" t="s">
        <v>79</v>
      </c>
      <c r="AW3613" s="14" t="s">
        <v>31</v>
      </c>
      <c r="AX3613" s="14" t="s">
        <v>69</v>
      </c>
      <c r="AY3613" s="254" t="s">
        <v>142</v>
      </c>
    </row>
    <row r="3614" s="15" customFormat="1">
      <c r="A3614" s="15"/>
      <c r="B3614" s="255"/>
      <c r="C3614" s="256"/>
      <c r="D3614" s="235" t="s">
        <v>153</v>
      </c>
      <c r="E3614" s="257" t="s">
        <v>19</v>
      </c>
      <c r="F3614" s="258" t="s">
        <v>158</v>
      </c>
      <c r="G3614" s="256"/>
      <c r="H3614" s="259">
        <v>1</v>
      </c>
      <c r="I3614" s="260"/>
      <c r="J3614" s="256"/>
      <c r="K3614" s="256"/>
      <c r="L3614" s="261"/>
      <c r="M3614" s="262"/>
      <c r="N3614" s="263"/>
      <c r="O3614" s="263"/>
      <c r="P3614" s="263"/>
      <c r="Q3614" s="263"/>
      <c r="R3614" s="263"/>
      <c r="S3614" s="263"/>
      <c r="T3614" s="264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65" t="s">
        <v>153</v>
      </c>
      <c r="AU3614" s="265" t="s">
        <v>79</v>
      </c>
      <c r="AV3614" s="15" t="s">
        <v>149</v>
      </c>
      <c r="AW3614" s="15" t="s">
        <v>31</v>
      </c>
      <c r="AX3614" s="15" t="s">
        <v>77</v>
      </c>
      <c r="AY3614" s="265" t="s">
        <v>142</v>
      </c>
    </row>
    <row r="3615" s="2" customFormat="1" ht="16.5" customHeight="1">
      <c r="A3615" s="41"/>
      <c r="B3615" s="42"/>
      <c r="C3615" s="277" t="s">
        <v>4040</v>
      </c>
      <c r="D3615" s="277" t="s">
        <v>275</v>
      </c>
      <c r="E3615" s="278" t="s">
        <v>5347</v>
      </c>
      <c r="F3615" s="279" t="s">
        <v>5348</v>
      </c>
      <c r="G3615" s="280" t="s">
        <v>166</v>
      </c>
      <c r="H3615" s="281">
        <v>1</v>
      </c>
      <c r="I3615" s="282"/>
      <c r="J3615" s="283">
        <f>ROUND(I3615*H3615,2)</f>
        <v>0</v>
      </c>
      <c r="K3615" s="279" t="s">
        <v>4783</v>
      </c>
      <c r="L3615" s="284"/>
      <c r="M3615" s="285" t="s">
        <v>19</v>
      </c>
      <c r="N3615" s="286" t="s">
        <v>40</v>
      </c>
      <c r="O3615" s="87"/>
      <c r="P3615" s="224">
        <f>O3615*H3615</f>
        <v>0</v>
      </c>
      <c r="Q3615" s="224">
        <v>0.014999999999999999</v>
      </c>
      <c r="R3615" s="224">
        <f>Q3615*H3615</f>
        <v>0.014999999999999999</v>
      </c>
      <c r="S3615" s="224">
        <v>0</v>
      </c>
      <c r="T3615" s="225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26" t="s">
        <v>349</v>
      </c>
      <c r="AT3615" s="226" t="s">
        <v>275</v>
      </c>
      <c r="AU3615" s="226" t="s">
        <v>79</v>
      </c>
      <c r="AY3615" s="20" t="s">
        <v>142</v>
      </c>
      <c r="BE3615" s="227">
        <f>IF(N3615="základní",J3615,0)</f>
        <v>0</v>
      </c>
      <c r="BF3615" s="227">
        <f>IF(N3615="snížená",J3615,0)</f>
        <v>0</v>
      </c>
      <c r="BG3615" s="227">
        <f>IF(N3615="zákl. přenesená",J3615,0)</f>
        <v>0</v>
      </c>
      <c r="BH3615" s="227">
        <f>IF(N3615="sníž. přenesená",J3615,0)</f>
        <v>0</v>
      </c>
      <c r="BI3615" s="227">
        <f>IF(N3615="nulová",J3615,0)</f>
        <v>0</v>
      </c>
      <c r="BJ3615" s="20" t="s">
        <v>77</v>
      </c>
      <c r="BK3615" s="227">
        <f>ROUND(I3615*H3615,2)</f>
        <v>0</v>
      </c>
      <c r="BL3615" s="20" t="s">
        <v>248</v>
      </c>
      <c r="BM3615" s="226" t="s">
        <v>5349</v>
      </c>
    </row>
    <row r="3616" s="2" customFormat="1" ht="16.5" customHeight="1">
      <c r="A3616" s="41"/>
      <c r="B3616" s="42"/>
      <c r="C3616" s="215" t="s">
        <v>5350</v>
      </c>
      <c r="D3616" s="215" t="s">
        <v>144</v>
      </c>
      <c r="E3616" s="216" t="s">
        <v>5342</v>
      </c>
      <c r="F3616" s="217" t="s">
        <v>5343</v>
      </c>
      <c r="G3616" s="218" t="s">
        <v>166</v>
      </c>
      <c r="H3616" s="219">
        <v>1</v>
      </c>
      <c r="I3616" s="220"/>
      <c r="J3616" s="221">
        <f>ROUND(I3616*H3616,2)</f>
        <v>0</v>
      </c>
      <c r="K3616" s="217" t="s">
        <v>148</v>
      </c>
      <c r="L3616" s="47"/>
      <c r="M3616" s="222" t="s">
        <v>19</v>
      </c>
      <c r="N3616" s="223" t="s">
        <v>40</v>
      </c>
      <c r="O3616" s="87"/>
      <c r="P3616" s="224">
        <f>O3616*H3616</f>
        <v>0</v>
      </c>
      <c r="Q3616" s="224">
        <v>4.0000000000000003E-05</v>
      </c>
      <c r="R3616" s="224">
        <f>Q3616*H3616</f>
        <v>4.0000000000000003E-05</v>
      </c>
      <c r="S3616" s="224">
        <v>0</v>
      </c>
      <c r="T3616" s="225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6" t="s">
        <v>248</v>
      </c>
      <c r="AT3616" s="226" t="s">
        <v>144</v>
      </c>
      <c r="AU3616" s="226" t="s">
        <v>79</v>
      </c>
      <c r="AY3616" s="20" t="s">
        <v>142</v>
      </c>
      <c r="BE3616" s="227">
        <f>IF(N3616="základní",J3616,0)</f>
        <v>0</v>
      </c>
      <c r="BF3616" s="227">
        <f>IF(N3616="snížená",J3616,0)</f>
        <v>0</v>
      </c>
      <c r="BG3616" s="227">
        <f>IF(N3616="zákl. přenesená",J3616,0)</f>
        <v>0</v>
      </c>
      <c r="BH3616" s="227">
        <f>IF(N3616="sníž. přenesená",J3616,0)</f>
        <v>0</v>
      </c>
      <c r="BI3616" s="227">
        <f>IF(N3616="nulová",J3616,0)</f>
        <v>0</v>
      </c>
      <c r="BJ3616" s="20" t="s">
        <v>77</v>
      </c>
      <c r="BK3616" s="227">
        <f>ROUND(I3616*H3616,2)</f>
        <v>0</v>
      </c>
      <c r="BL3616" s="20" t="s">
        <v>248</v>
      </c>
      <c r="BM3616" s="226" t="s">
        <v>5351</v>
      </c>
    </row>
    <row r="3617" s="2" customFormat="1">
      <c r="A3617" s="41"/>
      <c r="B3617" s="42"/>
      <c r="C3617" s="43"/>
      <c r="D3617" s="228" t="s">
        <v>151</v>
      </c>
      <c r="E3617" s="43"/>
      <c r="F3617" s="229" t="s">
        <v>5345</v>
      </c>
      <c r="G3617" s="43"/>
      <c r="H3617" s="43"/>
      <c r="I3617" s="230"/>
      <c r="J3617" s="43"/>
      <c r="K3617" s="43"/>
      <c r="L3617" s="47"/>
      <c r="M3617" s="231"/>
      <c r="N3617" s="232"/>
      <c r="O3617" s="87"/>
      <c r="P3617" s="87"/>
      <c r="Q3617" s="87"/>
      <c r="R3617" s="87"/>
      <c r="S3617" s="87"/>
      <c r="T3617" s="88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20" t="s">
        <v>151</v>
      </c>
      <c r="AU3617" s="20" t="s">
        <v>79</v>
      </c>
    </row>
    <row r="3618" s="13" customFormat="1">
      <c r="A3618" s="13"/>
      <c r="B3618" s="233"/>
      <c r="C3618" s="234"/>
      <c r="D3618" s="235" t="s">
        <v>153</v>
      </c>
      <c r="E3618" s="236" t="s">
        <v>19</v>
      </c>
      <c r="F3618" s="237" t="s">
        <v>5352</v>
      </c>
      <c r="G3618" s="234"/>
      <c r="H3618" s="236" t="s">
        <v>19</v>
      </c>
      <c r="I3618" s="238"/>
      <c r="J3618" s="234"/>
      <c r="K3618" s="234"/>
      <c r="L3618" s="239"/>
      <c r="M3618" s="240"/>
      <c r="N3618" s="241"/>
      <c r="O3618" s="241"/>
      <c r="P3618" s="241"/>
      <c r="Q3618" s="241"/>
      <c r="R3618" s="241"/>
      <c r="S3618" s="241"/>
      <c r="T3618" s="242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43" t="s">
        <v>153</v>
      </c>
      <c r="AU3618" s="243" t="s">
        <v>79</v>
      </c>
      <c r="AV3618" s="13" t="s">
        <v>77</v>
      </c>
      <c r="AW3618" s="13" t="s">
        <v>31</v>
      </c>
      <c r="AX3618" s="13" t="s">
        <v>69</v>
      </c>
      <c r="AY3618" s="243" t="s">
        <v>142</v>
      </c>
    </row>
    <row r="3619" s="14" customFormat="1">
      <c r="A3619" s="14"/>
      <c r="B3619" s="244"/>
      <c r="C3619" s="245"/>
      <c r="D3619" s="235" t="s">
        <v>153</v>
      </c>
      <c r="E3619" s="246" t="s">
        <v>19</v>
      </c>
      <c r="F3619" s="247" t="s">
        <v>77</v>
      </c>
      <c r="G3619" s="245"/>
      <c r="H3619" s="248">
        <v>1</v>
      </c>
      <c r="I3619" s="249"/>
      <c r="J3619" s="245"/>
      <c r="K3619" s="245"/>
      <c r="L3619" s="250"/>
      <c r="M3619" s="251"/>
      <c r="N3619" s="252"/>
      <c r="O3619" s="252"/>
      <c r="P3619" s="252"/>
      <c r="Q3619" s="252"/>
      <c r="R3619" s="252"/>
      <c r="S3619" s="252"/>
      <c r="T3619" s="253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4" t="s">
        <v>153</v>
      </c>
      <c r="AU3619" s="254" t="s">
        <v>79</v>
      </c>
      <c r="AV3619" s="14" t="s">
        <v>79</v>
      </c>
      <c r="AW3619" s="14" t="s">
        <v>31</v>
      </c>
      <c r="AX3619" s="14" t="s">
        <v>69</v>
      </c>
      <c r="AY3619" s="254" t="s">
        <v>142</v>
      </c>
    </row>
    <row r="3620" s="15" customFormat="1">
      <c r="A3620" s="15"/>
      <c r="B3620" s="255"/>
      <c r="C3620" s="256"/>
      <c r="D3620" s="235" t="s">
        <v>153</v>
      </c>
      <c r="E3620" s="257" t="s">
        <v>19</v>
      </c>
      <c r="F3620" s="258" t="s">
        <v>158</v>
      </c>
      <c r="G3620" s="256"/>
      <c r="H3620" s="259">
        <v>1</v>
      </c>
      <c r="I3620" s="260"/>
      <c r="J3620" s="256"/>
      <c r="K3620" s="256"/>
      <c r="L3620" s="261"/>
      <c r="M3620" s="262"/>
      <c r="N3620" s="263"/>
      <c r="O3620" s="263"/>
      <c r="P3620" s="263"/>
      <c r="Q3620" s="263"/>
      <c r="R3620" s="263"/>
      <c r="S3620" s="263"/>
      <c r="T3620" s="264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T3620" s="265" t="s">
        <v>153</v>
      </c>
      <c r="AU3620" s="265" t="s">
        <v>79</v>
      </c>
      <c r="AV3620" s="15" t="s">
        <v>149</v>
      </c>
      <c r="AW3620" s="15" t="s">
        <v>31</v>
      </c>
      <c r="AX3620" s="15" t="s">
        <v>77</v>
      </c>
      <c r="AY3620" s="265" t="s">
        <v>142</v>
      </c>
    </row>
    <row r="3621" s="2" customFormat="1" ht="16.5" customHeight="1">
      <c r="A3621" s="41"/>
      <c r="B3621" s="42"/>
      <c r="C3621" s="277" t="s">
        <v>5353</v>
      </c>
      <c r="D3621" s="277" t="s">
        <v>275</v>
      </c>
      <c r="E3621" s="278" t="s">
        <v>5354</v>
      </c>
      <c r="F3621" s="279" t="s">
        <v>5355</v>
      </c>
      <c r="G3621" s="280" t="s">
        <v>166</v>
      </c>
      <c r="H3621" s="281">
        <v>1</v>
      </c>
      <c r="I3621" s="282"/>
      <c r="J3621" s="283">
        <f>ROUND(I3621*H3621,2)</f>
        <v>0</v>
      </c>
      <c r="K3621" s="279" t="s">
        <v>4783</v>
      </c>
      <c r="L3621" s="284"/>
      <c r="M3621" s="285" t="s">
        <v>19</v>
      </c>
      <c r="N3621" s="286" t="s">
        <v>40</v>
      </c>
      <c r="O3621" s="87"/>
      <c r="P3621" s="224">
        <f>O3621*H3621</f>
        <v>0</v>
      </c>
      <c r="Q3621" s="224">
        <v>0.014999999999999999</v>
      </c>
      <c r="R3621" s="224">
        <f>Q3621*H3621</f>
        <v>0.014999999999999999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349</v>
      </c>
      <c r="AT3621" s="226" t="s">
        <v>275</v>
      </c>
      <c r="AU3621" s="226" t="s">
        <v>79</v>
      </c>
      <c r="AY3621" s="20" t="s">
        <v>142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77</v>
      </c>
      <c r="BK3621" s="227">
        <f>ROUND(I3621*H3621,2)</f>
        <v>0</v>
      </c>
      <c r="BL3621" s="20" t="s">
        <v>248</v>
      </c>
      <c r="BM3621" s="226" t="s">
        <v>5356</v>
      </c>
    </row>
    <row r="3622" s="2" customFormat="1" ht="16.5" customHeight="1">
      <c r="A3622" s="41"/>
      <c r="B3622" s="42"/>
      <c r="C3622" s="215" t="s">
        <v>5357</v>
      </c>
      <c r="D3622" s="215" t="s">
        <v>144</v>
      </c>
      <c r="E3622" s="216" t="s">
        <v>5358</v>
      </c>
      <c r="F3622" s="217" t="s">
        <v>5359</v>
      </c>
      <c r="G3622" s="218" t="s">
        <v>3810</v>
      </c>
      <c r="H3622" s="219">
        <v>140</v>
      </c>
      <c r="I3622" s="220"/>
      <c r="J3622" s="221">
        <f>ROUND(I3622*H3622,2)</f>
        <v>0</v>
      </c>
      <c r="K3622" s="217" t="s">
        <v>148</v>
      </c>
      <c r="L3622" s="47"/>
      <c r="M3622" s="222" t="s">
        <v>19</v>
      </c>
      <c r="N3622" s="223" t="s">
        <v>40</v>
      </c>
      <c r="O3622" s="87"/>
      <c r="P3622" s="224">
        <f>O3622*H3622</f>
        <v>0</v>
      </c>
      <c r="Q3622" s="224">
        <v>6.9999999999999994E-05</v>
      </c>
      <c r="R3622" s="224">
        <f>Q3622*H3622</f>
        <v>0.0097999999999999997</v>
      </c>
      <c r="S3622" s="224">
        <v>0</v>
      </c>
      <c r="T3622" s="225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6" t="s">
        <v>248</v>
      </c>
      <c r="AT3622" s="226" t="s">
        <v>144</v>
      </c>
      <c r="AU3622" s="226" t="s">
        <v>79</v>
      </c>
      <c r="AY3622" s="20" t="s">
        <v>142</v>
      </c>
      <c r="BE3622" s="227">
        <f>IF(N3622="základní",J3622,0)</f>
        <v>0</v>
      </c>
      <c r="BF3622" s="227">
        <f>IF(N3622="snížená",J3622,0)</f>
        <v>0</v>
      </c>
      <c r="BG3622" s="227">
        <f>IF(N3622="zákl. přenesená",J3622,0)</f>
        <v>0</v>
      </c>
      <c r="BH3622" s="227">
        <f>IF(N3622="sníž. přenesená",J3622,0)</f>
        <v>0</v>
      </c>
      <c r="BI3622" s="227">
        <f>IF(N3622="nulová",J3622,0)</f>
        <v>0</v>
      </c>
      <c r="BJ3622" s="20" t="s">
        <v>77</v>
      </c>
      <c r="BK3622" s="227">
        <f>ROUND(I3622*H3622,2)</f>
        <v>0</v>
      </c>
      <c r="BL3622" s="20" t="s">
        <v>248</v>
      </c>
      <c r="BM3622" s="226" t="s">
        <v>5360</v>
      </c>
    </row>
    <row r="3623" s="2" customFormat="1">
      <c r="A3623" s="41"/>
      <c r="B3623" s="42"/>
      <c r="C3623" s="43"/>
      <c r="D3623" s="228" t="s">
        <v>151</v>
      </c>
      <c r="E3623" s="43"/>
      <c r="F3623" s="229" t="s">
        <v>5361</v>
      </c>
      <c r="G3623" s="43"/>
      <c r="H3623" s="43"/>
      <c r="I3623" s="230"/>
      <c r="J3623" s="43"/>
      <c r="K3623" s="43"/>
      <c r="L3623" s="47"/>
      <c r="M3623" s="231"/>
      <c r="N3623" s="232"/>
      <c r="O3623" s="87"/>
      <c r="P3623" s="87"/>
      <c r="Q3623" s="87"/>
      <c r="R3623" s="87"/>
      <c r="S3623" s="87"/>
      <c r="T3623" s="88"/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T3623" s="20" t="s">
        <v>151</v>
      </c>
      <c r="AU3623" s="20" t="s">
        <v>79</v>
      </c>
    </row>
    <row r="3624" s="2" customFormat="1" ht="16.5" customHeight="1">
      <c r="A3624" s="41"/>
      <c r="B3624" s="42"/>
      <c r="C3624" s="277" t="s">
        <v>5362</v>
      </c>
      <c r="D3624" s="277" t="s">
        <v>275</v>
      </c>
      <c r="E3624" s="278" t="s">
        <v>5363</v>
      </c>
      <c r="F3624" s="279" t="s">
        <v>5364</v>
      </c>
      <c r="G3624" s="280" t="s">
        <v>3810</v>
      </c>
      <c r="H3624" s="281">
        <v>140</v>
      </c>
      <c r="I3624" s="282"/>
      <c r="J3624" s="283">
        <f>ROUND(I3624*H3624,2)</f>
        <v>0</v>
      </c>
      <c r="K3624" s="279" t="s">
        <v>19</v>
      </c>
      <c r="L3624" s="284"/>
      <c r="M3624" s="285" t="s">
        <v>19</v>
      </c>
      <c r="N3624" s="286" t="s">
        <v>40</v>
      </c>
      <c r="O3624" s="87"/>
      <c r="P3624" s="224">
        <f>O3624*H3624</f>
        <v>0</v>
      </c>
      <c r="Q3624" s="224">
        <v>0</v>
      </c>
      <c r="R3624" s="224">
        <f>Q3624*H3624</f>
        <v>0</v>
      </c>
      <c r="S3624" s="224">
        <v>0</v>
      </c>
      <c r="T3624" s="225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6" t="s">
        <v>349</v>
      </c>
      <c r="AT3624" s="226" t="s">
        <v>275</v>
      </c>
      <c r="AU3624" s="226" t="s">
        <v>79</v>
      </c>
      <c r="AY3624" s="20" t="s">
        <v>142</v>
      </c>
      <c r="BE3624" s="227">
        <f>IF(N3624="základní",J3624,0)</f>
        <v>0</v>
      </c>
      <c r="BF3624" s="227">
        <f>IF(N3624="snížená",J3624,0)</f>
        <v>0</v>
      </c>
      <c r="BG3624" s="227">
        <f>IF(N3624="zákl. přenesená",J3624,0)</f>
        <v>0</v>
      </c>
      <c r="BH3624" s="227">
        <f>IF(N3624="sníž. přenesená",J3624,0)</f>
        <v>0</v>
      </c>
      <c r="BI3624" s="227">
        <f>IF(N3624="nulová",J3624,0)</f>
        <v>0</v>
      </c>
      <c r="BJ3624" s="20" t="s">
        <v>77</v>
      </c>
      <c r="BK3624" s="227">
        <f>ROUND(I3624*H3624,2)</f>
        <v>0</v>
      </c>
      <c r="BL3624" s="20" t="s">
        <v>248</v>
      </c>
      <c r="BM3624" s="226" t="s">
        <v>5365</v>
      </c>
    </row>
    <row r="3625" s="2" customFormat="1" ht="16.5" customHeight="1">
      <c r="A3625" s="41"/>
      <c r="B3625" s="42"/>
      <c r="C3625" s="215" t="s">
        <v>5366</v>
      </c>
      <c r="D3625" s="215" t="s">
        <v>144</v>
      </c>
      <c r="E3625" s="216" t="s">
        <v>5358</v>
      </c>
      <c r="F3625" s="217" t="s">
        <v>5359</v>
      </c>
      <c r="G3625" s="218" t="s">
        <v>3810</v>
      </c>
      <c r="H3625" s="219">
        <v>12</v>
      </c>
      <c r="I3625" s="220"/>
      <c r="J3625" s="221">
        <f>ROUND(I3625*H3625,2)</f>
        <v>0</v>
      </c>
      <c r="K3625" s="217" t="s">
        <v>148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6.9999999999999994E-05</v>
      </c>
      <c r="R3625" s="224">
        <f>Q3625*H3625</f>
        <v>0.00083999999999999993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248</v>
      </c>
      <c r="AT3625" s="226" t="s">
        <v>144</v>
      </c>
      <c r="AU3625" s="226" t="s">
        <v>79</v>
      </c>
      <c r="AY3625" s="20" t="s">
        <v>142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77</v>
      </c>
      <c r="BK3625" s="227">
        <f>ROUND(I3625*H3625,2)</f>
        <v>0</v>
      </c>
      <c r="BL3625" s="20" t="s">
        <v>248</v>
      </c>
      <c r="BM3625" s="226" t="s">
        <v>5367</v>
      </c>
    </row>
    <row r="3626" s="2" customFormat="1">
      <c r="A3626" s="41"/>
      <c r="B3626" s="42"/>
      <c r="C3626" s="43"/>
      <c r="D3626" s="228" t="s">
        <v>151</v>
      </c>
      <c r="E3626" s="43"/>
      <c r="F3626" s="229" t="s">
        <v>5361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151</v>
      </c>
      <c r="AU3626" s="20" t="s">
        <v>79</v>
      </c>
    </row>
    <row r="3627" s="13" customFormat="1">
      <c r="A3627" s="13"/>
      <c r="B3627" s="233"/>
      <c r="C3627" s="234"/>
      <c r="D3627" s="235" t="s">
        <v>153</v>
      </c>
      <c r="E3627" s="236" t="s">
        <v>19</v>
      </c>
      <c r="F3627" s="237" t="s">
        <v>5368</v>
      </c>
      <c r="G3627" s="234"/>
      <c r="H3627" s="236" t="s">
        <v>19</v>
      </c>
      <c r="I3627" s="238"/>
      <c r="J3627" s="234"/>
      <c r="K3627" s="234"/>
      <c r="L3627" s="239"/>
      <c r="M3627" s="240"/>
      <c r="N3627" s="241"/>
      <c r="O3627" s="241"/>
      <c r="P3627" s="241"/>
      <c r="Q3627" s="241"/>
      <c r="R3627" s="241"/>
      <c r="S3627" s="241"/>
      <c r="T3627" s="242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3" t="s">
        <v>153</v>
      </c>
      <c r="AU3627" s="243" t="s">
        <v>79</v>
      </c>
      <c r="AV3627" s="13" t="s">
        <v>77</v>
      </c>
      <c r="AW3627" s="13" t="s">
        <v>31</v>
      </c>
      <c r="AX3627" s="13" t="s">
        <v>69</v>
      </c>
      <c r="AY3627" s="243" t="s">
        <v>142</v>
      </c>
    </row>
    <row r="3628" s="14" customFormat="1">
      <c r="A3628" s="14"/>
      <c r="B3628" s="244"/>
      <c r="C3628" s="245"/>
      <c r="D3628" s="235" t="s">
        <v>153</v>
      </c>
      <c r="E3628" s="246" t="s">
        <v>19</v>
      </c>
      <c r="F3628" s="247" t="s">
        <v>5369</v>
      </c>
      <c r="G3628" s="245"/>
      <c r="H3628" s="248">
        <v>12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153</v>
      </c>
      <c r="AU3628" s="254" t="s">
        <v>79</v>
      </c>
      <c r="AV3628" s="14" t="s">
        <v>79</v>
      </c>
      <c r="AW3628" s="14" t="s">
        <v>31</v>
      </c>
      <c r="AX3628" s="14" t="s">
        <v>77</v>
      </c>
      <c r="AY3628" s="254" t="s">
        <v>142</v>
      </c>
    </row>
    <row r="3629" s="2" customFormat="1" ht="16.5" customHeight="1">
      <c r="A3629" s="41"/>
      <c r="B3629" s="42"/>
      <c r="C3629" s="277" t="s">
        <v>5370</v>
      </c>
      <c r="D3629" s="277" t="s">
        <v>275</v>
      </c>
      <c r="E3629" s="278" t="s">
        <v>5371</v>
      </c>
      <c r="F3629" s="279" t="s">
        <v>5372</v>
      </c>
      <c r="G3629" s="280" t="s">
        <v>655</v>
      </c>
      <c r="H3629" s="281">
        <v>1</v>
      </c>
      <c r="I3629" s="282"/>
      <c r="J3629" s="283">
        <f>ROUND(I3629*H3629,2)</f>
        <v>0</v>
      </c>
      <c r="K3629" s="279" t="s">
        <v>19</v>
      </c>
      <c r="L3629" s="284"/>
      <c r="M3629" s="285" t="s">
        <v>19</v>
      </c>
      <c r="N3629" s="286" t="s">
        <v>40</v>
      </c>
      <c r="O3629" s="87"/>
      <c r="P3629" s="224">
        <f>O3629*H3629</f>
        <v>0</v>
      </c>
      <c r="Q3629" s="224">
        <v>0</v>
      </c>
      <c r="R3629" s="224">
        <f>Q3629*H3629</f>
        <v>0</v>
      </c>
      <c r="S3629" s="224">
        <v>0</v>
      </c>
      <c r="T3629" s="225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6" t="s">
        <v>349</v>
      </c>
      <c r="AT3629" s="226" t="s">
        <v>275</v>
      </c>
      <c r="AU3629" s="226" t="s">
        <v>79</v>
      </c>
      <c r="AY3629" s="20" t="s">
        <v>142</v>
      </c>
      <c r="BE3629" s="227">
        <f>IF(N3629="základní",J3629,0)</f>
        <v>0</v>
      </c>
      <c r="BF3629" s="227">
        <f>IF(N3629="snížená",J3629,0)</f>
        <v>0</v>
      </c>
      <c r="BG3629" s="227">
        <f>IF(N3629="zákl. přenesená",J3629,0)</f>
        <v>0</v>
      </c>
      <c r="BH3629" s="227">
        <f>IF(N3629="sníž. přenesená",J3629,0)</f>
        <v>0</v>
      </c>
      <c r="BI3629" s="227">
        <f>IF(N3629="nulová",J3629,0)</f>
        <v>0</v>
      </c>
      <c r="BJ3629" s="20" t="s">
        <v>77</v>
      </c>
      <c r="BK3629" s="227">
        <f>ROUND(I3629*H3629,2)</f>
        <v>0</v>
      </c>
      <c r="BL3629" s="20" t="s">
        <v>248</v>
      </c>
      <c r="BM3629" s="226" t="s">
        <v>5373</v>
      </c>
    </row>
    <row r="3630" s="2" customFormat="1" ht="16.5" customHeight="1">
      <c r="A3630" s="41"/>
      <c r="B3630" s="42"/>
      <c r="C3630" s="215" t="s">
        <v>5374</v>
      </c>
      <c r="D3630" s="215" t="s">
        <v>144</v>
      </c>
      <c r="E3630" s="216" t="s">
        <v>5375</v>
      </c>
      <c r="F3630" s="217" t="s">
        <v>5376</v>
      </c>
      <c r="G3630" s="218" t="s">
        <v>3810</v>
      </c>
      <c r="H3630" s="219">
        <v>194.64699999999999</v>
      </c>
      <c r="I3630" s="220"/>
      <c r="J3630" s="221">
        <f>ROUND(I3630*H3630,2)</f>
        <v>0</v>
      </c>
      <c r="K3630" s="217" t="s">
        <v>148</v>
      </c>
      <c r="L3630" s="47"/>
      <c r="M3630" s="222" t="s">
        <v>19</v>
      </c>
      <c r="N3630" s="223" t="s">
        <v>40</v>
      </c>
      <c r="O3630" s="87"/>
      <c r="P3630" s="224">
        <f>O3630*H3630</f>
        <v>0</v>
      </c>
      <c r="Q3630" s="224">
        <v>6.0000000000000002E-05</v>
      </c>
      <c r="R3630" s="224">
        <f>Q3630*H3630</f>
        <v>0.01167882</v>
      </c>
      <c r="S3630" s="224">
        <v>0</v>
      </c>
      <c r="T3630" s="225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6" t="s">
        <v>248</v>
      </c>
      <c r="AT3630" s="226" t="s">
        <v>144</v>
      </c>
      <c r="AU3630" s="226" t="s">
        <v>79</v>
      </c>
      <c r="AY3630" s="20" t="s">
        <v>142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20" t="s">
        <v>77</v>
      </c>
      <c r="BK3630" s="227">
        <f>ROUND(I3630*H3630,2)</f>
        <v>0</v>
      </c>
      <c r="BL3630" s="20" t="s">
        <v>248</v>
      </c>
      <c r="BM3630" s="226" t="s">
        <v>5377</v>
      </c>
    </row>
    <row r="3631" s="2" customFormat="1">
      <c r="A3631" s="41"/>
      <c r="B3631" s="42"/>
      <c r="C3631" s="43"/>
      <c r="D3631" s="228" t="s">
        <v>151</v>
      </c>
      <c r="E3631" s="43"/>
      <c r="F3631" s="229" t="s">
        <v>5378</v>
      </c>
      <c r="G3631" s="43"/>
      <c r="H3631" s="43"/>
      <c r="I3631" s="230"/>
      <c r="J3631" s="43"/>
      <c r="K3631" s="43"/>
      <c r="L3631" s="47"/>
      <c r="M3631" s="231"/>
      <c r="N3631" s="232"/>
      <c r="O3631" s="87"/>
      <c r="P3631" s="87"/>
      <c r="Q3631" s="87"/>
      <c r="R3631" s="87"/>
      <c r="S3631" s="87"/>
      <c r="T3631" s="88"/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T3631" s="20" t="s">
        <v>151</v>
      </c>
      <c r="AU3631" s="20" t="s">
        <v>79</v>
      </c>
    </row>
    <row r="3632" s="13" customFormat="1">
      <c r="A3632" s="13"/>
      <c r="B3632" s="233"/>
      <c r="C3632" s="234"/>
      <c r="D3632" s="235" t="s">
        <v>153</v>
      </c>
      <c r="E3632" s="236" t="s">
        <v>19</v>
      </c>
      <c r="F3632" s="237" t="s">
        <v>5379</v>
      </c>
      <c r="G3632" s="234"/>
      <c r="H3632" s="236" t="s">
        <v>19</v>
      </c>
      <c r="I3632" s="238"/>
      <c r="J3632" s="234"/>
      <c r="K3632" s="234"/>
      <c r="L3632" s="239"/>
      <c r="M3632" s="240"/>
      <c r="N3632" s="241"/>
      <c r="O3632" s="241"/>
      <c r="P3632" s="241"/>
      <c r="Q3632" s="241"/>
      <c r="R3632" s="241"/>
      <c r="S3632" s="241"/>
      <c r="T3632" s="242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43" t="s">
        <v>153</v>
      </c>
      <c r="AU3632" s="243" t="s">
        <v>79</v>
      </c>
      <c r="AV3632" s="13" t="s">
        <v>77</v>
      </c>
      <c r="AW3632" s="13" t="s">
        <v>31</v>
      </c>
      <c r="AX3632" s="13" t="s">
        <v>69</v>
      </c>
      <c r="AY3632" s="243" t="s">
        <v>142</v>
      </c>
    </row>
    <row r="3633" s="14" customFormat="1">
      <c r="A3633" s="14"/>
      <c r="B3633" s="244"/>
      <c r="C3633" s="245"/>
      <c r="D3633" s="235" t="s">
        <v>153</v>
      </c>
      <c r="E3633" s="246" t="s">
        <v>19</v>
      </c>
      <c r="F3633" s="247" t="s">
        <v>5380</v>
      </c>
      <c r="G3633" s="245"/>
      <c r="H3633" s="248">
        <v>194.64699999999999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153</v>
      </c>
      <c r="AU3633" s="254" t="s">
        <v>79</v>
      </c>
      <c r="AV3633" s="14" t="s">
        <v>79</v>
      </c>
      <c r="AW3633" s="14" t="s">
        <v>31</v>
      </c>
      <c r="AX3633" s="14" t="s">
        <v>69</v>
      </c>
      <c r="AY3633" s="254" t="s">
        <v>142</v>
      </c>
    </row>
    <row r="3634" s="15" customFormat="1">
      <c r="A3634" s="15"/>
      <c r="B3634" s="255"/>
      <c r="C3634" s="256"/>
      <c r="D3634" s="235" t="s">
        <v>153</v>
      </c>
      <c r="E3634" s="257" t="s">
        <v>19</v>
      </c>
      <c r="F3634" s="258" t="s">
        <v>158</v>
      </c>
      <c r="G3634" s="256"/>
      <c r="H3634" s="259">
        <v>194.64699999999999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153</v>
      </c>
      <c r="AU3634" s="265" t="s">
        <v>79</v>
      </c>
      <c r="AV3634" s="15" t="s">
        <v>149</v>
      </c>
      <c r="AW3634" s="15" t="s">
        <v>31</v>
      </c>
      <c r="AX3634" s="15" t="s">
        <v>77</v>
      </c>
      <c r="AY3634" s="265" t="s">
        <v>142</v>
      </c>
    </row>
    <row r="3635" s="2" customFormat="1" ht="16.5" customHeight="1">
      <c r="A3635" s="41"/>
      <c r="B3635" s="42"/>
      <c r="C3635" s="277" t="s">
        <v>5381</v>
      </c>
      <c r="D3635" s="277" t="s">
        <v>275</v>
      </c>
      <c r="E3635" s="278" t="s">
        <v>5308</v>
      </c>
      <c r="F3635" s="279" t="s">
        <v>5309</v>
      </c>
      <c r="G3635" s="280" t="s">
        <v>176</v>
      </c>
      <c r="H3635" s="281">
        <v>32.119999999999997</v>
      </c>
      <c r="I3635" s="282"/>
      <c r="J3635" s="283">
        <f>ROUND(I3635*H3635,2)</f>
        <v>0</v>
      </c>
      <c r="K3635" s="279" t="s">
        <v>19</v>
      </c>
      <c r="L3635" s="284"/>
      <c r="M3635" s="285" t="s">
        <v>19</v>
      </c>
      <c r="N3635" s="286" t="s">
        <v>40</v>
      </c>
      <c r="O3635" s="87"/>
      <c r="P3635" s="224">
        <f>O3635*H3635</f>
        <v>0</v>
      </c>
      <c r="Q3635" s="224">
        <v>0.0020999999999999999</v>
      </c>
      <c r="R3635" s="224">
        <f>Q3635*H3635</f>
        <v>0.067451999999999984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349</v>
      </c>
      <c r="AT3635" s="226" t="s">
        <v>275</v>
      </c>
      <c r="AU3635" s="226" t="s">
        <v>79</v>
      </c>
      <c r="AY3635" s="20" t="s">
        <v>142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77</v>
      </c>
      <c r="BK3635" s="227">
        <f>ROUND(I3635*H3635,2)</f>
        <v>0</v>
      </c>
      <c r="BL3635" s="20" t="s">
        <v>248</v>
      </c>
      <c r="BM3635" s="226" t="s">
        <v>5382</v>
      </c>
    </row>
    <row r="3636" s="2" customFormat="1" ht="16.5" customHeight="1">
      <c r="A3636" s="41"/>
      <c r="B3636" s="42"/>
      <c r="C3636" s="215" t="s">
        <v>1072</v>
      </c>
      <c r="D3636" s="215" t="s">
        <v>144</v>
      </c>
      <c r="E3636" s="216" t="s">
        <v>5383</v>
      </c>
      <c r="F3636" s="217" t="s">
        <v>5384</v>
      </c>
      <c r="G3636" s="218" t="s">
        <v>3810</v>
      </c>
      <c r="H3636" s="219">
        <v>91.852000000000004</v>
      </c>
      <c r="I3636" s="220"/>
      <c r="J3636" s="221">
        <f>ROUND(I3636*H3636,2)</f>
        <v>0</v>
      </c>
      <c r="K3636" s="217" t="s">
        <v>148</v>
      </c>
      <c r="L3636" s="47"/>
      <c r="M3636" s="222" t="s">
        <v>19</v>
      </c>
      <c r="N3636" s="223" t="s">
        <v>40</v>
      </c>
      <c r="O3636" s="87"/>
      <c r="P3636" s="224">
        <f>O3636*H3636</f>
        <v>0</v>
      </c>
      <c r="Q3636" s="224">
        <v>6.0000000000000002E-05</v>
      </c>
      <c r="R3636" s="224">
        <f>Q3636*H3636</f>
        <v>0.0055111200000000004</v>
      </c>
      <c r="S3636" s="224">
        <v>0</v>
      </c>
      <c r="T3636" s="225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26" t="s">
        <v>248</v>
      </c>
      <c r="AT3636" s="226" t="s">
        <v>144</v>
      </c>
      <c r="AU3636" s="226" t="s">
        <v>79</v>
      </c>
      <c r="AY3636" s="20" t="s">
        <v>142</v>
      </c>
      <c r="BE3636" s="227">
        <f>IF(N3636="základní",J3636,0)</f>
        <v>0</v>
      </c>
      <c r="BF3636" s="227">
        <f>IF(N3636="snížená",J3636,0)</f>
        <v>0</v>
      </c>
      <c r="BG3636" s="227">
        <f>IF(N3636="zákl. přenesená",J3636,0)</f>
        <v>0</v>
      </c>
      <c r="BH3636" s="227">
        <f>IF(N3636="sníž. přenesená",J3636,0)</f>
        <v>0</v>
      </c>
      <c r="BI3636" s="227">
        <f>IF(N3636="nulová",J3636,0)</f>
        <v>0</v>
      </c>
      <c r="BJ3636" s="20" t="s">
        <v>77</v>
      </c>
      <c r="BK3636" s="227">
        <f>ROUND(I3636*H3636,2)</f>
        <v>0</v>
      </c>
      <c r="BL3636" s="20" t="s">
        <v>248</v>
      </c>
      <c r="BM3636" s="226" t="s">
        <v>5385</v>
      </c>
    </row>
    <row r="3637" s="2" customFormat="1">
      <c r="A3637" s="41"/>
      <c r="B3637" s="42"/>
      <c r="C3637" s="43"/>
      <c r="D3637" s="228" t="s">
        <v>151</v>
      </c>
      <c r="E3637" s="43"/>
      <c r="F3637" s="229" t="s">
        <v>5386</v>
      </c>
      <c r="G3637" s="43"/>
      <c r="H3637" s="43"/>
      <c r="I3637" s="230"/>
      <c r="J3637" s="43"/>
      <c r="K3637" s="43"/>
      <c r="L3637" s="47"/>
      <c r="M3637" s="231"/>
      <c r="N3637" s="232"/>
      <c r="O3637" s="87"/>
      <c r="P3637" s="87"/>
      <c r="Q3637" s="87"/>
      <c r="R3637" s="87"/>
      <c r="S3637" s="87"/>
      <c r="T3637" s="88"/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T3637" s="20" t="s">
        <v>151</v>
      </c>
      <c r="AU3637" s="20" t="s">
        <v>79</v>
      </c>
    </row>
    <row r="3638" s="13" customFormat="1">
      <c r="A3638" s="13"/>
      <c r="B3638" s="233"/>
      <c r="C3638" s="234"/>
      <c r="D3638" s="235" t="s">
        <v>153</v>
      </c>
      <c r="E3638" s="236" t="s">
        <v>19</v>
      </c>
      <c r="F3638" s="237" t="s">
        <v>5387</v>
      </c>
      <c r="G3638" s="234"/>
      <c r="H3638" s="236" t="s">
        <v>19</v>
      </c>
      <c r="I3638" s="238"/>
      <c r="J3638" s="234"/>
      <c r="K3638" s="234"/>
      <c r="L3638" s="239"/>
      <c r="M3638" s="240"/>
      <c r="N3638" s="241"/>
      <c r="O3638" s="241"/>
      <c r="P3638" s="241"/>
      <c r="Q3638" s="241"/>
      <c r="R3638" s="241"/>
      <c r="S3638" s="241"/>
      <c r="T3638" s="242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3" t="s">
        <v>153</v>
      </c>
      <c r="AU3638" s="243" t="s">
        <v>79</v>
      </c>
      <c r="AV3638" s="13" t="s">
        <v>77</v>
      </c>
      <c r="AW3638" s="13" t="s">
        <v>31</v>
      </c>
      <c r="AX3638" s="13" t="s">
        <v>69</v>
      </c>
      <c r="AY3638" s="243" t="s">
        <v>142</v>
      </c>
    </row>
    <row r="3639" s="14" customFormat="1">
      <c r="A3639" s="14"/>
      <c r="B3639" s="244"/>
      <c r="C3639" s="245"/>
      <c r="D3639" s="235" t="s">
        <v>153</v>
      </c>
      <c r="E3639" s="246" t="s">
        <v>19</v>
      </c>
      <c r="F3639" s="247" t="s">
        <v>5388</v>
      </c>
      <c r="G3639" s="245"/>
      <c r="H3639" s="248">
        <v>16.852</v>
      </c>
      <c r="I3639" s="249"/>
      <c r="J3639" s="245"/>
      <c r="K3639" s="245"/>
      <c r="L3639" s="250"/>
      <c r="M3639" s="251"/>
      <c r="N3639" s="252"/>
      <c r="O3639" s="252"/>
      <c r="P3639" s="252"/>
      <c r="Q3639" s="252"/>
      <c r="R3639" s="252"/>
      <c r="S3639" s="252"/>
      <c r="T3639" s="253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4" t="s">
        <v>153</v>
      </c>
      <c r="AU3639" s="254" t="s">
        <v>79</v>
      </c>
      <c r="AV3639" s="14" t="s">
        <v>79</v>
      </c>
      <c r="AW3639" s="14" t="s">
        <v>31</v>
      </c>
      <c r="AX3639" s="14" t="s">
        <v>69</v>
      </c>
      <c r="AY3639" s="254" t="s">
        <v>142</v>
      </c>
    </row>
    <row r="3640" s="13" customFormat="1">
      <c r="A3640" s="13"/>
      <c r="B3640" s="233"/>
      <c r="C3640" s="234"/>
      <c r="D3640" s="235" t="s">
        <v>153</v>
      </c>
      <c r="E3640" s="236" t="s">
        <v>19</v>
      </c>
      <c r="F3640" s="237" t="s">
        <v>5389</v>
      </c>
      <c r="G3640" s="234"/>
      <c r="H3640" s="236" t="s">
        <v>19</v>
      </c>
      <c r="I3640" s="238"/>
      <c r="J3640" s="234"/>
      <c r="K3640" s="234"/>
      <c r="L3640" s="239"/>
      <c r="M3640" s="240"/>
      <c r="N3640" s="241"/>
      <c r="O3640" s="241"/>
      <c r="P3640" s="241"/>
      <c r="Q3640" s="241"/>
      <c r="R3640" s="241"/>
      <c r="S3640" s="241"/>
      <c r="T3640" s="242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3" t="s">
        <v>153</v>
      </c>
      <c r="AU3640" s="243" t="s">
        <v>79</v>
      </c>
      <c r="AV3640" s="13" t="s">
        <v>77</v>
      </c>
      <c r="AW3640" s="13" t="s">
        <v>31</v>
      </c>
      <c r="AX3640" s="13" t="s">
        <v>69</v>
      </c>
      <c r="AY3640" s="243" t="s">
        <v>142</v>
      </c>
    </row>
    <row r="3641" s="14" customFormat="1">
      <c r="A3641" s="14"/>
      <c r="B3641" s="244"/>
      <c r="C3641" s="245"/>
      <c r="D3641" s="235" t="s">
        <v>153</v>
      </c>
      <c r="E3641" s="246" t="s">
        <v>19</v>
      </c>
      <c r="F3641" s="247" t="s">
        <v>1112</v>
      </c>
      <c r="G3641" s="245"/>
      <c r="H3641" s="248">
        <v>75</v>
      </c>
      <c r="I3641" s="249"/>
      <c r="J3641" s="245"/>
      <c r="K3641" s="245"/>
      <c r="L3641" s="250"/>
      <c r="M3641" s="251"/>
      <c r="N3641" s="252"/>
      <c r="O3641" s="252"/>
      <c r="P3641" s="252"/>
      <c r="Q3641" s="252"/>
      <c r="R3641" s="252"/>
      <c r="S3641" s="252"/>
      <c r="T3641" s="253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4" t="s">
        <v>153</v>
      </c>
      <c r="AU3641" s="254" t="s">
        <v>79</v>
      </c>
      <c r="AV3641" s="14" t="s">
        <v>79</v>
      </c>
      <c r="AW3641" s="14" t="s">
        <v>31</v>
      </c>
      <c r="AX3641" s="14" t="s">
        <v>69</v>
      </c>
      <c r="AY3641" s="254" t="s">
        <v>142</v>
      </c>
    </row>
    <row r="3642" s="15" customFormat="1">
      <c r="A3642" s="15"/>
      <c r="B3642" s="255"/>
      <c r="C3642" s="256"/>
      <c r="D3642" s="235" t="s">
        <v>153</v>
      </c>
      <c r="E3642" s="257" t="s">
        <v>19</v>
      </c>
      <c r="F3642" s="258" t="s">
        <v>158</v>
      </c>
      <c r="G3642" s="256"/>
      <c r="H3642" s="259">
        <v>91.852000000000004</v>
      </c>
      <c r="I3642" s="260"/>
      <c r="J3642" s="256"/>
      <c r="K3642" s="256"/>
      <c r="L3642" s="261"/>
      <c r="M3642" s="262"/>
      <c r="N3642" s="263"/>
      <c r="O3642" s="263"/>
      <c r="P3642" s="263"/>
      <c r="Q3642" s="263"/>
      <c r="R3642" s="263"/>
      <c r="S3642" s="263"/>
      <c r="T3642" s="264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5" t="s">
        <v>153</v>
      </c>
      <c r="AU3642" s="265" t="s">
        <v>79</v>
      </c>
      <c r="AV3642" s="15" t="s">
        <v>149</v>
      </c>
      <c r="AW3642" s="15" t="s">
        <v>31</v>
      </c>
      <c r="AX3642" s="15" t="s">
        <v>77</v>
      </c>
      <c r="AY3642" s="265" t="s">
        <v>142</v>
      </c>
    </row>
    <row r="3643" s="2" customFormat="1" ht="16.5" customHeight="1">
      <c r="A3643" s="41"/>
      <c r="B3643" s="42"/>
      <c r="C3643" s="277" t="s">
        <v>5390</v>
      </c>
      <c r="D3643" s="277" t="s">
        <v>275</v>
      </c>
      <c r="E3643" s="278" t="s">
        <v>5391</v>
      </c>
      <c r="F3643" s="279" t="s">
        <v>5392</v>
      </c>
      <c r="G3643" s="280" t="s">
        <v>256</v>
      </c>
      <c r="H3643" s="281">
        <v>0.017000000000000001</v>
      </c>
      <c r="I3643" s="282"/>
      <c r="J3643" s="283">
        <f>ROUND(I3643*H3643,2)</f>
        <v>0</v>
      </c>
      <c r="K3643" s="279" t="s">
        <v>148</v>
      </c>
      <c r="L3643" s="284"/>
      <c r="M3643" s="285" t="s">
        <v>19</v>
      </c>
      <c r="N3643" s="286" t="s">
        <v>40</v>
      </c>
      <c r="O3643" s="87"/>
      <c r="P3643" s="224">
        <f>O3643*H3643</f>
        <v>0</v>
      </c>
      <c r="Q3643" s="224">
        <v>1</v>
      </c>
      <c r="R3643" s="224">
        <f>Q3643*H3643</f>
        <v>0.017000000000000001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349</v>
      </c>
      <c r="AT3643" s="226" t="s">
        <v>275</v>
      </c>
      <c r="AU3643" s="226" t="s">
        <v>79</v>
      </c>
      <c r="AY3643" s="20" t="s">
        <v>142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77</v>
      </c>
      <c r="BK3643" s="227">
        <f>ROUND(I3643*H3643,2)</f>
        <v>0</v>
      </c>
      <c r="BL3643" s="20" t="s">
        <v>248</v>
      </c>
      <c r="BM3643" s="226" t="s">
        <v>5393</v>
      </c>
    </row>
    <row r="3644" s="13" customFormat="1">
      <c r="A3644" s="13"/>
      <c r="B3644" s="233"/>
      <c r="C3644" s="234"/>
      <c r="D3644" s="235" t="s">
        <v>153</v>
      </c>
      <c r="E3644" s="236" t="s">
        <v>19</v>
      </c>
      <c r="F3644" s="237" t="s">
        <v>5387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153</v>
      </c>
      <c r="AU3644" s="243" t="s">
        <v>79</v>
      </c>
      <c r="AV3644" s="13" t="s">
        <v>77</v>
      </c>
      <c r="AW3644" s="13" t="s">
        <v>31</v>
      </c>
      <c r="AX3644" s="13" t="s">
        <v>69</v>
      </c>
      <c r="AY3644" s="243" t="s">
        <v>142</v>
      </c>
    </row>
    <row r="3645" s="14" customFormat="1">
      <c r="A3645" s="14"/>
      <c r="B3645" s="244"/>
      <c r="C3645" s="245"/>
      <c r="D3645" s="235" t="s">
        <v>153</v>
      </c>
      <c r="E3645" s="246" t="s">
        <v>19</v>
      </c>
      <c r="F3645" s="247" t="s">
        <v>5394</v>
      </c>
      <c r="G3645" s="245"/>
      <c r="H3645" s="248">
        <v>0.017000000000000001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153</v>
      </c>
      <c r="AU3645" s="254" t="s">
        <v>79</v>
      </c>
      <c r="AV3645" s="14" t="s">
        <v>79</v>
      </c>
      <c r="AW3645" s="14" t="s">
        <v>31</v>
      </c>
      <c r="AX3645" s="14" t="s">
        <v>77</v>
      </c>
      <c r="AY3645" s="254" t="s">
        <v>142</v>
      </c>
    </row>
    <row r="3646" s="2" customFormat="1" ht="16.5" customHeight="1">
      <c r="A3646" s="41"/>
      <c r="B3646" s="42"/>
      <c r="C3646" s="277" t="s">
        <v>5395</v>
      </c>
      <c r="D3646" s="277" t="s">
        <v>275</v>
      </c>
      <c r="E3646" s="278" t="s">
        <v>5396</v>
      </c>
      <c r="F3646" s="279" t="s">
        <v>5397</v>
      </c>
      <c r="G3646" s="280" t="s">
        <v>655</v>
      </c>
      <c r="H3646" s="281">
        <v>1</v>
      </c>
      <c r="I3646" s="282"/>
      <c r="J3646" s="283">
        <f>ROUND(I3646*H3646,2)</f>
        <v>0</v>
      </c>
      <c r="K3646" s="279" t="s">
        <v>19</v>
      </c>
      <c r="L3646" s="284"/>
      <c r="M3646" s="285" t="s">
        <v>19</v>
      </c>
      <c r="N3646" s="286" t="s">
        <v>40</v>
      </c>
      <c r="O3646" s="87"/>
      <c r="P3646" s="224">
        <f>O3646*H3646</f>
        <v>0</v>
      </c>
      <c r="Q3646" s="224">
        <v>1</v>
      </c>
      <c r="R3646" s="224">
        <f>Q3646*H3646</f>
        <v>1</v>
      </c>
      <c r="S3646" s="224">
        <v>0</v>
      </c>
      <c r="T3646" s="225">
        <f>S3646*H3646</f>
        <v>0</v>
      </c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R3646" s="226" t="s">
        <v>349</v>
      </c>
      <c r="AT3646" s="226" t="s">
        <v>275</v>
      </c>
      <c r="AU3646" s="226" t="s">
        <v>79</v>
      </c>
      <c r="AY3646" s="20" t="s">
        <v>142</v>
      </c>
      <c r="BE3646" s="227">
        <f>IF(N3646="základní",J3646,0)</f>
        <v>0</v>
      </c>
      <c r="BF3646" s="227">
        <f>IF(N3646="snížená",J3646,0)</f>
        <v>0</v>
      </c>
      <c r="BG3646" s="227">
        <f>IF(N3646="zákl. přenesená",J3646,0)</f>
        <v>0</v>
      </c>
      <c r="BH3646" s="227">
        <f>IF(N3646="sníž. přenesená",J3646,0)</f>
        <v>0</v>
      </c>
      <c r="BI3646" s="227">
        <f>IF(N3646="nulová",J3646,0)</f>
        <v>0</v>
      </c>
      <c r="BJ3646" s="20" t="s">
        <v>77</v>
      </c>
      <c r="BK3646" s="227">
        <f>ROUND(I3646*H3646,2)</f>
        <v>0</v>
      </c>
      <c r="BL3646" s="20" t="s">
        <v>248</v>
      </c>
      <c r="BM3646" s="226" t="s">
        <v>5398</v>
      </c>
    </row>
    <row r="3647" s="2" customFormat="1" ht="16.5" customHeight="1">
      <c r="A3647" s="41"/>
      <c r="B3647" s="42"/>
      <c r="C3647" s="215" t="s">
        <v>5399</v>
      </c>
      <c r="D3647" s="215" t="s">
        <v>144</v>
      </c>
      <c r="E3647" s="216" t="s">
        <v>5400</v>
      </c>
      <c r="F3647" s="217" t="s">
        <v>5401</v>
      </c>
      <c r="G3647" s="218" t="s">
        <v>3810</v>
      </c>
      <c r="H3647" s="219">
        <v>3153.75</v>
      </c>
      <c r="I3647" s="220"/>
      <c r="J3647" s="221">
        <f>ROUND(I3647*H3647,2)</f>
        <v>0</v>
      </c>
      <c r="K3647" s="217" t="s">
        <v>148</v>
      </c>
      <c r="L3647" s="47"/>
      <c r="M3647" s="222" t="s">
        <v>19</v>
      </c>
      <c r="N3647" s="223" t="s">
        <v>40</v>
      </c>
      <c r="O3647" s="87"/>
      <c r="P3647" s="224">
        <f>O3647*H3647</f>
        <v>0</v>
      </c>
      <c r="Q3647" s="224">
        <v>5.0000000000000002E-05</v>
      </c>
      <c r="R3647" s="224">
        <f>Q3647*H3647</f>
        <v>0.15768750000000001</v>
      </c>
      <c r="S3647" s="224">
        <v>0</v>
      </c>
      <c r="T3647" s="225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6" t="s">
        <v>248</v>
      </c>
      <c r="AT3647" s="226" t="s">
        <v>144</v>
      </c>
      <c r="AU3647" s="226" t="s">
        <v>79</v>
      </c>
      <c r="AY3647" s="20" t="s">
        <v>142</v>
      </c>
      <c r="BE3647" s="227">
        <f>IF(N3647="základní",J3647,0)</f>
        <v>0</v>
      </c>
      <c r="BF3647" s="227">
        <f>IF(N3647="snížená",J3647,0)</f>
        <v>0</v>
      </c>
      <c r="BG3647" s="227">
        <f>IF(N3647="zákl. přenesená",J3647,0)</f>
        <v>0</v>
      </c>
      <c r="BH3647" s="227">
        <f>IF(N3647="sníž. přenesená",J3647,0)</f>
        <v>0</v>
      </c>
      <c r="BI3647" s="227">
        <f>IF(N3647="nulová",J3647,0)</f>
        <v>0</v>
      </c>
      <c r="BJ3647" s="20" t="s">
        <v>77</v>
      </c>
      <c r="BK3647" s="227">
        <f>ROUND(I3647*H3647,2)</f>
        <v>0</v>
      </c>
      <c r="BL3647" s="20" t="s">
        <v>248</v>
      </c>
      <c r="BM3647" s="226" t="s">
        <v>5402</v>
      </c>
    </row>
    <row r="3648" s="2" customFormat="1">
      <c r="A3648" s="41"/>
      <c r="B3648" s="42"/>
      <c r="C3648" s="43"/>
      <c r="D3648" s="228" t="s">
        <v>151</v>
      </c>
      <c r="E3648" s="43"/>
      <c r="F3648" s="229" t="s">
        <v>5403</v>
      </c>
      <c r="G3648" s="43"/>
      <c r="H3648" s="43"/>
      <c r="I3648" s="230"/>
      <c r="J3648" s="43"/>
      <c r="K3648" s="43"/>
      <c r="L3648" s="47"/>
      <c r="M3648" s="231"/>
      <c r="N3648" s="232"/>
      <c r="O3648" s="87"/>
      <c r="P3648" s="87"/>
      <c r="Q3648" s="87"/>
      <c r="R3648" s="87"/>
      <c r="S3648" s="87"/>
      <c r="T3648" s="88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20" t="s">
        <v>151</v>
      </c>
      <c r="AU3648" s="20" t="s">
        <v>79</v>
      </c>
    </row>
    <row r="3649" s="14" customFormat="1">
      <c r="A3649" s="14"/>
      <c r="B3649" s="244"/>
      <c r="C3649" s="245"/>
      <c r="D3649" s="235" t="s">
        <v>153</v>
      </c>
      <c r="E3649" s="246" t="s">
        <v>19</v>
      </c>
      <c r="F3649" s="247" t="s">
        <v>5404</v>
      </c>
      <c r="G3649" s="245"/>
      <c r="H3649" s="248">
        <v>3153.75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153</v>
      </c>
      <c r="AU3649" s="254" t="s">
        <v>79</v>
      </c>
      <c r="AV3649" s="14" t="s">
        <v>79</v>
      </c>
      <c r="AW3649" s="14" t="s">
        <v>31</v>
      </c>
      <c r="AX3649" s="14" t="s">
        <v>77</v>
      </c>
      <c r="AY3649" s="254" t="s">
        <v>142</v>
      </c>
    </row>
    <row r="3650" s="2" customFormat="1" ht="16.5" customHeight="1">
      <c r="A3650" s="41"/>
      <c r="B3650" s="42"/>
      <c r="C3650" s="277" t="s">
        <v>5405</v>
      </c>
      <c r="D3650" s="277" t="s">
        <v>275</v>
      </c>
      <c r="E3650" s="278" t="s">
        <v>2230</v>
      </c>
      <c r="F3650" s="279" t="s">
        <v>2231</v>
      </c>
      <c r="G3650" s="280" t="s">
        <v>256</v>
      </c>
      <c r="H3650" s="281">
        <v>3.1539999999999999</v>
      </c>
      <c r="I3650" s="282"/>
      <c r="J3650" s="283">
        <f>ROUND(I3650*H3650,2)</f>
        <v>0</v>
      </c>
      <c r="K3650" s="279" t="s">
        <v>148</v>
      </c>
      <c r="L3650" s="284"/>
      <c r="M3650" s="285" t="s">
        <v>19</v>
      </c>
      <c r="N3650" s="286" t="s">
        <v>40</v>
      </c>
      <c r="O3650" s="87"/>
      <c r="P3650" s="224">
        <f>O3650*H3650</f>
        <v>0</v>
      </c>
      <c r="Q3650" s="224">
        <v>1</v>
      </c>
      <c r="R3650" s="224">
        <f>Q3650*H3650</f>
        <v>3.1539999999999999</v>
      </c>
      <c r="S3650" s="224">
        <v>0</v>
      </c>
      <c r="T3650" s="225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6" t="s">
        <v>349</v>
      </c>
      <c r="AT3650" s="226" t="s">
        <v>275</v>
      </c>
      <c r="AU3650" s="226" t="s">
        <v>79</v>
      </c>
      <c r="AY3650" s="20" t="s">
        <v>142</v>
      </c>
      <c r="BE3650" s="227">
        <f>IF(N3650="základní",J3650,0)</f>
        <v>0</v>
      </c>
      <c r="BF3650" s="227">
        <f>IF(N3650="snížená",J3650,0)</f>
        <v>0</v>
      </c>
      <c r="BG3650" s="227">
        <f>IF(N3650="zákl. přenesená",J3650,0)</f>
        <v>0</v>
      </c>
      <c r="BH3650" s="227">
        <f>IF(N3650="sníž. přenesená",J3650,0)</f>
        <v>0</v>
      </c>
      <c r="BI3650" s="227">
        <f>IF(N3650="nulová",J3650,0)</f>
        <v>0</v>
      </c>
      <c r="BJ3650" s="20" t="s">
        <v>77</v>
      </c>
      <c r="BK3650" s="227">
        <f>ROUND(I3650*H3650,2)</f>
        <v>0</v>
      </c>
      <c r="BL3650" s="20" t="s">
        <v>248</v>
      </c>
      <c r="BM3650" s="226" t="s">
        <v>5406</v>
      </c>
    </row>
    <row r="3651" s="2" customFormat="1" ht="16.5" customHeight="1">
      <c r="A3651" s="41"/>
      <c r="B3651" s="42"/>
      <c r="C3651" s="215" t="s">
        <v>5407</v>
      </c>
      <c r="D3651" s="215" t="s">
        <v>144</v>
      </c>
      <c r="E3651" s="216" t="s">
        <v>5408</v>
      </c>
      <c r="F3651" s="217" t="s">
        <v>5409</v>
      </c>
      <c r="G3651" s="218" t="s">
        <v>655</v>
      </c>
      <c r="H3651" s="219">
        <v>1</v>
      </c>
      <c r="I3651" s="220"/>
      <c r="J3651" s="221">
        <f>ROUND(I3651*H3651,2)</f>
        <v>0</v>
      </c>
      <c r="K3651" s="217" t="s">
        <v>19</v>
      </c>
      <c r="L3651" s="47"/>
      <c r="M3651" s="222" t="s">
        <v>19</v>
      </c>
      <c r="N3651" s="223" t="s">
        <v>40</v>
      </c>
      <c r="O3651" s="87"/>
      <c r="P3651" s="224">
        <f>O3651*H3651</f>
        <v>0</v>
      </c>
      <c r="Q3651" s="224">
        <v>6.9999999999999994E-05</v>
      </c>
      <c r="R3651" s="224">
        <f>Q3651*H3651</f>
        <v>6.9999999999999994E-05</v>
      </c>
      <c r="S3651" s="224">
        <v>0</v>
      </c>
      <c r="T3651" s="225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6" t="s">
        <v>248</v>
      </c>
      <c r="AT3651" s="226" t="s">
        <v>144</v>
      </c>
      <c r="AU3651" s="226" t="s">
        <v>79</v>
      </c>
      <c r="AY3651" s="20" t="s">
        <v>142</v>
      </c>
      <c r="BE3651" s="227">
        <f>IF(N3651="základní",J3651,0)</f>
        <v>0</v>
      </c>
      <c r="BF3651" s="227">
        <f>IF(N3651="snížená",J3651,0)</f>
        <v>0</v>
      </c>
      <c r="BG3651" s="227">
        <f>IF(N3651="zákl. přenesená",J3651,0)</f>
        <v>0</v>
      </c>
      <c r="BH3651" s="227">
        <f>IF(N3651="sníž. přenesená",J3651,0)</f>
        <v>0</v>
      </c>
      <c r="BI3651" s="227">
        <f>IF(N3651="nulová",J3651,0)</f>
        <v>0</v>
      </c>
      <c r="BJ3651" s="20" t="s">
        <v>77</v>
      </c>
      <c r="BK3651" s="227">
        <f>ROUND(I3651*H3651,2)</f>
        <v>0</v>
      </c>
      <c r="BL3651" s="20" t="s">
        <v>248</v>
      </c>
      <c r="BM3651" s="226" t="s">
        <v>5410</v>
      </c>
    </row>
    <row r="3652" s="2" customFormat="1" ht="16.5" customHeight="1">
      <c r="A3652" s="41"/>
      <c r="B3652" s="42"/>
      <c r="C3652" s="215" t="s">
        <v>5411</v>
      </c>
      <c r="D3652" s="215" t="s">
        <v>144</v>
      </c>
      <c r="E3652" s="216" t="s">
        <v>5412</v>
      </c>
      <c r="F3652" s="217" t="s">
        <v>5413</v>
      </c>
      <c r="G3652" s="218" t="s">
        <v>3810</v>
      </c>
      <c r="H3652" s="219">
        <v>210</v>
      </c>
      <c r="I3652" s="220"/>
      <c r="J3652" s="221">
        <f>ROUND(I3652*H3652,2)</f>
        <v>0</v>
      </c>
      <c r="K3652" s="217" t="s">
        <v>19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6.9999999999999994E-05</v>
      </c>
      <c r="R3652" s="224">
        <f>Q3652*H3652</f>
        <v>0.0147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248</v>
      </c>
      <c r="AT3652" s="226" t="s">
        <v>144</v>
      </c>
      <c r="AU3652" s="226" t="s">
        <v>79</v>
      </c>
      <c r="AY3652" s="20" t="s">
        <v>142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77</v>
      </c>
      <c r="BK3652" s="227">
        <f>ROUND(I3652*H3652,2)</f>
        <v>0</v>
      </c>
      <c r="BL3652" s="20" t="s">
        <v>248</v>
      </c>
      <c r="BM3652" s="226" t="s">
        <v>5414</v>
      </c>
    </row>
    <row r="3653" s="13" customFormat="1">
      <c r="A3653" s="13"/>
      <c r="B3653" s="233"/>
      <c r="C3653" s="234"/>
      <c r="D3653" s="235" t="s">
        <v>153</v>
      </c>
      <c r="E3653" s="236" t="s">
        <v>19</v>
      </c>
      <c r="F3653" s="237" t="s">
        <v>5415</v>
      </c>
      <c r="G3653" s="234"/>
      <c r="H3653" s="236" t="s">
        <v>19</v>
      </c>
      <c r="I3653" s="238"/>
      <c r="J3653" s="234"/>
      <c r="K3653" s="234"/>
      <c r="L3653" s="239"/>
      <c r="M3653" s="240"/>
      <c r="N3653" s="241"/>
      <c r="O3653" s="241"/>
      <c r="P3653" s="241"/>
      <c r="Q3653" s="241"/>
      <c r="R3653" s="241"/>
      <c r="S3653" s="241"/>
      <c r="T3653" s="242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43" t="s">
        <v>153</v>
      </c>
      <c r="AU3653" s="243" t="s">
        <v>79</v>
      </c>
      <c r="AV3653" s="13" t="s">
        <v>77</v>
      </c>
      <c r="AW3653" s="13" t="s">
        <v>31</v>
      </c>
      <c r="AX3653" s="13" t="s">
        <v>69</v>
      </c>
      <c r="AY3653" s="243" t="s">
        <v>142</v>
      </c>
    </row>
    <row r="3654" s="14" customFormat="1">
      <c r="A3654" s="14"/>
      <c r="B3654" s="244"/>
      <c r="C3654" s="245"/>
      <c r="D3654" s="235" t="s">
        <v>153</v>
      </c>
      <c r="E3654" s="246" t="s">
        <v>19</v>
      </c>
      <c r="F3654" s="247" t="s">
        <v>5416</v>
      </c>
      <c r="G3654" s="245"/>
      <c r="H3654" s="248">
        <v>140</v>
      </c>
      <c r="I3654" s="249"/>
      <c r="J3654" s="245"/>
      <c r="K3654" s="245"/>
      <c r="L3654" s="250"/>
      <c r="M3654" s="251"/>
      <c r="N3654" s="252"/>
      <c r="O3654" s="252"/>
      <c r="P3654" s="252"/>
      <c r="Q3654" s="252"/>
      <c r="R3654" s="252"/>
      <c r="S3654" s="252"/>
      <c r="T3654" s="253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4" t="s">
        <v>153</v>
      </c>
      <c r="AU3654" s="254" t="s">
        <v>79</v>
      </c>
      <c r="AV3654" s="14" t="s">
        <v>79</v>
      </c>
      <c r="AW3654" s="14" t="s">
        <v>31</v>
      </c>
      <c r="AX3654" s="14" t="s">
        <v>69</v>
      </c>
      <c r="AY3654" s="254" t="s">
        <v>142</v>
      </c>
    </row>
    <row r="3655" s="14" customFormat="1">
      <c r="A3655" s="14"/>
      <c r="B3655" s="244"/>
      <c r="C3655" s="245"/>
      <c r="D3655" s="235" t="s">
        <v>153</v>
      </c>
      <c r="E3655" s="246" t="s">
        <v>19</v>
      </c>
      <c r="F3655" s="247" t="s">
        <v>5417</v>
      </c>
      <c r="G3655" s="245"/>
      <c r="H3655" s="248">
        <v>70</v>
      </c>
      <c r="I3655" s="249"/>
      <c r="J3655" s="245"/>
      <c r="K3655" s="245"/>
      <c r="L3655" s="250"/>
      <c r="M3655" s="251"/>
      <c r="N3655" s="252"/>
      <c r="O3655" s="252"/>
      <c r="P3655" s="252"/>
      <c r="Q3655" s="252"/>
      <c r="R3655" s="252"/>
      <c r="S3655" s="252"/>
      <c r="T3655" s="253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4" t="s">
        <v>153</v>
      </c>
      <c r="AU3655" s="254" t="s">
        <v>79</v>
      </c>
      <c r="AV3655" s="14" t="s">
        <v>79</v>
      </c>
      <c r="AW3655" s="14" t="s">
        <v>31</v>
      </c>
      <c r="AX3655" s="14" t="s">
        <v>69</v>
      </c>
      <c r="AY3655" s="254" t="s">
        <v>142</v>
      </c>
    </row>
    <row r="3656" s="15" customFormat="1">
      <c r="A3656" s="15"/>
      <c r="B3656" s="255"/>
      <c r="C3656" s="256"/>
      <c r="D3656" s="235" t="s">
        <v>153</v>
      </c>
      <c r="E3656" s="257" t="s">
        <v>19</v>
      </c>
      <c r="F3656" s="258" t="s">
        <v>158</v>
      </c>
      <c r="G3656" s="256"/>
      <c r="H3656" s="259">
        <v>210</v>
      </c>
      <c r="I3656" s="260"/>
      <c r="J3656" s="256"/>
      <c r="K3656" s="256"/>
      <c r="L3656" s="261"/>
      <c r="M3656" s="262"/>
      <c r="N3656" s="263"/>
      <c r="O3656" s="263"/>
      <c r="P3656" s="263"/>
      <c r="Q3656" s="263"/>
      <c r="R3656" s="263"/>
      <c r="S3656" s="263"/>
      <c r="T3656" s="264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65" t="s">
        <v>153</v>
      </c>
      <c r="AU3656" s="265" t="s">
        <v>79</v>
      </c>
      <c r="AV3656" s="15" t="s">
        <v>149</v>
      </c>
      <c r="AW3656" s="15" t="s">
        <v>31</v>
      </c>
      <c r="AX3656" s="15" t="s">
        <v>77</v>
      </c>
      <c r="AY3656" s="265" t="s">
        <v>142</v>
      </c>
    </row>
    <row r="3657" s="2" customFormat="1" ht="16.5" customHeight="1">
      <c r="A3657" s="41"/>
      <c r="B3657" s="42"/>
      <c r="C3657" s="277" t="s">
        <v>5418</v>
      </c>
      <c r="D3657" s="277" t="s">
        <v>275</v>
      </c>
      <c r="E3657" s="278" t="s">
        <v>5419</v>
      </c>
      <c r="F3657" s="279" t="s">
        <v>5420</v>
      </c>
      <c r="G3657" s="280" t="s">
        <v>166</v>
      </c>
      <c r="H3657" s="281">
        <v>7</v>
      </c>
      <c r="I3657" s="282"/>
      <c r="J3657" s="283">
        <f>ROUND(I3657*H3657,2)</f>
        <v>0</v>
      </c>
      <c r="K3657" s="279" t="s">
        <v>19</v>
      </c>
      <c r="L3657" s="284"/>
      <c r="M3657" s="285" t="s">
        <v>19</v>
      </c>
      <c r="N3657" s="286" t="s">
        <v>40</v>
      </c>
      <c r="O3657" s="87"/>
      <c r="P3657" s="224">
        <f>O3657*H3657</f>
        <v>0</v>
      </c>
      <c r="Q3657" s="224">
        <v>0.012</v>
      </c>
      <c r="R3657" s="224">
        <f>Q3657*H3657</f>
        <v>0.084000000000000005</v>
      </c>
      <c r="S3657" s="224">
        <v>0</v>
      </c>
      <c r="T3657" s="225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6" t="s">
        <v>349</v>
      </c>
      <c r="AT3657" s="226" t="s">
        <v>275</v>
      </c>
      <c r="AU3657" s="226" t="s">
        <v>79</v>
      </c>
      <c r="AY3657" s="20" t="s">
        <v>142</v>
      </c>
      <c r="BE3657" s="227">
        <f>IF(N3657="základní",J3657,0)</f>
        <v>0</v>
      </c>
      <c r="BF3657" s="227">
        <f>IF(N3657="snížená",J3657,0)</f>
        <v>0</v>
      </c>
      <c r="BG3657" s="227">
        <f>IF(N3657="zákl. přenesená",J3657,0)</f>
        <v>0</v>
      </c>
      <c r="BH3657" s="227">
        <f>IF(N3657="sníž. přenesená",J3657,0)</f>
        <v>0</v>
      </c>
      <c r="BI3657" s="227">
        <f>IF(N3657="nulová",J3657,0)</f>
        <v>0</v>
      </c>
      <c r="BJ3657" s="20" t="s">
        <v>77</v>
      </c>
      <c r="BK3657" s="227">
        <f>ROUND(I3657*H3657,2)</f>
        <v>0</v>
      </c>
      <c r="BL3657" s="20" t="s">
        <v>248</v>
      </c>
      <c r="BM3657" s="226" t="s">
        <v>5421</v>
      </c>
    </row>
    <row r="3658" s="2" customFormat="1" ht="16.5" customHeight="1">
      <c r="A3658" s="41"/>
      <c r="B3658" s="42"/>
      <c r="C3658" s="277" t="s">
        <v>1079</v>
      </c>
      <c r="D3658" s="277" t="s">
        <v>275</v>
      </c>
      <c r="E3658" s="278" t="s">
        <v>5422</v>
      </c>
      <c r="F3658" s="279" t="s">
        <v>5423</v>
      </c>
      <c r="G3658" s="280" t="s">
        <v>166</v>
      </c>
      <c r="H3658" s="281">
        <v>14</v>
      </c>
      <c r="I3658" s="282"/>
      <c r="J3658" s="283">
        <f>ROUND(I3658*H3658,2)</f>
        <v>0</v>
      </c>
      <c r="K3658" s="279" t="s">
        <v>19</v>
      </c>
      <c r="L3658" s="284"/>
      <c r="M3658" s="285" t="s">
        <v>19</v>
      </c>
      <c r="N3658" s="286" t="s">
        <v>40</v>
      </c>
      <c r="O3658" s="87"/>
      <c r="P3658" s="224">
        <f>O3658*H3658</f>
        <v>0</v>
      </c>
      <c r="Q3658" s="224">
        <v>0.012</v>
      </c>
      <c r="R3658" s="224">
        <f>Q3658*H3658</f>
        <v>0.16800000000000001</v>
      </c>
      <c r="S3658" s="224">
        <v>0</v>
      </c>
      <c r="T3658" s="225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6" t="s">
        <v>349</v>
      </c>
      <c r="AT3658" s="226" t="s">
        <v>275</v>
      </c>
      <c r="AU3658" s="226" t="s">
        <v>79</v>
      </c>
      <c r="AY3658" s="20" t="s">
        <v>142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20" t="s">
        <v>77</v>
      </c>
      <c r="BK3658" s="227">
        <f>ROUND(I3658*H3658,2)</f>
        <v>0</v>
      </c>
      <c r="BL3658" s="20" t="s">
        <v>248</v>
      </c>
      <c r="BM3658" s="226" t="s">
        <v>5424</v>
      </c>
    </row>
    <row r="3659" s="2" customFormat="1" ht="16.5" customHeight="1">
      <c r="A3659" s="41"/>
      <c r="B3659" s="42"/>
      <c r="C3659" s="277" t="s">
        <v>5425</v>
      </c>
      <c r="D3659" s="277" t="s">
        <v>275</v>
      </c>
      <c r="E3659" s="278" t="s">
        <v>5426</v>
      </c>
      <c r="F3659" s="279" t="s">
        <v>5427</v>
      </c>
      <c r="G3659" s="280" t="s">
        <v>166</v>
      </c>
      <c r="H3659" s="281">
        <v>21</v>
      </c>
      <c r="I3659" s="282"/>
      <c r="J3659" s="283">
        <f>ROUND(I3659*H3659,2)</f>
        <v>0</v>
      </c>
      <c r="K3659" s="279" t="s">
        <v>19</v>
      </c>
      <c r="L3659" s="284"/>
      <c r="M3659" s="285" t="s">
        <v>19</v>
      </c>
      <c r="N3659" s="286" t="s">
        <v>40</v>
      </c>
      <c r="O3659" s="87"/>
      <c r="P3659" s="224">
        <f>O3659*H3659</f>
        <v>0</v>
      </c>
      <c r="Q3659" s="224">
        <v>0.012</v>
      </c>
      <c r="R3659" s="224">
        <f>Q3659*H3659</f>
        <v>0.252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349</v>
      </c>
      <c r="AT3659" s="226" t="s">
        <v>275</v>
      </c>
      <c r="AU3659" s="226" t="s">
        <v>79</v>
      </c>
      <c r="AY3659" s="20" t="s">
        <v>142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77</v>
      </c>
      <c r="BK3659" s="227">
        <f>ROUND(I3659*H3659,2)</f>
        <v>0</v>
      </c>
      <c r="BL3659" s="20" t="s">
        <v>248</v>
      </c>
      <c r="BM3659" s="226" t="s">
        <v>5428</v>
      </c>
    </row>
    <row r="3660" s="2" customFormat="1" ht="24.15" customHeight="1">
      <c r="A3660" s="41"/>
      <c r="B3660" s="42"/>
      <c r="C3660" s="215" t="s">
        <v>1094</v>
      </c>
      <c r="D3660" s="215" t="s">
        <v>144</v>
      </c>
      <c r="E3660" s="216" t="s">
        <v>5429</v>
      </c>
      <c r="F3660" s="217" t="s">
        <v>5430</v>
      </c>
      <c r="G3660" s="218" t="s">
        <v>3326</v>
      </c>
      <c r="H3660" s="294"/>
      <c r="I3660" s="220"/>
      <c r="J3660" s="221">
        <f>ROUND(I3660*H3660,2)</f>
        <v>0</v>
      </c>
      <c r="K3660" s="217" t="s">
        <v>148</v>
      </c>
      <c r="L3660" s="47"/>
      <c r="M3660" s="222" t="s">
        <v>19</v>
      </c>
      <c r="N3660" s="223" t="s">
        <v>40</v>
      </c>
      <c r="O3660" s="87"/>
      <c r="P3660" s="224">
        <f>O3660*H3660</f>
        <v>0</v>
      </c>
      <c r="Q3660" s="224">
        <v>0</v>
      </c>
      <c r="R3660" s="224">
        <f>Q3660*H3660</f>
        <v>0</v>
      </c>
      <c r="S3660" s="224">
        <v>0</v>
      </c>
      <c r="T3660" s="225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6" t="s">
        <v>248</v>
      </c>
      <c r="AT3660" s="226" t="s">
        <v>144</v>
      </c>
      <c r="AU3660" s="226" t="s">
        <v>79</v>
      </c>
      <c r="AY3660" s="20" t="s">
        <v>142</v>
      </c>
      <c r="BE3660" s="227">
        <f>IF(N3660="základní",J3660,0)</f>
        <v>0</v>
      </c>
      <c r="BF3660" s="227">
        <f>IF(N3660="snížená",J3660,0)</f>
        <v>0</v>
      </c>
      <c r="BG3660" s="227">
        <f>IF(N3660="zákl. přenesená",J3660,0)</f>
        <v>0</v>
      </c>
      <c r="BH3660" s="227">
        <f>IF(N3660="sníž. přenesená",J3660,0)</f>
        <v>0</v>
      </c>
      <c r="BI3660" s="227">
        <f>IF(N3660="nulová",J3660,0)</f>
        <v>0</v>
      </c>
      <c r="BJ3660" s="20" t="s">
        <v>77</v>
      </c>
      <c r="BK3660" s="227">
        <f>ROUND(I3660*H3660,2)</f>
        <v>0</v>
      </c>
      <c r="BL3660" s="20" t="s">
        <v>248</v>
      </c>
      <c r="BM3660" s="226" t="s">
        <v>5431</v>
      </c>
    </row>
    <row r="3661" s="2" customFormat="1">
      <c r="A3661" s="41"/>
      <c r="B3661" s="42"/>
      <c r="C3661" s="43"/>
      <c r="D3661" s="228" t="s">
        <v>151</v>
      </c>
      <c r="E3661" s="43"/>
      <c r="F3661" s="229" t="s">
        <v>5432</v>
      </c>
      <c r="G3661" s="43"/>
      <c r="H3661" s="43"/>
      <c r="I3661" s="230"/>
      <c r="J3661" s="43"/>
      <c r="K3661" s="43"/>
      <c r="L3661" s="47"/>
      <c r="M3661" s="231"/>
      <c r="N3661" s="232"/>
      <c r="O3661" s="87"/>
      <c r="P3661" s="87"/>
      <c r="Q3661" s="87"/>
      <c r="R3661" s="87"/>
      <c r="S3661" s="87"/>
      <c r="T3661" s="88"/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T3661" s="20" t="s">
        <v>151</v>
      </c>
      <c r="AU3661" s="20" t="s">
        <v>79</v>
      </c>
    </row>
    <row r="3662" s="12" customFormat="1" ht="22.8" customHeight="1">
      <c r="A3662" s="12"/>
      <c r="B3662" s="199"/>
      <c r="C3662" s="200"/>
      <c r="D3662" s="201" t="s">
        <v>68</v>
      </c>
      <c r="E3662" s="213" t="s">
        <v>1152</v>
      </c>
      <c r="F3662" s="213" t="s">
        <v>1153</v>
      </c>
      <c r="G3662" s="200"/>
      <c r="H3662" s="200"/>
      <c r="I3662" s="203"/>
      <c r="J3662" s="214">
        <f>BK3662</f>
        <v>0</v>
      </c>
      <c r="K3662" s="200"/>
      <c r="L3662" s="205"/>
      <c r="M3662" s="206"/>
      <c r="N3662" s="207"/>
      <c r="O3662" s="207"/>
      <c r="P3662" s="208">
        <f>SUM(P3663:P3752)</f>
        <v>0</v>
      </c>
      <c r="Q3662" s="207"/>
      <c r="R3662" s="208">
        <f>SUM(R3663:R3752)</f>
        <v>3.9978217799999998</v>
      </c>
      <c r="S3662" s="207"/>
      <c r="T3662" s="209">
        <f>SUM(T3663:T3752)</f>
        <v>0</v>
      </c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R3662" s="210" t="s">
        <v>79</v>
      </c>
      <c r="AT3662" s="211" t="s">
        <v>68</v>
      </c>
      <c r="AU3662" s="211" t="s">
        <v>77</v>
      </c>
      <c r="AY3662" s="210" t="s">
        <v>142</v>
      </c>
      <c r="BK3662" s="212">
        <f>SUM(BK3663:BK3752)</f>
        <v>0</v>
      </c>
    </row>
    <row r="3663" s="2" customFormat="1" ht="16.5" customHeight="1">
      <c r="A3663" s="41"/>
      <c r="B3663" s="42"/>
      <c r="C3663" s="215" t="s">
        <v>4927</v>
      </c>
      <c r="D3663" s="215" t="s">
        <v>144</v>
      </c>
      <c r="E3663" s="216" t="s">
        <v>5433</v>
      </c>
      <c r="F3663" s="217" t="s">
        <v>5434</v>
      </c>
      <c r="G3663" s="218" t="s">
        <v>147</v>
      </c>
      <c r="H3663" s="219">
        <v>108.7</v>
      </c>
      <c r="I3663" s="220"/>
      <c r="J3663" s="221">
        <f>ROUND(I3663*H3663,2)</f>
        <v>0</v>
      </c>
      <c r="K3663" s="217" t="s">
        <v>148</v>
      </c>
      <c r="L3663" s="47"/>
      <c r="M3663" s="222" t="s">
        <v>19</v>
      </c>
      <c r="N3663" s="223" t="s">
        <v>40</v>
      </c>
      <c r="O3663" s="87"/>
      <c r="P3663" s="224">
        <f>O3663*H3663</f>
        <v>0</v>
      </c>
      <c r="Q3663" s="224">
        <v>0.00029999999999999997</v>
      </c>
      <c r="R3663" s="224">
        <f>Q3663*H3663</f>
        <v>0.03261</v>
      </c>
      <c r="S3663" s="224">
        <v>0</v>
      </c>
      <c r="T3663" s="225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6" t="s">
        <v>248</v>
      </c>
      <c r="AT3663" s="226" t="s">
        <v>144</v>
      </c>
      <c r="AU3663" s="226" t="s">
        <v>79</v>
      </c>
      <c r="AY3663" s="20" t="s">
        <v>142</v>
      </c>
      <c r="BE3663" s="227">
        <f>IF(N3663="základní",J3663,0)</f>
        <v>0</v>
      </c>
      <c r="BF3663" s="227">
        <f>IF(N3663="snížená",J3663,0)</f>
        <v>0</v>
      </c>
      <c r="BG3663" s="227">
        <f>IF(N3663="zákl. přenesená",J3663,0)</f>
        <v>0</v>
      </c>
      <c r="BH3663" s="227">
        <f>IF(N3663="sníž. přenesená",J3663,0)</f>
        <v>0</v>
      </c>
      <c r="BI3663" s="227">
        <f>IF(N3663="nulová",J3663,0)</f>
        <v>0</v>
      </c>
      <c r="BJ3663" s="20" t="s">
        <v>77</v>
      </c>
      <c r="BK3663" s="227">
        <f>ROUND(I3663*H3663,2)</f>
        <v>0</v>
      </c>
      <c r="BL3663" s="20" t="s">
        <v>248</v>
      </c>
      <c r="BM3663" s="226" t="s">
        <v>5435</v>
      </c>
    </row>
    <row r="3664" s="2" customFormat="1">
      <c r="A3664" s="41"/>
      <c r="B3664" s="42"/>
      <c r="C3664" s="43"/>
      <c r="D3664" s="228" t="s">
        <v>151</v>
      </c>
      <c r="E3664" s="43"/>
      <c r="F3664" s="229" t="s">
        <v>5436</v>
      </c>
      <c r="G3664" s="43"/>
      <c r="H3664" s="43"/>
      <c r="I3664" s="230"/>
      <c r="J3664" s="43"/>
      <c r="K3664" s="43"/>
      <c r="L3664" s="47"/>
      <c r="M3664" s="231"/>
      <c r="N3664" s="232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151</v>
      </c>
      <c r="AU3664" s="20" t="s">
        <v>79</v>
      </c>
    </row>
    <row r="3665" s="13" customFormat="1">
      <c r="A3665" s="13"/>
      <c r="B3665" s="233"/>
      <c r="C3665" s="234"/>
      <c r="D3665" s="235" t="s">
        <v>153</v>
      </c>
      <c r="E3665" s="236" t="s">
        <v>19</v>
      </c>
      <c r="F3665" s="237" t="s">
        <v>5437</v>
      </c>
      <c r="G3665" s="234"/>
      <c r="H3665" s="236" t="s">
        <v>19</v>
      </c>
      <c r="I3665" s="238"/>
      <c r="J3665" s="234"/>
      <c r="K3665" s="234"/>
      <c r="L3665" s="239"/>
      <c r="M3665" s="240"/>
      <c r="N3665" s="241"/>
      <c r="O3665" s="241"/>
      <c r="P3665" s="241"/>
      <c r="Q3665" s="241"/>
      <c r="R3665" s="241"/>
      <c r="S3665" s="241"/>
      <c r="T3665" s="242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43" t="s">
        <v>153</v>
      </c>
      <c r="AU3665" s="243" t="s">
        <v>79</v>
      </c>
      <c r="AV3665" s="13" t="s">
        <v>77</v>
      </c>
      <c r="AW3665" s="13" t="s">
        <v>31</v>
      </c>
      <c r="AX3665" s="13" t="s">
        <v>69</v>
      </c>
      <c r="AY3665" s="243" t="s">
        <v>142</v>
      </c>
    </row>
    <row r="3666" s="13" customFormat="1">
      <c r="A3666" s="13"/>
      <c r="B3666" s="233"/>
      <c r="C3666" s="234"/>
      <c r="D3666" s="235" t="s">
        <v>153</v>
      </c>
      <c r="E3666" s="236" t="s">
        <v>19</v>
      </c>
      <c r="F3666" s="237" t="s">
        <v>5438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153</v>
      </c>
      <c r="AU3666" s="243" t="s">
        <v>79</v>
      </c>
      <c r="AV3666" s="13" t="s">
        <v>77</v>
      </c>
      <c r="AW3666" s="13" t="s">
        <v>31</v>
      </c>
      <c r="AX3666" s="13" t="s">
        <v>69</v>
      </c>
      <c r="AY3666" s="243" t="s">
        <v>142</v>
      </c>
    </row>
    <row r="3667" s="14" customFormat="1">
      <c r="A3667" s="14"/>
      <c r="B3667" s="244"/>
      <c r="C3667" s="245"/>
      <c r="D3667" s="235" t="s">
        <v>153</v>
      </c>
      <c r="E3667" s="246" t="s">
        <v>19</v>
      </c>
      <c r="F3667" s="247" t="s">
        <v>5439</v>
      </c>
      <c r="G3667" s="245"/>
      <c r="H3667" s="248">
        <v>37.5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153</v>
      </c>
      <c r="AU3667" s="254" t="s">
        <v>79</v>
      </c>
      <c r="AV3667" s="14" t="s">
        <v>79</v>
      </c>
      <c r="AW3667" s="14" t="s">
        <v>31</v>
      </c>
      <c r="AX3667" s="14" t="s">
        <v>69</v>
      </c>
      <c r="AY3667" s="254" t="s">
        <v>142</v>
      </c>
    </row>
    <row r="3668" s="13" customFormat="1">
      <c r="A3668" s="13"/>
      <c r="B3668" s="233"/>
      <c r="C3668" s="234"/>
      <c r="D3668" s="235" t="s">
        <v>153</v>
      </c>
      <c r="E3668" s="236" t="s">
        <v>19</v>
      </c>
      <c r="F3668" s="237" t="s">
        <v>4574</v>
      </c>
      <c r="G3668" s="234"/>
      <c r="H3668" s="236" t="s">
        <v>19</v>
      </c>
      <c r="I3668" s="238"/>
      <c r="J3668" s="234"/>
      <c r="K3668" s="234"/>
      <c r="L3668" s="239"/>
      <c r="M3668" s="240"/>
      <c r="N3668" s="241"/>
      <c r="O3668" s="241"/>
      <c r="P3668" s="241"/>
      <c r="Q3668" s="241"/>
      <c r="R3668" s="241"/>
      <c r="S3668" s="241"/>
      <c r="T3668" s="242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3" t="s">
        <v>153</v>
      </c>
      <c r="AU3668" s="243" t="s">
        <v>79</v>
      </c>
      <c r="AV3668" s="13" t="s">
        <v>77</v>
      </c>
      <c r="AW3668" s="13" t="s">
        <v>31</v>
      </c>
      <c r="AX3668" s="13" t="s">
        <v>69</v>
      </c>
      <c r="AY3668" s="243" t="s">
        <v>142</v>
      </c>
    </row>
    <row r="3669" s="14" customFormat="1">
      <c r="A3669" s="14"/>
      <c r="B3669" s="244"/>
      <c r="C3669" s="245"/>
      <c r="D3669" s="235" t="s">
        <v>153</v>
      </c>
      <c r="E3669" s="246" t="s">
        <v>19</v>
      </c>
      <c r="F3669" s="247" t="s">
        <v>4575</v>
      </c>
      <c r="G3669" s="245"/>
      <c r="H3669" s="248">
        <v>40.5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153</v>
      </c>
      <c r="AU3669" s="254" t="s">
        <v>79</v>
      </c>
      <c r="AV3669" s="14" t="s">
        <v>79</v>
      </c>
      <c r="AW3669" s="14" t="s">
        <v>31</v>
      </c>
      <c r="AX3669" s="14" t="s">
        <v>69</v>
      </c>
      <c r="AY3669" s="254" t="s">
        <v>142</v>
      </c>
    </row>
    <row r="3670" s="13" customFormat="1">
      <c r="A3670" s="13"/>
      <c r="B3670" s="233"/>
      <c r="C3670" s="234"/>
      <c r="D3670" s="235" t="s">
        <v>153</v>
      </c>
      <c r="E3670" s="236" t="s">
        <v>19</v>
      </c>
      <c r="F3670" s="237" t="s">
        <v>5440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153</v>
      </c>
      <c r="AU3670" s="243" t="s">
        <v>79</v>
      </c>
      <c r="AV3670" s="13" t="s">
        <v>77</v>
      </c>
      <c r="AW3670" s="13" t="s">
        <v>31</v>
      </c>
      <c r="AX3670" s="13" t="s">
        <v>69</v>
      </c>
      <c r="AY3670" s="243" t="s">
        <v>142</v>
      </c>
    </row>
    <row r="3671" s="14" customFormat="1">
      <c r="A3671" s="14"/>
      <c r="B3671" s="244"/>
      <c r="C3671" s="245"/>
      <c r="D3671" s="235" t="s">
        <v>153</v>
      </c>
      <c r="E3671" s="246" t="s">
        <v>19</v>
      </c>
      <c r="F3671" s="247" t="s">
        <v>5441</v>
      </c>
      <c r="G3671" s="245"/>
      <c r="H3671" s="248">
        <v>16.399999999999999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153</v>
      </c>
      <c r="AU3671" s="254" t="s">
        <v>79</v>
      </c>
      <c r="AV3671" s="14" t="s">
        <v>79</v>
      </c>
      <c r="AW3671" s="14" t="s">
        <v>31</v>
      </c>
      <c r="AX3671" s="14" t="s">
        <v>69</v>
      </c>
      <c r="AY3671" s="254" t="s">
        <v>142</v>
      </c>
    </row>
    <row r="3672" s="13" customFormat="1">
      <c r="A3672" s="13"/>
      <c r="B3672" s="233"/>
      <c r="C3672" s="234"/>
      <c r="D3672" s="235" t="s">
        <v>153</v>
      </c>
      <c r="E3672" s="236" t="s">
        <v>19</v>
      </c>
      <c r="F3672" s="237" t="s">
        <v>5442</v>
      </c>
      <c r="G3672" s="234"/>
      <c r="H3672" s="236" t="s">
        <v>19</v>
      </c>
      <c r="I3672" s="238"/>
      <c r="J3672" s="234"/>
      <c r="K3672" s="234"/>
      <c r="L3672" s="239"/>
      <c r="M3672" s="240"/>
      <c r="N3672" s="241"/>
      <c r="O3672" s="241"/>
      <c r="P3672" s="241"/>
      <c r="Q3672" s="241"/>
      <c r="R3672" s="241"/>
      <c r="S3672" s="241"/>
      <c r="T3672" s="242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3" t="s">
        <v>153</v>
      </c>
      <c r="AU3672" s="243" t="s">
        <v>79</v>
      </c>
      <c r="AV3672" s="13" t="s">
        <v>77</v>
      </c>
      <c r="AW3672" s="13" t="s">
        <v>31</v>
      </c>
      <c r="AX3672" s="13" t="s">
        <v>69</v>
      </c>
      <c r="AY3672" s="243" t="s">
        <v>142</v>
      </c>
    </row>
    <row r="3673" s="14" customFormat="1">
      <c r="A3673" s="14"/>
      <c r="B3673" s="244"/>
      <c r="C3673" s="245"/>
      <c r="D3673" s="235" t="s">
        <v>153</v>
      </c>
      <c r="E3673" s="246" t="s">
        <v>19</v>
      </c>
      <c r="F3673" s="247" t="s">
        <v>5443</v>
      </c>
      <c r="G3673" s="245"/>
      <c r="H3673" s="248">
        <v>14.300000000000001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153</v>
      </c>
      <c r="AU3673" s="254" t="s">
        <v>79</v>
      </c>
      <c r="AV3673" s="14" t="s">
        <v>79</v>
      </c>
      <c r="AW3673" s="14" t="s">
        <v>31</v>
      </c>
      <c r="AX3673" s="14" t="s">
        <v>69</v>
      </c>
      <c r="AY3673" s="254" t="s">
        <v>142</v>
      </c>
    </row>
    <row r="3674" s="15" customFormat="1">
      <c r="A3674" s="15"/>
      <c r="B3674" s="255"/>
      <c r="C3674" s="256"/>
      <c r="D3674" s="235" t="s">
        <v>153</v>
      </c>
      <c r="E3674" s="257" t="s">
        <v>19</v>
      </c>
      <c r="F3674" s="258" t="s">
        <v>158</v>
      </c>
      <c r="G3674" s="256"/>
      <c r="H3674" s="259">
        <v>108.7</v>
      </c>
      <c r="I3674" s="260"/>
      <c r="J3674" s="256"/>
      <c r="K3674" s="256"/>
      <c r="L3674" s="261"/>
      <c r="M3674" s="262"/>
      <c r="N3674" s="263"/>
      <c r="O3674" s="263"/>
      <c r="P3674" s="263"/>
      <c r="Q3674" s="263"/>
      <c r="R3674" s="263"/>
      <c r="S3674" s="263"/>
      <c r="T3674" s="264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  <c r="AE3674" s="15"/>
      <c r="AT3674" s="265" t="s">
        <v>153</v>
      </c>
      <c r="AU3674" s="265" t="s">
        <v>79</v>
      </c>
      <c r="AV3674" s="15" t="s">
        <v>149</v>
      </c>
      <c r="AW3674" s="15" t="s">
        <v>31</v>
      </c>
      <c r="AX3674" s="15" t="s">
        <v>77</v>
      </c>
      <c r="AY3674" s="265" t="s">
        <v>142</v>
      </c>
    </row>
    <row r="3675" s="2" customFormat="1" ht="21.75" customHeight="1">
      <c r="A3675" s="41"/>
      <c r="B3675" s="42"/>
      <c r="C3675" s="215" t="s">
        <v>5444</v>
      </c>
      <c r="D3675" s="215" t="s">
        <v>144</v>
      </c>
      <c r="E3675" s="216" t="s">
        <v>5445</v>
      </c>
      <c r="F3675" s="217" t="s">
        <v>5446</v>
      </c>
      <c r="G3675" s="218" t="s">
        <v>147</v>
      </c>
      <c r="H3675" s="219">
        <v>108.7</v>
      </c>
      <c r="I3675" s="220"/>
      <c r="J3675" s="221">
        <f>ROUND(I3675*H3675,2)</f>
        <v>0</v>
      </c>
      <c r="K3675" s="217" t="s">
        <v>389</v>
      </c>
      <c r="L3675" s="47"/>
      <c r="M3675" s="222" t="s">
        <v>19</v>
      </c>
      <c r="N3675" s="223" t="s">
        <v>40</v>
      </c>
      <c r="O3675" s="87"/>
      <c r="P3675" s="224">
        <f>O3675*H3675</f>
        <v>0</v>
      </c>
      <c r="Q3675" s="224">
        <v>0.0045500000000000002</v>
      </c>
      <c r="R3675" s="224">
        <f>Q3675*H3675</f>
        <v>0.49458500000000005</v>
      </c>
      <c r="S3675" s="224">
        <v>0</v>
      </c>
      <c r="T3675" s="225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6" t="s">
        <v>248</v>
      </c>
      <c r="AT3675" s="226" t="s">
        <v>144</v>
      </c>
      <c r="AU3675" s="226" t="s">
        <v>79</v>
      </c>
      <c r="AY3675" s="20" t="s">
        <v>142</v>
      </c>
      <c r="BE3675" s="227">
        <f>IF(N3675="základní",J3675,0)</f>
        <v>0</v>
      </c>
      <c r="BF3675" s="227">
        <f>IF(N3675="snížená",J3675,0)</f>
        <v>0</v>
      </c>
      <c r="BG3675" s="227">
        <f>IF(N3675="zákl. přenesená",J3675,0)</f>
        <v>0</v>
      </c>
      <c r="BH3675" s="227">
        <f>IF(N3675="sníž. přenesená",J3675,0)</f>
        <v>0</v>
      </c>
      <c r="BI3675" s="227">
        <f>IF(N3675="nulová",J3675,0)</f>
        <v>0</v>
      </c>
      <c r="BJ3675" s="20" t="s">
        <v>77</v>
      </c>
      <c r="BK3675" s="227">
        <f>ROUND(I3675*H3675,2)</f>
        <v>0</v>
      </c>
      <c r="BL3675" s="20" t="s">
        <v>248</v>
      </c>
      <c r="BM3675" s="226" t="s">
        <v>5447</v>
      </c>
    </row>
    <row r="3676" s="2" customFormat="1">
      <c r="A3676" s="41"/>
      <c r="B3676" s="42"/>
      <c r="C3676" s="43"/>
      <c r="D3676" s="228" t="s">
        <v>151</v>
      </c>
      <c r="E3676" s="43"/>
      <c r="F3676" s="229" t="s">
        <v>5448</v>
      </c>
      <c r="G3676" s="43"/>
      <c r="H3676" s="43"/>
      <c r="I3676" s="230"/>
      <c r="J3676" s="43"/>
      <c r="K3676" s="43"/>
      <c r="L3676" s="47"/>
      <c r="M3676" s="231"/>
      <c r="N3676" s="232"/>
      <c r="O3676" s="87"/>
      <c r="P3676" s="87"/>
      <c r="Q3676" s="87"/>
      <c r="R3676" s="87"/>
      <c r="S3676" s="87"/>
      <c r="T3676" s="88"/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T3676" s="20" t="s">
        <v>151</v>
      </c>
      <c r="AU3676" s="20" t="s">
        <v>79</v>
      </c>
    </row>
    <row r="3677" s="13" customFormat="1">
      <c r="A3677" s="13"/>
      <c r="B3677" s="233"/>
      <c r="C3677" s="234"/>
      <c r="D3677" s="235" t="s">
        <v>153</v>
      </c>
      <c r="E3677" s="236" t="s">
        <v>19</v>
      </c>
      <c r="F3677" s="237" t="s">
        <v>5437</v>
      </c>
      <c r="G3677" s="234"/>
      <c r="H3677" s="236" t="s">
        <v>19</v>
      </c>
      <c r="I3677" s="238"/>
      <c r="J3677" s="234"/>
      <c r="K3677" s="234"/>
      <c r="L3677" s="239"/>
      <c r="M3677" s="240"/>
      <c r="N3677" s="241"/>
      <c r="O3677" s="241"/>
      <c r="P3677" s="241"/>
      <c r="Q3677" s="241"/>
      <c r="R3677" s="241"/>
      <c r="S3677" s="241"/>
      <c r="T3677" s="242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43" t="s">
        <v>153</v>
      </c>
      <c r="AU3677" s="243" t="s">
        <v>79</v>
      </c>
      <c r="AV3677" s="13" t="s">
        <v>77</v>
      </c>
      <c r="AW3677" s="13" t="s">
        <v>31</v>
      </c>
      <c r="AX3677" s="13" t="s">
        <v>69</v>
      </c>
      <c r="AY3677" s="243" t="s">
        <v>142</v>
      </c>
    </row>
    <row r="3678" s="13" customFormat="1">
      <c r="A3678" s="13"/>
      <c r="B3678" s="233"/>
      <c r="C3678" s="234"/>
      <c r="D3678" s="235" t="s">
        <v>153</v>
      </c>
      <c r="E3678" s="236" t="s">
        <v>19</v>
      </c>
      <c r="F3678" s="237" t="s">
        <v>5438</v>
      </c>
      <c r="G3678" s="234"/>
      <c r="H3678" s="236" t="s">
        <v>19</v>
      </c>
      <c r="I3678" s="238"/>
      <c r="J3678" s="234"/>
      <c r="K3678" s="234"/>
      <c r="L3678" s="239"/>
      <c r="M3678" s="240"/>
      <c r="N3678" s="241"/>
      <c r="O3678" s="241"/>
      <c r="P3678" s="241"/>
      <c r="Q3678" s="241"/>
      <c r="R3678" s="241"/>
      <c r="S3678" s="241"/>
      <c r="T3678" s="242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3" t="s">
        <v>153</v>
      </c>
      <c r="AU3678" s="243" t="s">
        <v>79</v>
      </c>
      <c r="AV3678" s="13" t="s">
        <v>77</v>
      </c>
      <c r="AW3678" s="13" t="s">
        <v>31</v>
      </c>
      <c r="AX3678" s="13" t="s">
        <v>69</v>
      </c>
      <c r="AY3678" s="243" t="s">
        <v>142</v>
      </c>
    </row>
    <row r="3679" s="14" customFormat="1">
      <c r="A3679" s="14"/>
      <c r="B3679" s="244"/>
      <c r="C3679" s="245"/>
      <c r="D3679" s="235" t="s">
        <v>153</v>
      </c>
      <c r="E3679" s="246" t="s">
        <v>19</v>
      </c>
      <c r="F3679" s="247" t="s">
        <v>5439</v>
      </c>
      <c r="G3679" s="245"/>
      <c r="H3679" s="248">
        <v>37.5</v>
      </c>
      <c r="I3679" s="249"/>
      <c r="J3679" s="245"/>
      <c r="K3679" s="245"/>
      <c r="L3679" s="250"/>
      <c r="M3679" s="251"/>
      <c r="N3679" s="252"/>
      <c r="O3679" s="252"/>
      <c r="P3679" s="252"/>
      <c r="Q3679" s="252"/>
      <c r="R3679" s="252"/>
      <c r="S3679" s="252"/>
      <c r="T3679" s="253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4" t="s">
        <v>153</v>
      </c>
      <c r="AU3679" s="254" t="s">
        <v>79</v>
      </c>
      <c r="AV3679" s="14" t="s">
        <v>79</v>
      </c>
      <c r="AW3679" s="14" t="s">
        <v>31</v>
      </c>
      <c r="AX3679" s="14" t="s">
        <v>69</v>
      </c>
      <c r="AY3679" s="254" t="s">
        <v>142</v>
      </c>
    </row>
    <row r="3680" s="13" customFormat="1">
      <c r="A3680" s="13"/>
      <c r="B3680" s="233"/>
      <c r="C3680" s="234"/>
      <c r="D3680" s="235" t="s">
        <v>153</v>
      </c>
      <c r="E3680" s="236" t="s">
        <v>19</v>
      </c>
      <c r="F3680" s="237" t="s">
        <v>4574</v>
      </c>
      <c r="G3680" s="234"/>
      <c r="H3680" s="236" t="s">
        <v>19</v>
      </c>
      <c r="I3680" s="238"/>
      <c r="J3680" s="234"/>
      <c r="K3680" s="234"/>
      <c r="L3680" s="239"/>
      <c r="M3680" s="240"/>
      <c r="N3680" s="241"/>
      <c r="O3680" s="241"/>
      <c r="P3680" s="241"/>
      <c r="Q3680" s="241"/>
      <c r="R3680" s="241"/>
      <c r="S3680" s="241"/>
      <c r="T3680" s="242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3" t="s">
        <v>153</v>
      </c>
      <c r="AU3680" s="243" t="s">
        <v>79</v>
      </c>
      <c r="AV3680" s="13" t="s">
        <v>77</v>
      </c>
      <c r="AW3680" s="13" t="s">
        <v>31</v>
      </c>
      <c r="AX3680" s="13" t="s">
        <v>69</v>
      </c>
      <c r="AY3680" s="243" t="s">
        <v>142</v>
      </c>
    </row>
    <row r="3681" s="14" customFormat="1">
      <c r="A3681" s="14"/>
      <c r="B3681" s="244"/>
      <c r="C3681" s="245"/>
      <c r="D3681" s="235" t="s">
        <v>153</v>
      </c>
      <c r="E3681" s="246" t="s">
        <v>19</v>
      </c>
      <c r="F3681" s="247" t="s">
        <v>4575</v>
      </c>
      <c r="G3681" s="245"/>
      <c r="H3681" s="248">
        <v>40.5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153</v>
      </c>
      <c r="AU3681" s="254" t="s">
        <v>79</v>
      </c>
      <c r="AV3681" s="14" t="s">
        <v>79</v>
      </c>
      <c r="AW3681" s="14" t="s">
        <v>31</v>
      </c>
      <c r="AX3681" s="14" t="s">
        <v>69</v>
      </c>
      <c r="AY3681" s="254" t="s">
        <v>142</v>
      </c>
    </row>
    <row r="3682" s="13" customFormat="1">
      <c r="A3682" s="13"/>
      <c r="B3682" s="233"/>
      <c r="C3682" s="234"/>
      <c r="D3682" s="235" t="s">
        <v>153</v>
      </c>
      <c r="E3682" s="236" t="s">
        <v>19</v>
      </c>
      <c r="F3682" s="237" t="s">
        <v>5440</v>
      </c>
      <c r="G3682" s="234"/>
      <c r="H3682" s="236" t="s">
        <v>19</v>
      </c>
      <c r="I3682" s="238"/>
      <c r="J3682" s="234"/>
      <c r="K3682" s="234"/>
      <c r="L3682" s="239"/>
      <c r="M3682" s="240"/>
      <c r="N3682" s="241"/>
      <c r="O3682" s="241"/>
      <c r="P3682" s="241"/>
      <c r="Q3682" s="241"/>
      <c r="R3682" s="241"/>
      <c r="S3682" s="241"/>
      <c r="T3682" s="242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3" t="s">
        <v>153</v>
      </c>
      <c r="AU3682" s="243" t="s">
        <v>79</v>
      </c>
      <c r="AV3682" s="13" t="s">
        <v>77</v>
      </c>
      <c r="AW3682" s="13" t="s">
        <v>31</v>
      </c>
      <c r="AX3682" s="13" t="s">
        <v>69</v>
      </c>
      <c r="AY3682" s="243" t="s">
        <v>142</v>
      </c>
    </row>
    <row r="3683" s="14" customFormat="1">
      <c r="A3683" s="14"/>
      <c r="B3683" s="244"/>
      <c r="C3683" s="245"/>
      <c r="D3683" s="235" t="s">
        <v>153</v>
      </c>
      <c r="E3683" s="246" t="s">
        <v>19</v>
      </c>
      <c r="F3683" s="247" t="s">
        <v>5441</v>
      </c>
      <c r="G3683" s="245"/>
      <c r="H3683" s="248">
        <v>16.399999999999999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153</v>
      </c>
      <c r="AU3683" s="254" t="s">
        <v>79</v>
      </c>
      <c r="AV3683" s="14" t="s">
        <v>79</v>
      </c>
      <c r="AW3683" s="14" t="s">
        <v>31</v>
      </c>
      <c r="AX3683" s="14" t="s">
        <v>69</v>
      </c>
      <c r="AY3683" s="254" t="s">
        <v>142</v>
      </c>
    </row>
    <row r="3684" s="13" customFormat="1">
      <c r="A3684" s="13"/>
      <c r="B3684" s="233"/>
      <c r="C3684" s="234"/>
      <c r="D3684" s="235" t="s">
        <v>153</v>
      </c>
      <c r="E3684" s="236" t="s">
        <v>19</v>
      </c>
      <c r="F3684" s="237" t="s">
        <v>5442</v>
      </c>
      <c r="G3684" s="234"/>
      <c r="H3684" s="236" t="s">
        <v>19</v>
      </c>
      <c r="I3684" s="238"/>
      <c r="J3684" s="234"/>
      <c r="K3684" s="234"/>
      <c r="L3684" s="239"/>
      <c r="M3684" s="240"/>
      <c r="N3684" s="241"/>
      <c r="O3684" s="241"/>
      <c r="P3684" s="241"/>
      <c r="Q3684" s="241"/>
      <c r="R3684" s="241"/>
      <c r="S3684" s="241"/>
      <c r="T3684" s="242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43" t="s">
        <v>153</v>
      </c>
      <c r="AU3684" s="243" t="s">
        <v>79</v>
      </c>
      <c r="AV3684" s="13" t="s">
        <v>77</v>
      </c>
      <c r="AW3684" s="13" t="s">
        <v>31</v>
      </c>
      <c r="AX3684" s="13" t="s">
        <v>69</v>
      </c>
      <c r="AY3684" s="243" t="s">
        <v>142</v>
      </c>
    </row>
    <row r="3685" s="14" customFormat="1">
      <c r="A3685" s="14"/>
      <c r="B3685" s="244"/>
      <c r="C3685" s="245"/>
      <c r="D3685" s="235" t="s">
        <v>153</v>
      </c>
      <c r="E3685" s="246" t="s">
        <v>19</v>
      </c>
      <c r="F3685" s="247" t="s">
        <v>5443</v>
      </c>
      <c r="G3685" s="245"/>
      <c r="H3685" s="248">
        <v>14.300000000000001</v>
      </c>
      <c r="I3685" s="249"/>
      <c r="J3685" s="245"/>
      <c r="K3685" s="245"/>
      <c r="L3685" s="250"/>
      <c r="M3685" s="251"/>
      <c r="N3685" s="252"/>
      <c r="O3685" s="252"/>
      <c r="P3685" s="252"/>
      <c r="Q3685" s="252"/>
      <c r="R3685" s="252"/>
      <c r="S3685" s="252"/>
      <c r="T3685" s="253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4" t="s">
        <v>153</v>
      </c>
      <c r="AU3685" s="254" t="s">
        <v>79</v>
      </c>
      <c r="AV3685" s="14" t="s">
        <v>79</v>
      </c>
      <c r="AW3685" s="14" t="s">
        <v>31</v>
      </c>
      <c r="AX3685" s="14" t="s">
        <v>69</v>
      </c>
      <c r="AY3685" s="254" t="s">
        <v>142</v>
      </c>
    </row>
    <row r="3686" s="15" customFormat="1">
      <c r="A3686" s="15"/>
      <c r="B3686" s="255"/>
      <c r="C3686" s="256"/>
      <c r="D3686" s="235" t="s">
        <v>153</v>
      </c>
      <c r="E3686" s="257" t="s">
        <v>19</v>
      </c>
      <c r="F3686" s="258" t="s">
        <v>158</v>
      </c>
      <c r="G3686" s="256"/>
      <c r="H3686" s="259">
        <v>108.7</v>
      </c>
      <c r="I3686" s="260"/>
      <c r="J3686" s="256"/>
      <c r="K3686" s="256"/>
      <c r="L3686" s="261"/>
      <c r="M3686" s="262"/>
      <c r="N3686" s="263"/>
      <c r="O3686" s="263"/>
      <c r="P3686" s="263"/>
      <c r="Q3686" s="263"/>
      <c r="R3686" s="263"/>
      <c r="S3686" s="263"/>
      <c r="T3686" s="264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5"/>
      <c r="AE3686" s="15"/>
      <c r="AT3686" s="265" t="s">
        <v>153</v>
      </c>
      <c r="AU3686" s="265" t="s">
        <v>79</v>
      </c>
      <c r="AV3686" s="15" t="s">
        <v>149</v>
      </c>
      <c r="AW3686" s="15" t="s">
        <v>31</v>
      </c>
      <c r="AX3686" s="15" t="s">
        <v>77</v>
      </c>
      <c r="AY3686" s="265" t="s">
        <v>142</v>
      </c>
    </row>
    <row r="3687" s="2" customFormat="1" ht="24.15" customHeight="1">
      <c r="A3687" s="41"/>
      <c r="B3687" s="42"/>
      <c r="C3687" s="215" t="s">
        <v>1117</v>
      </c>
      <c r="D3687" s="215" t="s">
        <v>144</v>
      </c>
      <c r="E3687" s="216" t="s">
        <v>5449</v>
      </c>
      <c r="F3687" s="217" t="s">
        <v>5450</v>
      </c>
      <c r="G3687" s="218" t="s">
        <v>176</v>
      </c>
      <c r="H3687" s="219">
        <v>88.436000000000007</v>
      </c>
      <c r="I3687" s="220"/>
      <c r="J3687" s="221">
        <f>ROUND(I3687*H3687,2)</f>
        <v>0</v>
      </c>
      <c r="K3687" s="217" t="s">
        <v>148</v>
      </c>
      <c r="L3687" s="47"/>
      <c r="M3687" s="222" t="s">
        <v>19</v>
      </c>
      <c r="N3687" s="223" t="s">
        <v>40</v>
      </c>
      <c r="O3687" s="87"/>
      <c r="P3687" s="224">
        <f>O3687*H3687</f>
        <v>0</v>
      </c>
      <c r="Q3687" s="224">
        <v>0.00042999999999999999</v>
      </c>
      <c r="R3687" s="224">
        <f>Q3687*H3687</f>
        <v>0.038027480000000002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248</v>
      </c>
      <c r="AT3687" s="226" t="s">
        <v>144</v>
      </c>
      <c r="AU3687" s="226" t="s">
        <v>79</v>
      </c>
      <c r="AY3687" s="20" t="s">
        <v>142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77</v>
      </c>
      <c r="BK3687" s="227">
        <f>ROUND(I3687*H3687,2)</f>
        <v>0</v>
      </c>
      <c r="BL3687" s="20" t="s">
        <v>248</v>
      </c>
      <c r="BM3687" s="226" t="s">
        <v>5451</v>
      </c>
    </row>
    <row r="3688" s="2" customFormat="1">
      <c r="A3688" s="41"/>
      <c r="B3688" s="42"/>
      <c r="C3688" s="43"/>
      <c r="D3688" s="228" t="s">
        <v>151</v>
      </c>
      <c r="E3688" s="43"/>
      <c r="F3688" s="229" t="s">
        <v>5452</v>
      </c>
      <c r="G3688" s="43"/>
      <c r="H3688" s="43"/>
      <c r="I3688" s="230"/>
      <c r="J3688" s="43"/>
      <c r="K3688" s="43"/>
      <c r="L3688" s="47"/>
      <c r="M3688" s="231"/>
      <c r="N3688" s="232"/>
      <c r="O3688" s="87"/>
      <c r="P3688" s="87"/>
      <c r="Q3688" s="87"/>
      <c r="R3688" s="87"/>
      <c r="S3688" s="87"/>
      <c r="T3688" s="88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T3688" s="20" t="s">
        <v>151</v>
      </c>
      <c r="AU3688" s="20" t="s">
        <v>79</v>
      </c>
    </row>
    <row r="3689" s="13" customFormat="1">
      <c r="A3689" s="13"/>
      <c r="B3689" s="233"/>
      <c r="C3689" s="234"/>
      <c r="D3689" s="235" t="s">
        <v>153</v>
      </c>
      <c r="E3689" s="236" t="s">
        <v>19</v>
      </c>
      <c r="F3689" s="237" t="s">
        <v>497</v>
      </c>
      <c r="G3689" s="234"/>
      <c r="H3689" s="236" t="s">
        <v>19</v>
      </c>
      <c r="I3689" s="238"/>
      <c r="J3689" s="234"/>
      <c r="K3689" s="234"/>
      <c r="L3689" s="239"/>
      <c r="M3689" s="240"/>
      <c r="N3689" s="241"/>
      <c r="O3689" s="241"/>
      <c r="P3689" s="241"/>
      <c r="Q3689" s="241"/>
      <c r="R3689" s="241"/>
      <c r="S3689" s="241"/>
      <c r="T3689" s="242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3" t="s">
        <v>153</v>
      </c>
      <c r="AU3689" s="243" t="s">
        <v>79</v>
      </c>
      <c r="AV3689" s="13" t="s">
        <v>77</v>
      </c>
      <c r="AW3689" s="13" t="s">
        <v>31</v>
      </c>
      <c r="AX3689" s="13" t="s">
        <v>69</v>
      </c>
      <c r="AY3689" s="243" t="s">
        <v>142</v>
      </c>
    </row>
    <row r="3690" s="13" customFormat="1">
      <c r="A3690" s="13"/>
      <c r="B3690" s="233"/>
      <c r="C3690" s="234"/>
      <c r="D3690" s="235" t="s">
        <v>153</v>
      </c>
      <c r="E3690" s="236" t="s">
        <v>19</v>
      </c>
      <c r="F3690" s="237" t="s">
        <v>498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153</v>
      </c>
      <c r="AU3690" s="243" t="s">
        <v>79</v>
      </c>
      <c r="AV3690" s="13" t="s">
        <v>77</v>
      </c>
      <c r="AW3690" s="13" t="s">
        <v>31</v>
      </c>
      <c r="AX3690" s="13" t="s">
        <v>69</v>
      </c>
      <c r="AY3690" s="243" t="s">
        <v>142</v>
      </c>
    </row>
    <row r="3691" s="14" customFormat="1">
      <c r="A3691" s="14"/>
      <c r="B3691" s="244"/>
      <c r="C3691" s="245"/>
      <c r="D3691" s="235" t="s">
        <v>153</v>
      </c>
      <c r="E3691" s="246" t="s">
        <v>19</v>
      </c>
      <c r="F3691" s="247" t="s">
        <v>5453</v>
      </c>
      <c r="G3691" s="245"/>
      <c r="H3691" s="248">
        <v>24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153</v>
      </c>
      <c r="AU3691" s="254" t="s">
        <v>79</v>
      </c>
      <c r="AV3691" s="14" t="s">
        <v>79</v>
      </c>
      <c r="AW3691" s="14" t="s">
        <v>31</v>
      </c>
      <c r="AX3691" s="14" t="s">
        <v>69</v>
      </c>
      <c r="AY3691" s="254" t="s">
        <v>142</v>
      </c>
    </row>
    <row r="3692" s="14" customFormat="1">
      <c r="A3692" s="14"/>
      <c r="B3692" s="244"/>
      <c r="C3692" s="245"/>
      <c r="D3692" s="235" t="s">
        <v>153</v>
      </c>
      <c r="E3692" s="246" t="s">
        <v>19</v>
      </c>
      <c r="F3692" s="247" t="s">
        <v>5454</v>
      </c>
      <c r="G3692" s="245"/>
      <c r="H3692" s="248">
        <v>4.54</v>
      </c>
      <c r="I3692" s="249"/>
      <c r="J3692" s="245"/>
      <c r="K3692" s="245"/>
      <c r="L3692" s="250"/>
      <c r="M3692" s="251"/>
      <c r="N3692" s="252"/>
      <c r="O3692" s="252"/>
      <c r="P3692" s="252"/>
      <c r="Q3692" s="252"/>
      <c r="R3692" s="252"/>
      <c r="S3692" s="252"/>
      <c r="T3692" s="253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4" t="s">
        <v>153</v>
      </c>
      <c r="AU3692" s="254" t="s">
        <v>79</v>
      </c>
      <c r="AV3692" s="14" t="s">
        <v>79</v>
      </c>
      <c r="AW3692" s="14" t="s">
        <v>31</v>
      </c>
      <c r="AX3692" s="14" t="s">
        <v>69</v>
      </c>
      <c r="AY3692" s="254" t="s">
        <v>142</v>
      </c>
    </row>
    <row r="3693" s="13" customFormat="1">
      <c r="A3693" s="13"/>
      <c r="B3693" s="233"/>
      <c r="C3693" s="234"/>
      <c r="D3693" s="235" t="s">
        <v>153</v>
      </c>
      <c r="E3693" s="236" t="s">
        <v>19</v>
      </c>
      <c r="F3693" s="237" t="s">
        <v>520</v>
      </c>
      <c r="G3693" s="234"/>
      <c r="H3693" s="236" t="s">
        <v>19</v>
      </c>
      <c r="I3693" s="238"/>
      <c r="J3693" s="234"/>
      <c r="K3693" s="234"/>
      <c r="L3693" s="239"/>
      <c r="M3693" s="240"/>
      <c r="N3693" s="241"/>
      <c r="O3693" s="241"/>
      <c r="P3693" s="241"/>
      <c r="Q3693" s="241"/>
      <c r="R3693" s="241"/>
      <c r="S3693" s="241"/>
      <c r="T3693" s="242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3" t="s">
        <v>153</v>
      </c>
      <c r="AU3693" s="243" t="s">
        <v>79</v>
      </c>
      <c r="AV3693" s="13" t="s">
        <v>77</v>
      </c>
      <c r="AW3693" s="13" t="s">
        <v>31</v>
      </c>
      <c r="AX3693" s="13" t="s">
        <v>69</v>
      </c>
      <c r="AY3693" s="243" t="s">
        <v>142</v>
      </c>
    </row>
    <row r="3694" s="13" customFormat="1">
      <c r="A3694" s="13"/>
      <c r="B3694" s="233"/>
      <c r="C3694" s="234"/>
      <c r="D3694" s="235" t="s">
        <v>153</v>
      </c>
      <c r="E3694" s="236" t="s">
        <v>19</v>
      </c>
      <c r="F3694" s="237" t="s">
        <v>5455</v>
      </c>
      <c r="G3694" s="234"/>
      <c r="H3694" s="236" t="s">
        <v>19</v>
      </c>
      <c r="I3694" s="238"/>
      <c r="J3694" s="234"/>
      <c r="K3694" s="234"/>
      <c r="L3694" s="239"/>
      <c r="M3694" s="240"/>
      <c r="N3694" s="241"/>
      <c r="O3694" s="241"/>
      <c r="P3694" s="241"/>
      <c r="Q3694" s="241"/>
      <c r="R3694" s="241"/>
      <c r="S3694" s="241"/>
      <c r="T3694" s="242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3" t="s">
        <v>153</v>
      </c>
      <c r="AU3694" s="243" t="s">
        <v>79</v>
      </c>
      <c r="AV3694" s="13" t="s">
        <v>77</v>
      </c>
      <c r="AW3694" s="13" t="s">
        <v>31</v>
      </c>
      <c r="AX3694" s="13" t="s">
        <v>69</v>
      </c>
      <c r="AY3694" s="243" t="s">
        <v>142</v>
      </c>
    </row>
    <row r="3695" s="14" customFormat="1">
      <c r="A3695" s="14"/>
      <c r="B3695" s="244"/>
      <c r="C3695" s="245"/>
      <c r="D3695" s="235" t="s">
        <v>153</v>
      </c>
      <c r="E3695" s="246" t="s">
        <v>19</v>
      </c>
      <c r="F3695" s="247" t="s">
        <v>5456</v>
      </c>
      <c r="G3695" s="245"/>
      <c r="H3695" s="248">
        <v>12.16</v>
      </c>
      <c r="I3695" s="249"/>
      <c r="J3695" s="245"/>
      <c r="K3695" s="245"/>
      <c r="L3695" s="250"/>
      <c r="M3695" s="251"/>
      <c r="N3695" s="252"/>
      <c r="O3695" s="252"/>
      <c r="P3695" s="252"/>
      <c r="Q3695" s="252"/>
      <c r="R3695" s="252"/>
      <c r="S3695" s="252"/>
      <c r="T3695" s="253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4" t="s">
        <v>153</v>
      </c>
      <c r="AU3695" s="254" t="s">
        <v>79</v>
      </c>
      <c r="AV3695" s="14" t="s">
        <v>79</v>
      </c>
      <c r="AW3695" s="14" t="s">
        <v>31</v>
      </c>
      <c r="AX3695" s="14" t="s">
        <v>69</v>
      </c>
      <c r="AY3695" s="254" t="s">
        <v>142</v>
      </c>
    </row>
    <row r="3696" s="13" customFormat="1">
      <c r="A3696" s="13"/>
      <c r="B3696" s="233"/>
      <c r="C3696" s="234"/>
      <c r="D3696" s="235" t="s">
        <v>153</v>
      </c>
      <c r="E3696" s="236" t="s">
        <v>19</v>
      </c>
      <c r="F3696" s="237" t="s">
        <v>542</v>
      </c>
      <c r="G3696" s="234"/>
      <c r="H3696" s="236" t="s">
        <v>19</v>
      </c>
      <c r="I3696" s="238"/>
      <c r="J3696" s="234"/>
      <c r="K3696" s="234"/>
      <c r="L3696" s="239"/>
      <c r="M3696" s="240"/>
      <c r="N3696" s="241"/>
      <c r="O3696" s="241"/>
      <c r="P3696" s="241"/>
      <c r="Q3696" s="241"/>
      <c r="R3696" s="241"/>
      <c r="S3696" s="241"/>
      <c r="T3696" s="242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3" t="s">
        <v>153</v>
      </c>
      <c r="AU3696" s="243" t="s">
        <v>79</v>
      </c>
      <c r="AV3696" s="13" t="s">
        <v>77</v>
      </c>
      <c r="AW3696" s="13" t="s">
        <v>31</v>
      </c>
      <c r="AX3696" s="13" t="s">
        <v>69</v>
      </c>
      <c r="AY3696" s="243" t="s">
        <v>142</v>
      </c>
    </row>
    <row r="3697" s="13" customFormat="1">
      <c r="A3697" s="13"/>
      <c r="B3697" s="233"/>
      <c r="C3697" s="234"/>
      <c r="D3697" s="235" t="s">
        <v>153</v>
      </c>
      <c r="E3697" s="236" t="s">
        <v>19</v>
      </c>
      <c r="F3697" s="237" t="s">
        <v>5457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153</v>
      </c>
      <c r="AU3697" s="243" t="s">
        <v>79</v>
      </c>
      <c r="AV3697" s="13" t="s">
        <v>77</v>
      </c>
      <c r="AW3697" s="13" t="s">
        <v>31</v>
      </c>
      <c r="AX3697" s="13" t="s">
        <v>69</v>
      </c>
      <c r="AY3697" s="243" t="s">
        <v>142</v>
      </c>
    </row>
    <row r="3698" s="14" customFormat="1">
      <c r="A3698" s="14"/>
      <c r="B3698" s="244"/>
      <c r="C3698" s="245"/>
      <c r="D3698" s="235" t="s">
        <v>153</v>
      </c>
      <c r="E3698" s="246" t="s">
        <v>19</v>
      </c>
      <c r="F3698" s="247" t="s">
        <v>5458</v>
      </c>
      <c r="G3698" s="245"/>
      <c r="H3698" s="248">
        <v>20.824999999999999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153</v>
      </c>
      <c r="AU3698" s="254" t="s">
        <v>79</v>
      </c>
      <c r="AV3698" s="14" t="s">
        <v>79</v>
      </c>
      <c r="AW3698" s="14" t="s">
        <v>31</v>
      </c>
      <c r="AX3698" s="14" t="s">
        <v>69</v>
      </c>
      <c r="AY3698" s="254" t="s">
        <v>142</v>
      </c>
    </row>
    <row r="3699" s="13" customFormat="1">
      <c r="A3699" s="13"/>
      <c r="B3699" s="233"/>
      <c r="C3699" s="234"/>
      <c r="D3699" s="235" t="s">
        <v>153</v>
      </c>
      <c r="E3699" s="236" t="s">
        <v>19</v>
      </c>
      <c r="F3699" s="237" t="s">
        <v>1240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153</v>
      </c>
      <c r="AU3699" s="243" t="s">
        <v>79</v>
      </c>
      <c r="AV3699" s="13" t="s">
        <v>77</v>
      </c>
      <c r="AW3699" s="13" t="s">
        <v>31</v>
      </c>
      <c r="AX3699" s="13" t="s">
        <v>69</v>
      </c>
      <c r="AY3699" s="243" t="s">
        <v>142</v>
      </c>
    </row>
    <row r="3700" s="14" customFormat="1">
      <c r="A3700" s="14"/>
      <c r="B3700" s="244"/>
      <c r="C3700" s="245"/>
      <c r="D3700" s="235" t="s">
        <v>153</v>
      </c>
      <c r="E3700" s="246" t="s">
        <v>19</v>
      </c>
      <c r="F3700" s="247" t="s">
        <v>5459</v>
      </c>
      <c r="G3700" s="245"/>
      <c r="H3700" s="248">
        <v>13.119999999999999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153</v>
      </c>
      <c r="AU3700" s="254" t="s">
        <v>79</v>
      </c>
      <c r="AV3700" s="14" t="s">
        <v>79</v>
      </c>
      <c r="AW3700" s="14" t="s">
        <v>31</v>
      </c>
      <c r="AX3700" s="14" t="s">
        <v>69</v>
      </c>
      <c r="AY3700" s="254" t="s">
        <v>142</v>
      </c>
    </row>
    <row r="3701" s="13" customFormat="1">
      <c r="A3701" s="13"/>
      <c r="B3701" s="233"/>
      <c r="C3701" s="234"/>
      <c r="D3701" s="235" t="s">
        <v>153</v>
      </c>
      <c r="E3701" s="236" t="s">
        <v>19</v>
      </c>
      <c r="F3701" s="237" t="s">
        <v>2430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153</v>
      </c>
      <c r="AU3701" s="243" t="s">
        <v>79</v>
      </c>
      <c r="AV3701" s="13" t="s">
        <v>77</v>
      </c>
      <c r="AW3701" s="13" t="s">
        <v>31</v>
      </c>
      <c r="AX3701" s="13" t="s">
        <v>69</v>
      </c>
      <c r="AY3701" s="243" t="s">
        <v>142</v>
      </c>
    </row>
    <row r="3702" s="14" customFormat="1">
      <c r="A3702" s="14"/>
      <c r="B3702" s="244"/>
      <c r="C3702" s="245"/>
      <c r="D3702" s="235" t="s">
        <v>153</v>
      </c>
      <c r="E3702" s="246" t="s">
        <v>19</v>
      </c>
      <c r="F3702" s="247" t="s">
        <v>5460</v>
      </c>
      <c r="G3702" s="245"/>
      <c r="H3702" s="248">
        <v>13.791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153</v>
      </c>
      <c r="AU3702" s="254" t="s">
        <v>79</v>
      </c>
      <c r="AV3702" s="14" t="s">
        <v>79</v>
      </c>
      <c r="AW3702" s="14" t="s">
        <v>31</v>
      </c>
      <c r="AX3702" s="14" t="s">
        <v>69</v>
      </c>
      <c r="AY3702" s="254" t="s">
        <v>142</v>
      </c>
    </row>
    <row r="3703" s="15" customFormat="1">
      <c r="A3703" s="15"/>
      <c r="B3703" s="255"/>
      <c r="C3703" s="256"/>
      <c r="D3703" s="235" t="s">
        <v>153</v>
      </c>
      <c r="E3703" s="257" t="s">
        <v>19</v>
      </c>
      <c r="F3703" s="258" t="s">
        <v>158</v>
      </c>
      <c r="G3703" s="256"/>
      <c r="H3703" s="259">
        <v>88.436000000000007</v>
      </c>
      <c r="I3703" s="260"/>
      <c r="J3703" s="256"/>
      <c r="K3703" s="256"/>
      <c r="L3703" s="261"/>
      <c r="M3703" s="262"/>
      <c r="N3703" s="263"/>
      <c r="O3703" s="263"/>
      <c r="P3703" s="263"/>
      <c r="Q3703" s="263"/>
      <c r="R3703" s="263"/>
      <c r="S3703" s="263"/>
      <c r="T3703" s="264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  <c r="AE3703" s="15"/>
      <c r="AT3703" s="265" t="s">
        <v>153</v>
      </c>
      <c r="AU3703" s="265" t="s">
        <v>79</v>
      </c>
      <c r="AV3703" s="15" t="s">
        <v>149</v>
      </c>
      <c r="AW3703" s="15" t="s">
        <v>31</v>
      </c>
      <c r="AX3703" s="15" t="s">
        <v>77</v>
      </c>
      <c r="AY3703" s="265" t="s">
        <v>142</v>
      </c>
    </row>
    <row r="3704" s="2" customFormat="1" ht="16.5" customHeight="1">
      <c r="A3704" s="41"/>
      <c r="B3704" s="42"/>
      <c r="C3704" s="277" t="s">
        <v>1139</v>
      </c>
      <c r="D3704" s="277" t="s">
        <v>275</v>
      </c>
      <c r="E3704" s="278" t="s">
        <v>5461</v>
      </c>
      <c r="F3704" s="279" t="s">
        <v>5462</v>
      </c>
      <c r="G3704" s="280" t="s">
        <v>166</v>
      </c>
      <c r="H3704" s="281">
        <v>218.87899999999999</v>
      </c>
      <c r="I3704" s="282"/>
      <c r="J3704" s="283">
        <f>ROUND(I3704*H3704,2)</f>
        <v>0</v>
      </c>
      <c r="K3704" s="279" t="s">
        <v>4783</v>
      </c>
      <c r="L3704" s="284"/>
      <c r="M3704" s="285" t="s">
        <v>19</v>
      </c>
      <c r="N3704" s="286" t="s">
        <v>40</v>
      </c>
      <c r="O3704" s="87"/>
      <c r="P3704" s="224">
        <f>O3704*H3704</f>
        <v>0</v>
      </c>
      <c r="Q3704" s="224">
        <v>0.0011999999999999999</v>
      </c>
      <c r="R3704" s="224">
        <f>Q3704*H3704</f>
        <v>0.26265479999999997</v>
      </c>
      <c r="S3704" s="224">
        <v>0</v>
      </c>
      <c r="T3704" s="225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6" t="s">
        <v>349</v>
      </c>
      <c r="AT3704" s="226" t="s">
        <v>275</v>
      </c>
      <c r="AU3704" s="226" t="s">
        <v>79</v>
      </c>
      <c r="AY3704" s="20" t="s">
        <v>142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20" t="s">
        <v>77</v>
      </c>
      <c r="BK3704" s="227">
        <f>ROUND(I3704*H3704,2)</f>
        <v>0</v>
      </c>
      <c r="BL3704" s="20" t="s">
        <v>248</v>
      </c>
      <c r="BM3704" s="226" t="s">
        <v>5463</v>
      </c>
    </row>
    <row r="3705" s="14" customFormat="1">
      <c r="A3705" s="14"/>
      <c r="B3705" s="244"/>
      <c r="C3705" s="245"/>
      <c r="D3705" s="235" t="s">
        <v>153</v>
      </c>
      <c r="E3705" s="246" t="s">
        <v>19</v>
      </c>
      <c r="F3705" s="247" t="s">
        <v>5464</v>
      </c>
      <c r="G3705" s="245"/>
      <c r="H3705" s="248">
        <v>218.87899999999999</v>
      </c>
      <c r="I3705" s="249"/>
      <c r="J3705" s="245"/>
      <c r="K3705" s="245"/>
      <c r="L3705" s="250"/>
      <c r="M3705" s="251"/>
      <c r="N3705" s="252"/>
      <c r="O3705" s="252"/>
      <c r="P3705" s="252"/>
      <c r="Q3705" s="252"/>
      <c r="R3705" s="252"/>
      <c r="S3705" s="252"/>
      <c r="T3705" s="253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4" t="s">
        <v>153</v>
      </c>
      <c r="AU3705" s="254" t="s">
        <v>79</v>
      </c>
      <c r="AV3705" s="14" t="s">
        <v>79</v>
      </c>
      <c r="AW3705" s="14" t="s">
        <v>31</v>
      </c>
      <c r="AX3705" s="14" t="s">
        <v>77</v>
      </c>
      <c r="AY3705" s="254" t="s">
        <v>142</v>
      </c>
    </row>
    <row r="3706" s="2" customFormat="1" ht="24.15" customHeight="1">
      <c r="A3706" s="41"/>
      <c r="B3706" s="42"/>
      <c r="C3706" s="215" t="s">
        <v>5465</v>
      </c>
      <c r="D3706" s="215" t="s">
        <v>144</v>
      </c>
      <c r="E3706" s="216" t="s">
        <v>5466</v>
      </c>
      <c r="F3706" s="217" t="s">
        <v>5467</v>
      </c>
      <c r="G3706" s="218" t="s">
        <v>147</v>
      </c>
      <c r="H3706" s="219">
        <v>108.7</v>
      </c>
      <c r="I3706" s="220"/>
      <c r="J3706" s="221">
        <f>ROUND(I3706*H3706,2)</f>
        <v>0</v>
      </c>
      <c r="K3706" s="217" t="s">
        <v>148</v>
      </c>
      <c r="L3706" s="47"/>
      <c r="M3706" s="222" t="s">
        <v>19</v>
      </c>
      <c r="N3706" s="223" t="s">
        <v>40</v>
      </c>
      <c r="O3706" s="87"/>
      <c r="P3706" s="224">
        <f>O3706*H3706</f>
        <v>0</v>
      </c>
      <c r="Q3706" s="224">
        <v>0.0053</v>
      </c>
      <c r="R3706" s="224">
        <f>Q3706*H3706</f>
        <v>0.57611000000000001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248</v>
      </c>
      <c r="AT3706" s="226" t="s">
        <v>144</v>
      </c>
      <c r="AU3706" s="226" t="s">
        <v>79</v>
      </c>
      <c r="AY3706" s="20" t="s">
        <v>142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77</v>
      </c>
      <c r="BK3706" s="227">
        <f>ROUND(I3706*H3706,2)</f>
        <v>0</v>
      </c>
      <c r="BL3706" s="20" t="s">
        <v>248</v>
      </c>
      <c r="BM3706" s="226" t="s">
        <v>5468</v>
      </c>
    </row>
    <row r="3707" s="2" customFormat="1">
      <c r="A3707" s="41"/>
      <c r="B3707" s="42"/>
      <c r="C3707" s="43"/>
      <c r="D3707" s="228" t="s">
        <v>151</v>
      </c>
      <c r="E3707" s="43"/>
      <c r="F3707" s="229" t="s">
        <v>5469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151</v>
      </c>
      <c r="AU3707" s="20" t="s">
        <v>79</v>
      </c>
    </row>
    <row r="3708" s="13" customFormat="1">
      <c r="A3708" s="13"/>
      <c r="B3708" s="233"/>
      <c r="C3708" s="234"/>
      <c r="D3708" s="235" t="s">
        <v>153</v>
      </c>
      <c r="E3708" s="236" t="s">
        <v>19</v>
      </c>
      <c r="F3708" s="237" t="s">
        <v>5437</v>
      </c>
      <c r="G3708" s="234"/>
      <c r="H3708" s="236" t="s">
        <v>19</v>
      </c>
      <c r="I3708" s="238"/>
      <c r="J3708" s="234"/>
      <c r="K3708" s="234"/>
      <c r="L3708" s="239"/>
      <c r="M3708" s="240"/>
      <c r="N3708" s="241"/>
      <c r="O3708" s="241"/>
      <c r="P3708" s="241"/>
      <c r="Q3708" s="241"/>
      <c r="R3708" s="241"/>
      <c r="S3708" s="241"/>
      <c r="T3708" s="242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3" t="s">
        <v>153</v>
      </c>
      <c r="AU3708" s="243" t="s">
        <v>79</v>
      </c>
      <c r="AV3708" s="13" t="s">
        <v>77</v>
      </c>
      <c r="AW3708" s="13" t="s">
        <v>31</v>
      </c>
      <c r="AX3708" s="13" t="s">
        <v>69</v>
      </c>
      <c r="AY3708" s="243" t="s">
        <v>142</v>
      </c>
    </row>
    <row r="3709" s="13" customFormat="1">
      <c r="A3709" s="13"/>
      <c r="B3709" s="233"/>
      <c r="C3709" s="234"/>
      <c r="D3709" s="235" t="s">
        <v>153</v>
      </c>
      <c r="E3709" s="236" t="s">
        <v>19</v>
      </c>
      <c r="F3709" s="237" t="s">
        <v>5438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153</v>
      </c>
      <c r="AU3709" s="243" t="s">
        <v>79</v>
      </c>
      <c r="AV3709" s="13" t="s">
        <v>77</v>
      </c>
      <c r="AW3709" s="13" t="s">
        <v>31</v>
      </c>
      <c r="AX3709" s="13" t="s">
        <v>69</v>
      </c>
      <c r="AY3709" s="243" t="s">
        <v>142</v>
      </c>
    </row>
    <row r="3710" s="14" customFormat="1">
      <c r="A3710" s="14"/>
      <c r="B3710" s="244"/>
      <c r="C3710" s="245"/>
      <c r="D3710" s="235" t="s">
        <v>153</v>
      </c>
      <c r="E3710" s="246" t="s">
        <v>19</v>
      </c>
      <c r="F3710" s="247" t="s">
        <v>5439</v>
      </c>
      <c r="G3710" s="245"/>
      <c r="H3710" s="248">
        <v>37.5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153</v>
      </c>
      <c r="AU3710" s="254" t="s">
        <v>79</v>
      </c>
      <c r="AV3710" s="14" t="s">
        <v>79</v>
      </c>
      <c r="AW3710" s="14" t="s">
        <v>31</v>
      </c>
      <c r="AX3710" s="14" t="s">
        <v>69</v>
      </c>
      <c r="AY3710" s="254" t="s">
        <v>142</v>
      </c>
    </row>
    <row r="3711" s="13" customFormat="1">
      <c r="A3711" s="13"/>
      <c r="B3711" s="233"/>
      <c r="C3711" s="234"/>
      <c r="D3711" s="235" t="s">
        <v>153</v>
      </c>
      <c r="E3711" s="236" t="s">
        <v>19</v>
      </c>
      <c r="F3711" s="237" t="s">
        <v>4574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153</v>
      </c>
      <c r="AU3711" s="243" t="s">
        <v>79</v>
      </c>
      <c r="AV3711" s="13" t="s">
        <v>77</v>
      </c>
      <c r="AW3711" s="13" t="s">
        <v>31</v>
      </c>
      <c r="AX3711" s="13" t="s">
        <v>69</v>
      </c>
      <c r="AY3711" s="243" t="s">
        <v>142</v>
      </c>
    </row>
    <row r="3712" s="14" customFormat="1">
      <c r="A3712" s="14"/>
      <c r="B3712" s="244"/>
      <c r="C3712" s="245"/>
      <c r="D3712" s="235" t="s">
        <v>153</v>
      </c>
      <c r="E3712" s="246" t="s">
        <v>19</v>
      </c>
      <c r="F3712" s="247" t="s">
        <v>4575</v>
      </c>
      <c r="G3712" s="245"/>
      <c r="H3712" s="248">
        <v>40.5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153</v>
      </c>
      <c r="AU3712" s="254" t="s">
        <v>79</v>
      </c>
      <c r="AV3712" s="14" t="s">
        <v>79</v>
      </c>
      <c r="AW3712" s="14" t="s">
        <v>31</v>
      </c>
      <c r="AX3712" s="14" t="s">
        <v>69</v>
      </c>
      <c r="AY3712" s="254" t="s">
        <v>142</v>
      </c>
    </row>
    <row r="3713" s="13" customFormat="1">
      <c r="A3713" s="13"/>
      <c r="B3713" s="233"/>
      <c r="C3713" s="234"/>
      <c r="D3713" s="235" t="s">
        <v>153</v>
      </c>
      <c r="E3713" s="236" t="s">
        <v>19</v>
      </c>
      <c r="F3713" s="237" t="s">
        <v>5440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153</v>
      </c>
      <c r="AU3713" s="243" t="s">
        <v>79</v>
      </c>
      <c r="AV3713" s="13" t="s">
        <v>77</v>
      </c>
      <c r="AW3713" s="13" t="s">
        <v>31</v>
      </c>
      <c r="AX3713" s="13" t="s">
        <v>69</v>
      </c>
      <c r="AY3713" s="243" t="s">
        <v>142</v>
      </c>
    </row>
    <row r="3714" s="14" customFormat="1">
      <c r="A3714" s="14"/>
      <c r="B3714" s="244"/>
      <c r="C3714" s="245"/>
      <c r="D3714" s="235" t="s">
        <v>153</v>
      </c>
      <c r="E3714" s="246" t="s">
        <v>19</v>
      </c>
      <c r="F3714" s="247" t="s">
        <v>5441</v>
      </c>
      <c r="G3714" s="245"/>
      <c r="H3714" s="248">
        <v>16.399999999999999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153</v>
      </c>
      <c r="AU3714" s="254" t="s">
        <v>79</v>
      </c>
      <c r="AV3714" s="14" t="s">
        <v>79</v>
      </c>
      <c r="AW3714" s="14" t="s">
        <v>31</v>
      </c>
      <c r="AX3714" s="14" t="s">
        <v>69</v>
      </c>
      <c r="AY3714" s="254" t="s">
        <v>142</v>
      </c>
    </row>
    <row r="3715" s="13" customFormat="1">
      <c r="A3715" s="13"/>
      <c r="B3715" s="233"/>
      <c r="C3715" s="234"/>
      <c r="D3715" s="235" t="s">
        <v>153</v>
      </c>
      <c r="E3715" s="236" t="s">
        <v>19</v>
      </c>
      <c r="F3715" s="237" t="s">
        <v>5442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153</v>
      </c>
      <c r="AU3715" s="243" t="s">
        <v>79</v>
      </c>
      <c r="AV3715" s="13" t="s">
        <v>77</v>
      </c>
      <c r="AW3715" s="13" t="s">
        <v>31</v>
      </c>
      <c r="AX3715" s="13" t="s">
        <v>69</v>
      </c>
      <c r="AY3715" s="243" t="s">
        <v>142</v>
      </c>
    </row>
    <row r="3716" s="14" customFormat="1">
      <c r="A3716" s="14"/>
      <c r="B3716" s="244"/>
      <c r="C3716" s="245"/>
      <c r="D3716" s="235" t="s">
        <v>153</v>
      </c>
      <c r="E3716" s="246" t="s">
        <v>19</v>
      </c>
      <c r="F3716" s="247" t="s">
        <v>5443</v>
      </c>
      <c r="G3716" s="245"/>
      <c r="H3716" s="248">
        <v>14.300000000000001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153</v>
      </c>
      <c r="AU3716" s="254" t="s">
        <v>79</v>
      </c>
      <c r="AV3716" s="14" t="s">
        <v>79</v>
      </c>
      <c r="AW3716" s="14" t="s">
        <v>31</v>
      </c>
      <c r="AX3716" s="14" t="s">
        <v>69</v>
      </c>
      <c r="AY3716" s="254" t="s">
        <v>142</v>
      </c>
    </row>
    <row r="3717" s="15" customFormat="1">
      <c r="A3717" s="15"/>
      <c r="B3717" s="255"/>
      <c r="C3717" s="256"/>
      <c r="D3717" s="235" t="s">
        <v>153</v>
      </c>
      <c r="E3717" s="257" t="s">
        <v>19</v>
      </c>
      <c r="F3717" s="258" t="s">
        <v>158</v>
      </c>
      <c r="G3717" s="256"/>
      <c r="H3717" s="259">
        <v>108.7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153</v>
      </c>
      <c r="AU3717" s="265" t="s">
        <v>79</v>
      </c>
      <c r="AV3717" s="15" t="s">
        <v>149</v>
      </c>
      <c r="AW3717" s="15" t="s">
        <v>31</v>
      </c>
      <c r="AX3717" s="15" t="s">
        <v>77</v>
      </c>
      <c r="AY3717" s="265" t="s">
        <v>142</v>
      </c>
    </row>
    <row r="3718" s="2" customFormat="1" ht="16.5" customHeight="1">
      <c r="A3718" s="41"/>
      <c r="B3718" s="42"/>
      <c r="C3718" s="277" t="s">
        <v>5470</v>
      </c>
      <c r="D3718" s="277" t="s">
        <v>275</v>
      </c>
      <c r="E3718" s="278" t="s">
        <v>5471</v>
      </c>
      <c r="F3718" s="279" t="s">
        <v>5472</v>
      </c>
      <c r="G3718" s="280" t="s">
        <v>147</v>
      </c>
      <c r="H3718" s="281">
        <v>119.56999999999999</v>
      </c>
      <c r="I3718" s="282"/>
      <c r="J3718" s="283">
        <f>ROUND(I3718*H3718,2)</f>
        <v>0</v>
      </c>
      <c r="K3718" s="279" t="s">
        <v>4783</v>
      </c>
      <c r="L3718" s="284"/>
      <c r="M3718" s="285" t="s">
        <v>19</v>
      </c>
      <c r="N3718" s="286" t="s">
        <v>40</v>
      </c>
      <c r="O3718" s="87"/>
      <c r="P3718" s="224">
        <f>O3718*H3718</f>
        <v>0</v>
      </c>
      <c r="Q3718" s="224">
        <v>0.021000000000000001</v>
      </c>
      <c r="R3718" s="224">
        <f>Q3718*H3718</f>
        <v>2.5109699999999999</v>
      </c>
      <c r="S3718" s="224">
        <v>0</v>
      </c>
      <c r="T3718" s="225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6" t="s">
        <v>349</v>
      </c>
      <c r="AT3718" s="226" t="s">
        <v>275</v>
      </c>
      <c r="AU3718" s="226" t="s">
        <v>79</v>
      </c>
      <c r="AY3718" s="20" t="s">
        <v>142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20" t="s">
        <v>77</v>
      </c>
      <c r="BK3718" s="227">
        <f>ROUND(I3718*H3718,2)</f>
        <v>0</v>
      </c>
      <c r="BL3718" s="20" t="s">
        <v>248</v>
      </c>
      <c r="BM3718" s="226" t="s">
        <v>5473</v>
      </c>
    </row>
    <row r="3719" s="14" customFormat="1">
      <c r="A3719" s="14"/>
      <c r="B3719" s="244"/>
      <c r="C3719" s="245"/>
      <c r="D3719" s="235" t="s">
        <v>153</v>
      </c>
      <c r="E3719" s="246" t="s">
        <v>19</v>
      </c>
      <c r="F3719" s="247" t="s">
        <v>5474</v>
      </c>
      <c r="G3719" s="245"/>
      <c r="H3719" s="248">
        <v>119.56999999999999</v>
      </c>
      <c r="I3719" s="249"/>
      <c r="J3719" s="245"/>
      <c r="K3719" s="245"/>
      <c r="L3719" s="250"/>
      <c r="M3719" s="251"/>
      <c r="N3719" s="252"/>
      <c r="O3719" s="252"/>
      <c r="P3719" s="252"/>
      <c r="Q3719" s="252"/>
      <c r="R3719" s="252"/>
      <c r="S3719" s="252"/>
      <c r="T3719" s="253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4" t="s">
        <v>153</v>
      </c>
      <c r="AU3719" s="254" t="s">
        <v>79</v>
      </c>
      <c r="AV3719" s="14" t="s">
        <v>79</v>
      </c>
      <c r="AW3719" s="14" t="s">
        <v>31</v>
      </c>
      <c r="AX3719" s="14" t="s">
        <v>77</v>
      </c>
      <c r="AY3719" s="254" t="s">
        <v>142</v>
      </c>
    </row>
    <row r="3720" s="2" customFormat="1" ht="24.15" customHeight="1">
      <c r="A3720" s="41"/>
      <c r="B3720" s="42"/>
      <c r="C3720" s="215" t="s">
        <v>5475</v>
      </c>
      <c r="D3720" s="215" t="s">
        <v>144</v>
      </c>
      <c r="E3720" s="216" t="s">
        <v>5476</v>
      </c>
      <c r="F3720" s="217" t="s">
        <v>5477</v>
      </c>
      <c r="G3720" s="218" t="s">
        <v>147</v>
      </c>
      <c r="H3720" s="219">
        <v>108.7</v>
      </c>
      <c r="I3720" s="220"/>
      <c r="J3720" s="221">
        <f>ROUND(I3720*H3720,2)</f>
        <v>0</v>
      </c>
      <c r="K3720" s="217" t="s">
        <v>4783</v>
      </c>
      <c r="L3720" s="47"/>
      <c r="M3720" s="222" t="s">
        <v>19</v>
      </c>
      <c r="N3720" s="223" t="s">
        <v>40</v>
      </c>
      <c r="O3720" s="87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248</v>
      </c>
      <c r="AT3720" s="226" t="s">
        <v>144</v>
      </c>
      <c r="AU3720" s="226" t="s">
        <v>79</v>
      </c>
      <c r="AY3720" s="20" t="s">
        <v>142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77</v>
      </c>
      <c r="BK3720" s="227">
        <f>ROUND(I3720*H3720,2)</f>
        <v>0</v>
      </c>
      <c r="BL3720" s="20" t="s">
        <v>248</v>
      </c>
      <c r="BM3720" s="226" t="s">
        <v>5478</v>
      </c>
    </row>
    <row r="3721" s="2" customFormat="1">
      <c r="A3721" s="41"/>
      <c r="B3721" s="42"/>
      <c r="C3721" s="43"/>
      <c r="D3721" s="228" t="s">
        <v>151</v>
      </c>
      <c r="E3721" s="43"/>
      <c r="F3721" s="229" t="s">
        <v>5479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151</v>
      </c>
      <c r="AU3721" s="20" t="s">
        <v>79</v>
      </c>
    </row>
    <row r="3722" s="2" customFormat="1" ht="24.15" customHeight="1">
      <c r="A3722" s="41"/>
      <c r="B3722" s="42"/>
      <c r="C3722" s="215" t="s">
        <v>1152</v>
      </c>
      <c r="D3722" s="215" t="s">
        <v>144</v>
      </c>
      <c r="E3722" s="216" t="s">
        <v>5480</v>
      </c>
      <c r="F3722" s="217" t="s">
        <v>5481</v>
      </c>
      <c r="G3722" s="218" t="s">
        <v>147</v>
      </c>
      <c r="H3722" s="219">
        <v>108.7</v>
      </c>
      <c r="I3722" s="220"/>
      <c r="J3722" s="221">
        <f>ROUND(I3722*H3722,2)</f>
        <v>0</v>
      </c>
      <c r="K3722" s="217" t="s">
        <v>4783</v>
      </c>
      <c r="L3722" s="47"/>
      <c r="M3722" s="222" t="s">
        <v>19</v>
      </c>
      <c r="N3722" s="223" t="s">
        <v>40</v>
      </c>
      <c r="O3722" s="87"/>
      <c r="P3722" s="224">
        <f>O3722*H3722</f>
        <v>0</v>
      </c>
      <c r="Q3722" s="224">
        <v>0</v>
      </c>
      <c r="R3722" s="224">
        <f>Q3722*H3722</f>
        <v>0</v>
      </c>
      <c r="S3722" s="224">
        <v>0</v>
      </c>
      <c r="T3722" s="225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6" t="s">
        <v>248</v>
      </c>
      <c r="AT3722" s="226" t="s">
        <v>144</v>
      </c>
      <c r="AU3722" s="226" t="s">
        <v>79</v>
      </c>
      <c r="AY3722" s="20" t="s">
        <v>142</v>
      </c>
      <c r="BE3722" s="227">
        <f>IF(N3722="základní",J3722,0)</f>
        <v>0</v>
      </c>
      <c r="BF3722" s="227">
        <f>IF(N3722="snížená",J3722,0)</f>
        <v>0</v>
      </c>
      <c r="BG3722" s="227">
        <f>IF(N3722="zákl. přenesená",J3722,0)</f>
        <v>0</v>
      </c>
      <c r="BH3722" s="227">
        <f>IF(N3722="sníž. přenesená",J3722,0)</f>
        <v>0</v>
      </c>
      <c r="BI3722" s="227">
        <f>IF(N3722="nulová",J3722,0)</f>
        <v>0</v>
      </c>
      <c r="BJ3722" s="20" t="s">
        <v>77</v>
      </c>
      <c r="BK3722" s="227">
        <f>ROUND(I3722*H3722,2)</f>
        <v>0</v>
      </c>
      <c r="BL3722" s="20" t="s">
        <v>248</v>
      </c>
      <c r="BM3722" s="226" t="s">
        <v>5482</v>
      </c>
    </row>
    <row r="3723" s="2" customFormat="1">
      <c r="A3723" s="41"/>
      <c r="B3723" s="42"/>
      <c r="C3723" s="43"/>
      <c r="D3723" s="228" t="s">
        <v>151</v>
      </c>
      <c r="E3723" s="43"/>
      <c r="F3723" s="229" t="s">
        <v>5483</v>
      </c>
      <c r="G3723" s="43"/>
      <c r="H3723" s="43"/>
      <c r="I3723" s="230"/>
      <c r="J3723" s="43"/>
      <c r="K3723" s="43"/>
      <c r="L3723" s="47"/>
      <c r="M3723" s="231"/>
      <c r="N3723" s="232"/>
      <c r="O3723" s="87"/>
      <c r="P3723" s="87"/>
      <c r="Q3723" s="87"/>
      <c r="R3723" s="87"/>
      <c r="S3723" s="87"/>
      <c r="T3723" s="88"/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T3723" s="20" t="s">
        <v>151</v>
      </c>
      <c r="AU3723" s="20" t="s">
        <v>79</v>
      </c>
    </row>
    <row r="3724" s="2" customFormat="1" ht="16.5" customHeight="1">
      <c r="A3724" s="41"/>
      <c r="B3724" s="42"/>
      <c r="C3724" s="215" t="s">
        <v>5484</v>
      </c>
      <c r="D3724" s="215" t="s">
        <v>144</v>
      </c>
      <c r="E3724" s="216" t="s">
        <v>5485</v>
      </c>
      <c r="F3724" s="217" t="s">
        <v>5486</v>
      </c>
      <c r="G3724" s="218" t="s">
        <v>147</v>
      </c>
      <c r="H3724" s="219">
        <v>20.899999999999999</v>
      </c>
      <c r="I3724" s="220"/>
      <c r="J3724" s="221">
        <f>ROUND(I3724*H3724,2)</f>
        <v>0</v>
      </c>
      <c r="K3724" s="217" t="s">
        <v>148</v>
      </c>
      <c r="L3724" s="47"/>
      <c r="M3724" s="222" t="s">
        <v>19</v>
      </c>
      <c r="N3724" s="223" t="s">
        <v>40</v>
      </c>
      <c r="O3724" s="87"/>
      <c r="P3724" s="224">
        <f>O3724*H3724</f>
        <v>0</v>
      </c>
      <c r="Q3724" s="224">
        <v>0</v>
      </c>
      <c r="R3724" s="224">
        <f>Q3724*H3724</f>
        <v>0</v>
      </c>
      <c r="S3724" s="224">
        <v>0</v>
      </c>
      <c r="T3724" s="225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6" t="s">
        <v>248</v>
      </c>
      <c r="AT3724" s="226" t="s">
        <v>144</v>
      </c>
      <c r="AU3724" s="226" t="s">
        <v>79</v>
      </c>
      <c r="AY3724" s="20" t="s">
        <v>142</v>
      </c>
      <c r="BE3724" s="227">
        <f>IF(N3724="základní",J3724,0)</f>
        <v>0</v>
      </c>
      <c r="BF3724" s="227">
        <f>IF(N3724="snížená",J3724,0)</f>
        <v>0</v>
      </c>
      <c r="BG3724" s="227">
        <f>IF(N3724="zákl. přenesená",J3724,0)</f>
        <v>0</v>
      </c>
      <c r="BH3724" s="227">
        <f>IF(N3724="sníž. přenesená",J3724,0)</f>
        <v>0</v>
      </c>
      <c r="BI3724" s="227">
        <f>IF(N3724="nulová",J3724,0)</f>
        <v>0</v>
      </c>
      <c r="BJ3724" s="20" t="s">
        <v>77</v>
      </c>
      <c r="BK3724" s="227">
        <f>ROUND(I3724*H3724,2)</f>
        <v>0</v>
      </c>
      <c r="BL3724" s="20" t="s">
        <v>248</v>
      </c>
      <c r="BM3724" s="226" t="s">
        <v>5487</v>
      </c>
    </row>
    <row r="3725" s="2" customFormat="1">
      <c r="A3725" s="41"/>
      <c r="B3725" s="42"/>
      <c r="C3725" s="43"/>
      <c r="D3725" s="228" t="s">
        <v>151</v>
      </c>
      <c r="E3725" s="43"/>
      <c r="F3725" s="229" t="s">
        <v>5488</v>
      </c>
      <c r="G3725" s="43"/>
      <c r="H3725" s="43"/>
      <c r="I3725" s="230"/>
      <c r="J3725" s="43"/>
      <c r="K3725" s="43"/>
      <c r="L3725" s="47"/>
      <c r="M3725" s="231"/>
      <c r="N3725" s="232"/>
      <c r="O3725" s="87"/>
      <c r="P3725" s="87"/>
      <c r="Q3725" s="87"/>
      <c r="R3725" s="87"/>
      <c r="S3725" s="87"/>
      <c r="T3725" s="88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T3725" s="20" t="s">
        <v>151</v>
      </c>
      <c r="AU3725" s="20" t="s">
        <v>79</v>
      </c>
    </row>
    <row r="3726" s="13" customFormat="1">
      <c r="A3726" s="13"/>
      <c r="B3726" s="233"/>
      <c r="C3726" s="234"/>
      <c r="D3726" s="235" t="s">
        <v>153</v>
      </c>
      <c r="E3726" s="236" t="s">
        <v>19</v>
      </c>
      <c r="F3726" s="237" t="s">
        <v>664</v>
      </c>
      <c r="G3726" s="234"/>
      <c r="H3726" s="236" t="s">
        <v>19</v>
      </c>
      <c r="I3726" s="238"/>
      <c r="J3726" s="234"/>
      <c r="K3726" s="234"/>
      <c r="L3726" s="239"/>
      <c r="M3726" s="240"/>
      <c r="N3726" s="241"/>
      <c r="O3726" s="241"/>
      <c r="P3726" s="241"/>
      <c r="Q3726" s="241"/>
      <c r="R3726" s="241"/>
      <c r="S3726" s="241"/>
      <c r="T3726" s="242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3" t="s">
        <v>153</v>
      </c>
      <c r="AU3726" s="243" t="s">
        <v>79</v>
      </c>
      <c r="AV3726" s="13" t="s">
        <v>77</v>
      </c>
      <c r="AW3726" s="13" t="s">
        <v>31</v>
      </c>
      <c r="AX3726" s="13" t="s">
        <v>69</v>
      </c>
      <c r="AY3726" s="243" t="s">
        <v>142</v>
      </c>
    </row>
    <row r="3727" s="14" customFormat="1">
      <c r="A3727" s="14"/>
      <c r="B3727" s="244"/>
      <c r="C3727" s="245"/>
      <c r="D3727" s="235" t="s">
        <v>153</v>
      </c>
      <c r="E3727" s="246" t="s">
        <v>19</v>
      </c>
      <c r="F3727" s="247" t="s">
        <v>5489</v>
      </c>
      <c r="G3727" s="245"/>
      <c r="H3727" s="248">
        <v>8.1099999999999994</v>
      </c>
      <c r="I3727" s="249"/>
      <c r="J3727" s="245"/>
      <c r="K3727" s="245"/>
      <c r="L3727" s="250"/>
      <c r="M3727" s="251"/>
      <c r="N3727" s="252"/>
      <c r="O3727" s="252"/>
      <c r="P3727" s="252"/>
      <c r="Q3727" s="252"/>
      <c r="R3727" s="252"/>
      <c r="S3727" s="252"/>
      <c r="T3727" s="253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54" t="s">
        <v>153</v>
      </c>
      <c r="AU3727" s="254" t="s">
        <v>79</v>
      </c>
      <c r="AV3727" s="14" t="s">
        <v>79</v>
      </c>
      <c r="AW3727" s="14" t="s">
        <v>31</v>
      </c>
      <c r="AX3727" s="14" t="s">
        <v>69</v>
      </c>
      <c r="AY3727" s="254" t="s">
        <v>142</v>
      </c>
    </row>
    <row r="3728" s="13" customFormat="1">
      <c r="A3728" s="13"/>
      <c r="B3728" s="233"/>
      <c r="C3728" s="234"/>
      <c r="D3728" s="235" t="s">
        <v>153</v>
      </c>
      <c r="E3728" s="236" t="s">
        <v>19</v>
      </c>
      <c r="F3728" s="237" t="s">
        <v>573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153</v>
      </c>
      <c r="AU3728" s="243" t="s">
        <v>79</v>
      </c>
      <c r="AV3728" s="13" t="s">
        <v>77</v>
      </c>
      <c r="AW3728" s="13" t="s">
        <v>31</v>
      </c>
      <c r="AX3728" s="13" t="s">
        <v>69</v>
      </c>
      <c r="AY3728" s="243" t="s">
        <v>142</v>
      </c>
    </row>
    <row r="3729" s="14" customFormat="1">
      <c r="A3729" s="14"/>
      <c r="B3729" s="244"/>
      <c r="C3729" s="245"/>
      <c r="D3729" s="235" t="s">
        <v>153</v>
      </c>
      <c r="E3729" s="246" t="s">
        <v>19</v>
      </c>
      <c r="F3729" s="247" t="s">
        <v>5490</v>
      </c>
      <c r="G3729" s="245"/>
      <c r="H3729" s="248">
        <v>8.6600000000000001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153</v>
      </c>
      <c r="AU3729" s="254" t="s">
        <v>79</v>
      </c>
      <c r="AV3729" s="14" t="s">
        <v>79</v>
      </c>
      <c r="AW3729" s="14" t="s">
        <v>31</v>
      </c>
      <c r="AX3729" s="14" t="s">
        <v>69</v>
      </c>
      <c r="AY3729" s="254" t="s">
        <v>142</v>
      </c>
    </row>
    <row r="3730" s="13" customFormat="1">
      <c r="A3730" s="13"/>
      <c r="B3730" s="233"/>
      <c r="C3730" s="234"/>
      <c r="D3730" s="235" t="s">
        <v>153</v>
      </c>
      <c r="E3730" s="236" t="s">
        <v>19</v>
      </c>
      <c r="F3730" s="237" t="s">
        <v>901</v>
      </c>
      <c r="G3730" s="234"/>
      <c r="H3730" s="236" t="s">
        <v>19</v>
      </c>
      <c r="I3730" s="238"/>
      <c r="J3730" s="234"/>
      <c r="K3730" s="234"/>
      <c r="L3730" s="239"/>
      <c r="M3730" s="240"/>
      <c r="N3730" s="241"/>
      <c r="O3730" s="241"/>
      <c r="P3730" s="241"/>
      <c r="Q3730" s="241"/>
      <c r="R3730" s="241"/>
      <c r="S3730" s="241"/>
      <c r="T3730" s="242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3" t="s">
        <v>153</v>
      </c>
      <c r="AU3730" s="243" t="s">
        <v>79</v>
      </c>
      <c r="AV3730" s="13" t="s">
        <v>77</v>
      </c>
      <c r="AW3730" s="13" t="s">
        <v>31</v>
      </c>
      <c r="AX3730" s="13" t="s">
        <v>69</v>
      </c>
      <c r="AY3730" s="243" t="s">
        <v>142</v>
      </c>
    </row>
    <row r="3731" s="14" customFormat="1">
      <c r="A3731" s="14"/>
      <c r="B3731" s="244"/>
      <c r="C3731" s="245"/>
      <c r="D3731" s="235" t="s">
        <v>153</v>
      </c>
      <c r="E3731" s="246" t="s">
        <v>19</v>
      </c>
      <c r="F3731" s="247" t="s">
        <v>5491</v>
      </c>
      <c r="G3731" s="245"/>
      <c r="H3731" s="248">
        <v>4.1299999999999999</v>
      </c>
      <c r="I3731" s="249"/>
      <c r="J3731" s="245"/>
      <c r="K3731" s="245"/>
      <c r="L3731" s="250"/>
      <c r="M3731" s="251"/>
      <c r="N3731" s="252"/>
      <c r="O3731" s="252"/>
      <c r="P3731" s="252"/>
      <c r="Q3731" s="252"/>
      <c r="R3731" s="252"/>
      <c r="S3731" s="252"/>
      <c r="T3731" s="253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54" t="s">
        <v>153</v>
      </c>
      <c r="AU3731" s="254" t="s">
        <v>79</v>
      </c>
      <c r="AV3731" s="14" t="s">
        <v>79</v>
      </c>
      <c r="AW3731" s="14" t="s">
        <v>31</v>
      </c>
      <c r="AX3731" s="14" t="s">
        <v>69</v>
      </c>
      <c r="AY3731" s="254" t="s">
        <v>142</v>
      </c>
    </row>
    <row r="3732" s="15" customFormat="1">
      <c r="A3732" s="15"/>
      <c r="B3732" s="255"/>
      <c r="C3732" s="256"/>
      <c r="D3732" s="235" t="s">
        <v>153</v>
      </c>
      <c r="E3732" s="257" t="s">
        <v>19</v>
      </c>
      <c r="F3732" s="258" t="s">
        <v>158</v>
      </c>
      <c r="G3732" s="256"/>
      <c r="H3732" s="259">
        <v>20.899999999999999</v>
      </c>
      <c r="I3732" s="260"/>
      <c r="J3732" s="256"/>
      <c r="K3732" s="256"/>
      <c r="L3732" s="261"/>
      <c r="M3732" s="262"/>
      <c r="N3732" s="263"/>
      <c r="O3732" s="263"/>
      <c r="P3732" s="263"/>
      <c r="Q3732" s="263"/>
      <c r="R3732" s="263"/>
      <c r="S3732" s="263"/>
      <c r="T3732" s="264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T3732" s="265" t="s">
        <v>153</v>
      </c>
      <c r="AU3732" s="265" t="s">
        <v>79</v>
      </c>
      <c r="AV3732" s="15" t="s">
        <v>149</v>
      </c>
      <c r="AW3732" s="15" t="s">
        <v>31</v>
      </c>
      <c r="AX3732" s="15" t="s">
        <v>77</v>
      </c>
      <c r="AY3732" s="265" t="s">
        <v>142</v>
      </c>
    </row>
    <row r="3733" s="2" customFormat="1" ht="16.5" customHeight="1">
      <c r="A3733" s="41"/>
      <c r="B3733" s="42"/>
      <c r="C3733" s="277" t="s">
        <v>5492</v>
      </c>
      <c r="D3733" s="277" t="s">
        <v>275</v>
      </c>
      <c r="E3733" s="278" t="s">
        <v>5493</v>
      </c>
      <c r="F3733" s="279" t="s">
        <v>5494</v>
      </c>
      <c r="G3733" s="280" t="s">
        <v>3810</v>
      </c>
      <c r="H3733" s="281">
        <v>73.150000000000006</v>
      </c>
      <c r="I3733" s="282"/>
      <c r="J3733" s="283">
        <f>ROUND(I3733*H3733,2)</f>
        <v>0</v>
      </c>
      <c r="K3733" s="279" t="s">
        <v>148</v>
      </c>
      <c r="L3733" s="284"/>
      <c r="M3733" s="285" t="s">
        <v>19</v>
      </c>
      <c r="N3733" s="286" t="s">
        <v>40</v>
      </c>
      <c r="O3733" s="87"/>
      <c r="P3733" s="224">
        <f>O3733*H3733</f>
        <v>0</v>
      </c>
      <c r="Q3733" s="224">
        <v>0.001</v>
      </c>
      <c r="R3733" s="224">
        <f>Q3733*H3733</f>
        <v>0.073150000000000007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349</v>
      </c>
      <c r="AT3733" s="226" t="s">
        <v>275</v>
      </c>
      <c r="AU3733" s="226" t="s">
        <v>79</v>
      </c>
      <c r="AY3733" s="20" t="s">
        <v>142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77</v>
      </c>
      <c r="BK3733" s="227">
        <f>ROUND(I3733*H3733,2)</f>
        <v>0</v>
      </c>
      <c r="BL3733" s="20" t="s">
        <v>248</v>
      </c>
      <c r="BM3733" s="226" t="s">
        <v>5495</v>
      </c>
    </row>
    <row r="3734" s="14" customFormat="1">
      <c r="A3734" s="14"/>
      <c r="B3734" s="244"/>
      <c r="C3734" s="245"/>
      <c r="D3734" s="235" t="s">
        <v>153</v>
      </c>
      <c r="E3734" s="246" t="s">
        <v>19</v>
      </c>
      <c r="F3734" s="247" t="s">
        <v>5496</v>
      </c>
      <c r="G3734" s="245"/>
      <c r="H3734" s="248">
        <v>73.150000000000006</v>
      </c>
      <c r="I3734" s="249"/>
      <c r="J3734" s="245"/>
      <c r="K3734" s="245"/>
      <c r="L3734" s="250"/>
      <c r="M3734" s="251"/>
      <c r="N3734" s="252"/>
      <c r="O3734" s="252"/>
      <c r="P3734" s="252"/>
      <c r="Q3734" s="252"/>
      <c r="R3734" s="252"/>
      <c r="S3734" s="252"/>
      <c r="T3734" s="253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4" t="s">
        <v>153</v>
      </c>
      <c r="AU3734" s="254" t="s">
        <v>79</v>
      </c>
      <c r="AV3734" s="14" t="s">
        <v>79</v>
      </c>
      <c r="AW3734" s="14" t="s">
        <v>31</v>
      </c>
      <c r="AX3734" s="14" t="s">
        <v>77</v>
      </c>
      <c r="AY3734" s="254" t="s">
        <v>142</v>
      </c>
    </row>
    <row r="3735" s="2" customFormat="1" ht="16.5" customHeight="1">
      <c r="A3735" s="41"/>
      <c r="B3735" s="42"/>
      <c r="C3735" s="215" t="s">
        <v>5497</v>
      </c>
      <c r="D3735" s="215" t="s">
        <v>144</v>
      </c>
      <c r="E3735" s="216" t="s">
        <v>5498</v>
      </c>
      <c r="F3735" s="217" t="s">
        <v>5499</v>
      </c>
      <c r="G3735" s="218" t="s">
        <v>176</v>
      </c>
      <c r="H3735" s="219">
        <v>36.555</v>
      </c>
      <c r="I3735" s="220"/>
      <c r="J3735" s="221">
        <f>ROUND(I3735*H3735,2)</f>
        <v>0</v>
      </c>
      <c r="K3735" s="217" t="s">
        <v>148</v>
      </c>
      <c r="L3735" s="47"/>
      <c r="M3735" s="222" t="s">
        <v>19</v>
      </c>
      <c r="N3735" s="223" t="s">
        <v>40</v>
      </c>
      <c r="O3735" s="87"/>
      <c r="P3735" s="224">
        <f>O3735*H3735</f>
        <v>0</v>
      </c>
      <c r="Q3735" s="224">
        <v>0.00017000000000000001</v>
      </c>
      <c r="R3735" s="224">
        <f>Q3735*H3735</f>
        <v>0.0062143500000000004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248</v>
      </c>
      <c r="AT3735" s="226" t="s">
        <v>144</v>
      </c>
      <c r="AU3735" s="226" t="s">
        <v>79</v>
      </c>
      <c r="AY3735" s="20" t="s">
        <v>142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77</v>
      </c>
      <c r="BK3735" s="227">
        <f>ROUND(I3735*H3735,2)</f>
        <v>0</v>
      </c>
      <c r="BL3735" s="20" t="s">
        <v>248</v>
      </c>
      <c r="BM3735" s="226" t="s">
        <v>5500</v>
      </c>
    </row>
    <row r="3736" s="2" customFormat="1">
      <c r="A3736" s="41"/>
      <c r="B3736" s="42"/>
      <c r="C3736" s="43"/>
      <c r="D3736" s="228" t="s">
        <v>151</v>
      </c>
      <c r="E3736" s="43"/>
      <c r="F3736" s="229" t="s">
        <v>5501</v>
      </c>
      <c r="G3736" s="43"/>
      <c r="H3736" s="43"/>
      <c r="I3736" s="230"/>
      <c r="J3736" s="43"/>
      <c r="K3736" s="43"/>
      <c r="L3736" s="47"/>
      <c r="M3736" s="231"/>
      <c r="N3736" s="232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151</v>
      </c>
      <c r="AU3736" s="20" t="s">
        <v>79</v>
      </c>
    </row>
    <row r="3737" s="13" customFormat="1">
      <c r="A3737" s="13"/>
      <c r="B3737" s="233"/>
      <c r="C3737" s="234"/>
      <c r="D3737" s="235" t="s">
        <v>153</v>
      </c>
      <c r="E3737" s="236" t="s">
        <v>19</v>
      </c>
      <c r="F3737" s="237" t="s">
        <v>664</v>
      </c>
      <c r="G3737" s="234"/>
      <c r="H3737" s="236" t="s">
        <v>19</v>
      </c>
      <c r="I3737" s="238"/>
      <c r="J3737" s="234"/>
      <c r="K3737" s="234"/>
      <c r="L3737" s="239"/>
      <c r="M3737" s="240"/>
      <c r="N3737" s="241"/>
      <c r="O3737" s="241"/>
      <c r="P3737" s="241"/>
      <c r="Q3737" s="241"/>
      <c r="R3737" s="241"/>
      <c r="S3737" s="241"/>
      <c r="T3737" s="242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3" t="s">
        <v>153</v>
      </c>
      <c r="AU3737" s="243" t="s">
        <v>79</v>
      </c>
      <c r="AV3737" s="13" t="s">
        <v>77</v>
      </c>
      <c r="AW3737" s="13" t="s">
        <v>31</v>
      </c>
      <c r="AX3737" s="13" t="s">
        <v>69</v>
      </c>
      <c r="AY3737" s="243" t="s">
        <v>142</v>
      </c>
    </row>
    <row r="3738" s="14" customFormat="1">
      <c r="A3738" s="14"/>
      <c r="B3738" s="244"/>
      <c r="C3738" s="245"/>
      <c r="D3738" s="235" t="s">
        <v>153</v>
      </c>
      <c r="E3738" s="246" t="s">
        <v>19</v>
      </c>
      <c r="F3738" s="247" t="s">
        <v>5502</v>
      </c>
      <c r="G3738" s="245"/>
      <c r="H3738" s="248">
        <v>3.8999999999999999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153</v>
      </c>
      <c r="AU3738" s="254" t="s">
        <v>79</v>
      </c>
      <c r="AV3738" s="14" t="s">
        <v>79</v>
      </c>
      <c r="AW3738" s="14" t="s">
        <v>31</v>
      </c>
      <c r="AX3738" s="14" t="s">
        <v>69</v>
      </c>
      <c r="AY3738" s="254" t="s">
        <v>142</v>
      </c>
    </row>
    <row r="3739" s="14" customFormat="1">
      <c r="A3739" s="14"/>
      <c r="B3739" s="244"/>
      <c r="C3739" s="245"/>
      <c r="D3739" s="235" t="s">
        <v>153</v>
      </c>
      <c r="E3739" s="246" t="s">
        <v>19</v>
      </c>
      <c r="F3739" s="247" t="s">
        <v>5503</v>
      </c>
      <c r="G3739" s="245"/>
      <c r="H3739" s="248">
        <v>13.6</v>
      </c>
      <c r="I3739" s="249"/>
      <c r="J3739" s="245"/>
      <c r="K3739" s="245"/>
      <c r="L3739" s="250"/>
      <c r="M3739" s="251"/>
      <c r="N3739" s="252"/>
      <c r="O3739" s="252"/>
      <c r="P3739" s="252"/>
      <c r="Q3739" s="252"/>
      <c r="R3739" s="252"/>
      <c r="S3739" s="252"/>
      <c r="T3739" s="253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4" t="s">
        <v>153</v>
      </c>
      <c r="AU3739" s="254" t="s">
        <v>79</v>
      </c>
      <c r="AV3739" s="14" t="s">
        <v>79</v>
      </c>
      <c r="AW3739" s="14" t="s">
        <v>31</v>
      </c>
      <c r="AX3739" s="14" t="s">
        <v>69</v>
      </c>
      <c r="AY3739" s="254" t="s">
        <v>142</v>
      </c>
    </row>
    <row r="3740" s="13" customFormat="1">
      <c r="A3740" s="13"/>
      <c r="B3740" s="233"/>
      <c r="C3740" s="234"/>
      <c r="D3740" s="235" t="s">
        <v>153</v>
      </c>
      <c r="E3740" s="236" t="s">
        <v>19</v>
      </c>
      <c r="F3740" s="237" t="s">
        <v>573</v>
      </c>
      <c r="G3740" s="234"/>
      <c r="H3740" s="236" t="s">
        <v>19</v>
      </c>
      <c r="I3740" s="238"/>
      <c r="J3740" s="234"/>
      <c r="K3740" s="234"/>
      <c r="L3740" s="239"/>
      <c r="M3740" s="240"/>
      <c r="N3740" s="241"/>
      <c r="O3740" s="241"/>
      <c r="P3740" s="241"/>
      <c r="Q3740" s="241"/>
      <c r="R3740" s="241"/>
      <c r="S3740" s="241"/>
      <c r="T3740" s="242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3" t="s">
        <v>153</v>
      </c>
      <c r="AU3740" s="243" t="s">
        <v>79</v>
      </c>
      <c r="AV3740" s="13" t="s">
        <v>77</v>
      </c>
      <c r="AW3740" s="13" t="s">
        <v>31</v>
      </c>
      <c r="AX3740" s="13" t="s">
        <v>69</v>
      </c>
      <c r="AY3740" s="243" t="s">
        <v>142</v>
      </c>
    </row>
    <row r="3741" s="14" customFormat="1">
      <c r="A3741" s="14"/>
      <c r="B3741" s="244"/>
      <c r="C3741" s="245"/>
      <c r="D3741" s="235" t="s">
        <v>153</v>
      </c>
      <c r="E3741" s="246" t="s">
        <v>19</v>
      </c>
      <c r="F3741" s="247" t="s">
        <v>5504</v>
      </c>
      <c r="G3741" s="245"/>
      <c r="H3741" s="248">
        <v>10.76</v>
      </c>
      <c r="I3741" s="249"/>
      <c r="J3741" s="245"/>
      <c r="K3741" s="245"/>
      <c r="L3741" s="250"/>
      <c r="M3741" s="251"/>
      <c r="N3741" s="252"/>
      <c r="O3741" s="252"/>
      <c r="P3741" s="252"/>
      <c r="Q3741" s="252"/>
      <c r="R3741" s="252"/>
      <c r="S3741" s="252"/>
      <c r="T3741" s="253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4" t="s">
        <v>153</v>
      </c>
      <c r="AU3741" s="254" t="s">
        <v>79</v>
      </c>
      <c r="AV3741" s="14" t="s">
        <v>79</v>
      </c>
      <c r="AW3741" s="14" t="s">
        <v>31</v>
      </c>
      <c r="AX3741" s="14" t="s">
        <v>69</v>
      </c>
      <c r="AY3741" s="254" t="s">
        <v>142</v>
      </c>
    </row>
    <row r="3742" s="13" customFormat="1">
      <c r="A3742" s="13"/>
      <c r="B3742" s="233"/>
      <c r="C3742" s="234"/>
      <c r="D3742" s="235" t="s">
        <v>153</v>
      </c>
      <c r="E3742" s="236" t="s">
        <v>19</v>
      </c>
      <c r="F3742" s="237" t="s">
        <v>901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153</v>
      </c>
      <c r="AU3742" s="243" t="s">
        <v>79</v>
      </c>
      <c r="AV3742" s="13" t="s">
        <v>77</v>
      </c>
      <c r="AW3742" s="13" t="s">
        <v>31</v>
      </c>
      <c r="AX3742" s="13" t="s">
        <v>69</v>
      </c>
      <c r="AY3742" s="243" t="s">
        <v>142</v>
      </c>
    </row>
    <row r="3743" s="14" customFormat="1">
      <c r="A3743" s="14"/>
      <c r="B3743" s="244"/>
      <c r="C3743" s="245"/>
      <c r="D3743" s="235" t="s">
        <v>153</v>
      </c>
      <c r="E3743" s="246" t="s">
        <v>19</v>
      </c>
      <c r="F3743" s="247" t="s">
        <v>5505</v>
      </c>
      <c r="G3743" s="245"/>
      <c r="H3743" s="248">
        <v>8.2949999999999999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153</v>
      </c>
      <c r="AU3743" s="254" t="s">
        <v>79</v>
      </c>
      <c r="AV3743" s="14" t="s">
        <v>79</v>
      </c>
      <c r="AW3743" s="14" t="s">
        <v>31</v>
      </c>
      <c r="AX3743" s="14" t="s">
        <v>69</v>
      </c>
      <c r="AY3743" s="254" t="s">
        <v>142</v>
      </c>
    </row>
    <row r="3744" s="15" customFormat="1">
      <c r="A3744" s="15"/>
      <c r="B3744" s="255"/>
      <c r="C3744" s="256"/>
      <c r="D3744" s="235" t="s">
        <v>153</v>
      </c>
      <c r="E3744" s="257" t="s">
        <v>19</v>
      </c>
      <c r="F3744" s="258" t="s">
        <v>158</v>
      </c>
      <c r="G3744" s="256"/>
      <c r="H3744" s="259">
        <v>36.555</v>
      </c>
      <c r="I3744" s="260"/>
      <c r="J3744" s="256"/>
      <c r="K3744" s="256"/>
      <c r="L3744" s="261"/>
      <c r="M3744" s="262"/>
      <c r="N3744" s="263"/>
      <c r="O3744" s="263"/>
      <c r="P3744" s="263"/>
      <c r="Q3744" s="263"/>
      <c r="R3744" s="263"/>
      <c r="S3744" s="263"/>
      <c r="T3744" s="264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T3744" s="265" t="s">
        <v>153</v>
      </c>
      <c r="AU3744" s="265" t="s">
        <v>79</v>
      </c>
      <c r="AV3744" s="15" t="s">
        <v>149</v>
      </c>
      <c r="AW3744" s="15" t="s">
        <v>31</v>
      </c>
      <c r="AX3744" s="15" t="s">
        <v>77</v>
      </c>
      <c r="AY3744" s="265" t="s">
        <v>142</v>
      </c>
    </row>
    <row r="3745" s="2" customFormat="1" ht="16.5" customHeight="1">
      <c r="A3745" s="41"/>
      <c r="B3745" s="42"/>
      <c r="C3745" s="277" t="s">
        <v>5506</v>
      </c>
      <c r="D3745" s="277" t="s">
        <v>275</v>
      </c>
      <c r="E3745" s="278" t="s">
        <v>5507</v>
      </c>
      <c r="F3745" s="279" t="s">
        <v>5508</v>
      </c>
      <c r="G3745" s="280" t="s">
        <v>176</v>
      </c>
      <c r="H3745" s="281">
        <v>38.383000000000003</v>
      </c>
      <c r="I3745" s="282"/>
      <c r="J3745" s="283">
        <f>ROUND(I3745*H3745,2)</f>
        <v>0</v>
      </c>
      <c r="K3745" s="279" t="s">
        <v>148</v>
      </c>
      <c r="L3745" s="284"/>
      <c r="M3745" s="285" t="s">
        <v>19</v>
      </c>
      <c r="N3745" s="286" t="s">
        <v>40</v>
      </c>
      <c r="O3745" s="87"/>
      <c r="P3745" s="224">
        <f>O3745*H3745</f>
        <v>0</v>
      </c>
      <c r="Q3745" s="224">
        <v>5.0000000000000002E-05</v>
      </c>
      <c r="R3745" s="224">
        <f>Q3745*H3745</f>
        <v>0.0019191500000000003</v>
      </c>
      <c r="S3745" s="224">
        <v>0</v>
      </c>
      <c r="T3745" s="225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6" t="s">
        <v>349</v>
      </c>
      <c r="AT3745" s="226" t="s">
        <v>275</v>
      </c>
      <c r="AU3745" s="226" t="s">
        <v>79</v>
      </c>
      <c r="AY3745" s="20" t="s">
        <v>142</v>
      </c>
      <c r="BE3745" s="227">
        <f>IF(N3745="základní",J3745,0)</f>
        <v>0</v>
      </c>
      <c r="BF3745" s="227">
        <f>IF(N3745="snížená",J3745,0)</f>
        <v>0</v>
      </c>
      <c r="BG3745" s="227">
        <f>IF(N3745="zákl. přenesená",J3745,0)</f>
        <v>0</v>
      </c>
      <c r="BH3745" s="227">
        <f>IF(N3745="sníž. přenesená",J3745,0)</f>
        <v>0</v>
      </c>
      <c r="BI3745" s="227">
        <f>IF(N3745="nulová",J3745,0)</f>
        <v>0</v>
      </c>
      <c r="BJ3745" s="20" t="s">
        <v>77</v>
      </c>
      <c r="BK3745" s="227">
        <f>ROUND(I3745*H3745,2)</f>
        <v>0</v>
      </c>
      <c r="BL3745" s="20" t="s">
        <v>248</v>
      </c>
      <c r="BM3745" s="226" t="s">
        <v>5509</v>
      </c>
    </row>
    <row r="3746" s="14" customFormat="1">
      <c r="A3746" s="14"/>
      <c r="B3746" s="244"/>
      <c r="C3746" s="245"/>
      <c r="D3746" s="235" t="s">
        <v>153</v>
      </c>
      <c r="E3746" s="246" t="s">
        <v>19</v>
      </c>
      <c r="F3746" s="247" t="s">
        <v>5510</v>
      </c>
      <c r="G3746" s="245"/>
      <c r="H3746" s="248">
        <v>38.383000000000003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153</v>
      </c>
      <c r="AU3746" s="254" t="s">
        <v>79</v>
      </c>
      <c r="AV3746" s="14" t="s">
        <v>79</v>
      </c>
      <c r="AW3746" s="14" t="s">
        <v>31</v>
      </c>
      <c r="AX3746" s="14" t="s">
        <v>77</v>
      </c>
      <c r="AY3746" s="254" t="s">
        <v>142</v>
      </c>
    </row>
    <row r="3747" s="2" customFormat="1" ht="16.5" customHeight="1">
      <c r="A3747" s="41"/>
      <c r="B3747" s="42"/>
      <c r="C3747" s="215" t="s">
        <v>1164</v>
      </c>
      <c r="D3747" s="215" t="s">
        <v>144</v>
      </c>
      <c r="E3747" s="216" t="s">
        <v>5511</v>
      </c>
      <c r="F3747" s="217" t="s">
        <v>5512</v>
      </c>
      <c r="G3747" s="218" t="s">
        <v>176</v>
      </c>
      <c r="H3747" s="219">
        <v>9.3000000000000007</v>
      </c>
      <c r="I3747" s="220"/>
      <c r="J3747" s="221">
        <f>ROUND(I3747*H3747,2)</f>
        <v>0</v>
      </c>
      <c r="K3747" s="217" t="s">
        <v>19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0.00017000000000000001</v>
      </c>
      <c r="R3747" s="224">
        <f>Q3747*H3747</f>
        <v>0.0015810000000000002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248</v>
      </c>
      <c r="AT3747" s="226" t="s">
        <v>144</v>
      </c>
      <c r="AU3747" s="226" t="s">
        <v>79</v>
      </c>
      <c r="AY3747" s="20" t="s">
        <v>142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77</v>
      </c>
      <c r="BK3747" s="227">
        <f>ROUND(I3747*H3747,2)</f>
        <v>0</v>
      </c>
      <c r="BL3747" s="20" t="s">
        <v>248</v>
      </c>
      <c r="BM3747" s="226" t="s">
        <v>5513</v>
      </c>
    </row>
    <row r="3748" s="13" customFormat="1">
      <c r="A3748" s="13"/>
      <c r="B3748" s="233"/>
      <c r="C3748" s="234"/>
      <c r="D3748" s="235" t="s">
        <v>153</v>
      </c>
      <c r="E3748" s="236" t="s">
        <v>19</v>
      </c>
      <c r="F3748" s="237" t="s">
        <v>5514</v>
      </c>
      <c r="G3748" s="234"/>
      <c r="H3748" s="236" t="s">
        <v>19</v>
      </c>
      <c r="I3748" s="238"/>
      <c r="J3748" s="234"/>
      <c r="K3748" s="234"/>
      <c r="L3748" s="239"/>
      <c r="M3748" s="240"/>
      <c r="N3748" s="241"/>
      <c r="O3748" s="241"/>
      <c r="P3748" s="241"/>
      <c r="Q3748" s="241"/>
      <c r="R3748" s="241"/>
      <c r="S3748" s="241"/>
      <c r="T3748" s="242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3" t="s">
        <v>153</v>
      </c>
      <c r="AU3748" s="243" t="s">
        <v>79</v>
      </c>
      <c r="AV3748" s="13" t="s">
        <v>77</v>
      </c>
      <c r="AW3748" s="13" t="s">
        <v>31</v>
      </c>
      <c r="AX3748" s="13" t="s">
        <v>69</v>
      </c>
      <c r="AY3748" s="243" t="s">
        <v>142</v>
      </c>
    </row>
    <row r="3749" s="14" customFormat="1">
      <c r="A3749" s="14"/>
      <c r="B3749" s="244"/>
      <c r="C3749" s="245"/>
      <c r="D3749" s="235" t="s">
        <v>153</v>
      </c>
      <c r="E3749" s="246" t="s">
        <v>19</v>
      </c>
      <c r="F3749" s="247" t="s">
        <v>5515</v>
      </c>
      <c r="G3749" s="245"/>
      <c r="H3749" s="248">
        <v>9.3000000000000007</v>
      </c>
      <c r="I3749" s="249"/>
      <c r="J3749" s="245"/>
      <c r="K3749" s="245"/>
      <c r="L3749" s="250"/>
      <c r="M3749" s="251"/>
      <c r="N3749" s="252"/>
      <c r="O3749" s="252"/>
      <c r="P3749" s="252"/>
      <c r="Q3749" s="252"/>
      <c r="R3749" s="252"/>
      <c r="S3749" s="252"/>
      <c r="T3749" s="253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4" t="s">
        <v>153</v>
      </c>
      <c r="AU3749" s="254" t="s">
        <v>79</v>
      </c>
      <c r="AV3749" s="14" t="s">
        <v>79</v>
      </c>
      <c r="AW3749" s="14" t="s">
        <v>31</v>
      </c>
      <c r="AX3749" s="14" t="s">
        <v>69</v>
      </c>
      <c r="AY3749" s="254" t="s">
        <v>142</v>
      </c>
    </row>
    <row r="3750" s="15" customFormat="1">
      <c r="A3750" s="15"/>
      <c r="B3750" s="255"/>
      <c r="C3750" s="256"/>
      <c r="D3750" s="235" t="s">
        <v>153</v>
      </c>
      <c r="E3750" s="257" t="s">
        <v>19</v>
      </c>
      <c r="F3750" s="258" t="s">
        <v>158</v>
      </c>
      <c r="G3750" s="256"/>
      <c r="H3750" s="259">
        <v>9.3000000000000007</v>
      </c>
      <c r="I3750" s="260"/>
      <c r="J3750" s="256"/>
      <c r="K3750" s="256"/>
      <c r="L3750" s="261"/>
      <c r="M3750" s="262"/>
      <c r="N3750" s="263"/>
      <c r="O3750" s="263"/>
      <c r="P3750" s="263"/>
      <c r="Q3750" s="263"/>
      <c r="R3750" s="263"/>
      <c r="S3750" s="263"/>
      <c r="T3750" s="264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  <c r="AE3750" s="15"/>
      <c r="AT3750" s="265" t="s">
        <v>153</v>
      </c>
      <c r="AU3750" s="265" t="s">
        <v>79</v>
      </c>
      <c r="AV3750" s="15" t="s">
        <v>149</v>
      </c>
      <c r="AW3750" s="15" t="s">
        <v>31</v>
      </c>
      <c r="AX3750" s="15" t="s">
        <v>77</v>
      </c>
      <c r="AY3750" s="265" t="s">
        <v>142</v>
      </c>
    </row>
    <row r="3751" s="2" customFormat="1" ht="24.15" customHeight="1">
      <c r="A3751" s="41"/>
      <c r="B3751" s="42"/>
      <c r="C3751" s="215" t="s">
        <v>5516</v>
      </c>
      <c r="D3751" s="215" t="s">
        <v>144</v>
      </c>
      <c r="E3751" s="216" t="s">
        <v>5517</v>
      </c>
      <c r="F3751" s="217" t="s">
        <v>5518</v>
      </c>
      <c r="G3751" s="218" t="s">
        <v>3326</v>
      </c>
      <c r="H3751" s="294"/>
      <c r="I3751" s="220"/>
      <c r="J3751" s="221">
        <f>ROUND(I3751*H3751,2)</f>
        <v>0</v>
      </c>
      <c r="K3751" s="217" t="s">
        <v>148</v>
      </c>
      <c r="L3751" s="47"/>
      <c r="M3751" s="222" t="s">
        <v>19</v>
      </c>
      <c r="N3751" s="223" t="s">
        <v>40</v>
      </c>
      <c r="O3751" s="87"/>
      <c r="P3751" s="224">
        <f>O3751*H3751</f>
        <v>0</v>
      </c>
      <c r="Q3751" s="224">
        <v>0</v>
      </c>
      <c r="R3751" s="224">
        <f>Q3751*H3751</f>
        <v>0</v>
      </c>
      <c r="S3751" s="224">
        <v>0</v>
      </c>
      <c r="T3751" s="225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6" t="s">
        <v>248</v>
      </c>
      <c r="AT3751" s="226" t="s">
        <v>144</v>
      </c>
      <c r="AU3751" s="226" t="s">
        <v>79</v>
      </c>
      <c r="AY3751" s="20" t="s">
        <v>142</v>
      </c>
      <c r="BE3751" s="227">
        <f>IF(N3751="základní",J3751,0)</f>
        <v>0</v>
      </c>
      <c r="BF3751" s="227">
        <f>IF(N3751="snížená",J3751,0)</f>
        <v>0</v>
      </c>
      <c r="BG3751" s="227">
        <f>IF(N3751="zákl. přenesená",J3751,0)</f>
        <v>0</v>
      </c>
      <c r="BH3751" s="227">
        <f>IF(N3751="sníž. přenesená",J3751,0)</f>
        <v>0</v>
      </c>
      <c r="BI3751" s="227">
        <f>IF(N3751="nulová",J3751,0)</f>
        <v>0</v>
      </c>
      <c r="BJ3751" s="20" t="s">
        <v>77</v>
      </c>
      <c r="BK3751" s="227">
        <f>ROUND(I3751*H3751,2)</f>
        <v>0</v>
      </c>
      <c r="BL3751" s="20" t="s">
        <v>248</v>
      </c>
      <c r="BM3751" s="226" t="s">
        <v>5519</v>
      </c>
    </row>
    <row r="3752" s="2" customFormat="1">
      <c r="A3752" s="41"/>
      <c r="B3752" s="42"/>
      <c r="C3752" s="43"/>
      <c r="D3752" s="228" t="s">
        <v>151</v>
      </c>
      <c r="E3752" s="43"/>
      <c r="F3752" s="229" t="s">
        <v>5520</v>
      </c>
      <c r="G3752" s="43"/>
      <c r="H3752" s="43"/>
      <c r="I3752" s="230"/>
      <c r="J3752" s="43"/>
      <c r="K3752" s="43"/>
      <c r="L3752" s="47"/>
      <c r="M3752" s="231"/>
      <c r="N3752" s="232"/>
      <c r="O3752" s="87"/>
      <c r="P3752" s="87"/>
      <c r="Q3752" s="87"/>
      <c r="R3752" s="87"/>
      <c r="S3752" s="87"/>
      <c r="T3752" s="88"/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T3752" s="20" t="s">
        <v>151</v>
      </c>
      <c r="AU3752" s="20" t="s">
        <v>79</v>
      </c>
    </row>
    <row r="3753" s="12" customFormat="1" ht="22.8" customHeight="1">
      <c r="A3753" s="12"/>
      <c r="B3753" s="199"/>
      <c r="C3753" s="200"/>
      <c r="D3753" s="201" t="s">
        <v>68</v>
      </c>
      <c r="E3753" s="213" t="s">
        <v>1164</v>
      </c>
      <c r="F3753" s="213" t="s">
        <v>1165</v>
      </c>
      <c r="G3753" s="200"/>
      <c r="H3753" s="200"/>
      <c r="I3753" s="203"/>
      <c r="J3753" s="214">
        <f>BK3753</f>
        <v>0</v>
      </c>
      <c r="K3753" s="200"/>
      <c r="L3753" s="205"/>
      <c r="M3753" s="206"/>
      <c r="N3753" s="207"/>
      <c r="O3753" s="207"/>
      <c r="P3753" s="208">
        <f>SUM(P3754:P3939)</f>
        <v>0</v>
      </c>
      <c r="Q3753" s="207"/>
      <c r="R3753" s="208">
        <f>SUM(R3754:R3939)</f>
        <v>7.0524024600000015</v>
      </c>
      <c r="S3753" s="207"/>
      <c r="T3753" s="209">
        <f>SUM(T3754:T3939)</f>
        <v>0</v>
      </c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R3753" s="210" t="s">
        <v>79</v>
      </c>
      <c r="AT3753" s="211" t="s">
        <v>68</v>
      </c>
      <c r="AU3753" s="211" t="s">
        <v>77</v>
      </c>
      <c r="AY3753" s="210" t="s">
        <v>142</v>
      </c>
      <c r="BK3753" s="212">
        <f>SUM(BK3754:BK3939)</f>
        <v>0</v>
      </c>
    </row>
    <row r="3754" s="2" customFormat="1" ht="21.75" customHeight="1">
      <c r="A3754" s="41"/>
      <c r="B3754" s="42"/>
      <c r="C3754" s="215" t="s">
        <v>5521</v>
      </c>
      <c r="D3754" s="215" t="s">
        <v>144</v>
      </c>
      <c r="E3754" s="216" t="s">
        <v>5522</v>
      </c>
      <c r="F3754" s="217" t="s">
        <v>5523</v>
      </c>
      <c r="G3754" s="218" t="s">
        <v>147</v>
      </c>
      <c r="H3754" s="219">
        <v>40.299999999999997</v>
      </c>
      <c r="I3754" s="220"/>
      <c r="J3754" s="221">
        <f>ROUND(I3754*H3754,2)</f>
        <v>0</v>
      </c>
      <c r="K3754" s="217" t="s">
        <v>148</v>
      </c>
      <c r="L3754" s="47"/>
      <c r="M3754" s="222" t="s">
        <v>19</v>
      </c>
      <c r="N3754" s="223" t="s">
        <v>40</v>
      </c>
      <c r="O3754" s="87"/>
      <c r="P3754" s="224">
        <f>O3754*H3754</f>
        <v>0</v>
      </c>
      <c r="Q3754" s="224">
        <v>0</v>
      </c>
      <c r="R3754" s="224">
        <f>Q3754*H3754</f>
        <v>0</v>
      </c>
      <c r="S3754" s="224">
        <v>0</v>
      </c>
      <c r="T3754" s="225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6" t="s">
        <v>248</v>
      </c>
      <c r="AT3754" s="226" t="s">
        <v>144</v>
      </c>
      <c r="AU3754" s="226" t="s">
        <v>79</v>
      </c>
      <c r="AY3754" s="20" t="s">
        <v>142</v>
      </c>
      <c r="BE3754" s="227">
        <f>IF(N3754="základní",J3754,0)</f>
        <v>0</v>
      </c>
      <c r="BF3754" s="227">
        <f>IF(N3754="snížená",J3754,0)</f>
        <v>0</v>
      </c>
      <c r="BG3754" s="227">
        <f>IF(N3754="zákl. přenesená",J3754,0)</f>
        <v>0</v>
      </c>
      <c r="BH3754" s="227">
        <f>IF(N3754="sníž. přenesená",J3754,0)</f>
        <v>0</v>
      </c>
      <c r="BI3754" s="227">
        <f>IF(N3754="nulová",J3754,0)</f>
        <v>0</v>
      </c>
      <c r="BJ3754" s="20" t="s">
        <v>77</v>
      </c>
      <c r="BK3754" s="227">
        <f>ROUND(I3754*H3754,2)</f>
        <v>0</v>
      </c>
      <c r="BL3754" s="20" t="s">
        <v>248</v>
      </c>
      <c r="BM3754" s="226" t="s">
        <v>5524</v>
      </c>
    </row>
    <row r="3755" s="2" customFormat="1">
      <c r="A3755" s="41"/>
      <c r="B3755" s="42"/>
      <c r="C3755" s="43"/>
      <c r="D3755" s="228" t="s">
        <v>151</v>
      </c>
      <c r="E3755" s="43"/>
      <c r="F3755" s="229" t="s">
        <v>5525</v>
      </c>
      <c r="G3755" s="43"/>
      <c r="H3755" s="43"/>
      <c r="I3755" s="230"/>
      <c r="J3755" s="43"/>
      <c r="K3755" s="43"/>
      <c r="L3755" s="47"/>
      <c r="M3755" s="231"/>
      <c r="N3755" s="232"/>
      <c r="O3755" s="87"/>
      <c r="P3755" s="87"/>
      <c r="Q3755" s="87"/>
      <c r="R3755" s="87"/>
      <c r="S3755" s="87"/>
      <c r="T3755" s="88"/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T3755" s="20" t="s">
        <v>151</v>
      </c>
      <c r="AU3755" s="20" t="s">
        <v>79</v>
      </c>
    </row>
    <row r="3756" s="13" customFormat="1">
      <c r="A3756" s="13"/>
      <c r="B3756" s="233"/>
      <c r="C3756" s="234"/>
      <c r="D3756" s="235" t="s">
        <v>153</v>
      </c>
      <c r="E3756" s="236" t="s">
        <v>19</v>
      </c>
      <c r="F3756" s="237" t="s">
        <v>5526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153</v>
      </c>
      <c r="AU3756" s="243" t="s">
        <v>79</v>
      </c>
      <c r="AV3756" s="13" t="s">
        <v>77</v>
      </c>
      <c r="AW3756" s="13" t="s">
        <v>31</v>
      </c>
      <c r="AX3756" s="13" t="s">
        <v>69</v>
      </c>
      <c r="AY3756" s="243" t="s">
        <v>142</v>
      </c>
    </row>
    <row r="3757" s="14" customFormat="1">
      <c r="A3757" s="14"/>
      <c r="B3757" s="244"/>
      <c r="C3757" s="245"/>
      <c r="D3757" s="235" t="s">
        <v>153</v>
      </c>
      <c r="E3757" s="246" t="s">
        <v>19</v>
      </c>
      <c r="F3757" s="247" t="s">
        <v>5527</v>
      </c>
      <c r="G3757" s="245"/>
      <c r="H3757" s="248">
        <v>2.7999999999999998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153</v>
      </c>
      <c r="AU3757" s="254" t="s">
        <v>79</v>
      </c>
      <c r="AV3757" s="14" t="s">
        <v>79</v>
      </c>
      <c r="AW3757" s="14" t="s">
        <v>31</v>
      </c>
      <c r="AX3757" s="14" t="s">
        <v>69</v>
      </c>
      <c r="AY3757" s="254" t="s">
        <v>142</v>
      </c>
    </row>
    <row r="3758" s="13" customFormat="1">
      <c r="A3758" s="13"/>
      <c r="B3758" s="233"/>
      <c r="C3758" s="234"/>
      <c r="D3758" s="235" t="s">
        <v>153</v>
      </c>
      <c r="E3758" s="236" t="s">
        <v>19</v>
      </c>
      <c r="F3758" s="237" t="s">
        <v>5437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153</v>
      </c>
      <c r="AU3758" s="243" t="s">
        <v>79</v>
      </c>
      <c r="AV3758" s="13" t="s">
        <v>77</v>
      </c>
      <c r="AW3758" s="13" t="s">
        <v>31</v>
      </c>
      <c r="AX3758" s="13" t="s">
        <v>69</v>
      </c>
      <c r="AY3758" s="243" t="s">
        <v>142</v>
      </c>
    </row>
    <row r="3759" s="14" customFormat="1">
      <c r="A3759" s="14"/>
      <c r="B3759" s="244"/>
      <c r="C3759" s="245"/>
      <c r="D3759" s="235" t="s">
        <v>153</v>
      </c>
      <c r="E3759" s="246" t="s">
        <v>19</v>
      </c>
      <c r="F3759" s="247" t="s">
        <v>5439</v>
      </c>
      <c r="G3759" s="245"/>
      <c r="H3759" s="248">
        <v>37.5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153</v>
      </c>
      <c r="AU3759" s="254" t="s">
        <v>79</v>
      </c>
      <c r="AV3759" s="14" t="s">
        <v>79</v>
      </c>
      <c r="AW3759" s="14" t="s">
        <v>31</v>
      </c>
      <c r="AX3759" s="14" t="s">
        <v>69</v>
      </c>
      <c r="AY3759" s="254" t="s">
        <v>142</v>
      </c>
    </row>
    <row r="3760" s="15" customFormat="1">
      <c r="A3760" s="15"/>
      <c r="B3760" s="255"/>
      <c r="C3760" s="256"/>
      <c r="D3760" s="235" t="s">
        <v>153</v>
      </c>
      <c r="E3760" s="257" t="s">
        <v>19</v>
      </c>
      <c r="F3760" s="258" t="s">
        <v>158</v>
      </c>
      <c r="G3760" s="256"/>
      <c r="H3760" s="259">
        <v>40.299999999999997</v>
      </c>
      <c r="I3760" s="260"/>
      <c r="J3760" s="256"/>
      <c r="K3760" s="256"/>
      <c r="L3760" s="261"/>
      <c r="M3760" s="262"/>
      <c r="N3760" s="263"/>
      <c r="O3760" s="263"/>
      <c r="P3760" s="263"/>
      <c r="Q3760" s="263"/>
      <c r="R3760" s="263"/>
      <c r="S3760" s="263"/>
      <c r="T3760" s="264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T3760" s="265" t="s">
        <v>153</v>
      </c>
      <c r="AU3760" s="265" t="s">
        <v>79</v>
      </c>
      <c r="AV3760" s="15" t="s">
        <v>149</v>
      </c>
      <c r="AW3760" s="15" t="s">
        <v>31</v>
      </c>
      <c r="AX3760" s="15" t="s">
        <v>77</v>
      </c>
      <c r="AY3760" s="265" t="s">
        <v>142</v>
      </c>
    </row>
    <row r="3761" s="2" customFormat="1" ht="24.15" customHeight="1">
      <c r="A3761" s="41"/>
      <c r="B3761" s="42"/>
      <c r="C3761" s="215" t="s">
        <v>5528</v>
      </c>
      <c r="D3761" s="215" t="s">
        <v>144</v>
      </c>
      <c r="E3761" s="216" t="s">
        <v>5529</v>
      </c>
      <c r="F3761" s="217" t="s">
        <v>5530</v>
      </c>
      <c r="G3761" s="218" t="s">
        <v>147</v>
      </c>
      <c r="H3761" s="219">
        <v>39.310000000000002</v>
      </c>
      <c r="I3761" s="220"/>
      <c r="J3761" s="221">
        <f>ROUND(I3761*H3761,2)</f>
        <v>0</v>
      </c>
      <c r="K3761" s="217" t="s">
        <v>389</v>
      </c>
      <c r="L3761" s="47"/>
      <c r="M3761" s="222" t="s">
        <v>19</v>
      </c>
      <c r="N3761" s="223" t="s">
        <v>40</v>
      </c>
      <c r="O3761" s="87"/>
      <c r="P3761" s="224">
        <f>O3761*H3761</f>
        <v>0</v>
      </c>
      <c r="Q3761" s="224">
        <v>0</v>
      </c>
      <c r="R3761" s="224">
        <f>Q3761*H3761</f>
        <v>0</v>
      </c>
      <c r="S3761" s="224">
        <v>0</v>
      </c>
      <c r="T3761" s="225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6" t="s">
        <v>248</v>
      </c>
      <c r="AT3761" s="226" t="s">
        <v>144</v>
      </c>
      <c r="AU3761" s="226" t="s">
        <v>79</v>
      </c>
      <c r="AY3761" s="20" t="s">
        <v>142</v>
      </c>
      <c r="BE3761" s="227">
        <f>IF(N3761="základní",J3761,0)</f>
        <v>0</v>
      </c>
      <c r="BF3761" s="227">
        <f>IF(N3761="snížená",J3761,0)</f>
        <v>0</v>
      </c>
      <c r="BG3761" s="227">
        <f>IF(N3761="zákl. přenesená",J3761,0)</f>
        <v>0</v>
      </c>
      <c r="BH3761" s="227">
        <f>IF(N3761="sníž. přenesená",J3761,0)</f>
        <v>0</v>
      </c>
      <c r="BI3761" s="227">
        <f>IF(N3761="nulová",J3761,0)</f>
        <v>0</v>
      </c>
      <c r="BJ3761" s="20" t="s">
        <v>77</v>
      </c>
      <c r="BK3761" s="227">
        <f>ROUND(I3761*H3761,2)</f>
        <v>0</v>
      </c>
      <c r="BL3761" s="20" t="s">
        <v>248</v>
      </c>
      <c r="BM3761" s="226" t="s">
        <v>5531</v>
      </c>
    </row>
    <row r="3762" s="2" customFormat="1">
      <c r="A3762" s="41"/>
      <c r="B3762" s="42"/>
      <c r="C3762" s="43"/>
      <c r="D3762" s="228" t="s">
        <v>151</v>
      </c>
      <c r="E3762" s="43"/>
      <c r="F3762" s="229" t="s">
        <v>5532</v>
      </c>
      <c r="G3762" s="43"/>
      <c r="H3762" s="43"/>
      <c r="I3762" s="230"/>
      <c r="J3762" s="43"/>
      <c r="K3762" s="43"/>
      <c r="L3762" s="47"/>
      <c r="M3762" s="231"/>
      <c r="N3762" s="232"/>
      <c r="O3762" s="87"/>
      <c r="P3762" s="87"/>
      <c r="Q3762" s="87"/>
      <c r="R3762" s="87"/>
      <c r="S3762" s="87"/>
      <c r="T3762" s="88"/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T3762" s="20" t="s">
        <v>151</v>
      </c>
      <c r="AU3762" s="20" t="s">
        <v>79</v>
      </c>
    </row>
    <row r="3763" s="14" customFormat="1">
      <c r="A3763" s="14"/>
      <c r="B3763" s="244"/>
      <c r="C3763" s="245"/>
      <c r="D3763" s="235" t="s">
        <v>153</v>
      </c>
      <c r="E3763" s="246" t="s">
        <v>19</v>
      </c>
      <c r="F3763" s="247" t="s">
        <v>5533</v>
      </c>
      <c r="G3763" s="245"/>
      <c r="H3763" s="248">
        <v>21.84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153</v>
      </c>
      <c r="AU3763" s="254" t="s">
        <v>79</v>
      </c>
      <c r="AV3763" s="14" t="s">
        <v>79</v>
      </c>
      <c r="AW3763" s="14" t="s">
        <v>31</v>
      </c>
      <c r="AX3763" s="14" t="s">
        <v>69</v>
      </c>
      <c r="AY3763" s="254" t="s">
        <v>142</v>
      </c>
    </row>
    <row r="3764" s="14" customFormat="1">
      <c r="A3764" s="14"/>
      <c r="B3764" s="244"/>
      <c r="C3764" s="245"/>
      <c r="D3764" s="235" t="s">
        <v>153</v>
      </c>
      <c r="E3764" s="246" t="s">
        <v>19</v>
      </c>
      <c r="F3764" s="247" t="s">
        <v>5534</v>
      </c>
      <c r="G3764" s="245"/>
      <c r="H3764" s="248">
        <v>11.815</v>
      </c>
      <c r="I3764" s="249"/>
      <c r="J3764" s="245"/>
      <c r="K3764" s="245"/>
      <c r="L3764" s="250"/>
      <c r="M3764" s="251"/>
      <c r="N3764" s="252"/>
      <c r="O3764" s="252"/>
      <c r="P3764" s="252"/>
      <c r="Q3764" s="252"/>
      <c r="R3764" s="252"/>
      <c r="S3764" s="252"/>
      <c r="T3764" s="253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4" t="s">
        <v>153</v>
      </c>
      <c r="AU3764" s="254" t="s">
        <v>79</v>
      </c>
      <c r="AV3764" s="14" t="s">
        <v>79</v>
      </c>
      <c r="AW3764" s="14" t="s">
        <v>31</v>
      </c>
      <c r="AX3764" s="14" t="s">
        <v>69</v>
      </c>
      <c r="AY3764" s="254" t="s">
        <v>142</v>
      </c>
    </row>
    <row r="3765" s="14" customFormat="1">
      <c r="A3765" s="14"/>
      <c r="B3765" s="244"/>
      <c r="C3765" s="245"/>
      <c r="D3765" s="235" t="s">
        <v>153</v>
      </c>
      <c r="E3765" s="246" t="s">
        <v>19</v>
      </c>
      <c r="F3765" s="247" t="s">
        <v>5535</v>
      </c>
      <c r="G3765" s="245"/>
      <c r="H3765" s="248">
        <v>5.6550000000000002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153</v>
      </c>
      <c r="AU3765" s="254" t="s">
        <v>79</v>
      </c>
      <c r="AV3765" s="14" t="s">
        <v>79</v>
      </c>
      <c r="AW3765" s="14" t="s">
        <v>31</v>
      </c>
      <c r="AX3765" s="14" t="s">
        <v>69</v>
      </c>
      <c r="AY3765" s="254" t="s">
        <v>142</v>
      </c>
    </row>
    <row r="3766" s="15" customFormat="1">
      <c r="A3766" s="15"/>
      <c r="B3766" s="255"/>
      <c r="C3766" s="256"/>
      <c r="D3766" s="235" t="s">
        <v>153</v>
      </c>
      <c r="E3766" s="257" t="s">
        <v>19</v>
      </c>
      <c r="F3766" s="258" t="s">
        <v>158</v>
      </c>
      <c r="G3766" s="256"/>
      <c r="H3766" s="259">
        <v>39.310000000000002</v>
      </c>
      <c r="I3766" s="260"/>
      <c r="J3766" s="256"/>
      <c r="K3766" s="256"/>
      <c r="L3766" s="261"/>
      <c r="M3766" s="262"/>
      <c r="N3766" s="263"/>
      <c r="O3766" s="263"/>
      <c r="P3766" s="263"/>
      <c r="Q3766" s="263"/>
      <c r="R3766" s="263"/>
      <c r="S3766" s="263"/>
      <c r="T3766" s="264"/>
      <c r="U3766" s="15"/>
      <c r="V3766" s="15"/>
      <c r="W3766" s="15"/>
      <c r="X3766" s="15"/>
      <c r="Y3766" s="15"/>
      <c r="Z3766" s="15"/>
      <c r="AA3766" s="15"/>
      <c r="AB3766" s="15"/>
      <c r="AC3766" s="15"/>
      <c r="AD3766" s="15"/>
      <c r="AE3766" s="15"/>
      <c r="AT3766" s="265" t="s">
        <v>153</v>
      </c>
      <c r="AU3766" s="265" t="s">
        <v>79</v>
      </c>
      <c r="AV3766" s="15" t="s">
        <v>149</v>
      </c>
      <c r="AW3766" s="15" t="s">
        <v>31</v>
      </c>
      <c r="AX3766" s="15" t="s">
        <v>77</v>
      </c>
      <c r="AY3766" s="265" t="s">
        <v>142</v>
      </c>
    </row>
    <row r="3767" s="2" customFormat="1" ht="16.5" customHeight="1">
      <c r="A3767" s="41"/>
      <c r="B3767" s="42"/>
      <c r="C3767" s="215" t="s">
        <v>5536</v>
      </c>
      <c r="D3767" s="215" t="s">
        <v>144</v>
      </c>
      <c r="E3767" s="216" t="s">
        <v>5537</v>
      </c>
      <c r="F3767" s="217" t="s">
        <v>5538</v>
      </c>
      <c r="G3767" s="218" t="s">
        <v>147</v>
      </c>
      <c r="H3767" s="219">
        <v>595.99000000000001</v>
      </c>
      <c r="I3767" s="220"/>
      <c r="J3767" s="221">
        <f>ROUND(I3767*H3767,2)</f>
        <v>0</v>
      </c>
      <c r="K3767" s="217" t="s">
        <v>148</v>
      </c>
      <c r="L3767" s="47"/>
      <c r="M3767" s="222" t="s">
        <v>19</v>
      </c>
      <c r="N3767" s="223" t="s">
        <v>40</v>
      </c>
      <c r="O3767" s="87"/>
      <c r="P3767" s="224">
        <f>O3767*H3767</f>
        <v>0</v>
      </c>
      <c r="Q3767" s="224">
        <v>3.0000000000000001E-05</v>
      </c>
      <c r="R3767" s="224">
        <f>Q3767*H3767</f>
        <v>0.017879700000000002</v>
      </c>
      <c r="S3767" s="224">
        <v>0</v>
      </c>
      <c r="T3767" s="225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6" t="s">
        <v>248</v>
      </c>
      <c r="AT3767" s="226" t="s">
        <v>144</v>
      </c>
      <c r="AU3767" s="226" t="s">
        <v>79</v>
      </c>
      <c r="AY3767" s="20" t="s">
        <v>142</v>
      </c>
      <c r="BE3767" s="227">
        <f>IF(N3767="základní",J3767,0)</f>
        <v>0</v>
      </c>
      <c r="BF3767" s="227">
        <f>IF(N3767="snížená",J3767,0)</f>
        <v>0</v>
      </c>
      <c r="BG3767" s="227">
        <f>IF(N3767="zákl. přenesená",J3767,0)</f>
        <v>0</v>
      </c>
      <c r="BH3767" s="227">
        <f>IF(N3767="sníž. přenesená",J3767,0)</f>
        <v>0</v>
      </c>
      <c r="BI3767" s="227">
        <f>IF(N3767="nulová",J3767,0)</f>
        <v>0</v>
      </c>
      <c r="BJ3767" s="20" t="s">
        <v>77</v>
      </c>
      <c r="BK3767" s="227">
        <f>ROUND(I3767*H3767,2)</f>
        <v>0</v>
      </c>
      <c r="BL3767" s="20" t="s">
        <v>248</v>
      </c>
      <c r="BM3767" s="226" t="s">
        <v>5539</v>
      </c>
    </row>
    <row r="3768" s="2" customFormat="1">
      <c r="A3768" s="41"/>
      <c r="B3768" s="42"/>
      <c r="C3768" s="43"/>
      <c r="D3768" s="228" t="s">
        <v>151</v>
      </c>
      <c r="E3768" s="43"/>
      <c r="F3768" s="229" t="s">
        <v>5540</v>
      </c>
      <c r="G3768" s="43"/>
      <c r="H3768" s="43"/>
      <c r="I3768" s="230"/>
      <c r="J3768" s="43"/>
      <c r="K3768" s="43"/>
      <c r="L3768" s="47"/>
      <c r="M3768" s="231"/>
      <c r="N3768" s="232"/>
      <c r="O3768" s="87"/>
      <c r="P3768" s="87"/>
      <c r="Q3768" s="87"/>
      <c r="R3768" s="87"/>
      <c r="S3768" s="87"/>
      <c r="T3768" s="88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T3768" s="20" t="s">
        <v>151</v>
      </c>
      <c r="AU3768" s="20" t="s">
        <v>79</v>
      </c>
    </row>
    <row r="3769" s="13" customFormat="1">
      <c r="A3769" s="13"/>
      <c r="B3769" s="233"/>
      <c r="C3769" s="234"/>
      <c r="D3769" s="235" t="s">
        <v>153</v>
      </c>
      <c r="E3769" s="236" t="s">
        <v>19</v>
      </c>
      <c r="F3769" s="237" t="s">
        <v>5541</v>
      </c>
      <c r="G3769" s="234"/>
      <c r="H3769" s="236" t="s">
        <v>19</v>
      </c>
      <c r="I3769" s="238"/>
      <c r="J3769" s="234"/>
      <c r="K3769" s="234"/>
      <c r="L3769" s="239"/>
      <c r="M3769" s="240"/>
      <c r="N3769" s="241"/>
      <c r="O3769" s="241"/>
      <c r="P3769" s="241"/>
      <c r="Q3769" s="241"/>
      <c r="R3769" s="241"/>
      <c r="S3769" s="241"/>
      <c r="T3769" s="242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3" t="s">
        <v>153</v>
      </c>
      <c r="AU3769" s="243" t="s">
        <v>79</v>
      </c>
      <c r="AV3769" s="13" t="s">
        <v>77</v>
      </c>
      <c r="AW3769" s="13" t="s">
        <v>31</v>
      </c>
      <c r="AX3769" s="13" t="s">
        <v>69</v>
      </c>
      <c r="AY3769" s="243" t="s">
        <v>142</v>
      </c>
    </row>
    <row r="3770" s="13" customFormat="1">
      <c r="A3770" s="13"/>
      <c r="B3770" s="233"/>
      <c r="C3770" s="234"/>
      <c r="D3770" s="235" t="s">
        <v>153</v>
      </c>
      <c r="E3770" s="236" t="s">
        <v>19</v>
      </c>
      <c r="F3770" s="237" t="s">
        <v>5542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153</v>
      </c>
      <c r="AU3770" s="243" t="s">
        <v>79</v>
      </c>
      <c r="AV3770" s="13" t="s">
        <v>77</v>
      </c>
      <c r="AW3770" s="13" t="s">
        <v>31</v>
      </c>
      <c r="AX3770" s="13" t="s">
        <v>69</v>
      </c>
      <c r="AY3770" s="243" t="s">
        <v>142</v>
      </c>
    </row>
    <row r="3771" s="14" customFormat="1">
      <c r="A3771" s="14"/>
      <c r="B3771" s="244"/>
      <c r="C3771" s="245"/>
      <c r="D3771" s="235" t="s">
        <v>153</v>
      </c>
      <c r="E3771" s="246" t="s">
        <v>19</v>
      </c>
      <c r="F3771" s="247" t="s">
        <v>5527</v>
      </c>
      <c r="G3771" s="245"/>
      <c r="H3771" s="248">
        <v>2.7999999999999998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153</v>
      </c>
      <c r="AU3771" s="254" t="s">
        <v>79</v>
      </c>
      <c r="AV3771" s="14" t="s">
        <v>79</v>
      </c>
      <c r="AW3771" s="14" t="s">
        <v>31</v>
      </c>
      <c r="AX3771" s="14" t="s">
        <v>69</v>
      </c>
      <c r="AY3771" s="254" t="s">
        <v>142</v>
      </c>
    </row>
    <row r="3772" s="13" customFormat="1">
      <c r="A3772" s="13"/>
      <c r="B3772" s="233"/>
      <c r="C3772" s="234"/>
      <c r="D3772" s="235" t="s">
        <v>153</v>
      </c>
      <c r="E3772" s="236" t="s">
        <v>19</v>
      </c>
      <c r="F3772" s="237" t="s">
        <v>4568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153</v>
      </c>
      <c r="AU3772" s="243" t="s">
        <v>79</v>
      </c>
      <c r="AV3772" s="13" t="s">
        <v>77</v>
      </c>
      <c r="AW3772" s="13" t="s">
        <v>31</v>
      </c>
      <c r="AX3772" s="13" t="s">
        <v>69</v>
      </c>
      <c r="AY3772" s="243" t="s">
        <v>142</v>
      </c>
    </row>
    <row r="3773" s="13" customFormat="1">
      <c r="A3773" s="13"/>
      <c r="B3773" s="233"/>
      <c r="C3773" s="234"/>
      <c r="D3773" s="235" t="s">
        <v>153</v>
      </c>
      <c r="E3773" s="236" t="s">
        <v>19</v>
      </c>
      <c r="F3773" s="237" t="s">
        <v>4675</v>
      </c>
      <c r="G3773" s="234"/>
      <c r="H3773" s="236" t="s">
        <v>19</v>
      </c>
      <c r="I3773" s="238"/>
      <c r="J3773" s="234"/>
      <c r="K3773" s="234"/>
      <c r="L3773" s="239"/>
      <c r="M3773" s="240"/>
      <c r="N3773" s="241"/>
      <c r="O3773" s="241"/>
      <c r="P3773" s="241"/>
      <c r="Q3773" s="241"/>
      <c r="R3773" s="241"/>
      <c r="S3773" s="241"/>
      <c r="T3773" s="242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3" t="s">
        <v>153</v>
      </c>
      <c r="AU3773" s="243" t="s">
        <v>79</v>
      </c>
      <c r="AV3773" s="13" t="s">
        <v>77</v>
      </c>
      <c r="AW3773" s="13" t="s">
        <v>31</v>
      </c>
      <c r="AX3773" s="13" t="s">
        <v>69</v>
      </c>
      <c r="AY3773" s="243" t="s">
        <v>142</v>
      </c>
    </row>
    <row r="3774" s="14" customFormat="1">
      <c r="A3774" s="14"/>
      <c r="B3774" s="244"/>
      <c r="C3774" s="245"/>
      <c r="D3774" s="235" t="s">
        <v>153</v>
      </c>
      <c r="E3774" s="246" t="s">
        <v>19</v>
      </c>
      <c r="F3774" s="247" t="s">
        <v>4569</v>
      </c>
      <c r="G3774" s="245"/>
      <c r="H3774" s="248">
        <v>88.5</v>
      </c>
      <c r="I3774" s="249"/>
      <c r="J3774" s="245"/>
      <c r="K3774" s="245"/>
      <c r="L3774" s="250"/>
      <c r="M3774" s="251"/>
      <c r="N3774" s="252"/>
      <c r="O3774" s="252"/>
      <c r="P3774" s="252"/>
      <c r="Q3774" s="252"/>
      <c r="R3774" s="252"/>
      <c r="S3774" s="252"/>
      <c r="T3774" s="253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4" t="s">
        <v>153</v>
      </c>
      <c r="AU3774" s="254" t="s">
        <v>79</v>
      </c>
      <c r="AV3774" s="14" t="s">
        <v>79</v>
      </c>
      <c r="AW3774" s="14" t="s">
        <v>31</v>
      </c>
      <c r="AX3774" s="14" t="s">
        <v>69</v>
      </c>
      <c r="AY3774" s="254" t="s">
        <v>142</v>
      </c>
    </row>
    <row r="3775" s="13" customFormat="1">
      <c r="A3775" s="13"/>
      <c r="B3775" s="233"/>
      <c r="C3775" s="234"/>
      <c r="D3775" s="235" t="s">
        <v>153</v>
      </c>
      <c r="E3775" s="236" t="s">
        <v>19</v>
      </c>
      <c r="F3775" s="237" t="s">
        <v>4570</v>
      </c>
      <c r="G3775" s="234"/>
      <c r="H3775" s="236" t="s">
        <v>19</v>
      </c>
      <c r="I3775" s="238"/>
      <c r="J3775" s="234"/>
      <c r="K3775" s="234"/>
      <c r="L3775" s="239"/>
      <c r="M3775" s="240"/>
      <c r="N3775" s="241"/>
      <c r="O3775" s="241"/>
      <c r="P3775" s="241"/>
      <c r="Q3775" s="241"/>
      <c r="R3775" s="241"/>
      <c r="S3775" s="241"/>
      <c r="T3775" s="242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3" t="s">
        <v>153</v>
      </c>
      <c r="AU3775" s="243" t="s">
        <v>79</v>
      </c>
      <c r="AV3775" s="13" t="s">
        <v>77</v>
      </c>
      <c r="AW3775" s="13" t="s">
        <v>31</v>
      </c>
      <c r="AX3775" s="13" t="s">
        <v>69</v>
      </c>
      <c r="AY3775" s="243" t="s">
        <v>142</v>
      </c>
    </row>
    <row r="3776" s="14" customFormat="1">
      <c r="A3776" s="14"/>
      <c r="B3776" s="244"/>
      <c r="C3776" s="245"/>
      <c r="D3776" s="235" t="s">
        <v>153</v>
      </c>
      <c r="E3776" s="246" t="s">
        <v>19</v>
      </c>
      <c r="F3776" s="247" t="s">
        <v>4571</v>
      </c>
      <c r="G3776" s="245"/>
      <c r="H3776" s="248">
        <v>4.2999999999999998</v>
      </c>
      <c r="I3776" s="249"/>
      <c r="J3776" s="245"/>
      <c r="K3776" s="245"/>
      <c r="L3776" s="250"/>
      <c r="M3776" s="251"/>
      <c r="N3776" s="252"/>
      <c r="O3776" s="252"/>
      <c r="P3776" s="252"/>
      <c r="Q3776" s="252"/>
      <c r="R3776" s="252"/>
      <c r="S3776" s="252"/>
      <c r="T3776" s="253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4" t="s">
        <v>153</v>
      </c>
      <c r="AU3776" s="254" t="s">
        <v>79</v>
      </c>
      <c r="AV3776" s="14" t="s">
        <v>79</v>
      </c>
      <c r="AW3776" s="14" t="s">
        <v>31</v>
      </c>
      <c r="AX3776" s="14" t="s">
        <v>69</v>
      </c>
      <c r="AY3776" s="254" t="s">
        <v>142</v>
      </c>
    </row>
    <row r="3777" s="13" customFormat="1">
      <c r="A3777" s="13"/>
      <c r="B3777" s="233"/>
      <c r="C3777" s="234"/>
      <c r="D3777" s="235" t="s">
        <v>153</v>
      </c>
      <c r="E3777" s="236" t="s">
        <v>19</v>
      </c>
      <c r="F3777" s="237" t="s">
        <v>4572</v>
      </c>
      <c r="G3777" s="234"/>
      <c r="H3777" s="236" t="s">
        <v>19</v>
      </c>
      <c r="I3777" s="238"/>
      <c r="J3777" s="234"/>
      <c r="K3777" s="234"/>
      <c r="L3777" s="239"/>
      <c r="M3777" s="240"/>
      <c r="N3777" s="241"/>
      <c r="O3777" s="241"/>
      <c r="P3777" s="241"/>
      <c r="Q3777" s="241"/>
      <c r="R3777" s="241"/>
      <c r="S3777" s="241"/>
      <c r="T3777" s="242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3" t="s">
        <v>153</v>
      </c>
      <c r="AU3777" s="243" t="s">
        <v>79</v>
      </c>
      <c r="AV3777" s="13" t="s">
        <v>77</v>
      </c>
      <c r="AW3777" s="13" t="s">
        <v>31</v>
      </c>
      <c r="AX3777" s="13" t="s">
        <v>69</v>
      </c>
      <c r="AY3777" s="243" t="s">
        <v>142</v>
      </c>
    </row>
    <row r="3778" s="14" customFormat="1">
      <c r="A3778" s="14"/>
      <c r="B3778" s="244"/>
      <c r="C3778" s="245"/>
      <c r="D3778" s="235" t="s">
        <v>153</v>
      </c>
      <c r="E3778" s="246" t="s">
        <v>19</v>
      </c>
      <c r="F3778" s="247" t="s">
        <v>4573</v>
      </c>
      <c r="G3778" s="245"/>
      <c r="H3778" s="248">
        <v>48.409999999999997</v>
      </c>
      <c r="I3778" s="249"/>
      <c r="J3778" s="245"/>
      <c r="K3778" s="245"/>
      <c r="L3778" s="250"/>
      <c r="M3778" s="251"/>
      <c r="N3778" s="252"/>
      <c r="O3778" s="252"/>
      <c r="P3778" s="252"/>
      <c r="Q3778" s="252"/>
      <c r="R3778" s="252"/>
      <c r="S3778" s="252"/>
      <c r="T3778" s="253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4" t="s">
        <v>153</v>
      </c>
      <c r="AU3778" s="254" t="s">
        <v>79</v>
      </c>
      <c r="AV3778" s="14" t="s">
        <v>79</v>
      </c>
      <c r="AW3778" s="14" t="s">
        <v>31</v>
      </c>
      <c r="AX3778" s="14" t="s">
        <v>69</v>
      </c>
      <c r="AY3778" s="254" t="s">
        <v>142</v>
      </c>
    </row>
    <row r="3779" s="13" customFormat="1">
      <c r="A3779" s="13"/>
      <c r="B3779" s="233"/>
      <c r="C3779" s="234"/>
      <c r="D3779" s="235" t="s">
        <v>153</v>
      </c>
      <c r="E3779" s="236" t="s">
        <v>19</v>
      </c>
      <c r="F3779" s="237" t="s">
        <v>3043</v>
      </c>
      <c r="G3779" s="234"/>
      <c r="H3779" s="236" t="s">
        <v>19</v>
      </c>
      <c r="I3779" s="238"/>
      <c r="J3779" s="234"/>
      <c r="K3779" s="234"/>
      <c r="L3779" s="239"/>
      <c r="M3779" s="240"/>
      <c r="N3779" s="241"/>
      <c r="O3779" s="241"/>
      <c r="P3779" s="241"/>
      <c r="Q3779" s="241"/>
      <c r="R3779" s="241"/>
      <c r="S3779" s="241"/>
      <c r="T3779" s="242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3" t="s">
        <v>153</v>
      </c>
      <c r="AU3779" s="243" t="s">
        <v>79</v>
      </c>
      <c r="AV3779" s="13" t="s">
        <v>77</v>
      </c>
      <c r="AW3779" s="13" t="s">
        <v>31</v>
      </c>
      <c r="AX3779" s="13" t="s">
        <v>69</v>
      </c>
      <c r="AY3779" s="243" t="s">
        <v>142</v>
      </c>
    </row>
    <row r="3780" s="14" customFormat="1">
      <c r="A3780" s="14"/>
      <c r="B3780" s="244"/>
      <c r="C3780" s="245"/>
      <c r="D3780" s="235" t="s">
        <v>153</v>
      </c>
      <c r="E3780" s="246" t="s">
        <v>19</v>
      </c>
      <c r="F3780" s="247" t="s">
        <v>3044</v>
      </c>
      <c r="G3780" s="245"/>
      <c r="H3780" s="248">
        <v>191.30000000000001</v>
      </c>
      <c r="I3780" s="249"/>
      <c r="J3780" s="245"/>
      <c r="K3780" s="245"/>
      <c r="L3780" s="250"/>
      <c r="M3780" s="251"/>
      <c r="N3780" s="252"/>
      <c r="O3780" s="252"/>
      <c r="P3780" s="252"/>
      <c r="Q3780" s="252"/>
      <c r="R3780" s="252"/>
      <c r="S3780" s="252"/>
      <c r="T3780" s="253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4" t="s">
        <v>153</v>
      </c>
      <c r="AU3780" s="254" t="s">
        <v>79</v>
      </c>
      <c r="AV3780" s="14" t="s">
        <v>79</v>
      </c>
      <c r="AW3780" s="14" t="s">
        <v>31</v>
      </c>
      <c r="AX3780" s="14" t="s">
        <v>69</v>
      </c>
      <c r="AY3780" s="254" t="s">
        <v>142</v>
      </c>
    </row>
    <row r="3781" s="13" customFormat="1">
      <c r="A3781" s="13"/>
      <c r="B3781" s="233"/>
      <c r="C3781" s="234"/>
      <c r="D3781" s="235" t="s">
        <v>153</v>
      </c>
      <c r="E3781" s="236" t="s">
        <v>19</v>
      </c>
      <c r="F3781" s="237" t="s">
        <v>5543</v>
      </c>
      <c r="G3781" s="234"/>
      <c r="H3781" s="236" t="s">
        <v>19</v>
      </c>
      <c r="I3781" s="238"/>
      <c r="J3781" s="234"/>
      <c r="K3781" s="234"/>
      <c r="L3781" s="239"/>
      <c r="M3781" s="240"/>
      <c r="N3781" s="241"/>
      <c r="O3781" s="241"/>
      <c r="P3781" s="241"/>
      <c r="Q3781" s="241"/>
      <c r="R3781" s="241"/>
      <c r="S3781" s="241"/>
      <c r="T3781" s="242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3" t="s">
        <v>153</v>
      </c>
      <c r="AU3781" s="243" t="s">
        <v>79</v>
      </c>
      <c r="AV3781" s="13" t="s">
        <v>77</v>
      </c>
      <c r="AW3781" s="13" t="s">
        <v>31</v>
      </c>
      <c r="AX3781" s="13" t="s">
        <v>69</v>
      </c>
      <c r="AY3781" s="243" t="s">
        <v>142</v>
      </c>
    </row>
    <row r="3782" s="14" customFormat="1">
      <c r="A3782" s="14"/>
      <c r="B3782" s="244"/>
      <c r="C3782" s="245"/>
      <c r="D3782" s="235" t="s">
        <v>153</v>
      </c>
      <c r="E3782" s="246" t="s">
        <v>19</v>
      </c>
      <c r="F3782" s="247" t="s">
        <v>5544</v>
      </c>
      <c r="G3782" s="245"/>
      <c r="H3782" s="248">
        <v>158.34</v>
      </c>
      <c r="I3782" s="249"/>
      <c r="J3782" s="245"/>
      <c r="K3782" s="245"/>
      <c r="L3782" s="250"/>
      <c r="M3782" s="251"/>
      <c r="N3782" s="252"/>
      <c r="O3782" s="252"/>
      <c r="P3782" s="252"/>
      <c r="Q3782" s="252"/>
      <c r="R3782" s="252"/>
      <c r="S3782" s="252"/>
      <c r="T3782" s="253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4" t="s">
        <v>153</v>
      </c>
      <c r="AU3782" s="254" t="s">
        <v>79</v>
      </c>
      <c r="AV3782" s="14" t="s">
        <v>79</v>
      </c>
      <c r="AW3782" s="14" t="s">
        <v>31</v>
      </c>
      <c r="AX3782" s="14" t="s">
        <v>69</v>
      </c>
      <c r="AY3782" s="254" t="s">
        <v>142</v>
      </c>
    </row>
    <row r="3783" s="13" customFormat="1">
      <c r="A3783" s="13"/>
      <c r="B3783" s="233"/>
      <c r="C3783" s="234"/>
      <c r="D3783" s="235" t="s">
        <v>153</v>
      </c>
      <c r="E3783" s="236" t="s">
        <v>19</v>
      </c>
      <c r="F3783" s="237" t="s">
        <v>5545</v>
      </c>
      <c r="G3783" s="234"/>
      <c r="H3783" s="236" t="s">
        <v>19</v>
      </c>
      <c r="I3783" s="238"/>
      <c r="J3783" s="234"/>
      <c r="K3783" s="234"/>
      <c r="L3783" s="239"/>
      <c r="M3783" s="240"/>
      <c r="N3783" s="241"/>
      <c r="O3783" s="241"/>
      <c r="P3783" s="241"/>
      <c r="Q3783" s="241"/>
      <c r="R3783" s="241"/>
      <c r="S3783" s="241"/>
      <c r="T3783" s="242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3" t="s">
        <v>153</v>
      </c>
      <c r="AU3783" s="243" t="s">
        <v>79</v>
      </c>
      <c r="AV3783" s="13" t="s">
        <v>77</v>
      </c>
      <c r="AW3783" s="13" t="s">
        <v>31</v>
      </c>
      <c r="AX3783" s="13" t="s">
        <v>69</v>
      </c>
      <c r="AY3783" s="243" t="s">
        <v>142</v>
      </c>
    </row>
    <row r="3784" s="14" customFormat="1">
      <c r="A3784" s="14"/>
      <c r="B3784" s="244"/>
      <c r="C3784" s="245"/>
      <c r="D3784" s="235" t="s">
        <v>153</v>
      </c>
      <c r="E3784" s="246" t="s">
        <v>19</v>
      </c>
      <c r="F3784" s="247" t="s">
        <v>5546</v>
      </c>
      <c r="G3784" s="245"/>
      <c r="H3784" s="248">
        <v>71.040000000000006</v>
      </c>
      <c r="I3784" s="249"/>
      <c r="J3784" s="245"/>
      <c r="K3784" s="245"/>
      <c r="L3784" s="250"/>
      <c r="M3784" s="251"/>
      <c r="N3784" s="252"/>
      <c r="O3784" s="252"/>
      <c r="P3784" s="252"/>
      <c r="Q3784" s="252"/>
      <c r="R3784" s="252"/>
      <c r="S3784" s="252"/>
      <c r="T3784" s="253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4" t="s">
        <v>153</v>
      </c>
      <c r="AU3784" s="254" t="s">
        <v>79</v>
      </c>
      <c r="AV3784" s="14" t="s">
        <v>79</v>
      </c>
      <c r="AW3784" s="14" t="s">
        <v>31</v>
      </c>
      <c r="AX3784" s="14" t="s">
        <v>69</v>
      </c>
      <c r="AY3784" s="254" t="s">
        <v>142</v>
      </c>
    </row>
    <row r="3785" s="13" customFormat="1">
      <c r="A3785" s="13"/>
      <c r="B3785" s="233"/>
      <c r="C3785" s="234"/>
      <c r="D3785" s="235" t="s">
        <v>153</v>
      </c>
      <c r="E3785" s="236" t="s">
        <v>19</v>
      </c>
      <c r="F3785" s="237" t="s">
        <v>5547</v>
      </c>
      <c r="G3785" s="234"/>
      <c r="H3785" s="236" t="s">
        <v>19</v>
      </c>
      <c r="I3785" s="238"/>
      <c r="J3785" s="234"/>
      <c r="K3785" s="234"/>
      <c r="L3785" s="239"/>
      <c r="M3785" s="240"/>
      <c r="N3785" s="241"/>
      <c r="O3785" s="241"/>
      <c r="P3785" s="241"/>
      <c r="Q3785" s="241"/>
      <c r="R3785" s="241"/>
      <c r="S3785" s="241"/>
      <c r="T3785" s="242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3" t="s">
        <v>153</v>
      </c>
      <c r="AU3785" s="243" t="s">
        <v>79</v>
      </c>
      <c r="AV3785" s="13" t="s">
        <v>77</v>
      </c>
      <c r="AW3785" s="13" t="s">
        <v>31</v>
      </c>
      <c r="AX3785" s="13" t="s">
        <v>69</v>
      </c>
      <c r="AY3785" s="243" t="s">
        <v>142</v>
      </c>
    </row>
    <row r="3786" s="14" customFormat="1">
      <c r="A3786" s="14"/>
      <c r="B3786" s="244"/>
      <c r="C3786" s="245"/>
      <c r="D3786" s="235" t="s">
        <v>153</v>
      </c>
      <c r="E3786" s="246" t="s">
        <v>19</v>
      </c>
      <c r="F3786" s="247" t="s">
        <v>5548</v>
      </c>
      <c r="G3786" s="245"/>
      <c r="H3786" s="248">
        <v>31.300000000000001</v>
      </c>
      <c r="I3786" s="249"/>
      <c r="J3786" s="245"/>
      <c r="K3786" s="245"/>
      <c r="L3786" s="250"/>
      <c r="M3786" s="251"/>
      <c r="N3786" s="252"/>
      <c r="O3786" s="252"/>
      <c r="P3786" s="252"/>
      <c r="Q3786" s="252"/>
      <c r="R3786" s="252"/>
      <c r="S3786" s="252"/>
      <c r="T3786" s="253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4" t="s">
        <v>153</v>
      </c>
      <c r="AU3786" s="254" t="s">
        <v>79</v>
      </c>
      <c r="AV3786" s="14" t="s">
        <v>79</v>
      </c>
      <c r="AW3786" s="14" t="s">
        <v>31</v>
      </c>
      <c r="AX3786" s="14" t="s">
        <v>69</v>
      </c>
      <c r="AY3786" s="254" t="s">
        <v>142</v>
      </c>
    </row>
    <row r="3787" s="15" customFormat="1">
      <c r="A3787" s="15"/>
      <c r="B3787" s="255"/>
      <c r="C3787" s="256"/>
      <c r="D3787" s="235" t="s">
        <v>153</v>
      </c>
      <c r="E3787" s="257" t="s">
        <v>19</v>
      </c>
      <c r="F3787" s="258" t="s">
        <v>158</v>
      </c>
      <c r="G3787" s="256"/>
      <c r="H3787" s="259">
        <v>595.9899999999999</v>
      </c>
      <c r="I3787" s="260"/>
      <c r="J3787" s="256"/>
      <c r="K3787" s="256"/>
      <c r="L3787" s="261"/>
      <c r="M3787" s="262"/>
      <c r="N3787" s="263"/>
      <c r="O3787" s="263"/>
      <c r="P3787" s="263"/>
      <c r="Q3787" s="263"/>
      <c r="R3787" s="263"/>
      <c r="S3787" s="263"/>
      <c r="T3787" s="264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T3787" s="265" t="s">
        <v>153</v>
      </c>
      <c r="AU3787" s="265" t="s">
        <v>79</v>
      </c>
      <c r="AV3787" s="15" t="s">
        <v>149</v>
      </c>
      <c r="AW3787" s="15" t="s">
        <v>31</v>
      </c>
      <c r="AX3787" s="15" t="s">
        <v>77</v>
      </c>
      <c r="AY3787" s="265" t="s">
        <v>142</v>
      </c>
    </row>
    <row r="3788" s="2" customFormat="1" ht="16.5" customHeight="1">
      <c r="A3788" s="41"/>
      <c r="B3788" s="42"/>
      <c r="C3788" s="215" t="s">
        <v>5549</v>
      </c>
      <c r="D3788" s="215" t="s">
        <v>144</v>
      </c>
      <c r="E3788" s="216" t="s">
        <v>5550</v>
      </c>
      <c r="F3788" s="217" t="s">
        <v>5551</v>
      </c>
      <c r="G3788" s="218" t="s">
        <v>147</v>
      </c>
      <c r="H3788" s="219">
        <v>33.655000000000001</v>
      </c>
      <c r="I3788" s="220"/>
      <c r="J3788" s="221">
        <f>ROUND(I3788*H3788,2)</f>
        <v>0</v>
      </c>
      <c r="K3788" s="217" t="s">
        <v>389</v>
      </c>
      <c r="L3788" s="47"/>
      <c r="M3788" s="222" t="s">
        <v>19</v>
      </c>
      <c r="N3788" s="223" t="s">
        <v>40</v>
      </c>
      <c r="O3788" s="87"/>
      <c r="P3788" s="224">
        <f>O3788*H3788</f>
        <v>0</v>
      </c>
      <c r="Q3788" s="224">
        <v>5.0000000000000002E-05</v>
      </c>
      <c r="R3788" s="224">
        <f>Q3788*H3788</f>
        <v>0.0016827500000000002</v>
      </c>
      <c r="S3788" s="224">
        <v>0</v>
      </c>
      <c r="T3788" s="225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6" t="s">
        <v>248</v>
      </c>
      <c r="AT3788" s="226" t="s">
        <v>144</v>
      </c>
      <c r="AU3788" s="226" t="s">
        <v>79</v>
      </c>
      <c r="AY3788" s="20" t="s">
        <v>142</v>
      </c>
      <c r="BE3788" s="227">
        <f>IF(N3788="základní",J3788,0)</f>
        <v>0</v>
      </c>
      <c r="BF3788" s="227">
        <f>IF(N3788="snížená",J3788,0)</f>
        <v>0</v>
      </c>
      <c r="BG3788" s="227">
        <f>IF(N3788="zákl. přenesená",J3788,0)</f>
        <v>0</v>
      </c>
      <c r="BH3788" s="227">
        <f>IF(N3788="sníž. přenesená",J3788,0)</f>
        <v>0</v>
      </c>
      <c r="BI3788" s="227">
        <f>IF(N3788="nulová",J3788,0)</f>
        <v>0</v>
      </c>
      <c r="BJ3788" s="20" t="s">
        <v>77</v>
      </c>
      <c r="BK3788" s="227">
        <f>ROUND(I3788*H3788,2)</f>
        <v>0</v>
      </c>
      <c r="BL3788" s="20" t="s">
        <v>248</v>
      </c>
      <c r="BM3788" s="226" t="s">
        <v>5552</v>
      </c>
    </row>
    <row r="3789" s="2" customFormat="1">
      <c r="A3789" s="41"/>
      <c r="B3789" s="42"/>
      <c r="C3789" s="43"/>
      <c r="D3789" s="228" t="s">
        <v>151</v>
      </c>
      <c r="E3789" s="43"/>
      <c r="F3789" s="229" t="s">
        <v>5553</v>
      </c>
      <c r="G3789" s="43"/>
      <c r="H3789" s="43"/>
      <c r="I3789" s="230"/>
      <c r="J3789" s="43"/>
      <c r="K3789" s="43"/>
      <c r="L3789" s="47"/>
      <c r="M3789" s="231"/>
      <c r="N3789" s="232"/>
      <c r="O3789" s="87"/>
      <c r="P3789" s="87"/>
      <c r="Q3789" s="87"/>
      <c r="R3789" s="87"/>
      <c r="S3789" s="87"/>
      <c r="T3789" s="88"/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T3789" s="20" t="s">
        <v>151</v>
      </c>
      <c r="AU3789" s="20" t="s">
        <v>79</v>
      </c>
    </row>
    <row r="3790" s="2" customFormat="1" ht="24.15" customHeight="1">
      <c r="A3790" s="41"/>
      <c r="B3790" s="42"/>
      <c r="C3790" s="215" t="s">
        <v>5554</v>
      </c>
      <c r="D3790" s="215" t="s">
        <v>144</v>
      </c>
      <c r="E3790" s="216" t="s">
        <v>5555</v>
      </c>
      <c r="F3790" s="217" t="s">
        <v>5556</v>
      </c>
      <c r="G3790" s="218" t="s">
        <v>147</v>
      </c>
      <c r="H3790" s="219">
        <v>595.99000000000001</v>
      </c>
      <c r="I3790" s="220"/>
      <c r="J3790" s="221">
        <f>ROUND(I3790*H3790,2)</f>
        <v>0</v>
      </c>
      <c r="K3790" s="217" t="s">
        <v>389</v>
      </c>
      <c r="L3790" s="47"/>
      <c r="M3790" s="222" t="s">
        <v>19</v>
      </c>
      <c r="N3790" s="223" t="s">
        <v>40</v>
      </c>
      <c r="O3790" s="87"/>
      <c r="P3790" s="224">
        <f>O3790*H3790</f>
        <v>0</v>
      </c>
      <c r="Q3790" s="224">
        <v>0.0045500000000000002</v>
      </c>
      <c r="R3790" s="224">
        <f>Q3790*H3790</f>
        <v>2.7117545000000001</v>
      </c>
      <c r="S3790" s="224">
        <v>0</v>
      </c>
      <c r="T3790" s="225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6" t="s">
        <v>248</v>
      </c>
      <c r="AT3790" s="226" t="s">
        <v>144</v>
      </c>
      <c r="AU3790" s="226" t="s">
        <v>79</v>
      </c>
      <c r="AY3790" s="20" t="s">
        <v>142</v>
      </c>
      <c r="BE3790" s="227">
        <f>IF(N3790="základní",J3790,0)</f>
        <v>0</v>
      </c>
      <c r="BF3790" s="227">
        <f>IF(N3790="snížená",J3790,0)</f>
        <v>0</v>
      </c>
      <c r="BG3790" s="227">
        <f>IF(N3790="zákl. přenesená",J3790,0)</f>
        <v>0</v>
      </c>
      <c r="BH3790" s="227">
        <f>IF(N3790="sníž. přenesená",J3790,0)</f>
        <v>0</v>
      </c>
      <c r="BI3790" s="227">
        <f>IF(N3790="nulová",J3790,0)</f>
        <v>0</v>
      </c>
      <c r="BJ3790" s="20" t="s">
        <v>77</v>
      </c>
      <c r="BK3790" s="227">
        <f>ROUND(I3790*H3790,2)</f>
        <v>0</v>
      </c>
      <c r="BL3790" s="20" t="s">
        <v>248</v>
      </c>
      <c r="BM3790" s="226" t="s">
        <v>5557</v>
      </c>
    </row>
    <row r="3791" s="2" customFormat="1">
      <c r="A3791" s="41"/>
      <c r="B3791" s="42"/>
      <c r="C3791" s="43"/>
      <c r="D3791" s="228" t="s">
        <v>151</v>
      </c>
      <c r="E3791" s="43"/>
      <c r="F3791" s="229" t="s">
        <v>5558</v>
      </c>
      <c r="G3791" s="43"/>
      <c r="H3791" s="43"/>
      <c r="I3791" s="230"/>
      <c r="J3791" s="43"/>
      <c r="K3791" s="43"/>
      <c r="L3791" s="47"/>
      <c r="M3791" s="231"/>
      <c r="N3791" s="232"/>
      <c r="O3791" s="87"/>
      <c r="P3791" s="87"/>
      <c r="Q3791" s="87"/>
      <c r="R3791" s="87"/>
      <c r="S3791" s="87"/>
      <c r="T3791" s="88"/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T3791" s="20" t="s">
        <v>151</v>
      </c>
      <c r="AU3791" s="20" t="s">
        <v>79</v>
      </c>
    </row>
    <row r="3792" s="13" customFormat="1">
      <c r="A3792" s="13"/>
      <c r="B3792" s="233"/>
      <c r="C3792" s="234"/>
      <c r="D3792" s="235" t="s">
        <v>153</v>
      </c>
      <c r="E3792" s="236" t="s">
        <v>19</v>
      </c>
      <c r="F3792" s="237" t="s">
        <v>5541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153</v>
      </c>
      <c r="AU3792" s="243" t="s">
        <v>79</v>
      </c>
      <c r="AV3792" s="13" t="s">
        <v>77</v>
      </c>
      <c r="AW3792" s="13" t="s">
        <v>31</v>
      </c>
      <c r="AX3792" s="13" t="s">
        <v>69</v>
      </c>
      <c r="AY3792" s="243" t="s">
        <v>142</v>
      </c>
    </row>
    <row r="3793" s="13" customFormat="1">
      <c r="A3793" s="13"/>
      <c r="B3793" s="233"/>
      <c r="C3793" s="234"/>
      <c r="D3793" s="235" t="s">
        <v>153</v>
      </c>
      <c r="E3793" s="236" t="s">
        <v>19</v>
      </c>
      <c r="F3793" s="237" t="s">
        <v>5542</v>
      </c>
      <c r="G3793" s="234"/>
      <c r="H3793" s="236" t="s">
        <v>19</v>
      </c>
      <c r="I3793" s="238"/>
      <c r="J3793" s="234"/>
      <c r="K3793" s="234"/>
      <c r="L3793" s="239"/>
      <c r="M3793" s="240"/>
      <c r="N3793" s="241"/>
      <c r="O3793" s="241"/>
      <c r="P3793" s="241"/>
      <c r="Q3793" s="241"/>
      <c r="R3793" s="241"/>
      <c r="S3793" s="241"/>
      <c r="T3793" s="242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3" t="s">
        <v>153</v>
      </c>
      <c r="AU3793" s="243" t="s">
        <v>79</v>
      </c>
      <c r="AV3793" s="13" t="s">
        <v>77</v>
      </c>
      <c r="AW3793" s="13" t="s">
        <v>31</v>
      </c>
      <c r="AX3793" s="13" t="s">
        <v>69</v>
      </c>
      <c r="AY3793" s="243" t="s">
        <v>142</v>
      </c>
    </row>
    <row r="3794" s="14" customFormat="1">
      <c r="A3794" s="14"/>
      <c r="B3794" s="244"/>
      <c r="C3794" s="245"/>
      <c r="D3794" s="235" t="s">
        <v>153</v>
      </c>
      <c r="E3794" s="246" t="s">
        <v>19</v>
      </c>
      <c r="F3794" s="247" t="s">
        <v>5527</v>
      </c>
      <c r="G3794" s="245"/>
      <c r="H3794" s="248">
        <v>2.7999999999999998</v>
      </c>
      <c r="I3794" s="249"/>
      <c r="J3794" s="245"/>
      <c r="K3794" s="245"/>
      <c r="L3794" s="250"/>
      <c r="M3794" s="251"/>
      <c r="N3794" s="252"/>
      <c r="O3794" s="252"/>
      <c r="P3794" s="252"/>
      <c r="Q3794" s="252"/>
      <c r="R3794" s="252"/>
      <c r="S3794" s="252"/>
      <c r="T3794" s="253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4" t="s">
        <v>153</v>
      </c>
      <c r="AU3794" s="254" t="s">
        <v>79</v>
      </c>
      <c r="AV3794" s="14" t="s">
        <v>79</v>
      </c>
      <c r="AW3794" s="14" t="s">
        <v>31</v>
      </c>
      <c r="AX3794" s="14" t="s">
        <v>69</v>
      </c>
      <c r="AY3794" s="254" t="s">
        <v>142</v>
      </c>
    </row>
    <row r="3795" s="13" customFormat="1">
      <c r="A3795" s="13"/>
      <c r="B3795" s="233"/>
      <c r="C3795" s="234"/>
      <c r="D3795" s="235" t="s">
        <v>153</v>
      </c>
      <c r="E3795" s="236" t="s">
        <v>19</v>
      </c>
      <c r="F3795" s="237" t="s">
        <v>4568</v>
      </c>
      <c r="G3795" s="234"/>
      <c r="H3795" s="236" t="s">
        <v>19</v>
      </c>
      <c r="I3795" s="238"/>
      <c r="J3795" s="234"/>
      <c r="K3795" s="234"/>
      <c r="L3795" s="239"/>
      <c r="M3795" s="240"/>
      <c r="N3795" s="241"/>
      <c r="O3795" s="241"/>
      <c r="P3795" s="241"/>
      <c r="Q3795" s="241"/>
      <c r="R3795" s="241"/>
      <c r="S3795" s="241"/>
      <c r="T3795" s="242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3" t="s">
        <v>153</v>
      </c>
      <c r="AU3795" s="243" t="s">
        <v>79</v>
      </c>
      <c r="AV3795" s="13" t="s">
        <v>77</v>
      </c>
      <c r="AW3795" s="13" t="s">
        <v>31</v>
      </c>
      <c r="AX3795" s="13" t="s">
        <v>69</v>
      </c>
      <c r="AY3795" s="243" t="s">
        <v>142</v>
      </c>
    </row>
    <row r="3796" s="13" customFormat="1">
      <c r="A3796" s="13"/>
      <c r="B3796" s="233"/>
      <c r="C3796" s="234"/>
      <c r="D3796" s="235" t="s">
        <v>153</v>
      </c>
      <c r="E3796" s="236" t="s">
        <v>19</v>
      </c>
      <c r="F3796" s="237" t="s">
        <v>4675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153</v>
      </c>
      <c r="AU3796" s="243" t="s">
        <v>79</v>
      </c>
      <c r="AV3796" s="13" t="s">
        <v>77</v>
      </c>
      <c r="AW3796" s="13" t="s">
        <v>31</v>
      </c>
      <c r="AX3796" s="13" t="s">
        <v>69</v>
      </c>
      <c r="AY3796" s="243" t="s">
        <v>142</v>
      </c>
    </row>
    <row r="3797" s="14" customFormat="1">
      <c r="A3797" s="14"/>
      <c r="B3797" s="244"/>
      <c r="C3797" s="245"/>
      <c r="D3797" s="235" t="s">
        <v>153</v>
      </c>
      <c r="E3797" s="246" t="s">
        <v>19</v>
      </c>
      <c r="F3797" s="247" t="s">
        <v>4569</v>
      </c>
      <c r="G3797" s="245"/>
      <c r="H3797" s="248">
        <v>88.5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153</v>
      </c>
      <c r="AU3797" s="254" t="s">
        <v>79</v>
      </c>
      <c r="AV3797" s="14" t="s">
        <v>79</v>
      </c>
      <c r="AW3797" s="14" t="s">
        <v>31</v>
      </c>
      <c r="AX3797" s="14" t="s">
        <v>69</v>
      </c>
      <c r="AY3797" s="254" t="s">
        <v>142</v>
      </c>
    </row>
    <row r="3798" s="13" customFormat="1">
      <c r="A3798" s="13"/>
      <c r="B3798" s="233"/>
      <c r="C3798" s="234"/>
      <c r="D3798" s="235" t="s">
        <v>153</v>
      </c>
      <c r="E3798" s="236" t="s">
        <v>19</v>
      </c>
      <c r="F3798" s="237" t="s">
        <v>4570</v>
      </c>
      <c r="G3798" s="234"/>
      <c r="H3798" s="236" t="s">
        <v>19</v>
      </c>
      <c r="I3798" s="238"/>
      <c r="J3798" s="234"/>
      <c r="K3798" s="234"/>
      <c r="L3798" s="239"/>
      <c r="M3798" s="240"/>
      <c r="N3798" s="241"/>
      <c r="O3798" s="241"/>
      <c r="P3798" s="241"/>
      <c r="Q3798" s="241"/>
      <c r="R3798" s="241"/>
      <c r="S3798" s="241"/>
      <c r="T3798" s="242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3" t="s">
        <v>153</v>
      </c>
      <c r="AU3798" s="243" t="s">
        <v>79</v>
      </c>
      <c r="AV3798" s="13" t="s">
        <v>77</v>
      </c>
      <c r="AW3798" s="13" t="s">
        <v>31</v>
      </c>
      <c r="AX3798" s="13" t="s">
        <v>69</v>
      </c>
      <c r="AY3798" s="243" t="s">
        <v>142</v>
      </c>
    </row>
    <row r="3799" s="14" customFormat="1">
      <c r="A3799" s="14"/>
      <c r="B3799" s="244"/>
      <c r="C3799" s="245"/>
      <c r="D3799" s="235" t="s">
        <v>153</v>
      </c>
      <c r="E3799" s="246" t="s">
        <v>19</v>
      </c>
      <c r="F3799" s="247" t="s">
        <v>4571</v>
      </c>
      <c r="G3799" s="245"/>
      <c r="H3799" s="248">
        <v>4.2999999999999998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153</v>
      </c>
      <c r="AU3799" s="254" t="s">
        <v>79</v>
      </c>
      <c r="AV3799" s="14" t="s">
        <v>79</v>
      </c>
      <c r="AW3799" s="14" t="s">
        <v>31</v>
      </c>
      <c r="AX3799" s="14" t="s">
        <v>69</v>
      </c>
      <c r="AY3799" s="254" t="s">
        <v>142</v>
      </c>
    </row>
    <row r="3800" s="13" customFormat="1">
      <c r="A3800" s="13"/>
      <c r="B3800" s="233"/>
      <c r="C3800" s="234"/>
      <c r="D3800" s="235" t="s">
        <v>153</v>
      </c>
      <c r="E3800" s="236" t="s">
        <v>19</v>
      </c>
      <c r="F3800" s="237" t="s">
        <v>4572</v>
      </c>
      <c r="G3800" s="234"/>
      <c r="H3800" s="236" t="s">
        <v>19</v>
      </c>
      <c r="I3800" s="238"/>
      <c r="J3800" s="234"/>
      <c r="K3800" s="234"/>
      <c r="L3800" s="239"/>
      <c r="M3800" s="240"/>
      <c r="N3800" s="241"/>
      <c r="O3800" s="241"/>
      <c r="P3800" s="241"/>
      <c r="Q3800" s="241"/>
      <c r="R3800" s="241"/>
      <c r="S3800" s="241"/>
      <c r="T3800" s="242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3" t="s">
        <v>153</v>
      </c>
      <c r="AU3800" s="243" t="s">
        <v>79</v>
      </c>
      <c r="AV3800" s="13" t="s">
        <v>77</v>
      </c>
      <c r="AW3800" s="13" t="s">
        <v>31</v>
      </c>
      <c r="AX3800" s="13" t="s">
        <v>69</v>
      </c>
      <c r="AY3800" s="243" t="s">
        <v>142</v>
      </c>
    </row>
    <row r="3801" s="14" customFormat="1">
      <c r="A3801" s="14"/>
      <c r="B3801" s="244"/>
      <c r="C3801" s="245"/>
      <c r="D3801" s="235" t="s">
        <v>153</v>
      </c>
      <c r="E3801" s="246" t="s">
        <v>19</v>
      </c>
      <c r="F3801" s="247" t="s">
        <v>4573</v>
      </c>
      <c r="G3801" s="245"/>
      <c r="H3801" s="248">
        <v>48.409999999999997</v>
      </c>
      <c r="I3801" s="249"/>
      <c r="J3801" s="245"/>
      <c r="K3801" s="245"/>
      <c r="L3801" s="250"/>
      <c r="M3801" s="251"/>
      <c r="N3801" s="252"/>
      <c r="O3801" s="252"/>
      <c r="P3801" s="252"/>
      <c r="Q3801" s="252"/>
      <c r="R3801" s="252"/>
      <c r="S3801" s="252"/>
      <c r="T3801" s="253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4" t="s">
        <v>153</v>
      </c>
      <c r="AU3801" s="254" t="s">
        <v>79</v>
      </c>
      <c r="AV3801" s="14" t="s">
        <v>79</v>
      </c>
      <c r="AW3801" s="14" t="s">
        <v>31</v>
      </c>
      <c r="AX3801" s="14" t="s">
        <v>69</v>
      </c>
      <c r="AY3801" s="254" t="s">
        <v>142</v>
      </c>
    </row>
    <row r="3802" s="13" customFormat="1">
      <c r="A3802" s="13"/>
      <c r="B3802" s="233"/>
      <c r="C3802" s="234"/>
      <c r="D3802" s="235" t="s">
        <v>153</v>
      </c>
      <c r="E3802" s="236" t="s">
        <v>19</v>
      </c>
      <c r="F3802" s="237" t="s">
        <v>3043</v>
      </c>
      <c r="G3802" s="234"/>
      <c r="H3802" s="236" t="s">
        <v>19</v>
      </c>
      <c r="I3802" s="238"/>
      <c r="J3802" s="234"/>
      <c r="K3802" s="234"/>
      <c r="L3802" s="239"/>
      <c r="M3802" s="240"/>
      <c r="N3802" s="241"/>
      <c r="O3802" s="241"/>
      <c r="P3802" s="241"/>
      <c r="Q3802" s="241"/>
      <c r="R3802" s="241"/>
      <c r="S3802" s="241"/>
      <c r="T3802" s="242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3" t="s">
        <v>153</v>
      </c>
      <c r="AU3802" s="243" t="s">
        <v>79</v>
      </c>
      <c r="AV3802" s="13" t="s">
        <v>77</v>
      </c>
      <c r="AW3802" s="13" t="s">
        <v>31</v>
      </c>
      <c r="AX3802" s="13" t="s">
        <v>69</v>
      </c>
      <c r="AY3802" s="243" t="s">
        <v>142</v>
      </c>
    </row>
    <row r="3803" s="14" customFormat="1">
      <c r="A3803" s="14"/>
      <c r="B3803" s="244"/>
      <c r="C3803" s="245"/>
      <c r="D3803" s="235" t="s">
        <v>153</v>
      </c>
      <c r="E3803" s="246" t="s">
        <v>19</v>
      </c>
      <c r="F3803" s="247" t="s">
        <v>3044</v>
      </c>
      <c r="G3803" s="245"/>
      <c r="H3803" s="248">
        <v>191.30000000000001</v>
      </c>
      <c r="I3803" s="249"/>
      <c r="J3803" s="245"/>
      <c r="K3803" s="245"/>
      <c r="L3803" s="250"/>
      <c r="M3803" s="251"/>
      <c r="N3803" s="252"/>
      <c r="O3803" s="252"/>
      <c r="P3803" s="252"/>
      <c r="Q3803" s="252"/>
      <c r="R3803" s="252"/>
      <c r="S3803" s="252"/>
      <c r="T3803" s="253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4" t="s">
        <v>153</v>
      </c>
      <c r="AU3803" s="254" t="s">
        <v>79</v>
      </c>
      <c r="AV3803" s="14" t="s">
        <v>79</v>
      </c>
      <c r="AW3803" s="14" t="s">
        <v>31</v>
      </c>
      <c r="AX3803" s="14" t="s">
        <v>69</v>
      </c>
      <c r="AY3803" s="254" t="s">
        <v>142</v>
      </c>
    </row>
    <row r="3804" s="13" customFormat="1">
      <c r="A3804" s="13"/>
      <c r="B3804" s="233"/>
      <c r="C3804" s="234"/>
      <c r="D3804" s="235" t="s">
        <v>153</v>
      </c>
      <c r="E3804" s="236" t="s">
        <v>19</v>
      </c>
      <c r="F3804" s="237" t="s">
        <v>5543</v>
      </c>
      <c r="G3804" s="234"/>
      <c r="H3804" s="236" t="s">
        <v>19</v>
      </c>
      <c r="I3804" s="238"/>
      <c r="J3804" s="234"/>
      <c r="K3804" s="234"/>
      <c r="L3804" s="239"/>
      <c r="M3804" s="240"/>
      <c r="N3804" s="241"/>
      <c r="O3804" s="241"/>
      <c r="P3804" s="241"/>
      <c r="Q3804" s="241"/>
      <c r="R3804" s="241"/>
      <c r="S3804" s="241"/>
      <c r="T3804" s="242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3" t="s">
        <v>153</v>
      </c>
      <c r="AU3804" s="243" t="s">
        <v>79</v>
      </c>
      <c r="AV3804" s="13" t="s">
        <v>77</v>
      </c>
      <c r="AW3804" s="13" t="s">
        <v>31</v>
      </c>
      <c r="AX3804" s="13" t="s">
        <v>69</v>
      </c>
      <c r="AY3804" s="243" t="s">
        <v>142</v>
      </c>
    </row>
    <row r="3805" s="14" customFormat="1">
      <c r="A3805" s="14"/>
      <c r="B3805" s="244"/>
      <c r="C3805" s="245"/>
      <c r="D3805" s="235" t="s">
        <v>153</v>
      </c>
      <c r="E3805" s="246" t="s">
        <v>19</v>
      </c>
      <c r="F3805" s="247" t="s">
        <v>5544</v>
      </c>
      <c r="G3805" s="245"/>
      <c r="H3805" s="248">
        <v>158.34</v>
      </c>
      <c r="I3805" s="249"/>
      <c r="J3805" s="245"/>
      <c r="K3805" s="245"/>
      <c r="L3805" s="250"/>
      <c r="M3805" s="251"/>
      <c r="N3805" s="252"/>
      <c r="O3805" s="252"/>
      <c r="P3805" s="252"/>
      <c r="Q3805" s="252"/>
      <c r="R3805" s="252"/>
      <c r="S3805" s="252"/>
      <c r="T3805" s="253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4" t="s">
        <v>153</v>
      </c>
      <c r="AU3805" s="254" t="s">
        <v>79</v>
      </c>
      <c r="AV3805" s="14" t="s">
        <v>79</v>
      </c>
      <c r="AW3805" s="14" t="s">
        <v>31</v>
      </c>
      <c r="AX3805" s="14" t="s">
        <v>69</v>
      </c>
      <c r="AY3805" s="254" t="s">
        <v>142</v>
      </c>
    </row>
    <row r="3806" s="13" customFormat="1">
      <c r="A3806" s="13"/>
      <c r="B3806" s="233"/>
      <c r="C3806" s="234"/>
      <c r="D3806" s="235" t="s">
        <v>153</v>
      </c>
      <c r="E3806" s="236" t="s">
        <v>19</v>
      </c>
      <c r="F3806" s="237" t="s">
        <v>5545</v>
      </c>
      <c r="G3806" s="234"/>
      <c r="H3806" s="236" t="s">
        <v>19</v>
      </c>
      <c r="I3806" s="238"/>
      <c r="J3806" s="234"/>
      <c r="K3806" s="234"/>
      <c r="L3806" s="239"/>
      <c r="M3806" s="240"/>
      <c r="N3806" s="241"/>
      <c r="O3806" s="241"/>
      <c r="P3806" s="241"/>
      <c r="Q3806" s="241"/>
      <c r="R3806" s="241"/>
      <c r="S3806" s="241"/>
      <c r="T3806" s="242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3" t="s">
        <v>153</v>
      </c>
      <c r="AU3806" s="243" t="s">
        <v>79</v>
      </c>
      <c r="AV3806" s="13" t="s">
        <v>77</v>
      </c>
      <c r="AW3806" s="13" t="s">
        <v>31</v>
      </c>
      <c r="AX3806" s="13" t="s">
        <v>69</v>
      </c>
      <c r="AY3806" s="243" t="s">
        <v>142</v>
      </c>
    </row>
    <row r="3807" s="14" customFormat="1">
      <c r="A3807" s="14"/>
      <c r="B3807" s="244"/>
      <c r="C3807" s="245"/>
      <c r="D3807" s="235" t="s">
        <v>153</v>
      </c>
      <c r="E3807" s="246" t="s">
        <v>19</v>
      </c>
      <c r="F3807" s="247" t="s">
        <v>5546</v>
      </c>
      <c r="G3807" s="245"/>
      <c r="H3807" s="248">
        <v>71.040000000000006</v>
      </c>
      <c r="I3807" s="249"/>
      <c r="J3807" s="245"/>
      <c r="K3807" s="245"/>
      <c r="L3807" s="250"/>
      <c r="M3807" s="251"/>
      <c r="N3807" s="252"/>
      <c r="O3807" s="252"/>
      <c r="P3807" s="252"/>
      <c r="Q3807" s="252"/>
      <c r="R3807" s="252"/>
      <c r="S3807" s="252"/>
      <c r="T3807" s="253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4" t="s">
        <v>153</v>
      </c>
      <c r="AU3807" s="254" t="s">
        <v>79</v>
      </c>
      <c r="AV3807" s="14" t="s">
        <v>79</v>
      </c>
      <c r="AW3807" s="14" t="s">
        <v>31</v>
      </c>
      <c r="AX3807" s="14" t="s">
        <v>69</v>
      </c>
      <c r="AY3807" s="254" t="s">
        <v>142</v>
      </c>
    </row>
    <row r="3808" s="13" customFormat="1">
      <c r="A3808" s="13"/>
      <c r="B3808" s="233"/>
      <c r="C3808" s="234"/>
      <c r="D3808" s="235" t="s">
        <v>153</v>
      </c>
      <c r="E3808" s="236" t="s">
        <v>19</v>
      </c>
      <c r="F3808" s="237" t="s">
        <v>5547</v>
      </c>
      <c r="G3808" s="234"/>
      <c r="H3808" s="236" t="s">
        <v>19</v>
      </c>
      <c r="I3808" s="238"/>
      <c r="J3808" s="234"/>
      <c r="K3808" s="234"/>
      <c r="L3808" s="239"/>
      <c r="M3808" s="240"/>
      <c r="N3808" s="241"/>
      <c r="O3808" s="241"/>
      <c r="P3808" s="241"/>
      <c r="Q3808" s="241"/>
      <c r="R3808" s="241"/>
      <c r="S3808" s="241"/>
      <c r="T3808" s="242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3" t="s">
        <v>153</v>
      </c>
      <c r="AU3808" s="243" t="s">
        <v>79</v>
      </c>
      <c r="AV3808" s="13" t="s">
        <v>77</v>
      </c>
      <c r="AW3808" s="13" t="s">
        <v>31</v>
      </c>
      <c r="AX3808" s="13" t="s">
        <v>69</v>
      </c>
      <c r="AY3808" s="243" t="s">
        <v>142</v>
      </c>
    </row>
    <row r="3809" s="14" customFormat="1">
      <c r="A3809" s="14"/>
      <c r="B3809" s="244"/>
      <c r="C3809" s="245"/>
      <c r="D3809" s="235" t="s">
        <v>153</v>
      </c>
      <c r="E3809" s="246" t="s">
        <v>19</v>
      </c>
      <c r="F3809" s="247" t="s">
        <v>5548</v>
      </c>
      <c r="G3809" s="245"/>
      <c r="H3809" s="248">
        <v>31.300000000000001</v>
      </c>
      <c r="I3809" s="249"/>
      <c r="J3809" s="245"/>
      <c r="K3809" s="245"/>
      <c r="L3809" s="250"/>
      <c r="M3809" s="251"/>
      <c r="N3809" s="252"/>
      <c r="O3809" s="252"/>
      <c r="P3809" s="252"/>
      <c r="Q3809" s="252"/>
      <c r="R3809" s="252"/>
      <c r="S3809" s="252"/>
      <c r="T3809" s="253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4" t="s">
        <v>153</v>
      </c>
      <c r="AU3809" s="254" t="s">
        <v>79</v>
      </c>
      <c r="AV3809" s="14" t="s">
        <v>79</v>
      </c>
      <c r="AW3809" s="14" t="s">
        <v>31</v>
      </c>
      <c r="AX3809" s="14" t="s">
        <v>69</v>
      </c>
      <c r="AY3809" s="254" t="s">
        <v>142</v>
      </c>
    </row>
    <row r="3810" s="15" customFormat="1">
      <c r="A3810" s="15"/>
      <c r="B3810" s="255"/>
      <c r="C3810" s="256"/>
      <c r="D3810" s="235" t="s">
        <v>153</v>
      </c>
      <c r="E3810" s="257" t="s">
        <v>19</v>
      </c>
      <c r="F3810" s="258" t="s">
        <v>158</v>
      </c>
      <c r="G3810" s="256"/>
      <c r="H3810" s="259">
        <v>595.9899999999999</v>
      </c>
      <c r="I3810" s="260"/>
      <c r="J3810" s="256"/>
      <c r="K3810" s="256"/>
      <c r="L3810" s="261"/>
      <c r="M3810" s="262"/>
      <c r="N3810" s="263"/>
      <c r="O3810" s="263"/>
      <c r="P3810" s="263"/>
      <c r="Q3810" s="263"/>
      <c r="R3810" s="263"/>
      <c r="S3810" s="263"/>
      <c r="T3810" s="264"/>
      <c r="U3810" s="15"/>
      <c r="V3810" s="15"/>
      <c r="W3810" s="15"/>
      <c r="X3810" s="15"/>
      <c r="Y3810" s="15"/>
      <c r="Z3810" s="15"/>
      <c r="AA3810" s="15"/>
      <c r="AB3810" s="15"/>
      <c r="AC3810" s="15"/>
      <c r="AD3810" s="15"/>
      <c r="AE3810" s="15"/>
      <c r="AT3810" s="265" t="s">
        <v>153</v>
      </c>
      <c r="AU3810" s="265" t="s">
        <v>79</v>
      </c>
      <c r="AV3810" s="15" t="s">
        <v>149</v>
      </c>
      <c r="AW3810" s="15" t="s">
        <v>31</v>
      </c>
      <c r="AX3810" s="15" t="s">
        <v>77</v>
      </c>
      <c r="AY3810" s="265" t="s">
        <v>142</v>
      </c>
    </row>
    <row r="3811" s="2" customFormat="1" ht="16.5" customHeight="1">
      <c r="A3811" s="41"/>
      <c r="B3811" s="42"/>
      <c r="C3811" s="215" t="s">
        <v>5559</v>
      </c>
      <c r="D3811" s="215" t="s">
        <v>144</v>
      </c>
      <c r="E3811" s="216" t="s">
        <v>5560</v>
      </c>
      <c r="F3811" s="217" t="s">
        <v>5561</v>
      </c>
      <c r="G3811" s="218" t="s">
        <v>147</v>
      </c>
      <c r="H3811" s="219">
        <v>595.99000000000001</v>
      </c>
      <c r="I3811" s="220"/>
      <c r="J3811" s="221">
        <f>ROUND(I3811*H3811,2)</f>
        <v>0</v>
      </c>
      <c r="K3811" s="217" t="s">
        <v>148</v>
      </c>
      <c r="L3811" s="47"/>
      <c r="M3811" s="222" t="s">
        <v>19</v>
      </c>
      <c r="N3811" s="223" t="s">
        <v>40</v>
      </c>
      <c r="O3811" s="87"/>
      <c r="P3811" s="224">
        <f>O3811*H3811</f>
        <v>0</v>
      </c>
      <c r="Q3811" s="224">
        <v>0.00029999999999999997</v>
      </c>
      <c r="R3811" s="224">
        <f>Q3811*H3811</f>
        <v>0.17879699999999998</v>
      </c>
      <c r="S3811" s="224">
        <v>0</v>
      </c>
      <c r="T3811" s="225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6" t="s">
        <v>248</v>
      </c>
      <c r="AT3811" s="226" t="s">
        <v>144</v>
      </c>
      <c r="AU3811" s="226" t="s">
        <v>79</v>
      </c>
      <c r="AY3811" s="20" t="s">
        <v>142</v>
      </c>
      <c r="BE3811" s="227">
        <f>IF(N3811="základní",J3811,0)</f>
        <v>0</v>
      </c>
      <c r="BF3811" s="227">
        <f>IF(N3811="snížená",J3811,0)</f>
        <v>0</v>
      </c>
      <c r="BG3811" s="227">
        <f>IF(N3811="zákl. přenesená",J3811,0)</f>
        <v>0</v>
      </c>
      <c r="BH3811" s="227">
        <f>IF(N3811="sníž. přenesená",J3811,0)</f>
        <v>0</v>
      </c>
      <c r="BI3811" s="227">
        <f>IF(N3811="nulová",J3811,0)</f>
        <v>0</v>
      </c>
      <c r="BJ3811" s="20" t="s">
        <v>77</v>
      </c>
      <c r="BK3811" s="227">
        <f>ROUND(I3811*H3811,2)</f>
        <v>0</v>
      </c>
      <c r="BL3811" s="20" t="s">
        <v>248</v>
      </c>
      <c r="BM3811" s="226" t="s">
        <v>5562</v>
      </c>
    </row>
    <row r="3812" s="2" customFormat="1">
      <c r="A3812" s="41"/>
      <c r="B3812" s="42"/>
      <c r="C3812" s="43"/>
      <c r="D3812" s="228" t="s">
        <v>151</v>
      </c>
      <c r="E3812" s="43"/>
      <c r="F3812" s="229" t="s">
        <v>5563</v>
      </c>
      <c r="G3812" s="43"/>
      <c r="H3812" s="43"/>
      <c r="I3812" s="230"/>
      <c r="J3812" s="43"/>
      <c r="K3812" s="43"/>
      <c r="L3812" s="47"/>
      <c r="M3812" s="231"/>
      <c r="N3812" s="232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151</v>
      </c>
      <c r="AU3812" s="20" t="s">
        <v>79</v>
      </c>
    </row>
    <row r="3813" s="2" customFormat="1" ht="24.15" customHeight="1">
      <c r="A3813" s="41"/>
      <c r="B3813" s="42"/>
      <c r="C3813" s="277" t="s">
        <v>1176</v>
      </c>
      <c r="D3813" s="277" t="s">
        <v>275</v>
      </c>
      <c r="E3813" s="278" t="s">
        <v>5564</v>
      </c>
      <c r="F3813" s="279" t="s">
        <v>5565</v>
      </c>
      <c r="G3813" s="280" t="s">
        <v>147</v>
      </c>
      <c r="H3813" s="281">
        <v>655.58900000000006</v>
      </c>
      <c r="I3813" s="282"/>
      <c r="J3813" s="283">
        <f>ROUND(I3813*H3813,2)</f>
        <v>0</v>
      </c>
      <c r="K3813" s="279" t="s">
        <v>148</v>
      </c>
      <c r="L3813" s="284"/>
      <c r="M3813" s="285" t="s">
        <v>19</v>
      </c>
      <c r="N3813" s="286" t="s">
        <v>40</v>
      </c>
      <c r="O3813" s="87"/>
      <c r="P3813" s="224">
        <f>O3813*H3813</f>
        <v>0</v>
      </c>
      <c r="Q3813" s="224">
        <v>0.0051000000000000004</v>
      </c>
      <c r="R3813" s="224">
        <f>Q3813*H3813</f>
        <v>3.3435039000000004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349</v>
      </c>
      <c r="AT3813" s="226" t="s">
        <v>275</v>
      </c>
      <c r="AU3813" s="226" t="s">
        <v>79</v>
      </c>
      <c r="AY3813" s="20" t="s">
        <v>142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77</v>
      </c>
      <c r="BK3813" s="227">
        <f>ROUND(I3813*H3813,2)</f>
        <v>0</v>
      </c>
      <c r="BL3813" s="20" t="s">
        <v>248</v>
      </c>
      <c r="BM3813" s="226" t="s">
        <v>5566</v>
      </c>
    </row>
    <row r="3814" s="14" customFormat="1">
      <c r="A3814" s="14"/>
      <c r="B3814" s="244"/>
      <c r="C3814" s="245"/>
      <c r="D3814" s="235" t="s">
        <v>153</v>
      </c>
      <c r="E3814" s="246" t="s">
        <v>19</v>
      </c>
      <c r="F3814" s="247" t="s">
        <v>5567</v>
      </c>
      <c r="G3814" s="245"/>
      <c r="H3814" s="248">
        <v>655.58900000000006</v>
      </c>
      <c r="I3814" s="249"/>
      <c r="J3814" s="245"/>
      <c r="K3814" s="245"/>
      <c r="L3814" s="250"/>
      <c r="M3814" s="251"/>
      <c r="N3814" s="252"/>
      <c r="O3814" s="252"/>
      <c r="P3814" s="252"/>
      <c r="Q3814" s="252"/>
      <c r="R3814" s="252"/>
      <c r="S3814" s="252"/>
      <c r="T3814" s="253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4" t="s">
        <v>153</v>
      </c>
      <c r="AU3814" s="254" t="s">
        <v>79</v>
      </c>
      <c r="AV3814" s="14" t="s">
        <v>79</v>
      </c>
      <c r="AW3814" s="14" t="s">
        <v>31</v>
      </c>
      <c r="AX3814" s="14" t="s">
        <v>77</v>
      </c>
      <c r="AY3814" s="254" t="s">
        <v>142</v>
      </c>
    </row>
    <row r="3815" s="2" customFormat="1" ht="16.5" customHeight="1">
      <c r="A3815" s="41"/>
      <c r="B3815" s="42"/>
      <c r="C3815" s="215" t="s">
        <v>5568</v>
      </c>
      <c r="D3815" s="215" t="s">
        <v>144</v>
      </c>
      <c r="E3815" s="216" t="s">
        <v>5569</v>
      </c>
      <c r="F3815" s="217" t="s">
        <v>5570</v>
      </c>
      <c r="G3815" s="218" t="s">
        <v>176</v>
      </c>
      <c r="H3815" s="219">
        <v>91.650000000000006</v>
      </c>
      <c r="I3815" s="220"/>
      <c r="J3815" s="221">
        <f>ROUND(I3815*H3815,2)</f>
        <v>0</v>
      </c>
      <c r="K3815" s="217" t="s">
        <v>389</v>
      </c>
      <c r="L3815" s="47"/>
      <c r="M3815" s="222" t="s">
        <v>19</v>
      </c>
      <c r="N3815" s="223" t="s">
        <v>40</v>
      </c>
      <c r="O3815" s="87"/>
      <c r="P3815" s="224">
        <f>O3815*H3815</f>
        <v>0</v>
      </c>
      <c r="Q3815" s="224">
        <v>0.00012</v>
      </c>
      <c r="R3815" s="224">
        <f>Q3815*H3815</f>
        <v>0.010998000000000001</v>
      </c>
      <c r="S3815" s="224">
        <v>0</v>
      </c>
      <c r="T3815" s="225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26" t="s">
        <v>248</v>
      </c>
      <c r="AT3815" s="226" t="s">
        <v>144</v>
      </c>
      <c r="AU3815" s="226" t="s">
        <v>79</v>
      </c>
      <c r="AY3815" s="20" t="s">
        <v>142</v>
      </c>
      <c r="BE3815" s="227">
        <f>IF(N3815="základní",J3815,0)</f>
        <v>0</v>
      </c>
      <c r="BF3815" s="227">
        <f>IF(N3815="snížená",J3815,0)</f>
        <v>0</v>
      </c>
      <c r="BG3815" s="227">
        <f>IF(N3815="zákl. přenesená",J3815,0)</f>
        <v>0</v>
      </c>
      <c r="BH3815" s="227">
        <f>IF(N3815="sníž. přenesená",J3815,0)</f>
        <v>0</v>
      </c>
      <c r="BI3815" s="227">
        <f>IF(N3815="nulová",J3815,0)</f>
        <v>0</v>
      </c>
      <c r="BJ3815" s="20" t="s">
        <v>77</v>
      </c>
      <c r="BK3815" s="227">
        <f>ROUND(I3815*H3815,2)</f>
        <v>0</v>
      </c>
      <c r="BL3815" s="20" t="s">
        <v>248</v>
      </c>
      <c r="BM3815" s="226" t="s">
        <v>5571</v>
      </c>
    </row>
    <row r="3816" s="2" customFormat="1">
      <c r="A3816" s="41"/>
      <c r="B3816" s="42"/>
      <c r="C3816" s="43"/>
      <c r="D3816" s="228" t="s">
        <v>151</v>
      </c>
      <c r="E3816" s="43"/>
      <c r="F3816" s="229" t="s">
        <v>5572</v>
      </c>
      <c r="G3816" s="43"/>
      <c r="H3816" s="43"/>
      <c r="I3816" s="230"/>
      <c r="J3816" s="43"/>
      <c r="K3816" s="43"/>
      <c r="L3816" s="47"/>
      <c r="M3816" s="231"/>
      <c r="N3816" s="232"/>
      <c r="O3816" s="87"/>
      <c r="P3816" s="87"/>
      <c r="Q3816" s="87"/>
      <c r="R3816" s="87"/>
      <c r="S3816" s="87"/>
      <c r="T3816" s="88"/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T3816" s="20" t="s">
        <v>151</v>
      </c>
      <c r="AU3816" s="20" t="s">
        <v>79</v>
      </c>
    </row>
    <row r="3817" s="14" customFormat="1">
      <c r="A3817" s="14"/>
      <c r="B3817" s="244"/>
      <c r="C3817" s="245"/>
      <c r="D3817" s="235" t="s">
        <v>153</v>
      </c>
      <c r="E3817" s="246" t="s">
        <v>19</v>
      </c>
      <c r="F3817" s="247" t="s">
        <v>5573</v>
      </c>
      <c r="G3817" s="245"/>
      <c r="H3817" s="248">
        <v>72.799999999999997</v>
      </c>
      <c r="I3817" s="249"/>
      <c r="J3817" s="245"/>
      <c r="K3817" s="245"/>
      <c r="L3817" s="250"/>
      <c r="M3817" s="251"/>
      <c r="N3817" s="252"/>
      <c r="O3817" s="252"/>
      <c r="P3817" s="252"/>
      <c r="Q3817" s="252"/>
      <c r="R3817" s="252"/>
      <c r="S3817" s="252"/>
      <c r="T3817" s="253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4" t="s">
        <v>153</v>
      </c>
      <c r="AU3817" s="254" t="s">
        <v>79</v>
      </c>
      <c r="AV3817" s="14" t="s">
        <v>79</v>
      </c>
      <c r="AW3817" s="14" t="s">
        <v>31</v>
      </c>
      <c r="AX3817" s="14" t="s">
        <v>69</v>
      </c>
      <c r="AY3817" s="254" t="s">
        <v>142</v>
      </c>
    </row>
    <row r="3818" s="14" customFormat="1">
      <c r="A3818" s="14"/>
      <c r="B3818" s="244"/>
      <c r="C3818" s="245"/>
      <c r="D3818" s="235" t="s">
        <v>153</v>
      </c>
      <c r="E3818" s="246" t="s">
        <v>19</v>
      </c>
      <c r="F3818" s="247" t="s">
        <v>5574</v>
      </c>
      <c r="G3818" s="245"/>
      <c r="H3818" s="248">
        <v>18.850000000000001</v>
      </c>
      <c r="I3818" s="249"/>
      <c r="J3818" s="245"/>
      <c r="K3818" s="245"/>
      <c r="L3818" s="250"/>
      <c r="M3818" s="251"/>
      <c r="N3818" s="252"/>
      <c r="O3818" s="252"/>
      <c r="P3818" s="252"/>
      <c r="Q3818" s="252"/>
      <c r="R3818" s="252"/>
      <c r="S3818" s="252"/>
      <c r="T3818" s="253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4" t="s">
        <v>153</v>
      </c>
      <c r="AU3818" s="254" t="s">
        <v>79</v>
      </c>
      <c r="AV3818" s="14" t="s">
        <v>79</v>
      </c>
      <c r="AW3818" s="14" t="s">
        <v>31</v>
      </c>
      <c r="AX3818" s="14" t="s">
        <v>69</v>
      </c>
      <c r="AY3818" s="254" t="s">
        <v>142</v>
      </c>
    </row>
    <row r="3819" s="15" customFormat="1">
      <c r="A3819" s="15"/>
      <c r="B3819" s="255"/>
      <c r="C3819" s="256"/>
      <c r="D3819" s="235" t="s">
        <v>153</v>
      </c>
      <c r="E3819" s="257" t="s">
        <v>19</v>
      </c>
      <c r="F3819" s="258" t="s">
        <v>158</v>
      </c>
      <c r="G3819" s="256"/>
      <c r="H3819" s="259">
        <v>91.650000000000006</v>
      </c>
      <c r="I3819" s="260"/>
      <c r="J3819" s="256"/>
      <c r="K3819" s="256"/>
      <c r="L3819" s="261"/>
      <c r="M3819" s="262"/>
      <c r="N3819" s="263"/>
      <c r="O3819" s="263"/>
      <c r="P3819" s="263"/>
      <c r="Q3819" s="263"/>
      <c r="R3819" s="263"/>
      <c r="S3819" s="263"/>
      <c r="T3819" s="264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  <c r="AE3819" s="15"/>
      <c r="AT3819" s="265" t="s">
        <v>153</v>
      </c>
      <c r="AU3819" s="265" t="s">
        <v>79</v>
      </c>
      <c r="AV3819" s="15" t="s">
        <v>149</v>
      </c>
      <c r="AW3819" s="15" t="s">
        <v>31</v>
      </c>
      <c r="AX3819" s="15" t="s">
        <v>77</v>
      </c>
      <c r="AY3819" s="265" t="s">
        <v>142</v>
      </c>
    </row>
    <row r="3820" s="2" customFormat="1" ht="16.5" customHeight="1">
      <c r="A3820" s="41"/>
      <c r="B3820" s="42"/>
      <c r="C3820" s="215" t="s">
        <v>5575</v>
      </c>
      <c r="D3820" s="215" t="s">
        <v>144</v>
      </c>
      <c r="E3820" s="216" t="s">
        <v>5576</v>
      </c>
      <c r="F3820" s="217" t="s">
        <v>5577</v>
      </c>
      <c r="G3820" s="218" t="s">
        <v>176</v>
      </c>
      <c r="H3820" s="219">
        <v>34.75</v>
      </c>
      <c r="I3820" s="220"/>
      <c r="J3820" s="221">
        <f>ROUND(I3820*H3820,2)</f>
        <v>0</v>
      </c>
      <c r="K3820" s="217" t="s">
        <v>389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0.00016000000000000001</v>
      </c>
      <c r="R3820" s="224">
        <f>Q3820*H3820</f>
        <v>0.0055600000000000007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248</v>
      </c>
      <c r="AT3820" s="226" t="s">
        <v>144</v>
      </c>
      <c r="AU3820" s="226" t="s">
        <v>79</v>
      </c>
      <c r="AY3820" s="20" t="s">
        <v>142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77</v>
      </c>
      <c r="BK3820" s="227">
        <f>ROUND(I3820*H3820,2)</f>
        <v>0</v>
      </c>
      <c r="BL3820" s="20" t="s">
        <v>248</v>
      </c>
      <c r="BM3820" s="226" t="s">
        <v>5578</v>
      </c>
    </row>
    <row r="3821" s="2" customFormat="1">
      <c r="A3821" s="41"/>
      <c r="B3821" s="42"/>
      <c r="C3821" s="43"/>
      <c r="D3821" s="228" t="s">
        <v>151</v>
      </c>
      <c r="E3821" s="43"/>
      <c r="F3821" s="229" t="s">
        <v>5579</v>
      </c>
      <c r="G3821" s="43"/>
      <c r="H3821" s="43"/>
      <c r="I3821" s="230"/>
      <c r="J3821" s="43"/>
      <c r="K3821" s="43"/>
      <c r="L3821" s="47"/>
      <c r="M3821" s="231"/>
      <c r="N3821" s="232"/>
      <c r="O3821" s="87"/>
      <c r="P3821" s="87"/>
      <c r="Q3821" s="87"/>
      <c r="R3821" s="87"/>
      <c r="S3821" s="87"/>
      <c r="T3821" s="88"/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T3821" s="20" t="s">
        <v>151</v>
      </c>
      <c r="AU3821" s="20" t="s">
        <v>79</v>
      </c>
    </row>
    <row r="3822" s="14" customFormat="1">
      <c r="A3822" s="14"/>
      <c r="B3822" s="244"/>
      <c r="C3822" s="245"/>
      <c r="D3822" s="235" t="s">
        <v>153</v>
      </c>
      <c r="E3822" s="246" t="s">
        <v>19</v>
      </c>
      <c r="F3822" s="247" t="s">
        <v>5580</v>
      </c>
      <c r="G3822" s="245"/>
      <c r="H3822" s="248">
        <v>34.75</v>
      </c>
      <c r="I3822" s="249"/>
      <c r="J3822" s="245"/>
      <c r="K3822" s="245"/>
      <c r="L3822" s="250"/>
      <c r="M3822" s="251"/>
      <c r="N3822" s="252"/>
      <c r="O3822" s="252"/>
      <c r="P3822" s="252"/>
      <c r="Q3822" s="252"/>
      <c r="R3822" s="252"/>
      <c r="S3822" s="252"/>
      <c r="T3822" s="253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4" t="s">
        <v>153</v>
      </c>
      <c r="AU3822" s="254" t="s">
        <v>79</v>
      </c>
      <c r="AV3822" s="14" t="s">
        <v>79</v>
      </c>
      <c r="AW3822" s="14" t="s">
        <v>31</v>
      </c>
      <c r="AX3822" s="14" t="s">
        <v>69</v>
      </c>
      <c r="AY3822" s="254" t="s">
        <v>142</v>
      </c>
    </row>
    <row r="3823" s="15" customFormat="1">
      <c r="A3823" s="15"/>
      <c r="B3823" s="255"/>
      <c r="C3823" s="256"/>
      <c r="D3823" s="235" t="s">
        <v>153</v>
      </c>
      <c r="E3823" s="257" t="s">
        <v>19</v>
      </c>
      <c r="F3823" s="258" t="s">
        <v>158</v>
      </c>
      <c r="G3823" s="256"/>
      <c r="H3823" s="259">
        <v>34.75</v>
      </c>
      <c r="I3823" s="260"/>
      <c r="J3823" s="256"/>
      <c r="K3823" s="256"/>
      <c r="L3823" s="261"/>
      <c r="M3823" s="262"/>
      <c r="N3823" s="263"/>
      <c r="O3823" s="263"/>
      <c r="P3823" s="263"/>
      <c r="Q3823" s="263"/>
      <c r="R3823" s="263"/>
      <c r="S3823" s="263"/>
      <c r="T3823" s="264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65" t="s">
        <v>153</v>
      </c>
      <c r="AU3823" s="265" t="s">
        <v>79</v>
      </c>
      <c r="AV3823" s="15" t="s">
        <v>149</v>
      </c>
      <c r="AW3823" s="15" t="s">
        <v>31</v>
      </c>
      <c r="AX3823" s="15" t="s">
        <v>77</v>
      </c>
      <c r="AY3823" s="265" t="s">
        <v>142</v>
      </c>
    </row>
    <row r="3824" s="2" customFormat="1" ht="16.5" customHeight="1">
      <c r="A3824" s="41"/>
      <c r="B3824" s="42"/>
      <c r="C3824" s="215" t="s">
        <v>5581</v>
      </c>
      <c r="D3824" s="215" t="s">
        <v>144</v>
      </c>
      <c r="E3824" s="216" t="s">
        <v>5582</v>
      </c>
      <c r="F3824" s="217" t="s">
        <v>5583</v>
      </c>
      <c r="G3824" s="218" t="s">
        <v>176</v>
      </c>
      <c r="H3824" s="219">
        <v>126.40000000000001</v>
      </c>
      <c r="I3824" s="220"/>
      <c r="J3824" s="221">
        <f>ROUND(I3824*H3824,2)</f>
        <v>0</v>
      </c>
      <c r="K3824" s="217" t="s">
        <v>389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8.0000000000000007E-05</v>
      </c>
      <c r="R3824" s="224">
        <f>Q3824*H3824</f>
        <v>0.010112000000000001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248</v>
      </c>
      <c r="AT3824" s="226" t="s">
        <v>144</v>
      </c>
      <c r="AU3824" s="226" t="s">
        <v>79</v>
      </c>
      <c r="AY3824" s="20" t="s">
        <v>142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77</v>
      </c>
      <c r="BK3824" s="227">
        <f>ROUND(I3824*H3824,2)</f>
        <v>0</v>
      </c>
      <c r="BL3824" s="20" t="s">
        <v>248</v>
      </c>
      <c r="BM3824" s="226" t="s">
        <v>5584</v>
      </c>
    </row>
    <row r="3825" s="2" customFormat="1">
      <c r="A3825" s="41"/>
      <c r="B3825" s="42"/>
      <c r="C3825" s="43"/>
      <c r="D3825" s="228" t="s">
        <v>151</v>
      </c>
      <c r="E3825" s="43"/>
      <c r="F3825" s="229" t="s">
        <v>5585</v>
      </c>
      <c r="G3825" s="43"/>
      <c r="H3825" s="43"/>
      <c r="I3825" s="230"/>
      <c r="J3825" s="43"/>
      <c r="K3825" s="43"/>
      <c r="L3825" s="47"/>
      <c r="M3825" s="231"/>
      <c r="N3825" s="232"/>
      <c r="O3825" s="87"/>
      <c r="P3825" s="87"/>
      <c r="Q3825" s="87"/>
      <c r="R3825" s="87"/>
      <c r="S3825" s="87"/>
      <c r="T3825" s="88"/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T3825" s="20" t="s">
        <v>151</v>
      </c>
      <c r="AU3825" s="20" t="s">
        <v>79</v>
      </c>
    </row>
    <row r="3826" s="14" customFormat="1">
      <c r="A3826" s="14"/>
      <c r="B3826" s="244"/>
      <c r="C3826" s="245"/>
      <c r="D3826" s="235" t="s">
        <v>153</v>
      </c>
      <c r="E3826" s="246" t="s">
        <v>19</v>
      </c>
      <c r="F3826" s="247" t="s">
        <v>5580</v>
      </c>
      <c r="G3826" s="245"/>
      <c r="H3826" s="248">
        <v>34.75</v>
      </c>
      <c r="I3826" s="249"/>
      <c r="J3826" s="245"/>
      <c r="K3826" s="245"/>
      <c r="L3826" s="250"/>
      <c r="M3826" s="251"/>
      <c r="N3826" s="252"/>
      <c r="O3826" s="252"/>
      <c r="P3826" s="252"/>
      <c r="Q3826" s="252"/>
      <c r="R3826" s="252"/>
      <c r="S3826" s="252"/>
      <c r="T3826" s="253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4" t="s">
        <v>153</v>
      </c>
      <c r="AU3826" s="254" t="s">
        <v>79</v>
      </c>
      <c r="AV3826" s="14" t="s">
        <v>79</v>
      </c>
      <c r="AW3826" s="14" t="s">
        <v>31</v>
      </c>
      <c r="AX3826" s="14" t="s">
        <v>69</v>
      </c>
      <c r="AY3826" s="254" t="s">
        <v>142</v>
      </c>
    </row>
    <row r="3827" s="14" customFormat="1">
      <c r="A3827" s="14"/>
      <c r="B3827" s="244"/>
      <c r="C3827" s="245"/>
      <c r="D3827" s="235" t="s">
        <v>153</v>
      </c>
      <c r="E3827" s="246" t="s">
        <v>19</v>
      </c>
      <c r="F3827" s="247" t="s">
        <v>5573</v>
      </c>
      <c r="G3827" s="245"/>
      <c r="H3827" s="248">
        <v>72.799999999999997</v>
      </c>
      <c r="I3827" s="249"/>
      <c r="J3827" s="245"/>
      <c r="K3827" s="245"/>
      <c r="L3827" s="250"/>
      <c r="M3827" s="251"/>
      <c r="N3827" s="252"/>
      <c r="O3827" s="252"/>
      <c r="P3827" s="252"/>
      <c r="Q3827" s="252"/>
      <c r="R3827" s="252"/>
      <c r="S3827" s="252"/>
      <c r="T3827" s="253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4" t="s">
        <v>153</v>
      </c>
      <c r="AU3827" s="254" t="s">
        <v>79</v>
      </c>
      <c r="AV3827" s="14" t="s">
        <v>79</v>
      </c>
      <c r="AW3827" s="14" t="s">
        <v>31</v>
      </c>
      <c r="AX3827" s="14" t="s">
        <v>69</v>
      </c>
      <c r="AY3827" s="254" t="s">
        <v>142</v>
      </c>
    </row>
    <row r="3828" s="14" customFormat="1">
      <c r="A3828" s="14"/>
      <c r="B3828" s="244"/>
      <c r="C3828" s="245"/>
      <c r="D3828" s="235" t="s">
        <v>153</v>
      </c>
      <c r="E3828" s="246" t="s">
        <v>19</v>
      </c>
      <c r="F3828" s="247" t="s">
        <v>5574</v>
      </c>
      <c r="G3828" s="245"/>
      <c r="H3828" s="248">
        <v>18.850000000000001</v>
      </c>
      <c r="I3828" s="249"/>
      <c r="J3828" s="245"/>
      <c r="K3828" s="245"/>
      <c r="L3828" s="250"/>
      <c r="M3828" s="251"/>
      <c r="N3828" s="252"/>
      <c r="O3828" s="252"/>
      <c r="P3828" s="252"/>
      <c r="Q3828" s="252"/>
      <c r="R3828" s="252"/>
      <c r="S3828" s="252"/>
      <c r="T3828" s="253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4" t="s">
        <v>153</v>
      </c>
      <c r="AU3828" s="254" t="s">
        <v>79</v>
      </c>
      <c r="AV3828" s="14" t="s">
        <v>79</v>
      </c>
      <c r="AW3828" s="14" t="s">
        <v>31</v>
      </c>
      <c r="AX3828" s="14" t="s">
        <v>69</v>
      </c>
      <c r="AY3828" s="254" t="s">
        <v>142</v>
      </c>
    </row>
    <row r="3829" s="15" customFormat="1">
      <c r="A3829" s="15"/>
      <c r="B3829" s="255"/>
      <c r="C3829" s="256"/>
      <c r="D3829" s="235" t="s">
        <v>153</v>
      </c>
      <c r="E3829" s="257" t="s">
        <v>19</v>
      </c>
      <c r="F3829" s="258" t="s">
        <v>158</v>
      </c>
      <c r="G3829" s="256"/>
      <c r="H3829" s="259">
        <v>126.40000000000001</v>
      </c>
      <c r="I3829" s="260"/>
      <c r="J3829" s="256"/>
      <c r="K3829" s="256"/>
      <c r="L3829" s="261"/>
      <c r="M3829" s="262"/>
      <c r="N3829" s="263"/>
      <c r="O3829" s="263"/>
      <c r="P3829" s="263"/>
      <c r="Q3829" s="263"/>
      <c r="R3829" s="263"/>
      <c r="S3829" s="263"/>
      <c r="T3829" s="264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T3829" s="265" t="s">
        <v>153</v>
      </c>
      <c r="AU3829" s="265" t="s">
        <v>79</v>
      </c>
      <c r="AV3829" s="15" t="s">
        <v>149</v>
      </c>
      <c r="AW3829" s="15" t="s">
        <v>31</v>
      </c>
      <c r="AX3829" s="15" t="s">
        <v>77</v>
      </c>
      <c r="AY3829" s="265" t="s">
        <v>142</v>
      </c>
    </row>
    <row r="3830" s="2" customFormat="1" ht="24.15" customHeight="1">
      <c r="A3830" s="41"/>
      <c r="B3830" s="42"/>
      <c r="C3830" s="277" t="s">
        <v>5586</v>
      </c>
      <c r="D3830" s="277" t="s">
        <v>275</v>
      </c>
      <c r="E3830" s="278" t="s">
        <v>5564</v>
      </c>
      <c r="F3830" s="279" t="s">
        <v>5565</v>
      </c>
      <c r="G3830" s="280" t="s">
        <v>147</v>
      </c>
      <c r="H3830" s="281">
        <v>74.278999999999996</v>
      </c>
      <c r="I3830" s="282"/>
      <c r="J3830" s="283">
        <f>ROUND(I3830*H3830,2)</f>
        <v>0</v>
      </c>
      <c r="K3830" s="279" t="s">
        <v>148</v>
      </c>
      <c r="L3830" s="284"/>
      <c r="M3830" s="285" t="s">
        <v>19</v>
      </c>
      <c r="N3830" s="286" t="s">
        <v>40</v>
      </c>
      <c r="O3830" s="87"/>
      <c r="P3830" s="224">
        <f>O3830*H3830</f>
        <v>0</v>
      </c>
      <c r="Q3830" s="224">
        <v>0.0051000000000000004</v>
      </c>
      <c r="R3830" s="224">
        <f>Q3830*H3830</f>
        <v>0.37882290000000002</v>
      </c>
      <c r="S3830" s="224">
        <v>0</v>
      </c>
      <c r="T3830" s="225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6" t="s">
        <v>349</v>
      </c>
      <c r="AT3830" s="226" t="s">
        <v>275</v>
      </c>
      <c r="AU3830" s="226" t="s">
        <v>79</v>
      </c>
      <c r="AY3830" s="20" t="s">
        <v>142</v>
      </c>
      <c r="BE3830" s="227">
        <f>IF(N3830="základní",J3830,0)</f>
        <v>0</v>
      </c>
      <c r="BF3830" s="227">
        <f>IF(N3830="snížená",J3830,0)</f>
        <v>0</v>
      </c>
      <c r="BG3830" s="227">
        <f>IF(N3830="zákl. přenesená",J3830,0)</f>
        <v>0</v>
      </c>
      <c r="BH3830" s="227">
        <f>IF(N3830="sníž. přenesená",J3830,0)</f>
        <v>0</v>
      </c>
      <c r="BI3830" s="227">
        <f>IF(N3830="nulová",J3830,0)</f>
        <v>0</v>
      </c>
      <c r="BJ3830" s="20" t="s">
        <v>77</v>
      </c>
      <c r="BK3830" s="227">
        <f>ROUND(I3830*H3830,2)</f>
        <v>0</v>
      </c>
      <c r="BL3830" s="20" t="s">
        <v>248</v>
      </c>
      <c r="BM3830" s="226" t="s">
        <v>5587</v>
      </c>
    </row>
    <row r="3831" s="14" customFormat="1">
      <c r="A3831" s="14"/>
      <c r="B3831" s="244"/>
      <c r="C3831" s="245"/>
      <c r="D3831" s="235" t="s">
        <v>153</v>
      </c>
      <c r="E3831" s="246" t="s">
        <v>19</v>
      </c>
      <c r="F3831" s="247" t="s">
        <v>5588</v>
      </c>
      <c r="G3831" s="245"/>
      <c r="H3831" s="248">
        <v>27.495000000000001</v>
      </c>
      <c r="I3831" s="249"/>
      <c r="J3831" s="245"/>
      <c r="K3831" s="245"/>
      <c r="L3831" s="250"/>
      <c r="M3831" s="251"/>
      <c r="N3831" s="252"/>
      <c r="O3831" s="252"/>
      <c r="P3831" s="252"/>
      <c r="Q3831" s="252"/>
      <c r="R3831" s="252"/>
      <c r="S3831" s="252"/>
      <c r="T3831" s="253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4" t="s">
        <v>153</v>
      </c>
      <c r="AU3831" s="254" t="s">
        <v>79</v>
      </c>
      <c r="AV3831" s="14" t="s">
        <v>79</v>
      </c>
      <c r="AW3831" s="14" t="s">
        <v>31</v>
      </c>
      <c r="AX3831" s="14" t="s">
        <v>69</v>
      </c>
      <c r="AY3831" s="254" t="s">
        <v>142</v>
      </c>
    </row>
    <row r="3832" s="14" customFormat="1">
      <c r="A3832" s="14"/>
      <c r="B3832" s="244"/>
      <c r="C3832" s="245"/>
      <c r="D3832" s="235" t="s">
        <v>153</v>
      </c>
      <c r="E3832" s="246" t="s">
        <v>19</v>
      </c>
      <c r="F3832" s="247" t="s">
        <v>5589</v>
      </c>
      <c r="G3832" s="245"/>
      <c r="H3832" s="248">
        <v>11.815</v>
      </c>
      <c r="I3832" s="249"/>
      <c r="J3832" s="245"/>
      <c r="K3832" s="245"/>
      <c r="L3832" s="250"/>
      <c r="M3832" s="251"/>
      <c r="N3832" s="252"/>
      <c r="O3832" s="252"/>
      <c r="P3832" s="252"/>
      <c r="Q3832" s="252"/>
      <c r="R3832" s="252"/>
      <c r="S3832" s="252"/>
      <c r="T3832" s="253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4" t="s">
        <v>153</v>
      </c>
      <c r="AU3832" s="254" t="s">
        <v>79</v>
      </c>
      <c r="AV3832" s="14" t="s">
        <v>79</v>
      </c>
      <c r="AW3832" s="14" t="s">
        <v>31</v>
      </c>
      <c r="AX3832" s="14" t="s">
        <v>69</v>
      </c>
      <c r="AY3832" s="254" t="s">
        <v>142</v>
      </c>
    </row>
    <row r="3833" s="14" customFormat="1">
      <c r="A3833" s="14"/>
      <c r="B3833" s="244"/>
      <c r="C3833" s="245"/>
      <c r="D3833" s="235" t="s">
        <v>153</v>
      </c>
      <c r="E3833" s="246" t="s">
        <v>19</v>
      </c>
      <c r="F3833" s="247" t="s">
        <v>5590</v>
      </c>
      <c r="G3833" s="245"/>
      <c r="H3833" s="248">
        <v>25.280000000000001</v>
      </c>
      <c r="I3833" s="249"/>
      <c r="J3833" s="245"/>
      <c r="K3833" s="245"/>
      <c r="L3833" s="250"/>
      <c r="M3833" s="251"/>
      <c r="N3833" s="252"/>
      <c r="O3833" s="252"/>
      <c r="P3833" s="252"/>
      <c r="Q3833" s="252"/>
      <c r="R3833" s="252"/>
      <c r="S3833" s="252"/>
      <c r="T3833" s="253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4" t="s">
        <v>153</v>
      </c>
      <c r="AU3833" s="254" t="s">
        <v>79</v>
      </c>
      <c r="AV3833" s="14" t="s">
        <v>79</v>
      </c>
      <c r="AW3833" s="14" t="s">
        <v>31</v>
      </c>
      <c r="AX3833" s="14" t="s">
        <v>69</v>
      </c>
      <c r="AY3833" s="254" t="s">
        <v>142</v>
      </c>
    </row>
    <row r="3834" s="15" customFormat="1">
      <c r="A3834" s="15"/>
      <c r="B3834" s="255"/>
      <c r="C3834" s="256"/>
      <c r="D3834" s="235" t="s">
        <v>153</v>
      </c>
      <c r="E3834" s="257" t="s">
        <v>19</v>
      </c>
      <c r="F3834" s="258" t="s">
        <v>158</v>
      </c>
      <c r="G3834" s="256"/>
      <c r="H3834" s="259">
        <v>64.590000000000003</v>
      </c>
      <c r="I3834" s="260"/>
      <c r="J3834" s="256"/>
      <c r="K3834" s="256"/>
      <c r="L3834" s="261"/>
      <c r="M3834" s="262"/>
      <c r="N3834" s="263"/>
      <c r="O3834" s="263"/>
      <c r="P3834" s="263"/>
      <c r="Q3834" s="263"/>
      <c r="R3834" s="263"/>
      <c r="S3834" s="263"/>
      <c r="T3834" s="264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T3834" s="265" t="s">
        <v>153</v>
      </c>
      <c r="AU3834" s="265" t="s">
        <v>79</v>
      </c>
      <c r="AV3834" s="15" t="s">
        <v>149</v>
      </c>
      <c r="AW3834" s="15" t="s">
        <v>31</v>
      </c>
      <c r="AX3834" s="15" t="s">
        <v>77</v>
      </c>
      <c r="AY3834" s="265" t="s">
        <v>142</v>
      </c>
    </row>
    <row r="3835" s="14" customFormat="1">
      <c r="A3835" s="14"/>
      <c r="B3835" s="244"/>
      <c r="C3835" s="245"/>
      <c r="D3835" s="235" t="s">
        <v>153</v>
      </c>
      <c r="E3835" s="245"/>
      <c r="F3835" s="247" t="s">
        <v>5591</v>
      </c>
      <c r="G3835" s="245"/>
      <c r="H3835" s="248">
        <v>74.278999999999996</v>
      </c>
      <c r="I3835" s="249"/>
      <c r="J3835" s="245"/>
      <c r="K3835" s="245"/>
      <c r="L3835" s="250"/>
      <c r="M3835" s="251"/>
      <c r="N3835" s="252"/>
      <c r="O3835" s="252"/>
      <c r="P3835" s="252"/>
      <c r="Q3835" s="252"/>
      <c r="R3835" s="252"/>
      <c r="S3835" s="252"/>
      <c r="T3835" s="253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4" t="s">
        <v>153</v>
      </c>
      <c r="AU3835" s="254" t="s">
        <v>79</v>
      </c>
      <c r="AV3835" s="14" t="s">
        <v>79</v>
      </c>
      <c r="AW3835" s="14" t="s">
        <v>4</v>
      </c>
      <c r="AX3835" s="14" t="s">
        <v>77</v>
      </c>
      <c r="AY3835" s="254" t="s">
        <v>142</v>
      </c>
    </row>
    <row r="3836" s="2" customFormat="1" ht="16.5" customHeight="1">
      <c r="A3836" s="41"/>
      <c r="B3836" s="42"/>
      <c r="C3836" s="215" t="s">
        <v>5592</v>
      </c>
      <c r="D3836" s="215" t="s">
        <v>144</v>
      </c>
      <c r="E3836" s="216" t="s">
        <v>5593</v>
      </c>
      <c r="F3836" s="217" t="s">
        <v>5594</v>
      </c>
      <c r="G3836" s="218" t="s">
        <v>176</v>
      </c>
      <c r="H3836" s="219">
        <v>842.995</v>
      </c>
      <c r="I3836" s="220"/>
      <c r="J3836" s="221">
        <f>ROUND(I3836*H3836,2)</f>
        <v>0</v>
      </c>
      <c r="K3836" s="217" t="s">
        <v>148</v>
      </c>
      <c r="L3836" s="47"/>
      <c r="M3836" s="222" t="s">
        <v>19</v>
      </c>
      <c r="N3836" s="223" t="s">
        <v>40</v>
      </c>
      <c r="O3836" s="87"/>
      <c r="P3836" s="224">
        <f>O3836*H3836</f>
        <v>0</v>
      </c>
      <c r="Q3836" s="224">
        <v>3.0000000000000001E-05</v>
      </c>
      <c r="R3836" s="224">
        <f>Q3836*H3836</f>
        <v>0.025289849999999999</v>
      </c>
      <c r="S3836" s="224">
        <v>0</v>
      </c>
      <c r="T3836" s="225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6" t="s">
        <v>248</v>
      </c>
      <c r="AT3836" s="226" t="s">
        <v>144</v>
      </c>
      <c r="AU3836" s="226" t="s">
        <v>79</v>
      </c>
      <c r="AY3836" s="20" t="s">
        <v>142</v>
      </c>
      <c r="BE3836" s="227">
        <f>IF(N3836="základní",J3836,0)</f>
        <v>0</v>
      </c>
      <c r="BF3836" s="227">
        <f>IF(N3836="snížená",J3836,0)</f>
        <v>0</v>
      </c>
      <c r="BG3836" s="227">
        <f>IF(N3836="zákl. přenesená",J3836,0)</f>
        <v>0</v>
      </c>
      <c r="BH3836" s="227">
        <f>IF(N3836="sníž. přenesená",J3836,0)</f>
        <v>0</v>
      </c>
      <c r="BI3836" s="227">
        <f>IF(N3836="nulová",J3836,0)</f>
        <v>0</v>
      </c>
      <c r="BJ3836" s="20" t="s">
        <v>77</v>
      </c>
      <c r="BK3836" s="227">
        <f>ROUND(I3836*H3836,2)</f>
        <v>0</v>
      </c>
      <c r="BL3836" s="20" t="s">
        <v>248</v>
      </c>
      <c r="BM3836" s="226" t="s">
        <v>5595</v>
      </c>
    </row>
    <row r="3837" s="2" customFormat="1">
      <c r="A3837" s="41"/>
      <c r="B3837" s="42"/>
      <c r="C3837" s="43"/>
      <c r="D3837" s="228" t="s">
        <v>151</v>
      </c>
      <c r="E3837" s="43"/>
      <c r="F3837" s="229" t="s">
        <v>5596</v>
      </c>
      <c r="G3837" s="43"/>
      <c r="H3837" s="43"/>
      <c r="I3837" s="230"/>
      <c r="J3837" s="43"/>
      <c r="K3837" s="43"/>
      <c r="L3837" s="47"/>
      <c r="M3837" s="231"/>
      <c r="N3837" s="232"/>
      <c r="O3837" s="87"/>
      <c r="P3837" s="87"/>
      <c r="Q3837" s="87"/>
      <c r="R3837" s="87"/>
      <c r="S3837" s="87"/>
      <c r="T3837" s="88"/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T3837" s="20" t="s">
        <v>151</v>
      </c>
      <c r="AU3837" s="20" t="s">
        <v>79</v>
      </c>
    </row>
    <row r="3838" s="13" customFormat="1">
      <c r="A3838" s="13"/>
      <c r="B3838" s="233"/>
      <c r="C3838" s="234"/>
      <c r="D3838" s="235" t="s">
        <v>153</v>
      </c>
      <c r="E3838" s="236" t="s">
        <v>19</v>
      </c>
      <c r="F3838" s="237" t="s">
        <v>497</v>
      </c>
      <c r="G3838" s="234"/>
      <c r="H3838" s="236" t="s">
        <v>19</v>
      </c>
      <c r="I3838" s="238"/>
      <c r="J3838" s="234"/>
      <c r="K3838" s="234"/>
      <c r="L3838" s="239"/>
      <c r="M3838" s="240"/>
      <c r="N3838" s="241"/>
      <c r="O3838" s="241"/>
      <c r="P3838" s="241"/>
      <c r="Q3838" s="241"/>
      <c r="R3838" s="241"/>
      <c r="S3838" s="241"/>
      <c r="T3838" s="242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3" t="s">
        <v>153</v>
      </c>
      <c r="AU3838" s="243" t="s">
        <v>79</v>
      </c>
      <c r="AV3838" s="13" t="s">
        <v>77</v>
      </c>
      <c r="AW3838" s="13" t="s">
        <v>31</v>
      </c>
      <c r="AX3838" s="13" t="s">
        <v>69</v>
      </c>
      <c r="AY3838" s="243" t="s">
        <v>142</v>
      </c>
    </row>
    <row r="3839" s="13" customFormat="1">
      <c r="A3839" s="13"/>
      <c r="B3839" s="233"/>
      <c r="C3839" s="234"/>
      <c r="D3839" s="235" t="s">
        <v>153</v>
      </c>
      <c r="E3839" s="236" t="s">
        <v>19</v>
      </c>
      <c r="F3839" s="237" t="s">
        <v>5597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153</v>
      </c>
      <c r="AU3839" s="243" t="s">
        <v>79</v>
      </c>
      <c r="AV3839" s="13" t="s">
        <v>77</v>
      </c>
      <c r="AW3839" s="13" t="s">
        <v>31</v>
      </c>
      <c r="AX3839" s="13" t="s">
        <v>69</v>
      </c>
      <c r="AY3839" s="243" t="s">
        <v>142</v>
      </c>
    </row>
    <row r="3840" s="14" customFormat="1">
      <c r="A3840" s="14"/>
      <c r="B3840" s="244"/>
      <c r="C3840" s="245"/>
      <c r="D3840" s="235" t="s">
        <v>153</v>
      </c>
      <c r="E3840" s="246" t="s">
        <v>19</v>
      </c>
      <c r="F3840" s="247" t="s">
        <v>5598</v>
      </c>
      <c r="G3840" s="245"/>
      <c r="H3840" s="248">
        <v>10.75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153</v>
      </c>
      <c r="AU3840" s="254" t="s">
        <v>79</v>
      </c>
      <c r="AV3840" s="14" t="s">
        <v>79</v>
      </c>
      <c r="AW3840" s="14" t="s">
        <v>31</v>
      </c>
      <c r="AX3840" s="14" t="s">
        <v>69</v>
      </c>
      <c r="AY3840" s="254" t="s">
        <v>142</v>
      </c>
    </row>
    <row r="3841" s="14" customFormat="1">
      <c r="A3841" s="14"/>
      <c r="B3841" s="244"/>
      <c r="C3841" s="245"/>
      <c r="D3841" s="235" t="s">
        <v>153</v>
      </c>
      <c r="E3841" s="246" t="s">
        <v>19</v>
      </c>
      <c r="F3841" s="247" t="s">
        <v>5599</v>
      </c>
      <c r="G3841" s="245"/>
      <c r="H3841" s="248">
        <v>20.733000000000001</v>
      </c>
      <c r="I3841" s="249"/>
      <c r="J3841" s="245"/>
      <c r="K3841" s="245"/>
      <c r="L3841" s="250"/>
      <c r="M3841" s="251"/>
      <c r="N3841" s="252"/>
      <c r="O3841" s="252"/>
      <c r="P3841" s="252"/>
      <c r="Q3841" s="252"/>
      <c r="R3841" s="252"/>
      <c r="S3841" s="252"/>
      <c r="T3841" s="253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4" t="s">
        <v>153</v>
      </c>
      <c r="AU3841" s="254" t="s">
        <v>79</v>
      </c>
      <c r="AV3841" s="14" t="s">
        <v>79</v>
      </c>
      <c r="AW3841" s="14" t="s">
        <v>31</v>
      </c>
      <c r="AX3841" s="14" t="s">
        <v>69</v>
      </c>
      <c r="AY3841" s="254" t="s">
        <v>142</v>
      </c>
    </row>
    <row r="3842" s="14" customFormat="1">
      <c r="A3842" s="14"/>
      <c r="B3842" s="244"/>
      <c r="C3842" s="245"/>
      <c r="D3842" s="235" t="s">
        <v>153</v>
      </c>
      <c r="E3842" s="246" t="s">
        <v>19</v>
      </c>
      <c r="F3842" s="247" t="s">
        <v>5600</v>
      </c>
      <c r="G3842" s="245"/>
      <c r="H3842" s="248">
        <v>6.5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153</v>
      </c>
      <c r="AU3842" s="254" t="s">
        <v>79</v>
      </c>
      <c r="AV3842" s="14" t="s">
        <v>79</v>
      </c>
      <c r="AW3842" s="14" t="s">
        <v>31</v>
      </c>
      <c r="AX3842" s="14" t="s">
        <v>69</v>
      </c>
      <c r="AY3842" s="254" t="s">
        <v>142</v>
      </c>
    </row>
    <row r="3843" s="13" customFormat="1">
      <c r="A3843" s="13"/>
      <c r="B3843" s="233"/>
      <c r="C3843" s="234"/>
      <c r="D3843" s="235" t="s">
        <v>153</v>
      </c>
      <c r="E3843" s="236" t="s">
        <v>19</v>
      </c>
      <c r="F3843" s="237" t="s">
        <v>666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153</v>
      </c>
      <c r="AU3843" s="243" t="s">
        <v>79</v>
      </c>
      <c r="AV3843" s="13" t="s">
        <v>77</v>
      </c>
      <c r="AW3843" s="13" t="s">
        <v>31</v>
      </c>
      <c r="AX3843" s="13" t="s">
        <v>69</v>
      </c>
      <c r="AY3843" s="243" t="s">
        <v>142</v>
      </c>
    </row>
    <row r="3844" s="14" customFormat="1">
      <c r="A3844" s="14"/>
      <c r="B3844" s="244"/>
      <c r="C3844" s="245"/>
      <c r="D3844" s="235" t="s">
        <v>153</v>
      </c>
      <c r="E3844" s="246" t="s">
        <v>19</v>
      </c>
      <c r="F3844" s="247" t="s">
        <v>5601</v>
      </c>
      <c r="G3844" s="245"/>
      <c r="H3844" s="248">
        <v>4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153</v>
      </c>
      <c r="AU3844" s="254" t="s">
        <v>79</v>
      </c>
      <c r="AV3844" s="14" t="s">
        <v>79</v>
      </c>
      <c r="AW3844" s="14" t="s">
        <v>31</v>
      </c>
      <c r="AX3844" s="14" t="s">
        <v>69</v>
      </c>
      <c r="AY3844" s="254" t="s">
        <v>142</v>
      </c>
    </row>
    <row r="3845" s="13" customFormat="1">
      <c r="A3845" s="13"/>
      <c r="B3845" s="233"/>
      <c r="C3845" s="234"/>
      <c r="D3845" s="235" t="s">
        <v>153</v>
      </c>
      <c r="E3845" s="236" t="s">
        <v>19</v>
      </c>
      <c r="F3845" s="237" t="s">
        <v>911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153</v>
      </c>
      <c r="AU3845" s="243" t="s">
        <v>79</v>
      </c>
      <c r="AV3845" s="13" t="s">
        <v>77</v>
      </c>
      <c r="AW3845" s="13" t="s">
        <v>31</v>
      </c>
      <c r="AX3845" s="13" t="s">
        <v>69</v>
      </c>
      <c r="AY3845" s="243" t="s">
        <v>142</v>
      </c>
    </row>
    <row r="3846" s="14" customFormat="1">
      <c r="A3846" s="14"/>
      <c r="B3846" s="244"/>
      <c r="C3846" s="245"/>
      <c r="D3846" s="235" t="s">
        <v>153</v>
      </c>
      <c r="E3846" s="246" t="s">
        <v>19</v>
      </c>
      <c r="F3846" s="247" t="s">
        <v>5602</v>
      </c>
      <c r="G3846" s="245"/>
      <c r="H3846" s="248">
        <v>8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153</v>
      </c>
      <c r="AU3846" s="254" t="s">
        <v>79</v>
      </c>
      <c r="AV3846" s="14" t="s">
        <v>79</v>
      </c>
      <c r="AW3846" s="14" t="s">
        <v>31</v>
      </c>
      <c r="AX3846" s="14" t="s">
        <v>69</v>
      </c>
      <c r="AY3846" s="254" t="s">
        <v>142</v>
      </c>
    </row>
    <row r="3847" s="13" customFormat="1">
      <c r="A3847" s="13"/>
      <c r="B3847" s="233"/>
      <c r="C3847" s="234"/>
      <c r="D3847" s="235" t="s">
        <v>153</v>
      </c>
      <c r="E3847" s="236" t="s">
        <v>19</v>
      </c>
      <c r="F3847" s="237" t="s">
        <v>909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153</v>
      </c>
      <c r="AU3847" s="243" t="s">
        <v>79</v>
      </c>
      <c r="AV3847" s="13" t="s">
        <v>77</v>
      </c>
      <c r="AW3847" s="13" t="s">
        <v>31</v>
      </c>
      <c r="AX3847" s="13" t="s">
        <v>69</v>
      </c>
      <c r="AY3847" s="243" t="s">
        <v>142</v>
      </c>
    </row>
    <row r="3848" s="14" customFormat="1">
      <c r="A3848" s="14"/>
      <c r="B3848" s="244"/>
      <c r="C3848" s="245"/>
      <c r="D3848" s="235" t="s">
        <v>153</v>
      </c>
      <c r="E3848" s="246" t="s">
        <v>19</v>
      </c>
      <c r="F3848" s="247" t="s">
        <v>5603</v>
      </c>
      <c r="G3848" s="245"/>
      <c r="H3848" s="248">
        <v>9.5429999999999993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153</v>
      </c>
      <c r="AU3848" s="254" t="s">
        <v>79</v>
      </c>
      <c r="AV3848" s="14" t="s">
        <v>79</v>
      </c>
      <c r="AW3848" s="14" t="s">
        <v>31</v>
      </c>
      <c r="AX3848" s="14" t="s">
        <v>69</v>
      </c>
      <c r="AY3848" s="254" t="s">
        <v>142</v>
      </c>
    </row>
    <row r="3849" s="13" customFormat="1">
      <c r="A3849" s="13"/>
      <c r="B3849" s="233"/>
      <c r="C3849" s="234"/>
      <c r="D3849" s="235" t="s">
        <v>153</v>
      </c>
      <c r="E3849" s="236" t="s">
        <v>19</v>
      </c>
      <c r="F3849" s="237" t="s">
        <v>512</v>
      </c>
      <c r="G3849" s="234"/>
      <c r="H3849" s="236" t="s">
        <v>19</v>
      </c>
      <c r="I3849" s="238"/>
      <c r="J3849" s="234"/>
      <c r="K3849" s="234"/>
      <c r="L3849" s="239"/>
      <c r="M3849" s="240"/>
      <c r="N3849" s="241"/>
      <c r="O3849" s="241"/>
      <c r="P3849" s="241"/>
      <c r="Q3849" s="241"/>
      <c r="R3849" s="241"/>
      <c r="S3849" s="241"/>
      <c r="T3849" s="242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43" t="s">
        <v>153</v>
      </c>
      <c r="AU3849" s="243" t="s">
        <v>79</v>
      </c>
      <c r="AV3849" s="13" t="s">
        <v>77</v>
      </c>
      <c r="AW3849" s="13" t="s">
        <v>31</v>
      </c>
      <c r="AX3849" s="13" t="s">
        <v>69</v>
      </c>
      <c r="AY3849" s="243" t="s">
        <v>142</v>
      </c>
    </row>
    <row r="3850" s="14" customFormat="1">
      <c r="A3850" s="14"/>
      <c r="B3850" s="244"/>
      <c r="C3850" s="245"/>
      <c r="D3850" s="235" t="s">
        <v>153</v>
      </c>
      <c r="E3850" s="246" t="s">
        <v>19</v>
      </c>
      <c r="F3850" s="247" t="s">
        <v>5604</v>
      </c>
      <c r="G3850" s="245"/>
      <c r="H3850" s="248">
        <v>12.84</v>
      </c>
      <c r="I3850" s="249"/>
      <c r="J3850" s="245"/>
      <c r="K3850" s="245"/>
      <c r="L3850" s="250"/>
      <c r="M3850" s="251"/>
      <c r="N3850" s="252"/>
      <c r="O3850" s="252"/>
      <c r="P3850" s="252"/>
      <c r="Q3850" s="252"/>
      <c r="R3850" s="252"/>
      <c r="S3850" s="252"/>
      <c r="T3850" s="253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4" t="s">
        <v>153</v>
      </c>
      <c r="AU3850" s="254" t="s">
        <v>79</v>
      </c>
      <c r="AV3850" s="14" t="s">
        <v>79</v>
      </c>
      <c r="AW3850" s="14" t="s">
        <v>31</v>
      </c>
      <c r="AX3850" s="14" t="s">
        <v>69</v>
      </c>
      <c r="AY3850" s="254" t="s">
        <v>142</v>
      </c>
    </row>
    <row r="3851" s="13" customFormat="1">
      <c r="A3851" s="13"/>
      <c r="B3851" s="233"/>
      <c r="C3851" s="234"/>
      <c r="D3851" s="235" t="s">
        <v>153</v>
      </c>
      <c r="E3851" s="236" t="s">
        <v>19</v>
      </c>
      <c r="F3851" s="237" t="s">
        <v>5605</v>
      </c>
      <c r="G3851" s="234"/>
      <c r="H3851" s="236" t="s">
        <v>19</v>
      </c>
      <c r="I3851" s="238"/>
      <c r="J3851" s="234"/>
      <c r="K3851" s="234"/>
      <c r="L3851" s="239"/>
      <c r="M3851" s="240"/>
      <c r="N3851" s="241"/>
      <c r="O3851" s="241"/>
      <c r="P3851" s="241"/>
      <c r="Q3851" s="241"/>
      <c r="R3851" s="241"/>
      <c r="S3851" s="241"/>
      <c r="T3851" s="242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43" t="s">
        <v>153</v>
      </c>
      <c r="AU3851" s="243" t="s">
        <v>79</v>
      </c>
      <c r="AV3851" s="13" t="s">
        <v>77</v>
      </c>
      <c r="AW3851" s="13" t="s">
        <v>31</v>
      </c>
      <c r="AX3851" s="13" t="s">
        <v>69</v>
      </c>
      <c r="AY3851" s="243" t="s">
        <v>142</v>
      </c>
    </row>
    <row r="3852" s="14" customFormat="1">
      <c r="A3852" s="14"/>
      <c r="B3852" s="244"/>
      <c r="C3852" s="245"/>
      <c r="D3852" s="235" t="s">
        <v>153</v>
      </c>
      <c r="E3852" s="246" t="s">
        <v>19</v>
      </c>
      <c r="F3852" s="247" t="s">
        <v>5606</v>
      </c>
      <c r="G3852" s="245"/>
      <c r="H3852" s="248">
        <v>19.350000000000001</v>
      </c>
      <c r="I3852" s="249"/>
      <c r="J3852" s="245"/>
      <c r="K3852" s="245"/>
      <c r="L3852" s="250"/>
      <c r="M3852" s="251"/>
      <c r="N3852" s="252"/>
      <c r="O3852" s="252"/>
      <c r="P3852" s="252"/>
      <c r="Q3852" s="252"/>
      <c r="R3852" s="252"/>
      <c r="S3852" s="252"/>
      <c r="T3852" s="253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4" t="s">
        <v>153</v>
      </c>
      <c r="AU3852" s="254" t="s">
        <v>79</v>
      </c>
      <c r="AV3852" s="14" t="s">
        <v>79</v>
      </c>
      <c r="AW3852" s="14" t="s">
        <v>31</v>
      </c>
      <c r="AX3852" s="14" t="s">
        <v>69</v>
      </c>
      <c r="AY3852" s="254" t="s">
        <v>142</v>
      </c>
    </row>
    <row r="3853" s="14" customFormat="1">
      <c r="A3853" s="14"/>
      <c r="B3853" s="244"/>
      <c r="C3853" s="245"/>
      <c r="D3853" s="235" t="s">
        <v>153</v>
      </c>
      <c r="E3853" s="246" t="s">
        <v>19</v>
      </c>
      <c r="F3853" s="247" t="s">
        <v>5607</v>
      </c>
      <c r="G3853" s="245"/>
      <c r="H3853" s="248">
        <v>7.9000000000000004</v>
      </c>
      <c r="I3853" s="249"/>
      <c r="J3853" s="245"/>
      <c r="K3853" s="245"/>
      <c r="L3853" s="250"/>
      <c r="M3853" s="251"/>
      <c r="N3853" s="252"/>
      <c r="O3853" s="252"/>
      <c r="P3853" s="252"/>
      <c r="Q3853" s="252"/>
      <c r="R3853" s="252"/>
      <c r="S3853" s="252"/>
      <c r="T3853" s="253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4" t="s">
        <v>153</v>
      </c>
      <c r="AU3853" s="254" t="s">
        <v>79</v>
      </c>
      <c r="AV3853" s="14" t="s">
        <v>79</v>
      </c>
      <c r="AW3853" s="14" t="s">
        <v>31</v>
      </c>
      <c r="AX3853" s="14" t="s">
        <v>69</v>
      </c>
      <c r="AY3853" s="254" t="s">
        <v>142</v>
      </c>
    </row>
    <row r="3854" s="14" customFormat="1">
      <c r="A3854" s="14"/>
      <c r="B3854" s="244"/>
      <c r="C3854" s="245"/>
      <c r="D3854" s="235" t="s">
        <v>153</v>
      </c>
      <c r="E3854" s="246" t="s">
        <v>19</v>
      </c>
      <c r="F3854" s="247" t="s">
        <v>5608</v>
      </c>
      <c r="G3854" s="245"/>
      <c r="H3854" s="248">
        <v>17.199999999999999</v>
      </c>
      <c r="I3854" s="249"/>
      <c r="J3854" s="245"/>
      <c r="K3854" s="245"/>
      <c r="L3854" s="250"/>
      <c r="M3854" s="251"/>
      <c r="N3854" s="252"/>
      <c r="O3854" s="252"/>
      <c r="P3854" s="252"/>
      <c r="Q3854" s="252"/>
      <c r="R3854" s="252"/>
      <c r="S3854" s="252"/>
      <c r="T3854" s="253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4" t="s">
        <v>153</v>
      </c>
      <c r="AU3854" s="254" t="s">
        <v>79</v>
      </c>
      <c r="AV3854" s="14" t="s">
        <v>79</v>
      </c>
      <c r="AW3854" s="14" t="s">
        <v>31</v>
      </c>
      <c r="AX3854" s="14" t="s">
        <v>69</v>
      </c>
      <c r="AY3854" s="254" t="s">
        <v>142</v>
      </c>
    </row>
    <row r="3855" s="14" customFormat="1">
      <c r="A3855" s="14"/>
      <c r="B3855" s="244"/>
      <c r="C3855" s="245"/>
      <c r="D3855" s="235" t="s">
        <v>153</v>
      </c>
      <c r="E3855" s="246" t="s">
        <v>19</v>
      </c>
      <c r="F3855" s="247" t="s">
        <v>5609</v>
      </c>
      <c r="G3855" s="245"/>
      <c r="H3855" s="248">
        <v>8.516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153</v>
      </c>
      <c r="AU3855" s="254" t="s">
        <v>79</v>
      </c>
      <c r="AV3855" s="14" t="s">
        <v>79</v>
      </c>
      <c r="AW3855" s="14" t="s">
        <v>31</v>
      </c>
      <c r="AX3855" s="14" t="s">
        <v>69</v>
      </c>
      <c r="AY3855" s="254" t="s">
        <v>142</v>
      </c>
    </row>
    <row r="3856" s="14" customFormat="1">
      <c r="A3856" s="14"/>
      <c r="B3856" s="244"/>
      <c r="C3856" s="245"/>
      <c r="D3856" s="235" t="s">
        <v>153</v>
      </c>
      <c r="E3856" s="246" t="s">
        <v>19</v>
      </c>
      <c r="F3856" s="247" t="s">
        <v>5610</v>
      </c>
      <c r="G3856" s="245"/>
      <c r="H3856" s="248">
        <v>32.210000000000001</v>
      </c>
      <c r="I3856" s="249"/>
      <c r="J3856" s="245"/>
      <c r="K3856" s="245"/>
      <c r="L3856" s="250"/>
      <c r="M3856" s="251"/>
      <c r="N3856" s="252"/>
      <c r="O3856" s="252"/>
      <c r="P3856" s="252"/>
      <c r="Q3856" s="252"/>
      <c r="R3856" s="252"/>
      <c r="S3856" s="252"/>
      <c r="T3856" s="253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4" t="s">
        <v>153</v>
      </c>
      <c r="AU3856" s="254" t="s">
        <v>79</v>
      </c>
      <c r="AV3856" s="14" t="s">
        <v>79</v>
      </c>
      <c r="AW3856" s="14" t="s">
        <v>31</v>
      </c>
      <c r="AX3856" s="14" t="s">
        <v>69</v>
      </c>
      <c r="AY3856" s="254" t="s">
        <v>142</v>
      </c>
    </row>
    <row r="3857" s="13" customFormat="1">
      <c r="A3857" s="13"/>
      <c r="B3857" s="233"/>
      <c r="C3857" s="234"/>
      <c r="D3857" s="235" t="s">
        <v>153</v>
      </c>
      <c r="E3857" s="236" t="s">
        <v>19</v>
      </c>
      <c r="F3857" s="237" t="s">
        <v>891</v>
      </c>
      <c r="G3857" s="234"/>
      <c r="H3857" s="236" t="s">
        <v>19</v>
      </c>
      <c r="I3857" s="238"/>
      <c r="J3857" s="234"/>
      <c r="K3857" s="234"/>
      <c r="L3857" s="239"/>
      <c r="M3857" s="240"/>
      <c r="N3857" s="241"/>
      <c r="O3857" s="241"/>
      <c r="P3857" s="241"/>
      <c r="Q3857" s="241"/>
      <c r="R3857" s="241"/>
      <c r="S3857" s="241"/>
      <c r="T3857" s="242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3" t="s">
        <v>153</v>
      </c>
      <c r="AU3857" s="243" t="s">
        <v>79</v>
      </c>
      <c r="AV3857" s="13" t="s">
        <v>77</v>
      </c>
      <c r="AW3857" s="13" t="s">
        <v>31</v>
      </c>
      <c r="AX3857" s="13" t="s">
        <v>69</v>
      </c>
      <c r="AY3857" s="243" t="s">
        <v>142</v>
      </c>
    </row>
    <row r="3858" s="14" customFormat="1">
      <c r="A3858" s="14"/>
      <c r="B3858" s="244"/>
      <c r="C3858" s="245"/>
      <c r="D3858" s="235" t="s">
        <v>153</v>
      </c>
      <c r="E3858" s="246" t="s">
        <v>19</v>
      </c>
      <c r="F3858" s="247" t="s">
        <v>5611</v>
      </c>
      <c r="G3858" s="245"/>
      <c r="H3858" s="248">
        <v>21.800000000000001</v>
      </c>
      <c r="I3858" s="249"/>
      <c r="J3858" s="245"/>
      <c r="K3858" s="245"/>
      <c r="L3858" s="250"/>
      <c r="M3858" s="251"/>
      <c r="N3858" s="252"/>
      <c r="O3858" s="252"/>
      <c r="P3858" s="252"/>
      <c r="Q3858" s="252"/>
      <c r="R3858" s="252"/>
      <c r="S3858" s="252"/>
      <c r="T3858" s="253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4" t="s">
        <v>153</v>
      </c>
      <c r="AU3858" s="254" t="s">
        <v>79</v>
      </c>
      <c r="AV3858" s="14" t="s">
        <v>79</v>
      </c>
      <c r="AW3858" s="14" t="s">
        <v>31</v>
      </c>
      <c r="AX3858" s="14" t="s">
        <v>69</v>
      </c>
      <c r="AY3858" s="254" t="s">
        <v>142</v>
      </c>
    </row>
    <row r="3859" s="13" customFormat="1">
      <c r="A3859" s="13"/>
      <c r="B3859" s="233"/>
      <c r="C3859" s="234"/>
      <c r="D3859" s="235" t="s">
        <v>153</v>
      </c>
      <c r="E3859" s="236" t="s">
        <v>19</v>
      </c>
      <c r="F3859" s="237" t="s">
        <v>520</v>
      </c>
      <c r="G3859" s="234"/>
      <c r="H3859" s="236" t="s">
        <v>19</v>
      </c>
      <c r="I3859" s="238"/>
      <c r="J3859" s="234"/>
      <c r="K3859" s="234"/>
      <c r="L3859" s="239"/>
      <c r="M3859" s="240"/>
      <c r="N3859" s="241"/>
      <c r="O3859" s="241"/>
      <c r="P3859" s="241"/>
      <c r="Q3859" s="241"/>
      <c r="R3859" s="241"/>
      <c r="S3859" s="241"/>
      <c r="T3859" s="242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43" t="s">
        <v>153</v>
      </c>
      <c r="AU3859" s="243" t="s">
        <v>79</v>
      </c>
      <c r="AV3859" s="13" t="s">
        <v>77</v>
      </c>
      <c r="AW3859" s="13" t="s">
        <v>31</v>
      </c>
      <c r="AX3859" s="13" t="s">
        <v>69</v>
      </c>
      <c r="AY3859" s="243" t="s">
        <v>142</v>
      </c>
    </row>
    <row r="3860" s="13" customFormat="1">
      <c r="A3860" s="13"/>
      <c r="B3860" s="233"/>
      <c r="C3860" s="234"/>
      <c r="D3860" s="235" t="s">
        <v>153</v>
      </c>
      <c r="E3860" s="236" t="s">
        <v>19</v>
      </c>
      <c r="F3860" s="237" t="s">
        <v>5612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153</v>
      </c>
      <c r="AU3860" s="243" t="s">
        <v>79</v>
      </c>
      <c r="AV3860" s="13" t="s">
        <v>77</v>
      </c>
      <c r="AW3860" s="13" t="s">
        <v>31</v>
      </c>
      <c r="AX3860" s="13" t="s">
        <v>69</v>
      </c>
      <c r="AY3860" s="243" t="s">
        <v>142</v>
      </c>
    </row>
    <row r="3861" s="14" customFormat="1">
      <c r="A3861" s="14"/>
      <c r="B3861" s="244"/>
      <c r="C3861" s="245"/>
      <c r="D3861" s="235" t="s">
        <v>153</v>
      </c>
      <c r="E3861" s="246" t="s">
        <v>19</v>
      </c>
      <c r="F3861" s="247" t="s">
        <v>5613</v>
      </c>
      <c r="G3861" s="245"/>
      <c r="H3861" s="248">
        <v>16.5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153</v>
      </c>
      <c r="AU3861" s="254" t="s">
        <v>79</v>
      </c>
      <c r="AV3861" s="14" t="s">
        <v>79</v>
      </c>
      <c r="AW3861" s="14" t="s">
        <v>31</v>
      </c>
      <c r="AX3861" s="14" t="s">
        <v>69</v>
      </c>
      <c r="AY3861" s="254" t="s">
        <v>142</v>
      </c>
    </row>
    <row r="3862" s="14" customFormat="1">
      <c r="A3862" s="14"/>
      <c r="B3862" s="244"/>
      <c r="C3862" s="245"/>
      <c r="D3862" s="235" t="s">
        <v>153</v>
      </c>
      <c r="E3862" s="246" t="s">
        <v>19</v>
      </c>
      <c r="F3862" s="247" t="s">
        <v>5614</v>
      </c>
      <c r="G3862" s="245"/>
      <c r="H3862" s="248">
        <v>14.1</v>
      </c>
      <c r="I3862" s="249"/>
      <c r="J3862" s="245"/>
      <c r="K3862" s="245"/>
      <c r="L3862" s="250"/>
      <c r="M3862" s="251"/>
      <c r="N3862" s="252"/>
      <c r="O3862" s="252"/>
      <c r="P3862" s="252"/>
      <c r="Q3862" s="252"/>
      <c r="R3862" s="252"/>
      <c r="S3862" s="252"/>
      <c r="T3862" s="253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4" t="s">
        <v>153</v>
      </c>
      <c r="AU3862" s="254" t="s">
        <v>79</v>
      </c>
      <c r="AV3862" s="14" t="s">
        <v>79</v>
      </c>
      <c r="AW3862" s="14" t="s">
        <v>31</v>
      </c>
      <c r="AX3862" s="14" t="s">
        <v>69</v>
      </c>
      <c r="AY3862" s="254" t="s">
        <v>142</v>
      </c>
    </row>
    <row r="3863" s="14" customFormat="1">
      <c r="A3863" s="14"/>
      <c r="B3863" s="244"/>
      <c r="C3863" s="245"/>
      <c r="D3863" s="235" t="s">
        <v>153</v>
      </c>
      <c r="E3863" s="246" t="s">
        <v>19</v>
      </c>
      <c r="F3863" s="247" t="s">
        <v>5615</v>
      </c>
      <c r="G3863" s="245"/>
      <c r="H3863" s="248">
        <v>5.0499999999999998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153</v>
      </c>
      <c r="AU3863" s="254" t="s">
        <v>79</v>
      </c>
      <c r="AV3863" s="14" t="s">
        <v>79</v>
      </c>
      <c r="AW3863" s="14" t="s">
        <v>31</v>
      </c>
      <c r="AX3863" s="14" t="s">
        <v>69</v>
      </c>
      <c r="AY3863" s="254" t="s">
        <v>142</v>
      </c>
    </row>
    <row r="3864" s="14" customFormat="1">
      <c r="A3864" s="14"/>
      <c r="B3864" s="244"/>
      <c r="C3864" s="245"/>
      <c r="D3864" s="235" t="s">
        <v>153</v>
      </c>
      <c r="E3864" s="246" t="s">
        <v>19</v>
      </c>
      <c r="F3864" s="247" t="s">
        <v>5616</v>
      </c>
      <c r="G3864" s="245"/>
      <c r="H3864" s="248">
        <v>16.100000000000001</v>
      </c>
      <c r="I3864" s="249"/>
      <c r="J3864" s="245"/>
      <c r="K3864" s="245"/>
      <c r="L3864" s="250"/>
      <c r="M3864" s="251"/>
      <c r="N3864" s="252"/>
      <c r="O3864" s="252"/>
      <c r="P3864" s="252"/>
      <c r="Q3864" s="252"/>
      <c r="R3864" s="252"/>
      <c r="S3864" s="252"/>
      <c r="T3864" s="253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4" t="s">
        <v>153</v>
      </c>
      <c r="AU3864" s="254" t="s">
        <v>79</v>
      </c>
      <c r="AV3864" s="14" t="s">
        <v>79</v>
      </c>
      <c r="AW3864" s="14" t="s">
        <v>31</v>
      </c>
      <c r="AX3864" s="14" t="s">
        <v>69</v>
      </c>
      <c r="AY3864" s="254" t="s">
        <v>142</v>
      </c>
    </row>
    <row r="3865" s="14" customFormat="1">
      <c r="A3865" s="14"/>
      <c r="B3865" s="244"/>
      <c r="C3865" s="245"/>
      <c r="D3865" s="235" t="s">
        <v>153</v>
      </c>
      <c r="E3865" s="246" t="s">
        <v>19</v>
      </c>
      <c r="F3865" s="247" t="s">
        <v>5617</v>
      </c>
      <c r="G3865" s="245"/>
      <c r="H3865" s="248">
        <v>9.4000000000000004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153</v>
      </c>
      <c r="AU3865" s="254" t="s">
        <v>79</v>
      </c>
      <c r="AV3865" s="14" t="s">
        <v>79</v>
      </c>
      <c r="AW3865" s="14" t="s">
        <v>31</v>
      </c>
      <c r="AX3865" s="14" t="s">
        <v>69</v>
      </c>
      <c r="AY3865" s="254" t="s">
        <v>142</v>
      </c>
    </row>
    <row r="3866" s="13" customFormat="1">
      <c r="A3866" s="13"/>
      <c r="B3866" s="233"/>
      <c r="C3866" s="234"/>
      <c r="D3866" s="235" t="s">
        <v>153</v>
      </c>
      <c r="E3866" s="236" t="s">
        <v>19</v>
      </c>
      <c r="F3866" s="237" t="s">
        <v>5618</v>
      </c>
      <c r="G3866" s="234"/>
      <c r="H3866" s="236" t="s">
        <v>19</v>
      </c>
      <c r="I3866" s="238"/>
      <c r="J3866" s="234"/>
      <c r="K3866" s="234"/>
      <c r="L3866" s="239"/>
      <c r="M3866" s="240"/>
      <c r="N3866" s="241"/>
      <c r="O3866" s="241"/>
      <c r="P3866" s="241"/>
      <c r="Q3866" s="241"/>
      <c r="R3866" s="241"/>
      <c r="S3866" s="241"/>
      <c r="T3866" s="242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3" t="s">
        <v>153</v>
      </c>
      <c r="AU3866" s="243" t="s">
        <v>79</v>
      </c>
      <c r="AV3866" s="13" t="s">
        <v>77</v>
      </c>
      <c r="AW3866" s="13" t="s">
        <v>31</v>
      </c>
      <c r="AX3866" s="13" t="s">
        <v>69</v>
      </c>
      <c r="AY3866" s="243" t="s">
        <v>142</v>
      </c>
    </row>
    <row r="3867" s="14" customFormat="1">
      <c r="A3867" s="14"/>
      <c r="B3867" s="244"/>
      <c r="C3867" s="245"/>
      <c r="D3867" s="235" t="s">
        <v>153</v>
      </c>
      <c r="E3867" s="246" t="s">
        <v>19</v>
      </c>
      <c r="F3867" s="247" t="s">
        <v>5619</v>
      </c>
      <c r="G3867" s="245"/>
      <c r="H3867" s="248">
        <v>8.0340000000000007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153</v>
      </c>
      <c r="AU3867" s="254" t="s">
        <v>79</v>
      </c>
      <c r="AV3867" s="14" t="s">
        <v>79</v>
      </c>
      <c r="AW3867" s="14" t="s">
        <v>31</v>
      </c>
      <c r="AX3867" s="14" t="s">
        <v>69</v>
      </c>
      <c r="AY3867" s="254" t="s">
        <v>142</v>
      </c>
    </row>
    <row r="3868" s="14" customFormat="1">
      <c r="A3868" s="14"/>
      <c r="B3868" s="244"/>
      <c r="C3868" s="245"/>
      <c r="D3868" s="235" t="s">
        <v>153</v>
      </c>
      <c r="E3868" s="246" t="s">
        <v>19</v>
      </c>
      <c r="F3868" s="247" t="s">
        <v>5620</v>
      </c>
      <c r="G3868" s="245"/>
      <c r="H3868" s="248">
        <v>21.989999999999998</v>
      </c>
      <c r="I3868" s="249"/>
      <c r="J3868" s="245"/>
      <c r="K3868" s="245"/>
      <c r="L3868" s="250"/>
      <c r="M3868" s="251"/>
      <c r="N3868" s="252"/>
      <c r="O3868" s="252"/>
      <c r="P3868" s="252"/>
      <c r="Q3868" s="252"/>
      <c r="R3868" s="252"/>
      <c r="S3868" s="252"/>
      <c r="T3868" s="253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4" t="s">
        <v>153</v>
      </c>
      <c r="AU3868" s="254" t="s">
        <v>79</v>
      </c>
      <c r="AV3868" s="14" t="s">
        <v>79</v>
      </c>
      <c r="AW3868" s="14" t="s">
        <v>31</v>
      </c>
      <c r="AX3868" s="14" t="s">
        <v>69</v>
      </c>
      <c r="AY3868" s="254" t="s">
        <v>142</v>
      </c>
    </row>
    <row r="3869" s="14" customFormat="1">
      <c r="A3869" s="14"/>
      <c r="B3869" s="244"/>
      <c r="C3869" s="245"/>
      <c r="D3869" s="235" t="s">
        <v>153</v>
      </c>
      <c r="E3869" s="246" t="s">
        <v>19</v>
      </c>
      <c r="F3869" s="247" t="s">
        <v>5621</v>
      </c>
      <c r="G3869" s="245"/>
      <c r="H3869" s="248">
        <v>21</v>
      </c>
      <c r="I3869" s="249"/>
      <c r="J3869" s="245"/>
      <c r="K3869" s="245"/>
      <c r="L3869" s="250"/>
      <c r="M3869" s="251"/>
      <c r="N3869" s="252"/>
      <c r="O3869" s="252"/>
      <c r="P3869" s="252"/>
      <c r="Q3869" s="252"/>
      <c r="R3869" s="252"/>
      <c r="S3869" s="252"/>
      <c r="T3869" s="253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4" t="s">
        <v>153</v>
      </c>
      <c r="AU3869" s="254" t="s">
        <v>79</v>
      </c>
      <c r="AV3869" s="14" t="s">
        <v>79</v>
      </c>
      <c r="AW3869" s="14" t="s">
        <v>31</v>
      </c>
      <c r="AX3869" s="14" t="s">
        <v>69</v>
      </c>
      <c r="AY3869" s="254" t="s">
        <v>142</v>
      </c>
    </row>
    <row r="3870" s="14" customFormat="1">
      <c r="A3870" s="14"/>
      <c r="B3870" s="244"/>
      <c r="C3870" s="245"/>
      <c r="D3870" s="235" t="s">
        <v>153</v>
      </c>
      <c r="E3870" s="246" t="s">
        <v>19</v>
      </c>
      <c r="F3870" s="247" t="s">
        <v>5622</v>
      </c>
      <c r="G3870" s="245"/>
      <c r="H3870" s="248">
        <v>24.59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153</v>
      </c>
      <c r="AU3870" s="254" t="s">
        <v>79</v>
      </c>
      <c r="AV3870" s="14" t="s">
        <v>79</v>
      </c>
      <c r="AW3870" s="14" t="s">
        <v>31</v>
      </c>
      <c r="AX3870" s="14" t="s">
        <v>69</v>
      </c>
      <c r="AY3870" s="254" t="s">
        <v>142</v>
      </c>
    </row>
    <row r="3871" s="14" customFormat="1">
      <c r="A3871" s="14"/>
      <c r="B3871" s="244"/>
      <c r="C3871" s="245"/>
      <c r="D3871" s="235" t="s">
        <v>153</v>
      </c>
      <c r="E3871" s="246" t="s">
        <v>19</v>
      </c>
      <c r="F3871" s="247" t="s">
        <v>5623</v>
      </c>
      <c r="G3871" s="245"/>
      <c r="H3871" s="248">
        <v>5.8200000000000003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153</v>
      </c>
      <c r="AU3871" s="254" t="s">
        <v>79</v>
      </c>
      <c r="AV3871" s="14" t="s">
        <v>79</v>
      </c>
      <c r="AW3871" s="14" t="s">
        <v>31</v>
      </c>
      <c r="AX3871" s="14" t="s">
        <v>69</v>
      </c>
      <c r="AY3871" s="254" t="s">
        <v>142</v>
      </c>
    </row>
    <row r="3872" s="13" customFormat="1">
      <c r="A3872" s="13"/>
      <c r="B3872" s="233"/>
      <c r="C3872" s="234"/>
      <c r="D3872" s="235" t="s">
        <v>153</v>
      </c>
      <c r="E3872" s="236" t="s">
        <v>19</v>
      </c>
      <c r="F3872" s="237" t="s">
        <v>2405</v>
      </c>
      <c r="G3872" s="234"/>
      <c r="H3872" s="236" t="s">
        <v>19</v>
      </c>
      <c r="I3872" s="238"/>
      <c r="J3872" s="234"/>
      <c r="K3872" s="234"/>
      <c r="L3872" s="239"/>
      <c r="M3872" s="240"/>
      <c r="N3872" s="241"/>
      <c r="O3872" s="241"/>
      <c r="P3872" s="241"/>
      <c r="Q3872" s="241"/>
      <c r="R3872" s="241"/>
      <c r="S3872" s="241"/>
      <c r="T3872" s="242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3" t="s">
        <v>153</v>
      </c>
      <c r="AU3872" s="243" t="s">
        <v>79</v>
      </c>
      <c r="AV3872" s="13" t="s">
        <v>77</v>
      </c>
      <c r="AW3872" s="13" t="s">
        <v>31</v>
      </c>
      <c r="AX3872" s="13" t="s">
        <v>69</v>
      </c>
      <c r="AY3872" s="243" t="s">
        <v>142</v>
      </c>
    </row>
    <row r="3873" s="14" customFormat="1">
      <c r="A3873" s="14"/>
      <c r="B3873" s="244"/>
      <c r="C3873" s="245"/>
      <c r="D3873" s="235" t="s">
        <v>153</v>
      </c>
      <c r="E3873" s="246" t="s">
        <v>19</v>
      </c>
      <c r="F3873" s="247" t="s">
        <v>5624</v>
      </c>
      <c r="G3873" s="245"/>
      <c r="H3873" s="248">
        <v>22.300000000000001</v>
      </c>
      <c r="I3873" s="249"/>
      <c r="J3873" s="245"/>
      <c r="K3873" s="245"/>
      <c r="L3873" s="250"/>
      <c r="M3873" s="251"/>
      <c r="N3873" s="252"/>
      <c r="O3873" s="252"/>
      <c r="P3873" s="252"/>
      <c r="Q3873" s="252"/>
      <c r="R3873" s="252"/>
      <c r="S3873" s="252"/>
      <c r="T3873" s="253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4" t="s">
        <v>153</v>
      </c>
      <c r="AU3873" s="254" t="s">
        <v>79</v>
      </c>
      <c r="AV3873" s="14" t="s">
        <v>79</v>
      </c>
      <c r="AW3873" s="14" t="s">
        <v>31</v>
      </c>
      <c r="AX3873" s="14" t="s">
        <v>69</v>
      </c>
      <c r="AY3873" s="254" t="s">
        <v>142</v>
      </c>
    </row>
    <row r="3874" s="13" customFormat="1">
      <c r="A3874" s="13"/>
      <c r="B3874" s="233"/>
      <c r="C3874" s="234"/>
      <c r="D3874" s="235" t="s">
        <v>153</v>
      </c>
      <c r="E3874" s="236" t="s">
        <v>19</v>
      </c>
      <c r="F3874" s="237" t="s">
        <v>523</v>
      </c>
      <c r="G3874" s="234"/>
      <c r="H3874" s="236" t="s">
        <v>19</v>
      </c>
      <c r="I3874" s="238"/>
      <c r="J3874" s="234"/>
      <c r="K3874" s="234"/>
      <c r="L3874" s="239"/>
      <c r="M3874" s="240"/>
      <c r="N3874" s="241"/>
      <c r="O3874" s="241"/>
      <c r="P3874" s="241"/>
      <c r="Q3874" s="241"/>
      <c r="R3874" s="241"/>
      <c r="S3874" s="241"/>
      <c r="T3874" s="242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3" t="s">
        <v>153</v>
      </c>
      <c r="AU3874" s="243" t="s">
        <v>79</v>
      </c>
      <c r="AV3874" s="13" t="s">
        <v>77</v>
      </c>
      <c r="AW3874" s="13" t="s">
        <v>31</v>
      </c>
      <c r="AX3874" s="13" t="s">
        <v>69</v>
      </c>
      <c r="AY3874" s="243" t="s">
        <v>142</v>
      </c>
    </row>
    <row r="3875" s="14" customFormat="1">
      <c r="A3875" s="14"/>
      <c r="B3875" s="244"/>
      <c r="C3875" s="245"/>
      <c r="D3875" s="235" t="s">
        <v>153</v>
      </c>
      <c r="E3875" s="246" t="s">
        <v>19</v>
      </c>
      <c r="F3875" s="247" t="s">
        <v>5625</v>
      </c>
      <c r="G3875" s="245"/>
      <c r="H3875" s="248">
        <v>22.239999999999998</v>
      </c>
      <c r="I3875" s="249"/>
      <c r="J3875" s="245"/>
      <c r="K3875" s="245"/>
      <c r="L3875" s="250"/>
      <c r="M3875" s="251"/>
      <c r="N3875" s="252"/>
      <c r="O3875" s="252"/>
      <c r="P3875" s="252"/>
      <c r="Q3875" s="252"/>
      <c r="R3875" s="252"/>
      <c r="S3875" s="252"/>
      <c r="T3875" s="253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4" t="s">
        <v>153</v>
      </c>
      <c r="AU3875" s="254" t="s">
        <v>79</v>
      </c>
      <c r="AV3875" s="14" t="s">
        <v>79</v>
      </c>
      <c r="AW3875" s="14" t="s">
        <v>31</v>
      </c>
      <c r="AX3875" s="14" t="s">
        <v>69</v>
      </c>
      <c r="AY3875" s="254" t="s">
        <v>142</v>
      </c>
    </row>
    <row r="3876" s="13" customFormat="1">
      <c r="A3876" s="13"/>
      <c r="B3876" s="233"/>
      <c r="C3876" s="234"/>
      <c r="D3876" s="235" t="s">
        <v>153</v>
      </c>
      <c r="E3876" s="236" t="s">
        <v>19</v>
      </c>
      <c r="F3876" s="237" t="s">
        <v>2103</v>
      </c>
      <c r="G3876" s="234"/>
      <c r="H3876" s="236" t="s">
        <v>19</v>
      </c>
      <c r="I3876" s="238"/>
      <c r="J3876" s="234"/>
      <c r="K3876" s="234"/>
      <c r="L3876" s="239"/>
      <c r="M3876" s="240"/>
      <c r="N3876" s="241"/>
      <c r="O3876" s="241"/>
      <c r="P3876" s="241"/>
      <c r="Q3876" s="241"/>
      <c r="R3876" s="241"/>
      <c r="S3876" s="241"/>
      <c r="T3876" s="242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3" t="s">
        <v>153</v>
      </c>
      <c r="AU3876" s="243" t="s">
        <v>79</v>
      </c>
      <c r="AV3876" s="13" t="s">
        <v>77</v>
      </c>
      <c r="AW3876" s="13" t="s">
        <v>31</v>
      </c>
      <c r="AX3876" s="13" t="s">
        <v>69</v>
      </c>
      <c r="AY3876" s="243" t="s">
        <v>142</v>
      </c>
    </row>
    <row r="3877" s="14" customFormat="1">
      <c r="A3877" s="14"/>
      <c r="B3877" s="244"/>
      <c r="C3877" s="245"/>
      <c r="D3877" s="235" t="s">
        <v>153</v>
      </c>
      <c r="E3877" s="246" t="s">
        <v>19</v>
      </c>
      <c r="F3877" s="247" t="s">
        <v>5626</v>
      </c>
      <c r="G3877" s="245"/>
      <c r="H3877" s="248">
        <v>9.1999999999999993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153</v>
      </c>
      <c r="AU3877" s="254" t="s">
        <v>79</v>
      </c>
      <c r="AV3877" s="14" t="s">
        <v>79</v>
      </c>
      <c r="AW3877" s="14" t="s">
        <v>31</v>
      </c>
      <c r="AX3877" s="14" t="s">
        <v>69</v>
      </c>
      <c r="AY3877" s="254" t="s">
        <v>142</v>
      </c>
    </row>
    <row r="3878" s="13" customFormat="1">
      <c r="A3878" s="13"/>
      <c r="B3878" s="233"/>
      <c r="C3878" s="234"/>
      <c r="D3878" s="235" t="s">
        <v>153</v>
      </c>
      <c r="E3878" s="236" t="s">
        <v>19</v>
      </c>
      <c r="F3878" s="237" t="s">
        <v>587</v>
      </c>
      <c r="G3878" s="234"/>
      <c r="H3878" s="236" t="s">
        <v>19</v>
      </c>
      <c r="I3878" s="238"/>
      <c r="J3878" s="234"/>
      <c r="K3878" s="234"/>
      <c r="L3878" s="239"/>
      <c r="M3878" s="240"/>
      <c r="N3878" s="241"/>
      <c r="O3878" s="241"/>
      <c r="P3878" s="241"/>
      <c r="Q3878" s="241"/>
      <c r="R3878" s="241"/>
      <c r="S3878" s="241"/>
      <c r="T3878" s="242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3" t="s">
        <v>153</v>
      </c>
      <c r="AU3878" s="243" t="s">
        <v>79</v>
      </c>
      <c r="AV3878" s="13" t="s">
        <v>77</v>
      </c>
      <c r="AW3878" s="13" t="s">
        <v>31</v>
      </c>
      <c r="AX3878" s="13" t="s">
        <v>69</v>
      </c>
      <c r="AY3878" s="243" t="s">
        <v>142</v>
      </c>
    </row>
    <row r="3879" s="14" customFormat="1">
      <c r="A3879" s="14"/>
      <c r="B3879" s="244"/>
      <c r="C3879" s="245"/>
      <c r="D3879" s="235" t="s">
        <v>153</v>
      </c>
      <c r="E3879" s="246" t="s">
        <v>19</v>
      </c>
      <c r="F3879" s="247" t="s">
        <v>5627</v>
      </c>
      <c r="G3879" s="245"/>
      <c r="H3879" s="248">
        <v>9.8100000000000005</v>
      </c>
      <c r="I3879" s="249"/>
      <c r="J3879" s="245"/>
      <c r="K3879" s="245"/>
      <c r="L3879" s="250"/>
      <c r="M3879" s="251"/>
      <c r="N3879" s="252"/>
      <c r="O3879" s="252"/>
      <c r="P3879" s="252"/>
      <c r="Q3879" s="252"/>
      <c r="R3879" s="252"/>
      <c r="S3879" s="252"/>
      <c r="T3879" s="253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4" t="s">
        <v>153</v>
      </c>
      <c r="AU3879" s="254" t="s">
        <v>79</v>
      </c>
      <c r="AV3879" s="14" t="s">
        <v>79</v>
      </c>
      <c r="AW3879" s="14" t="s">
        <v>31</v>
      </c>
      <c r="AX3879" s="14" t="s">
        <v>69</v>
      </c>
      <c r="AY3879" s="254" t="s">
        <v>142</v>
      </c>
    </row>
    <row r="3880" s="13" customFormat="1">
      <c r="A3880" s="13"/>
      <c r="B3880" s="233"/>
      <c r="C3880" s="234"/>
      <c r="D3880" s="235" t="s">
        <v>153</v>
      </c>
      <c r="E3880" s="236" t="s">
        <v>19</v>
      </c>
      <c r="F3880" s="237" t="s">
        <v>583</v>
      </c>
      <c r="G3880" s="234"/>
      <c r="H3880" s="236" t="s">
        <v>19</v>
      </c>
      <c r="I3880" s="238"/>
      <c r="J3880" s="234"/>
      <c r="K3880" s="234"/>
      <c r="L3880" s="239"/>
      <c r="M3880" s="240"/>
      <c r="N3880" s="241"/>
      <c r="O3880" s="241"/>
      <c r="P3880" s="241"/>
      <c r="Q3880" s="241"/>
      <c r="R3880" s="241"/>
      <c r="S3880" s="241"/>
      <c r="T3880" s="242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3" t="s">
        <v>153</v>
      </c>
      <c r="AU3880" s="243" t="s">
        <v>79</v>
      </c>
      <c r="AV3880" s="13" t="s">
        <v>77</v>
      </c>
      <c r="AW3880" s="13" t="s">
        <v>31</v>
      </c>
      <c r="AX3880" s="13" t="s">
        <v>69</v>
      </c>
      <c r="AY3880" s="243" t="s">
        <v>142</v>
      </c>
    </row>
    <row r="3881" s="14" customFormat="1">
      <c r="A3881" s="14"/>
      <c r="B3881" s="244"/>
      <c r="C3881" s="245"/>
      <c r="D3881" s="235" t="s">
        <v>153</v>
      </c>
      <c r="E3881" s="246" t="s">
        <v>19</v>
      </c>
      <c r="F3881" s="247" t="s">
        <v>5628</v>
      </c>
      <c r="G3881" s="245"/>
      <c r="H3881" s="248">
        <v>17.818000000000001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153</v>
      </c>
      <c r="AU3881" s="254" t="s">
        <v>79</v>
      </c>
      <c r="AV3881" s="14" t="s">
        <v>79</v>
      </c>
      <c r="AW3881" s="14" t="s">
        <v>31</v>
      </c>
      <c r="AX3881" s="14" t="s">
        <v>69</v>
      </c>
      <c r="AY3881" s="254" t="s">
        <v>142</v>
      </c>
    </row>
    <row r="3882" s="13" customFormat="1">
      <c r="A3882" s="13"/>
      <c r="B3882" s="233"/>
      <c r="C3882" s="234"/>
      <c r="D3882" s="235" t="s">
        <v>153</v>
      </c>
      <c r="E3882" s="236" t="s">
        <v>19</v>
      </c>
      <c r="F3882" s="237" t="s">
        <v>5629</v>
      </c>
      <c r="G3882" s="234"/>
      <c r="H3882" s="236" t="s">
        <v>19</v>
      </c>
      <c r="I3882" s="238"/>
      <c r="J3882" s="234"/>
      <c r="K3882" s="234"/>
      <c r="L3882" s="239"/>
      <c r="M3882" s="240"/>
      <c r="N3882" s="241"/>
      <c r="O3882" s="241"/>
      <c r="P3882" s="241"/>
      <c r="Q3882" s="241"/>
      <c r="R3882" s="241"/>
      <c r="S3882" s="241"/>
      <c r="T3882" s="242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3" t="s">
        <v>153</v>
      </c>
      <c r="AU3882" s="243" t="s">
        <v>79</v>
      </c>
      <c r="AV3882" s="13" t="s">
        <v>77</v>
      </c>
      <c r="AW3882" s="13" t="s">
        <v>31</v>
      </c>
      <c r="AX3882" s="13" t="s">
        <v>69</v>
      </c>
      <c r="AY3882" s="243" t="s">
        <v>142</v>
      </c>
    </row>
    <row r="3883" s="14" customFormat="1">
      <c r="A3883" s="14"/>
      <c r="B3883" s="244"/>
      <c r="C3883" s="245"/>
      <c r="D3883" s="235" t="s">
        <v>153</v>
      </c>
      <c r="E3883" s="246" t="s">
        <v>19</v>
      </c>
      <c r="F3883" s="247" t="s">
        <v>5630</v>
      </c>
      <c r="G3883" s="245"/>
      <c r="H3883" s="248">
        <v>6.7000000000000002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153</v>
      </c>
      <c r="AU3883" s="254" t="s">
        <v>79</v>
      </c>
      <c r="AV3883" s="14" t="s">
        <v>79</v>
      </c>
      <c r="AW3883" s="14" t="s">
        <v>31</v>
      </c>
      <c r="AX3883" s="14" t="s">
        <v>69</v>
      </c>
      <c r="AY3883" s="254" t="s">
        <v>142</v>
      </c>
    </row>
    <row r="3884" s="13" customFormat="1">
      <c r="A3884" s="13"/>
      <c r="B3884" s="233"/>
      <c r="C3884" s="234"/>
      <c r="D3884" s="235" t="s">
        <v>153</v>
      </c>
      <c r="E3884" s="236" t="s">
        <v>19</v>
      </c>
      <c r="F3884" s="237" t="s">
        <v>525</v>
      </c>
      <c r="G3884" s="234"/>
      <c r="H3884" s="236" t="s">
        <v>19</v>
      </c>
      <c r="I3884" s="238"/>
      <c r="J3884" s="234"/>
      <c r="K3884" s="234"/>
      <c r="L3884" s="239"/>
      <c r="M3884" s="240"/>
      <c r="N3884" s="241"/>
      <c r="O3884" s="241"/>
      <c r="P3884" s="241"/>
      <c r="Q3884" s="241"/>
      <c r="R3884" s="241"/>
      <c r="S3884" s="241"/>
      <c r="T3884" s="242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3" t="s">
        <v>153</v>
      </c>
      <c r="AU3884" s="243" t="s">
        <v>79</v>
      </c>
      <c r="AV3884" s="13" t="s">
        <v>77</v>
      </c>
      <c r="AW3884" s="13" t="s">
        <v>31</v>
      </c>
      <c r="AX3884" s="13" t="s">
        <v>69</v>
      </c>
      <c r="AY3884" s="243" t="s">
        <v>142</v>
      </c>
    </row>
    <row r="3885" s="14" customFormat="1">
      <c r="A3885" s="14"/>
      <c r="B3885" s="244"/>
      <c r="C3885" s="245"/>
      <c r="D3885" s="235" t="s">
        <v>153</v>
      </c>
      <c r="E3885" s="246" t="s">
        <v>19</v>
      </c>
      <c r="F3885" s="247" t="s">
        <v>5631</v>
      </c>
      <c r="G3885" s="245"/>
      <c r="H3885" s="248">
        <v>13.278000000000001</v>
      </c>
      <c r="I3885" s="249"/>
      <c r="J3885" s="245"/>
      <c r="K3885" s="245"/>
      <c r="L3885" s="250"/>
      <c r="M3885" s="251"/>
      <c r="N3885" s="252"/>
      <c r="O3885" s="252"/>
      <c r="P3885" s="252"/>
      <c r="Q3885" s="252"/>
      <c r="R3885" s="252"/>
      <c r="S3885" s="252"/>
      <c r="T3885" s="253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4" t="s">
        <v>153</v>
      </c>
      <c r="AU3885" s="254" t="s">
        <v>79</v>
      </c>
      <c r="AV3885" s="14" t="s">
        <v>79</v>
      </c>
      <c r="AW3885" s="14" t="s">
        <v>31</v>
      </c>
      <c r="AX3885" s="14" t="s">
        <v>69</v>
      </c>
      <c r="AY3885" s="254" t="s">
        <v>142</v>
      </c>
    </row>
    <row r="3886" s="13" customFormat="1">
      <c r="A3886" s="13"/>
      <c r="B3886" s="233"/>
      <c r="C3886" s="234"/>
      <c r="D3886" s="235" t="s">
        <v>153</v>
      </c>
      <c r="E3886" s="236" t="s">
        <v>19</v>
      </c>
      <c r="F3886" s="237" t="s">
        <v>5632</v>
      </c>
      <c r="G3886" s="234"/>
      <c r="H3886" s="236" t="s">
        <v>19</v>
      </c>
      <c r="I3886" s="238"/>
      <c r="J3886" s="234"/>
      <c r="K3886" s="234"/>
      <c r="L3886" s="239"/>
      <c r="M3886" s="240"/>
      <c r="N3886" s="241"/>
      <c r="O3886" s="241"/>
      <c r="P3886" s="241"/>
      <c r="Q3886" s="241"/>
      <c r="R3886" s="241"/>
      <c r="S3886" s="241"/>
      <c r="T3886" s="242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3" t="s">
        <v>153</v>
      </c>
      <c r="AU3886" s="243" t="s">
        <v>79</v>
      </c>
      <c r="AV3886" s="13" t="s">
        <v>77</v>
      </c>
      <c r="AW3886" s="13" t="s">
        <v>31</v>
      </c>
      <c r="AX3886" s="13" t="s">
        <v>69</v>
      </c>
      <c r="AY3886" s="243" t="s">
        <v>142</v>
      </c>
    </row>
    <row r="3887" s="14" customFormat="1">
      <c r="A3887" s="14"/>
      <c r="B3887" s="244"/>
      <c r="C3887" s="245"/>
      <c r="D3887" s="235" t="s">
        <v>153</v>
      </c>
      <c r="E3887" s="246" t="s">
        <v>19</v>
      </c>
      <c r="F3887" s="247" t="s">
        <v>5633</v>
      </c>
      <c r="G3887" s="245"/>
      <c r="H3887" s="248">
        <v>9.5999999999999996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153</v>
      </c>
      <c r="AU3887" s="254" t="s">
        <v>79</v>
      </c>
      <c r="AV3887" s="14" t="s">
        <v>79</v>
      </c>
      <c r="AW3887" s="14" t="s">
        <v>31</v>
      </c>
      <c r="AX3887" s="14" t="s">
        <v>69</v>
      </c>
      <c r="AY3887" s="254" t="s">
        <v>142</v>
      </c>
    </row>
    <row r="3888" s="13" customFormat="1">
      <c r="A3888" s="13"/>
      <c r="B3888" s="233"/>
      <c r="C3888" s="234"/>
      <c r="D3888" s="235" t="s">
        <v>153</v>
      </c>
      <c r="E3888" s="236" t="s">
        <v>19</v>
      </c>
      <c r="F3888" s="237" t="s">
        <v>5634</v>
      </c>
      <c r="G3888" s="234"/>
      <c r="H3888" s="236" t="s">
        <v>19</v>
      </c>
      <c r="I3888" s="238"/>
      <c r="J3888" s="234"/>
      <c r="K3888" s="234"/>
      <c r="L3888" s="239"/>
      <c r="M3888" s="240"/>
      <c r="N3888" s="241"/>
      <c r="O3888" s="241"/>
      <c r="P3888" s="241"/>
      <c r="Q3888" s="241"/>
      <c r="R3888" s="241"/>
      <c r="S3888" s="241"/>
      <c r="T3888" s="242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3" t="s">
        <v>153</v>
      </c>
      <c r="AU3888" s="243" t="s">
        <v>79</v>
      </c>
      <c r="AV3888" s="13" t="s">
        <v>77</v>
      </c>
      <c r="AW3888" s="13" t="s">
        <v>31</v>
      </c>
      <c r="AX3888" s="13" t="s">
        <v>69</v>
      </c>
      <c r="AY3888" s="243" t="s">
        <v>142</v>
      </c>
    </row>
    <row r="3889" s="14" customFormat="1">
      <c r="A3889" s="14"/>
      <c r="B3889" s="244"/>
      <c r="C3889" s="245"/>
      <c r="D3889" s="235" t="s">
        <v>153</v>
      </c>
      <c r="E3889" s="246" t="s">
        <v>19</v>
      </c>
      <c r="F3889" s="247" t="s">
        <v>5635</v>
      </c>
      <c r="G3889" s="245"/>
      <c r="H3889" s="248">
        <v>17.48</v>
      </c>
      <c r="I3889" s="249"/>
      <c r="J3889" s="245"/>
      <c r="K3889" s="245"/>
      <c r="L3889" s="250"/>
      <c r="M3889" s="251"/>
      <c r="N3889" s="252"/>
      <c r="O3889" s="252"/>
      <c r="P3889" s="252"/>
      <c r="Q3889" s="252"/>
      <c r="R3889" s="252"/>
      <c r="S3889" s="252"/>
      <c r="T3889" s="253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4" t="s">
        <v>153</v>
      </c>
      <c r="AU3889" s="254" t="s">
        <v>79</v>
      </c>
      <c r="AV3889" s="14" t="s">
        <v>79</v>
      </c>
      <c r="AW3889" s="14" t="s">
        <v>31</v>
      </c>
      <c r="AX3889" s="14" t="s">
        <v>69</v>
      </c>
      <c r="AY3889" s="254" t="s">
        <v>142</v>
      </c>
    </row>
    <row r="3890" s="14" customFormat="1">
      <c r="A3890" s="14"/>
      <c r="B3890" s="244"/>
      <c r="C3890" s="245"/>
      <c r="D3890" s="235" t="s">
        <v>153</v>
      </c>
      <c r="E3890" s="246" t="s">
        <v>19</v>
      </c>
      <c r="F3890" s="247" t="s">
        <v>5636</v>
      </c>
      <c r="G3890" s="245"/>
      <c r="H3890" s="248">
        <v>34.460000000000001</v>
      </c>
      <c r="I3890" s="249"/>
      <c r="J3890" s="245"/>
      <c r="K3890" s="245"/>
      <c r="L3890" s="250"/>
      <c r="M3890" s="251"/>
      <c r="N3890" s="252"/>
      <c r="O3890" s="252"/>
      <c r="P3890" s="252"/>
      <c r="Q3890" s="252"/>
      <c r="R3890" s="252"/>
      <c r="S3890" s="252"/>
      <c r="T3890" s="253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4" t="s">
        <v>153</v>
      </c>
      <c r="AU3890" s="254" t="s">
        <v>79</v>
      </c>
      <c r="AV3890" s="14" t="s">
        <v>79</v>
      </c>
      <c r="AW3890" s="14" t="s">
        <v>31</v>
      </c>
      <c r="AX3890" s="14" t="s">
        <v>69</v>
      </c>
      <c r="AY3890" s="254" t="s">
        <v>142</v>
      </c>
    </row>
    <row r="3891" s="14" customFormat="1">
      <c r="A3891" s="14"/>
      <c r="B3891" s="244"/>
      <c r="C3891" s="245"/>
      <c r="D3891" s="235" t="s">
        <v>153</v>
      </c>
      <c r="E3891" s="246" t="s">
        <v>19</v>
      </c>
      <c r="F3891" s="247" t="s">
        <v>5637</v>
      </c>
      <c r="G3891" s="245"/>
      <c r="H3891" s="248">
        <v>7.5</v>
      </c>
      <c r="I3891" s="249"/>
      <c r="J3891" s="245"/>
      <c r="K3891" s="245"/>
      <c r="L3891" s="250"/>
      <c r="M3891" s="251"/>
      <c r="N3891" s="252"/>
      <c r="O3891" s="252"/>
      <c r="P3891" s="252"/>
      <c r="Q3891" s="252"/>
      <c r="R3891" s="252"/>
      <c r="S3891" s="252"/>
      <c r="T3891" s="253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4" t="s">
        <v>153</v>
      </c>
      <c r="AU3891" s="254" t="s">
        <v>79</v>
      </c>
      <c r="AV3891" s="14" t="s">
        <v>79</v>
      </c>
      <c r="AW3891" s="14" t="s">
        <v>31</v>
      </c>
      <c r="AX3891" s="14" t="s">
        <v>69</v>
      </c>
      <c r="AY3891" s="254" t="s">
        <v>142</v>
      </c>
    </row>
    <row r="3892" s="13" customFormat="1">
      <c r="A3892" s="13"/>
      <c r="B3892" s="233"/>
      <c r="C3892" s="234"/>
      <c r="D3892" s="235" t="s">
        <v>153</v>
      </c>
      <c r="E3892" s="236" t="s">
        <v>19</v>
      </c>
      <c r="F3892" s="237" t="s">
        <v>2420</v>
      </c>
      <c r="G3892" s="234"/>
      <c r="H3892" s="236" t="s">
        <v>19</v>
      </c>
      <c r="I3892" s="238"/>
      <c r="J3892" s="234"/>
      <c r="K3892" s="234"/>
      <c r="L3892" s="239"/>
      <c r="M3892" s="240"/>
      <c r="N3892" s="241"/>
      <c r="O3892" s="241"/>
      <c r="P3892" s="241"/>
      <c r="Q3892" s="241"/>
      <c r="R3892" s="241"/>
      <c r="S3892" s="241"/>
      <c r="T3892" s="242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3" t="s">
        <v>153</v>
      </c>
      <c r="AU3892" s="243" t="s">
        <v>79</v>
      </c>
      <c r="AV3892" s="13" t="s">
        <v>77</v>
      </c>
      <c r="AW3892" s="13" t="s">
        <v>31</v>
      </c>
      <c r="AX3892" s="13" t="s">
        <v>69</v>
      </c>
      <c r="AY3892" s="243" t="s">
        <v>142</v>
      </c>
    </row>
    <row r="3893" s="14" customFormat="1">
      <c r="A3893" s="14"/>
      <c r="B3893" s="244"/>
      <c r="C3893" s="245"/>
      <c r="D3893" s="235" t="s">
        <v>153</v>
      </c>
      <c r="E3893" s="246" t="s">
        <v>19</v>
      </c>
      <c r="F3893" s="247" t="s">
        <v>5638</v>
      </c>
      <c r="G3893" s="245"/>
      <c r="H3893" s="248">
        <v>13.699999999999999</v>
      </c>
      <c r="I3893" s="249"/>
      <c r="J3893" s="245"/>
      <c r="K3893" s="245"/>
      <c r="L3893" s="250"/>
      <c r="M3893" s="251"/>
      <c r="N3893" s="252"/>
      <c r="O3893" s="252"/>
      <c r="P3893" s="252"/>
      <c r="Q3893" s="252"/>
      <c r="R3893" s="252"/>
      <c r="S3893" s="252"/>
      <c r="T3893" s="253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4" t="s">
        <v>153</v>
      </c>
      <c r="AU3893" s="254" t="s">
        <v>79</v>
      </c>
      <c r="AV3893" s="14" t="s">
        <v>79</v>
      </c>
      <c r="AW3893" s="14" t="s">
        <v>31</v>
      </c>
      <c r="AX3893" s="14" t="s">
        <v>69</v>
      </c>
      <c r="AY3893" s="254" t="s">
        <v>142</v>
      </c>
    </row>
    <row r="3894" s="13" customFormat="1">
      <c r="A3894" s="13"/>
      <c r="B3894" s="233"/>
      <c r="C3894" s="234"/>
      <c r="D3894" s="235" t="s">
        <v>153</v>
      </c>
      <c r="E3894" s="236" t="s">
        <v>19</v>
      </c>
      <c r="F3894" s="237" t="s">
        <v>5639</v>
      </c>
      <c r="G3894" s="234"/>
      <c r="H3894" s="236" t="s">
        <v>19</v>
      </c>
      <c r="I3894" s="238"/>
      <c r="J3894" s="234"/>
      <c r="K3894" s="234"/>
      <c r="L3894" s="239"/>
      <c r="M3894" s="240"/>
      <c r="N3894" s="241"/>
      <c r="O3894" s="241"/>
      <c r="P3894" s="241"/>
      <c r="Q3894" s="241"/>
      <c r="R3894" s="241"/>
      <c r="S3894" s="241"/>
      <c r="T3894" s="242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3" t="s">
        <v>153</v>
      </c>
      <c r="AU3894" s="243" t="s">
        <v>79</v>
      </c>
      <c r="AV3894" s="13" t="s">
        <v>77</v>
      </c>
      <c r="AW3894" s="13" t="s">
        <v>31</v>
      </c>
      <c r="AX3894" s="13" t="s">
        <v>69</v>
      </c>
      <c r="AY3894" s="243" t="s">
        <v>142</v>
      </c>
    </row>
    <row r="3895" s="14" customFormat="1">
      <c r="A3895" s="14"/>
      <c r="B3895" s="244"/>
      <c r="C3895" s="245"/>
      <c r="D3895" s="235" t="s">
        <v>153</v>
      </c>
      <c r="E3895" s="246" t="s">
        <v>19</v>
      </c>
      <c r="F3895" s="247" t="s">
        <v>5640</v>
      </c>
      <c r="G3895" s="245"/>
      <c r="H3895" s="248">
        <v>7.2000000000000002</v>
      </c>
      <c r="I3895" s="249"/>
      <c r="J3895" s="245"/>
      <c r="K3895" s="245"/>
      <c r="L3895" s="250"/>
      <c r="M3895" s="251"/>
      <c r="N3895" s="252"/>
      <c r="O3895" s="252"/>
      <c r="P3895" s="252"/>
      <c r="Q3895" s="252"/>
      <c r="R3895" s="252"/>
      <c r="S3895" s="252"/>
      <c r="T3895" s="253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4" t="s">
        <v>153</v>
      </c>
      <c r="AU3895" s="254" t="s">
        <v>79</v>
      </c>
      <c r="AV3895" s="14" t="s">
        <v>79</v>
      </c>
      <c r="AW3895" s="14" t="s">
        <v>31</v>
      </c>
      <c r="AX3895" s="14" t="s">
        <v>69</v>
      </c>
      <c r="AY3895" s="254" t="s">
        <v>142</v>
      </c>
    </row>
    <row r="3896" s="13" customFormat="1">
      <c r="A3896" s="13"/>
      <c r="B3896" s="233"/>
      <c r="C3896" s="234"/>
      <c r="D3896" s="235" t="s">
        <v>153</v>
      </c>
      <c r="E3896" s="236" t="s">
        <v>19</v>
      </c>
      <c r="F3896" s="237" t="s">
        <v>2423</v>
      </c>
      <c r="G3896" s="234"/>
      <c r="H3896" s="236" t="s">
        <v>19</v>
      </c>
      <c r="I3896" s="238"/>
      <c r="J3896" s="234"/>
      <c r="K3896" s="234"/>
      <c r="L3896" s="239"/>
      <c r="M3896" s="240"/>
      <c r="N3896" s="241"/>
      <c r="O3896" s="241"/>
      <c r="P3896" s="241"/>
      <c r="Q3896" s="241"/>
      <c r="R3896" s="241"/>
      <c r="S3896" s="241"/>
      <c r="T3896" s="242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3" t="s">
        <v>153</v>
      </c>
      <c r="AU3896" s="243" t="s">
        <v>79</v>
      </c>
      <c r="AV3896" s="13" t="s">
        <v>77</v>
      </c>
      <c r="AW3896" s="13" t="s">
        <v>31</v>
      </c>
      <c r="AX3896" s="13" t="s">
        <v>69</v>
      </c>
      <c r="AY3896" s="243" t="s">
        <v>142</v>
      </c>
    </row>
    <row r="3897" s="14" customFormat="1">
      <c r="A3897" s="14"/>
      <c r="B3897" s="244"/>
      <c r="C3897" s="245"/>
      <c r="D3897" s="235" t="s">
        <v>153</v>
      </c>
      <c r="E3897" s="246" t="s">
        <v>19</v>
      </c>
      <c r="F3897" s="247" t="s">
        <v>5641</v>
      </c>
      <c r="G3897" s="245"/>
      <c r="H3897" s="248">
        <v>20</v>
      </c>
      <c r="I3897" s="249"/>
      <c r="J3897" s="245"/>
      <c r="K3897" s="245"/>
      <c r="L3897" s="250"/>
      <c r="M3897" s="251"/>
      <c r="N3897" s="252"/>
      <c r="O3897" s="252"/>
      <c r="P3897" s="252"/>
      <c r="Q3897" s="252"/>
      <c r="R3897" s="252"/>
      <c r="S3897" s="252"/>
      <c r="T3897" s="253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4" t="s">
        <v>153</v>
      </c>
      <c r="AU3897" s="254" t="s">
        <v>79</v>
      </c>
      <c r="AV3897" s="14" t="s">
        <v>79</v>
      </c>
      <c r="AW3897" s="14" t="s">
        <v>31</v>
      </c>
      <c r="AX3897" s="14" t="s">
        <v>69</v>
      </c>
      <c r="AY3897" s="254" t="s">
        <v>142</v>
      </c>
    </row>
    <row r="3898" s="13" customFormat="1">
      <c r="A3898" s="13"/>
      <c r="B3898" s="233"/>
      <c r="C3898" s="234"/>
      <c r="D3898" s="235" t="s">
        <v>153</v>
      </c>
      <c r="E3898" s="236" t="s">
        <v>19</v>
      </c>
      <c r="F3898" s="237" t="s">
        <v>5642</v>
      </c>
      <c r="G3898" s="234"/>
      <c r="H3898" s="236" t="s">
        <v>19</v>
      </c>
      <c r="I3898" s="238"/>
      <c r="J3898" s="234"/>
      <c r="K3898" s="234"/>
      <c r="L3898" s="239"/>
      <c r="M3898" s="240"/>
      <c r="N3898" s="241"/>
      <c r="O3898" s="241"/>
      <c r="P3898" s="241"/>
      <c r="Q3898" s="241"/>
      <c r="R3898" s="241"/>
      <c r="S3898" s="241"/>
      <c r="T3898" s="242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3" t="s">
        <v>153</v>
      </c>
      <c r="AU3898" s="243" t="s">
        <v>79</v>
      </c>
      <c r="AV3898" s="13" t="s">
        <v>77</v>
      </c>
      <c r="AW3898" s="13" t="s">
        <v>31</v>
      </c>
      <c r="AX3898" s="13" t="s">
        <v>69</v>
      </c>
      <c r="AY3898" s="243" t="s">
        <v>142</v>
      </c>
    </row>
    <row r="3899" s="14" customFormat="1">
      <c r="A3899" s="14"/>
      <c r="B3899" s="244"/>
      <c r="C3899" s="245"/>
      <c r="D3899" s="235" t="s">
        <v>153</v>
      </c>
      <c r="E3899" s="246" t="s">
        <v>19</v>
      </c>
      <c r="F3899" s="247" t="s">
        <v>5643</v>
      </c>
      <c r="G3899" s="245"/>
      <c r="H3899" s="248">
        <v>26.07</v>
      </c>
      <c r="I3899" s="249"/>
      <c r="J3899" s="245"/>
      <c r="K3899" s="245"/>
      <c r="L3899" s="250"/>
      <c r="M3899" s="251"/>
      <c r="N3899" s="252"/>
      <c r="O3899" s="252"/>
      <c r="P3899" s="252"/>
      <c r="Q3899" s="252"/>
      <c r="R3899" s="252"/>
      <c r="S3899" s="252"/>
      <c r="T3899" s="253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4" t="s">
        <v>153</v>
      </c>
      <c r="AU3899" s="254" t="s">
        <v>79</v>
      </c>
      <c r="AV3899" s="14" t="s">
        <v>79</v>
      </c>
      <c r="AW3899" s="14" t="s">
        <v>31</v>
      </c>
      <c r="AX3899" s="14" t="s">
        <v>69</v>
      </c>
      <c r="AY3899" s="254" t="s">
        <v>142</v>
      </c>
    </row>
    <row r="3900" s="14" customFormat="1">
      <c r="A3900" s="14"/>
      <c r="B3900" s="244"/>
      <c r="C3900" s="245"/>
      <c r="D3900" s="235" t="s">
        <v>153</v>
      </c>
      <c r="E3900" s="246" t="s">
        <v>19</v>
      </c>
      <c r="F3900" s="247" t="s">
        <v>5644</v>
      </c>
      <c r="G3900" s="245"/>
      <c r="H3900" s="248">
        <v>13.859999999999999</v>
      </c>
      <c r="I3900" s="249"/>
      <c r="J3900" s="245"/>
      <c r="K3900" s="245"/>
      <c r="L3900" s="250"/>
      <c r="M3900" s="251"/>
      <c r="N3900" s="252"/>
      <c r="O3900" s="252"/>
      <c r="P3900" s="252"/>
      <c r="Q3900" s="252"/>
      <c r="R3900" s="252"/>
      <c r="S3900" s="252"/>
      <c r="T3900" s="253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4" t="s">
        <v>153</v>
      </c>
      <c r="AU3900" s="254" t="s">
        <v>79</v>
      </c>
      <c r="AV3900" s="14" t="s">
        <v>79</v>
      </c>
      <c r="AW3900" s="14" t="s">
        <v>31</v>
      </c>
      <c r="AX3900" s="14" t="s">
        <v>69</v>
      </c>
      <c r="AY3900" s="254" t="s">
        <v>142</v>
      </c>
    </row>
    <row r="3901" s="13" customFormat="1">
      <c r="A3901" s="13"/>
      <c r="B3901" s="233"/>
      <c r="C3901" s="234"/>
      <c r="D3901" s="235" t="s">
        <v>153</v>
      </c>
      <c r="E3901" s="236" t="s">
        <v>19</v>
      </c>
      <c r="F3901" s="237" t="s">
        <v>2492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153</v>
      </c>
      <c r="AU3901" s="243" t="s">
        <v>79</v>
      </c>
      <c r="AV3901" s="13" t="s">
        <v>77</v>
      </c>
      <c r="AW3901" s="13" t="s">
        <v>31</v>
      </c>
      <c r="AX3901" s="13" t="s">
        <v>69</v>
      </c>
      <c r="AY3901" s="243" t="s">
        <v>142</v>
      </c>
    </row>
    <row r="3902" s="14" customFormat="1">
      <c r="A3902" s="14"/>
      <c r="B3902" s="244"/>
      <c r="C3902" s="245"/>
      <c r="D3902" s="235" t="s">
        <v>153</v>
      </c>
      <c r="E3902" s="246" t="s">
        <v>19</v>
      </c>
      <c r="F3902" s="247" t="s">
        <v>5645</v>
      </c>
      <c r="G3902" s="245"/>
      <c r="H3902" s="248">
        <v>5.1399999999999997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153</v>
      </c>
      <c r="AU3902" s="254" t="s">
        <v>79</v>
      </c>
      <c r="AV3902" s="14" t="s">
        <v>79</v>
      </c>
      <c r="AW3902" s="14" t="s">
        <v>31</v>
      </c>
      <c r="AX3902" s="14" t="s">
        <v>69</v>
      </c>
      <c r="AY3902" s="254" t="s">
        <v>142</v>
      </c>
    </row>
    <row r="3903" s="13" customFormat="1">
      <c r="A3903" s="13"/>
      <c r="B3903" s="233"/>
      <c r="C3903" s="234"/>
      <c r="D3903" s="235" t="s">
        <v>153</v>
      </c>
      <c r="E3903" s="236" t="s">
        <v>19</v>
      </c>
      <c r="F3903" s="237" t="s">
        <v>620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153</v>
      </c>
      <c r="AU3903" s="243" t="s">
        <v>79</v>
      </c>
      <c r="AV3903" s="13" t="s">
        <v>77</v>
      </c>
      <c r="AW3903" s="13" t="s">
        <v>31</v>
      </c>
      <c r="AX3903" s="13" t="s">
        <v>69</v>
      </c>
      <c r="AY3903" s="243" t="s">
        <v>142</v>
      </c>
    </row>
    <row r="3904" s="14" customFormat="1">
      <c r="A3904" s="14"/>
      <c r="B3904" s="244"/>
      <c r="C3904" s="245"/>
      <c r="D3904" s="235" t="s">
        <v>153</v>
      </c>
      <c r="E3904" s="246" t="s">
        <v>19</v>
      </c>
      <c r="F3904" s="247" t="s">
        <v>5646</v>
      </c>
      <c r="G3904" s="245"/>
      <c r="H3904" s="248">
        <v>11.970000000000001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153</v>
      </c>
      <c r="AU3904" s="254" t="s">
        <v>79</v>
      </c>
      <c r="AV3904" s="14" t="s">
        <v>79</v>
      </c>
      <c r="AW3904" s="14" t="s">
        <v>31</v>
      </c>
      <c r="AX3904" s="14" t="s">
        <v>69</v>
      </c>
      <c r="AY3904" s="254" t="s">
        <v>142</v>
      </c>
    </row>
    <row r="3905" s="13" customFormat="1">
      <c r="A3905" s="13"/>
      <c r="B3905" s="233"/>
      <c r="C3905" s="234"/>
      <c r="D3905" s="235" t="s">
        <v>153</v>
      </c>
      <c r="E3905" s="236" t="s">
        <v>19</v>
      </c>
      <c r="F3905" s="237" t="s">
        <v>616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153</v>
      </c>
      <c r="AU3905" s="243" t="s">
        <v>79</v>
      </c>
      <c r="AV3905" s="13" t="s">
        <v>77</v>
      </c>
      <c r="AW3905" s="13" t="s">
        <v>31</v>
      </c>
      <c r="AX3905" s="13" t="s">
        <v>69</v>
      </c>
      <c r="AY3905" s="243" t="s">
        <v>142</v>
      </c>
    </row>
    <row r="3906" s="14" customFormat="1">
      <c r="A3906" s="14"/>
      <c r="B3906" s="244"/>
      <c r="C3906" s="245"/>
      <c r="D3906" s="235" t="s">
        <v>153</v>
      </c>
      <c r="E3906" s="246" t="s">
        <v>19</v>
      </c>
      <c r="F3906" s="247" t="s">
        <v>5647</v>
      </c>
      <c r="G3906" s="245"/>
      <c r="H3906" s="248">
        <v>17.100000000000001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153</v>
      </c>
      <c r="AU3906" s="254" t="s">
        <v>79</v>
      </c>
      <c r="AV3906" s="14" t="s">
        <v>79</v>
      </c>
      <c r="AW3906" s="14" t="s">
        <v>31</v>
      </c>
      <c r="AX3906" s="14" t="s">
        <v>69</v>
      </c>
      <c r="AY3906" s="254" t="s">
        <v>142</v>
      </c>
    </row>
    <row r="3907" s="13" customFormat="1">
      <c r="A3907" s="13"/>
      <c r="B3907" s="233"/>
      <c r="C3907" s="234"/>
      <c r="D3907" s="235" t="s">
        <v>153</v>
      </c>
      <c r="E3907" s="236" t="s">
        <v>19</v>
      </c>
      <c r="F3907" s="237" t="s">
        <v>5648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153</v>
      </c>
      <c r="AU3907" s="243" t="s">
        <v>79</v>
      </c>
      <c r="AV3907" s="13" t="s">
        <v>77</v>
      </c>
      <c r="AW3907" s="13" t="s">
        <v>31</v>
      </c>
      <c r="AX3907" s="13" t="s">
        <v>69</v>
      </c>
      <c r="AY3907" s="243" t="s">
        <v>142</v>
      </c>
    </row>
    <row r="3908" s="14" customFormat="1">
      <c r="A3908" s="14"/>
      <c r="B3908" s="244"/>
      <c r="C3908" s="245"/>
      <c r="D3908" s="235" t="s">
        <v>153</v>
      </c>
      <c r="E3908" s="246" t="s">
        <v>19</v>
      </c>
      <c r="F3908" s="247" t="s">
        <v>5649</v>
      </c>
      <c r="G3908" s="245"/>
      <c r="H3908" s="248">
        <v>24.826000000000001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153</v>
      </c>
      <c r="AU3908" s="254" t="s">
        <v>79</v>
      </c>
      <c r="AV3908" s="14" t="s">
        <v>79</v>
      </c>
      <c r="AW3908" s="14" t="s">
        <v>31</v>
      </c>
      <c r="AX3908" s="14" t="s">
        <v>69</v>
      </c>
      <c r="AY3908" s="254" t="s">
        <v>142</v>
      </c>
    </row>
    <row r="3909" s="14" customFormat="1">
      <c r="A3909" s="14"/>
      <c r="B3909" s="244"/>
      <c r="C3909" s="245"/>
      <c r="D3909" s="235" t="s">
        <v>153</v>
      </c>
      <c r="E3909" s="246" t="s">
        <v>19</v>
      </c>
      <c r="F3909" s="247" t="s">
        <v>5650</v>
      </c>
      <c r="G3909" s="245"/>
      <c r="H3909" s="248">
        <v>12.863</v>
      </c>
      <c r="I3909" s="249"/>
      <c r="J3909" s="245"/>
      <c r="K3909" s="245"/>
      <c r="L3909" s="250"/>
      <c r="M3909" s="251"/>
      <c r="N3909" s="252"/>
      <c r="O3909" s="252"/>
      <c r="P3909" s="252"/>
      <c r="Q3909" s="252"/>
      <c r="R3909" s="252"/>
      <c r="S3909" s="252"/>
      <c r="T3909" s="253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4" t="s">
        <v>153</v>
      </c>
      <c r="AU3909" s="254" t="s">
        <v>79</v>
      </c>
      <c r="AV3909" s="14" t="s">
        <v>79</v>
      </c>
      <c r="AW3909" s="14" t="s">
        <v>31</v>
      </c>
      <c r="AX3909" s="14" t="s">
        <v>69</v>
      </c>
      <c r="AY3909" s="254" t="s">
        <v>142</v>
      </c>
    </row>
    <row r="3910" s="14" customFormat="1">
      <c r="A3910" s="14"/>
      <c r="B3910" s="244"/>
      <c r="C3910" s="245"/>
      <c r="D3910" s="235" t="s">
        <v>153</v>
      </c>
      <c r="E3910" s="246" t="s">
        <v>19</v>
      </c>
      <c r="F3910" s="247" t="s">
        <v>5651</v>
      </c>
      <c r="G3910" s="245"/>
      <c r="H3910" s="248">
        <v>18.196000000000002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153</v>
      </c>
      <c r="AU3910" s="254" t="s">
        <v>79</v>
      </c>
      <c r="AV3910" s="14" t="s">
        <v>79</v>
      </c>
      <c r="AW3910" s="14" t="s">
        <v>31</v>
      </c>
      <c r="AX3910" s="14" t="s">
        <v>69</v>
      </c>
      <c r="AY3910" s="254" t="s">
        <v>142</v>
      </c>
    </row>
    <row r="3911" s="14" customFormat="1">
      <c r="A3911" s="14"/>
      <c r="B3911" s="244"/>
      <c r="C3911" s="245"/>
      <c r="D3911" s="235" t="s">
        <v>153</v>
      </c>
      <c r="E3911" s="246" t="s">
        <v>19</v>
      </c>
      <c r="F3911" s="247" t="s">
        <v>5652</v>
      </c>
      <c r="G3911" s="245"/>
      <c r="H3911" s="248">
        <v>21.678000000000001</v>
      </c>
      <c r="I3911" s="249"/>
      <c r="J3911" s="245"/>
      <c r="K3911" s="245"/>
      <c r="L3911" s="250"/>
      <c r="M3911" s="251"/>
      <c r="N3911" s="252"/>
      <c r="O3911" s="252"/>
      <c r="P3911" s="252"/>
      <c r="Q3911" s="252"/>
      <c r="R3911" s="252"/>
      <c r="S3911" s="252"/>
      <c r="T3911" s="253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4" t="s">
        <v>153</v>
      </c>
      <c r="AU3911" s="254" t="s">
        <v>79</v>
      </c>
      <c r="AV3911" s="14" t="s">
        <v>79</v>
      </c>
      <c r="AW3911" s="14" t="s">
        <v>31</v>
      </c>
      <c r="AX3911" s="14" t="s">
        <v>69</v>
      </c>
      <c r="AY3911" s="254" t="s">
        <v>142</v>
      </c>
    </row>
    <row r="3912" s="14" customFormat="1">
      <c r="A3912" s="14"/>
      <c r="B3912" s="244"/>
      <c r="C3912" s="245"/>
      <c r="D3912" s="235" t="s">
        <v>153</v>
      </c>
      <c r="E3912" s="246" t="s">
        <v>19</v>
      </c>
      <c r="F3912" s="247" t="s">
        <v>5653</v>
      </c>
      <c r="G3912" s="245"/>
      <c r="H3912" s="248">
        <v>8.1400000000000006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153</v>
      </c>
      <c r="AU3912" s="254" t="s">
        <v>79</v>
      </c>
      <c r="AV3912" s="14" t="s">
        <v>79</v>
      </c>
      <c r="AW3912" s="14" t="s">
        <v>31</v>
      </c>
      <c r="AX3912" s="14" t="s">
        <v>69</v>
      </c>
      <c r="AY3912" s="254" t="s">
        <v>142</v>
      </c>
    </row>
    <row r="3913" s="13" customFormat="1">
      <c r="A3913" s="13"/>
      <c r="B3913" s="233"/>
      <c r="C3913" s="234"/>
      <c r="D3913" s="235" t="s">
        <v>153</v>
      </c>
      <c r="E3913" s="236" t="s">
        <v>19</v>
      </c>
      <c r="F3913" s="237" t="s">
        <v>5654</v>
      </c>
      <c r="G3913" s="234"/>
      <c r="H3913" s="236" t="s">
        <v>19</v>
      </c>
      <c r="I3913" s="238"/>
      <c r="J3913" s="234"/>
      <c r="K3913" s="234"/>
      <c r="L3913" s="239"/>
      <c r="M3913" s="240"/>
      <c r="N3913" s="241"/>
      <c r="O3913" s="241"/>
      <c r="P3913" s="241"/>
      <c r="Q3913" s="241"/>
      <c r="R3913" s="241"/>
      <c r="S3913" s="241"/>
      <c r="T3913" s="242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3" t="s">
        <v>153</v>
      </c>
      <c r="AU3913" s="243" t="s">
        <v>79</v>
      </c>
      <c r="AV3913" s="13" t="s">
        <v>77</v>
      </c>
      <c r="AW3913" s="13" t="s">
        <v>31</v>
      </c>
      <c r="AX3913" s="13" t="s">
        <v>69</v>
      </c>
      <c r="AY3913" s="243" t="s">
        <v>142</v>
      </c>
    </row>
    <row r="3914" s="14" customFormat="1">
      <c r="A3914" s="14"/>
      <c r="B3914" s="244"/>
      <c r="C3914" s="245"/>
      <c r="D3914" s="235" t="s">
        <v>153</v>
      </c>
      <c r="E3914" s="246" t="s">
        <v>19</v>
      </c>
      <c r="F3914" s="247" t="s">
        <v>5655</v>
      </c>
      <c r="G3914" s="245"/>
      <c r="H3914" s="248">
        <v>28.420000000000002</v>
      </c>
      <c r="I3914" s="249"/>
      <c r="J3914" s="245"/>
      <c r="K3914" s="245"/>
      <c r="L3914" s="250"/>
      <c r="M3914" s="251"/>
      <c r="N3914" s="252"/>
      <c r="O3914" s="252"/>
      <c r="P3914" s="252"/>
      <c r="Q3914" s="252"/>
      <c r="R3914" s="252"/>
      <c r="S3914" s="252"/>
      <c r="T3914" s="253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4" t="s">
        <v>153</v>
      </c>
      <c r="AU3914" s="254" t="s">
        <v>79</v>
      </c>
      <c r="AV3914" s="14" t="s">
        <v>79</v>
      </c>
      <c r="AW3914" s="14" t="s">
        <v>31</v>
      </c>
      <c r="AX3914" s="14" t="s">
        <v>69</v>
      </c>
      <c r="AY3914" s="254" t="s">
        <v>142</v>
      </c>
    </row>
    <row r="3915" s="14" customFormat="1">
      <c r="A3915" s="14"/>
      <c r="B3915" s="244"/>
      <c r="C3915" s="245"/>
      <c r="D3915" s="235" t="s">
        <v>153</v>
      </c>
      <c r="E3915" s="246" t="s">
        <v>19</v>
      </c>
      <c r="F3915" s="247" t="s">
        <v>5656</v>
      </c>
      <c r="G3915" s="245"/>
      <c r="H3915" s="248">
        <v>16.219999999999999</v>
      </c>
      <c r="I3915" s="249"/>
      <c r="J3915" s="245"/>
      <c r="K3915" s="245"/>
      <c r="L3915" s="250"/>
      <c r="M3915" s="251"/>
      <c r="N3915" s="252"/>
      <c r="O3915" s="252"/>
      <c r="P3915" s="252"/>
      <c r="Q3915" s="252"/>
      <c r="R3915" s="252"/>
      <c r="S3915" s="252"/>
      <c r="T3915" s="253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4" t="s">
        <v>153</v>
      </c>
      <c r="AU3915" s="254" t="s">
        <v>79</v>
      </c>
      <c r="AV3915" s="14" t="s">
        <v>79</v>
      </c>
      <c r="AW3915" s="14" t="s">
        <v>31</v>
      </c>
      <c r="AX3915" s="14" t="s">
        <v>69</v>
      </c>
      <c r="AY3915" s="254" t="s">
        <v>142</v>
      </c>
    </row>
    <row r="3916" s="14" customFormat="1">
      <c r="A3916" s="14"/>
      <c r="B3916" s="244"/>
      <c r="C3916" s="245"/>
      <c r="D3916" s="235" t="s">
        <v>153</v>
      </c>
      <c r="E3916" s="246" t="s">
        <v>19</v>
      </c>
      <c r="F3916" s="247" t="s">
        <v>5657</v>
      </c>
      <c r="G3916" s="245"/>
      <c r="H3916" s="248">
        <v>18.219999999999999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153</v>
      </c>
      <c r="AU3916" s="254" t="s">
        <v>79</v>
      </c>
      <c r="AV3916" s="14" t="s">
        <v>79</v>
      </c>
      <c r="AW3916" s="14" t="s">
        <v>31</v>
      </c>
      <c r="AX3916" s="14" t="s">
        <v>69</v>
      </c>
      <c r="AY3916" s="254" t="s">
        <v>142</v>
      </c>
    </row>
    <row r="3917" s="14" customFormat="1">
      <c r="A3917" s="14"/>
      <c r="B3917" s="244"/>
      <c r="C3917" s="245"/>
      <c r="D3917" s="235" t="s">
        <v>153</v>
      </c>
      <c r="E3917" s="246" t="s">
        <v>19</v>
      </c>
      <c r="F3917" s="247" t="s">
        <v>5658</v>
      </c>
      <c r="G3917" s="245"/>
      <c r="H3917" s="248">
        <v>17.890000000000001</v>
      </c>
      <c r="I3917" s="249"/>
      <c r="J3917" s="245"/>
      <c r="K3917" s="245"/>
      <c r="L3917" s="250"/>
      <c r="M3917" s="251"/>
      <c r="N3917" s="252"/>
      <c r="O3917" s="252"/>
      <c r="P3917" s="252"/>
      <c r="Q3917" s="252"/>
      <c r="R3917" s="252"/>
      <c r="S3917" s="252"/>
      <c r="T3917" s="253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4" t="s">
        <v>153</v>
      </c>
      <c r="AU3917" s="254" t="s">
        <v>79</v>
      </c>
      <c r="AV3917" s="14" t="s">
        <v>79</v>
      </c>
      <c r="AW3917" s="14" t="s">
        <v>31</v>
      </c>
      <c r="AX3917" s="14" t="s">
        <v>69</v>
      </c>
      <c r="AY3917" s="254" t="s">
        <v>142</v>
      </c>
    </row>
    <row r="3918" s="14" customFormat="1">
      <c r="A3918" s="14"/>
      <c r="B3918" s="244"/>
      <c r="C3918" s="245"/>
      <c r="D3918" s="235" t="s">
        <v>153</v>
      </c>
      <c r="E3918" s="246" t="s">
        <v>19</v>
      </c>
      <c r="F3918" s="247" t="s">
        <v>5659</v>
      </c>
      <c r="G3918" s="245"/>
      <c r="H3918" s="248">
        <v>36.490000000000002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153</v>
      </c>
      <c r="AU3918" s="254" t="s">
        <v>79</v>
      </c>
      <c r="AV3918" s="14" t="s">
        <v>79</v>
      </c>
      <c r="AW3918" s="14" t="s">
        <v>31</v>
      </c>
      <c r="AX3918" s="14" t="s">
        <v>69</v>
      </c>
      <c r="AY3918" s="254" t="s">
        <v>142</v>
      </c>
    </row>
    <row r="3919" s="14" customFormat="1">
      <c r="A3919" s="14"/>
      <c r="B3919" s="244"/>
      <c r="C3919" s="245"/>
      <c r="D3919" s="235" t="s">
        <v>153</v>
      </c>
      <c r="E3919" s="246" t="s">
        <v>19</v>
      </c>
      <c r="F3919" s="247" t="s">
        <v>5660</v>
      </c>
      <c r="G3919" s="245"/>
      <c r="H3919" s="248">
        <v>5.7199999999999998</v>
      </c>
      <c r="I3919" s="249"/>
      <c r="J3919" s="245"/>
      <c r="K3919" s="245"/>
      <c r="L3919" s="250"/>
      <c r="M3919" s="251"/>
      <c r="N3919" s="252"/>
      <c r="O3919" s="252"/>
      <c r="P3919" s="252"/>
      <c r="Q3919" s="252"/>
      <c r="R3919" s="252"/>
      <c r="S3919" s="252"/>
      <c r="T3919" s="253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4" t="s">
        <v>153</v>
      </c>
      <c r="AU3919" s="254" t="s">
        <v>79</v>
      </c>
      <c r="AV3919" s="14" t="s">
        <v>79</v>
      </c>
      <c r="AW3919" s="14" t="s">
        <v>31</v>
      </c>
      <c r="AX3919" s="14" t="s">
        <v>69</v>
      </c>
      <c r="AY3919" s="254" t="s">
        <v>142</v>
      </c>
    </row>
    <row r="3920" s="13" customFormat="1">
      <c r="A3920" s="13"/>
      <c r="B3920" s="233"/>
      <c r="C3920" s="234"/>
      <c r="D3920" s="235" t="s">
        <v>153</v>
      </c>
      <c r="E3920" s="236" t="s">
        <v>19</v>
      </c>
      <c r="F3920" s="237" t="s">
        <v>5661</v>
      </c>
      <c r="G3920" s="234"/>
      <c r="H3920" s="236" t="s">
        <v>19</v>
      </c>
      <c r="I3920" s="238"/>
      <c r="J3920" s="234"/>
      <c r="K3920" s="234"/>
      <c r="L3920" s="239"/>
      <c r="M3920" s="240"/>
      <c r="N3920" s="241"/>
      <c r="O3920" s="241"/>
      <c r="P3920" s="241"/>
      <c r="Q3920" s="241"/>
      <c r="R3920" s="241"/>
      <c r="S3920" s="241"/>
      <c r="T3920" s="242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43" t="s">
        <v>153</v>
      </c>
      <c r="AU3920" s="243" t="s">
        <v>79</v>
      </c>
      <c r="AV3920" s="13" t="s">
        <v>77</v>
      </c>
      <c r="AW3920" s="13" t="s">
        <v>31</v>
      </c>
      <c r="AX3920" s="13" t="s">
        <v>69</v>
      </c>
      <c r="AY3920" s="243" t="s">
        <v>142</v>
      </c>
    </row>
    <row r="3921" s="14" customFormat="1">
      <c r="A3921" s="14"/>
      <c r="B3921" s="244"/>
      <c r="C3921" s="245"/>
      <c r="D3921" s="235" t="s">
        <v>153</v>
      </c>
      <c r="E3921" s="246" t="s">
        <v>19</v>
      </c>
      <c r="F3921" s="247" t="s">
        <v>5660</v>
      </c>
      <c r="G3921" s="245"/>
      <c r="H3921" s="248">
        <v>5.7199999999999998</v>
      </c>
      <c r="I3921" s="249"/>
      <c r="J3921" s="245"/>
      <c r="K3921" s="245"/>
      <c r="L3921" s="250"/>
      <c r="M3921" s="251"/>
      <c r="N3921" s="252"/>
      <c r="O3921" s="252"/>
      <c r="P3921" s="252"/>
      <c r="Q3921" s="252"/>
      <c r="R3921" s="252"/>
      <c r="S3921" s="252"/>
      <c r="T3921" s="253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4" t="s">
        <v>153</v>
      </c>
      <c r="AU3921" s="254" t="s">
        <v>79</v>
      </c>
      <c r="AV3921" s="14" t="s">
        <v>79</v>
      </c>
      <c r="AW3921" s="14" t="s">
        <v>31</v>
      </c>
      <c r="AX3921" s="14" t="s">
        <v>69</v>
      </c>
      <c r="AY3921" s="254" t="s">
        <v>142</v>
      </c>
    </row>
    <row r="3922" s="13" customFormat="1">
      <c r="A3922" s="13"/>
      <c r="B3922" s="233"/>
      <c r="C3922" s="234"/>
      <c r="D3922" s="235" t="s">
        <v>153</v>
      </c>
      <c r="E3922" s="236" t="s">
        <v>19</v>
      </c>
      <c r="F3922" s="237" t="s">
        <v>5662</v>
      </c>
      <c r="G3922" s="234"/>
      <c r="H3922" s="236" t="s">
        <v>19</v>
      </c>
      <c r="I3922" s="238"/>
      <c r="J3922" s="234"/>
      <c r="K3922" s="234"/>
      <c r="L3922" s="239"/>
      <c r="M3922" s="240"/>
      <c r="N3922" s="241"/>
      <c r="O3922" s="241"/>
      <c r="P3922" s="241"/>
      <c r="Q3922" s="241"/>
      <c r="R3922" s="241"/>
      <c r="S3922" s="241"/>
      <c r="T3922" s="242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3" t="s">
        <v>153</v>
      </c>
      <c r="AU3922" s="243" t="s">
        <v>79</v>
      </c>
      <c r="AV3922" s="13" t="s">
        <v>77</v>
      </c>
      <c r="AW3922" s="13" t="s">
        <v>31</v>
      </c>
      <c r="AX3922" s="13" t="s">
        <v>69</v>
      </c>
      <c r="AY3922" s="243" t="s">
        <v>142</v>
      </c>
    </row>
    <row r="3923" s="14" customFormat="1">
      <c r="A3923" s="14"/>
      <c r="B3923" s="244"/>
      <c r="C3923" s="245"/>
      <c r="D3923" s="235" t="s">
        <v>153</v>
      </c>
      <c r="E3923" s="246" t="s">
        <v>19</v>
      </c>
      <c r="F3923" s="247" t="s">
        <v>5663</v>
      </c>
      <c r="G3923" s="245"/>
      <c r="H3923" s="248">
        <v>11.060000000000001</v>
      </c>
      <c r="I3923" s="249"/>
      <c r="J3923" s="245"/>
      <c r="K3923" s="245"/>
      <c r="L3923" s="250"/>
      <c r="M3923" s="251"/>
      <c r="N3923" s="252"/>
      <c r="O3923" s="252"/>
      <c r="P3923" s="252"/>
      <c r="Q3923" s="252"/>
      <c r="R3923" s="252"/>
      <c r="S3923" s="252"/>
      <c r="T3923" s="253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4" t="s">
        <v>153</v>
      </c>
      <c r="AU3923" s="254" t="s">
        <v>79</v>
      </c>
      <c r="AV3923" s="14" t="s">
        <v>79</v>
      </c>
      <c r="AW3923" s="14" t="s">
        <v>31</v>
      </c>
      <c r="AX3923" s="14" t="s">
        <v>69</v>
      </c>
      <c r="AY3923" s="254" t="s">
        <v>142</v>
      </c>
    </row>
    <row r="3924" s="13" customFormat="1">
      <c r="A3924" s="13"/>
      <c r="B3924" s="233"/>
      <c r="C3924" s="234"/>
      <c r="D3924" s="235" t="s">
        <v>153</v>
      </c>
      <c r="E3924" s="236" t="s">
        <v>19</v>
      </c>
      <c r="F3924" s="237" t="s">
        <v>5664</v>
      </c>
      <c r="G3924" s="234"/>
      <c r="H3924" s="236" t="s">
        <v>19</v>
      </c>
      <c r="I3924" s="238"/>
      <c r="J3924" s="234"/>
      <c r="K3924" s="234"/>
      <c r="L3924" s="239"/>
      <c r="M3924" s="240"/>
      <c r="N3924" s="241"/>
      <c r="O3924" s="241"/>
      <c r="P3924" s="241"/>
      <c r="Q3924" s="241"/>
      <c r="R3924" s="241"/>
      <c r="S3924" s="241"/>
      <c r="T3924" s="242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3" t="s">
        <v>153</v>
      </c>
      <c r="AU3924" s="243" t="s">
        <v>79</v>
      </c>
      <c r="AV3924" s="13" t="s">
        <v>77</v>
      </c>
      <c r="AW3924" s="13" t="s">
        <v>31</v>
      </c>
      <c r="AX3924" s="13" t="s">
        <v>69</v>
      </c>
      <c r="AY3924" s="243" t="s">
        <v>142</v>
      </c>
    </row>
    <row r="3925" s="14" customFormat="1">
      <c r="A3925" s="14"/>
      <c r="B3925" s="244"/>
      <c r="C3925" s="245"/>
      <c r="D3925" s="235" t="s">
        <v>153</v>
      </c>
      <c r="E3925" s="246" t="s">
        <v>19</v>
      </c>
      <c r="F3925" s="247" t="s">
        <v>5665</v>
      </c>
      <c r="G3925" s="245"/>
      <c r="H3925" s="248">
        <v>10.199999999999999</v>
      </c>
      <c r="I3925" s="249"/>
      <c r="J3925" s="245"/>
      <c r="K3925" s="245"/>
      <c r="L3925" s="250"/>
      <c r="M3925" s="251"/>
      <c r="N3925" s="252"/>
      <c r="O3925" s="252"/>
      <c r="P3925" s="252"/>
      <c r="Q3925" s="252"/>
      <c r="R3925" s="252"/>
      <c r="S3925" s="252"/>
      <c r="T3925" s="253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4" t="s">
        <v>153</v>
      </c>
      <c r="AU3925" s="254" t="s">
        <v>79</v>
      </c>
      <c r="AV3925" s="14" t="s">
        <v>79</v>
      </c>
      <c r="AW3925" s="14" t="s">
        <v>31</v>
      </c>
      <c r="AX3925" s="14" t="s">
        <v>69</v>
      </c>
      <c r="AY3925" s="254" t="s">
        <v>142</v>
      </c>
    </row>
    <row r="3926" s="15" customFormat="1">
      <c r="A3926" s="15"/>
      <c r="B3926" s="255"/>
      <c r="C3926" s="256"/>
      <c r="D3926" s="235" t="s">
        <v>153</v>
      </c>
      <c r="E3926" s="257" t="s">
        <v>19</v>
      </c>
      <c r="F3926" s="258" t="s">
        <v>158</v>
      </c>
      <c r="G3926" s="256"/>
      <c r="H3926" s="259">
        <v>842.99500000000023</v>
      </c>
      <c r="I3926" s="260"/>
      <c r="J3926" s="256"/>
      <c r="K3926" s="256"/>
      <c r="L3926" s="261"/>
      <c r="M3926" s="262"/>
      <c r="N3926" s="263"/>
      <c r="O3926" s="263"/>
      <c r="P3926" s="263"/>
      <c r="Q3926" s="263"/>
      <c r="R3926" s="263"/>
      <c r="S3926" s="263"/>
      <c r="T3926" s="264"/>
      <c r="U3926" s="15"/>
      <c r="V3926" s="15"/>
      <c r="W3926" s="15"/>
      <c r="X3926" s="15"/>
      <c r="Y3926" s="15"/>
      <c r="Z3926" s="15"/>
      <c r="AA3926" s="15"/>
      <c r="AB3926" s="15"/>
      <c r="AC3926" s="15"/>
      <c r="AD3926" s="15"/>
      <c r="AE3926" s="15"/>
      <c r="AT3926" s="265" t="s">
        <v>153</v>
      </c>
      <c r="AU3926" s="265" t="s">
        <v>79</v>
      </c>
      <c r="AV3926" s="15" t="s">
        <v>149</v>
      </c>
      <c r="AW3926" s="15" t="s">
        <v>31</v>
      </c>
      <c r="AX3926" s="15" t="s">
        <v>77</v>
      </c>
      <c r="AY3926" s="265" t="s">
        <v>142</v>
      </c>
    </row>
    <row r="3927" s="2" customFormat="1" ht="16.5" customHeight="1">
      <c r="A3927" s="41"/>
      <c r="B3927" s="42"/>
      <c r="C3927" s="277" t="s">
        <v>5666</v>
      </c>
      <c r="D3927" s="277" t="s">
        <v>275</v>
      </c>
      <c r="E3927" s="278" t="s">
        <v>5667</v>
      </c>
      <c r="F3927" s="279" t="s">
        <v>5668</v>
      </c>
      <c r="G3927" s="280" t="s">
        <v>176</v>
      </c>
      <c r="H3927" s="281">
        <v>859.85500000000002</v>
      </c>
      <c r="I3927" s="282"/>
      <c r="J3927" s="283">
        <f>ROUND(I3927*H3927,2)</f>
        <v>0</v>
      </c>
      <c r="K3927" s="279" t="s">
        <v>148</v>
      </c>
      <c r="L3927" s="284"/>
      <c r="M3927" s="285" t="s">
        <v>19</v>
      </c>
      <c r="N3927" s="286" t="s">
        <v>40</v>
      </c>
      <c r="O3927" s="87"/>
      <c r="P3927" s="224">
        <f>O3927*H3927</f>
        <v>0</v>
      </c>
      <c r="Q3927" s="224">
        <v>0.00038000000000000002</v>
      </c>
      <c r="R3927" s="224">
        <f>Q3927*H3927</f>
        <v>0.3267449</v>
      </c>
      <c r="S3927" s="224">
        <v>0</v>
      </c>
      <c r="T3927" s="225">
        <f>S3927*H3927</f>
        <v>0</v>
      </c>
      <c r="U3927" s="41"/>
      <c r="V3927" s="41"/>
      <c r="W3927" s="41"/>
      <c r="X3927" s="41"/>
      <c r="Y3927" s="41"/>
      <c r="Z3927" s="41"/>
      <c r="AA3927" s="41"/>
      <c r="AB3927" s="41"/>
      <c r="AC3927" s="41"/>
      <c r="AD3927" s="41"/>
      <c r="AE3927" s="41"/>
      <c r="AR3927" s="226" t="s">
        <v>349</v>
      </c>
      <c r="AT3927" s="226" t="s">
        <v>275</v>
      </c>
      <c r="AU3927" s="226" t="s">
        <v>79</v>
      </c>
      <c r="AY3927" s="20" t="s">
        <v>142</v>
      </c>
      <c r="BE3927" s="227">
        <f>IF(N3927="základní",J3927,0)</f>
        <v>0</v>
      </c>
      <c r="BF3927" s="227">
        <f>IF(N3927="snížená",J3927,0)</f>
        <v>0</v>
      </c>
      <c r="BG3927" s="227">
        <f>IF(N3927="zákl. přenesená",J3927,0)</f>
        <v>0</v>
      </c>
      <c r="BH3927" s="227">
        <f>IF(N3927="sníž. přenesená",J3927,0)</f>
        <v>0</v>
      </c>
      <c r="BI3927" s="227">
        <f>IF(N3927="nulová",J3927,0)</f>
        <v>0</v>
      </c>
      <c r="BJ3927" s="20" t="s">
        <v>77</v>
      </c>
      <c r="BK3927" s="227">
        <f>ROUND(I3927*H3927,2)</f>
        <v>0</v>
      </c>
      <c r="BL3927" s="20" t="s">
        <v>248</v>
      </c>
      <c r="BM3927" s="226" t="s">
        <v>5669</v>
      </c>
    </row>
    <row r="3928" s="14" customFormat="1">
      <c r="A3928" s="14"/>
      <c r="B3928" s="244"/>
      <c r="C3928" s="245"/>
      <c r="D3928" s="235" t="s">
        <v>153</v>
      </c>
      <c r="E3928" s="246" t="s">
        <v>19</v>
      </c>
      <c r="F3928" s="247" t="s">
        <v>5670</v>
      </c>
      <c r="G3928" s="245"/>
      <c r="H3928" s="248">
        <v>859.85500000000002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153</v>
      </c>
      <c r="AU3928" s="254" t="s">
        <v>79</v>
      </c>
      <c r="AV3928" s="14" t="s">
        <v>79</v>
      </c>
      <c r="AW3928" s="14" t="s">
        <v>31</v>
      </c>
      <c r="AX3928" s="14" t="s">
        <v>77</v>
      </c>
      <c r="AY3928" s="254" t="s">
        <v>142</v>
      </c>
    </row>
    <row r="3929" s="2" customFormat="1" ht="16.5" customHeight="1">
      <c r="A3929" s="41"/>
      <c r="B3929" s="42"/>
      <c r="C3929" s="215" t="s">
        <v>5671</v>
      </c>
      <c r="D3929" s="215" t="s">
        <v>144</v>
      </c>
      <c r="E3929" s="216" t="s">
        <v>5672</v>
      </c>
      <c r="F3929" s="217" t="s">
        <v>5673</v>
      </c>
      <c r="G3929" s="218" t="s">
        <v>176</v>
      </c>
      <c r="H3929" s="219">
        <v>126.40000000000001</v>
      </c>
      <c r="I3929" s="220"/>
      <c r="J3929" s="221">
        <f>ROUND(I3929*H3929,2)</f>
        <v>0</v>
      </c>
      <c r="K3929" s="217" t="s">
        <v>389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248</v>
      </c>
      <c r="AT3929" s="226" t="s">
        <v>144</v>
      </c>
      <c r="AU3929" s="226" t="s">
        <v>79</v>
      </c>
      <c r="AY3929" s="20" t="s">
        <v>142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77</v>
      </c>
      <c r="BK3929" s="227">
        <f>ROUND(I3929*H3929,2)</f>
        <v>0</v>
      </c>
      <c r="BL3929" s="20" t="s">
        <v>248</v>
      </c>
      <c r="BM3929" s="226" t="s">
        <v>5674</v>
      </c>
    </row>
    <row r="3930" s="2" customFormat="1">
      <c r="A3930" s="41"/>
      <c r="B3930" s="42"/>
      <c r="C3930" s="43"/>
      <c r="D3930" s="228" t="s">
        <v>151</v>
      </c>
      <c r="E3930" s="43"/>
      <c r="F3930" s="229" t="s">
        <v>5675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151</v>
      </c>
      <c r="AU3930" s="20" t="s">
        <v>79</v>
      </c>
    </row>
    <row r="3931" s="14" customFormat="1">
      <c r="A3931" s="14"/>
      <c r="B3931" s="244"/>
      <c r="C3931" s="245"/>
      <c r="D3931" s="235" t="s">
        <v>153</v>
      </c>
      <c r="E3931" s="246" t="s">
        <v>19</v>
      </c>
      <c r="F3931" s="247" t="s">
        <v>5573</v>
      </c>
      <c r="G3931" s="245"/>
      <c r="H3931" s="248">
        <v>72.799999999999997</v>
      </c>
      <c r="I3931" s="249"/>
      <c r="J3931" s="245"/>
      <c r="K3931" s="245"/>
      <c r="L3931" s="250"/>
      <c r="M3931" s="251"/>
      <c r="N3931" s="252"/>
      <c r="O3931" s="252"/>
      <c r="P3931" s="252"/>
      <c r="Q3931" s="252"/>
      <c r="R3931" s="252"/>
      <c r="S3931" s="252"/>
      <c r="T3931" s="253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4" t="s">
        <v>153</v>
      </c>
      <c r="AU3931" s="254" t="s">
        <v>79</v>
      </c>
      <c r="AV3931" s="14" t="s">
        <v>79</v>
      </c>
      <c r="AW3931" s="14" t="s">
        <v>31</v>
      </c>
      <c r="AX3931" s="14" t="s">
        <v>69</v>
      </c>
      <c r="AY3931" s="254" t="s">
        <v>142</v>
      </c>
    </row>
    <row r="3932" s="16" customFormat="1">
      <c r="A3932" s="16"/>
      <c r="B3932" s="266"/>
      <c r="C3932" s="267"/>
      <c r="D3932" s="235" t="s">
        <v>153</v>
      </c>
      <c r="E3932" s="268" t="s">
        <v>19</v>
      </c>
      <c r="F3932" s="269" t="s">
        <v>214</v>
      </c>
      <c r="G3932" s="267"/>
      <c r="H3932" s="270">
        <v>72.799999999999997</v>
      </c>
      <c r="I3932" s="271"/>
      <c r="J3932" s="267"/>
      <c r="K3932" s="267"/>
      <c r="L3932" s="272"/>
      <c r="M3932" s="273"/>
      <c r="N3932" s="274"/>
      <c r="O3932" s="274"/>
      <c r="P3932" s="274"/>
      <c r="Q3932" s="274"/>
      <c r="R3932" s="274"/>
      <c r="S3932" s="274"/>
      <c r="T3932" s="275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T3932" s="276" t="s">
        <v>153</v>
      </c>
      <c r="AU3932" s="276" t="s">
        <v>79</v>
      </c>
      <c r="AV3932" s="16" t="s">
        <v>163</v>
      </c>
      <c r="AW3932" s="16" t="s">
        <v>31</v>
      </c>
      <c r="AX3932" s="16" t="s">
        <v>69</v>
      </c>
      <c r="AY3932" s="276" t="s">
        <v>142</v>
      </c>
    </row>
    <row r="3933" s="14" customFormat="1">
      <c r="A3933" s="14"/>
      <c r="B3933" s="244"/>
      <c r="C3933" s="245"/>
      <c r="D3933" s="235" t="s">
        <v>153</v>
      </c>
      <c r="E3933" s="246" t="s">
        <v>19</v>
      </c>
      <c r="F3933" s="247" t="s">
        <v>5580</v>
      </c>
      <c r="G3933" s="245"/>
      <c r="H3933" s="248">
        <v>34.75</v>
      </c>
      <c r="I3933" s="249"/>
      <c r="J3933" s="245"/>
      <c r="K3933" s="245"/>
      <c r="L3933" s="250"/>
      <c r="M3933" s="251"/>
      <c r="N3933" s="252"/>
      <c r="O3933" s="252"/>
      <c r="P3933" s="252"/>
      <c r="Q3933" s="252"/>
      <c r="R3933" s="252"/>
      <c r="S3933" s="252"/>
      <c r="T3933" s="253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4" t="s">
        <v>153</v>
      </c>
      <c r="AU3933" s="254" t="s">
        <v>79</v>
      </c>
      <c r="AV3933" s="14" t="s">
        <v>79</v>
      </c>
      <c r="AW3933" s="14" t="s">
        <v>31</v>
      </c>
      <c r="AX3933" s="14" t="s">
        <v>69</v>
      </c>
      <c r="AY3933" s="254" t="s">
        <v>142</v>
      </c>
    </row>
    <row r="3934" s="14" customFormat="1">
      <c r="A3934" s="14"/>
      <c r="B3934" s="244"/>
      <c r="C3934" s="245"/>
      <c r="D3934" s="235" t="s">
        <v>153</v>
      </c>
      <c r="E3934" s="246" t="s">
        <v>19</v>
      </c>
      <c r="F3934" s="247" t="s">
        <v>5574</v>
      </c>
      <c r="G3934" s="245"/>
      <c r="H3934" s="248">
        <v>18.850000000000001</v>
      </c>
      <c r="I3934" s="249"/>
      <c r="J3934" s="245"/>
      <c r="K3934" s="245"/>
      <c r="L3934" s="250"/>
      <c r="M3934" s="251"/>
      <c r="N3934" s="252"/>
      <c r="O3934" s="252"/>
      <c r="P3934" s="252"/>
      <c r="Q3934" s="252"/>
      <c r="R3934" s="252"/>
      <c r="S3934" s="252"/>
      <c r="T3934" s="253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4" t="s">
        <v>153</v>
      </c>
      <c r="AU3934" s="254" t="s">
        <v>79</v>
      </c>
      <c r="AV3934" s="14" t="s">
        <v>79</v>
      </c>
      <c r="AW3934" s="14" t="s">
        <v>31</v>
      </c>
      <c r="AX3934" s="14" t="s">
        <v>69</v>
      </c>
      <c r="AY3934" s="254" t="s">
        <v>142</v>
      </c>
    </row>
    <row r="3935" s="15" customFormat="1">
      <c r="A3935" s="15"/>
      <c r="B3935" s="255"/>
      <c r="C3935" s="256"/>
      <c r="D3935" s="235" t="s">
        <v>153</v>
      </c>
      <c r="E3935" s="257" t="s">
        <v>19</v>
      </c>
      <c r="F3935" s="258" t="s">
        <v>158</v>
      </c>
      <c r="G3935" s="256"/>
      <c r="H3935" s="259">
        <v>126.40000000000001</v>
      </c>
      <c r="I3935" s="260"/>
      <c r="J3935" s="256"/>
      <c r="K3935" s="256"/>
      <c r="L3935" s="261"/>
      <c r="M3935" s="262"/>
      <c r="N3935" s="263"/>
      <c r="O3935" s="263"/>
      <c r="P3935" s="263"/>
      <c r="Q3935" s="263"/>
      <c r="R3935" s="263"/>
      <c r="S3935" s="263"/>
      <c r="T3935" s="264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/>
      <c r="AE3935" s="15"/>
      <c r="AT3935" s="265" t="s">
        <v>153</v>
      </c>
      <c r="AU3935" s="265" t="s">
        <v>79</v>
      </c>
      <c r="AV3935" s="15" t="s">
        <v>149</v>
      </c>
      <c r="AW3935" s="15" t="s">
        <v>31</v>
      </c>
      <c r="AX3935" s="15" t="s">
        <v>77</v>
      </c>
      <c r="AY3935" s="265" t="s">
        <v>142</v>
      </c>
    </row>
    <row r="3936" s="2" customFormat="1" ht="16.5" customHeight="1">
      <c r="A3936" s="41"/>
      <c r="B3936" s="42"/>
      <c r="C3936" s="277" t="s">
        <v>5676</v>
      </c>
      <c r="D3936" s="277" t="s">
        <v>275</v>
      </c>
      <c r="E3936" s="278" t="s">
        <v>5677</v>
      </c>
      <c r="F3936" s="279" t="s">
        <v>5678</v>
      </c>
      <c r="G3936" s="280" t="s">
        <v>176</v>
      </c>
      <c r="H3936" s="281">
        <v>128.928</v>
      </c>
      <c r="I3936" s="282"/>
      <c r="J3936" s="283">
        <f>ROUND(I3936*H3936,2)</f>
        <v>0</v>
      </c>
      <c r="K3936" s="279" t="s">
        <v>389</v>
      </c>
      <c r="L3936" s="284"/>
      <c r="M3936" s="285" t="s">
        <v>19</v>
      </c>
      <c r="N3936" s="286" t="s">
        <v>40</v>
      </c>
      <c r="O3936" s="87"/>
      <c r="P3936" s="224">
        <f>O3936*H3936</f>
        <v>0</v>
      </c>
      <c r="Q3936" s="224">
        <v>0.00032000000000000003</v>
      </c>
      <c r="R3936" s="224">
        <f>Q3936*H3936</f>
        <v>0.041256960000000002</v>
      </c>
      <c r="S3936" s="224">
        <v>0</v>
      </c>
      <c r="T3936" s="225">
        <f>S3936*H3936</f>
        <v>0</v>
      </c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R3936" s="226" t="s">
        <v>349</v>
      </c>
      <c r="AT3936" s="226" t="s">
        <v>275</v>
      </c>
      <c r="AU3936" s="226" t="s">
        <v>79</v>
      </c>
      <c r="AY3936" s="20" t="s">
        <v>142</v>
      </c>
      <c r="BE3936" s="227">
        <f>IF(N3936="základní",J3936,0)</f>
        <v>0</v>
      </c>
      <c r="BF3936" s="227">
        <f>IF(N3936="snížená",J3936,0)</f>
        <v>0</v>
      </c>
      <c r="BG3936" s="227">
        <f>IF(N3936="zákl. přenesená",J3936,0)</f>
        <v>0</v>
      </c>
      <c r="BH3936" s="227">
        <f>IF(N3936="sníž. přenesená",J3936,0)</f>
        <v>0</v>
      </c>
      <c r="BI3936" s="227">
        <f>IF(N3936="nulová",J3936,0)</f>
        <v>0</v>
      </c>
      <c r="BJ3936" s="20" t="s">
        <v>77</v>
      </c>
      <c r="BK3936" s="227">
        <f>ROUND(I3936*H3936,2)</f>
        <v>0</v>
      </c>
      <c r="BL3936" s="20" t="s">
        <v>248</v>
      </c>
      <c r="BM3936" s="226" t="s">
        <v>5679</v>
      </c>
    </row>
    <row r="3937" s="14" customFormat="1">
      <c r="A3937" s="14"/>
      <c r="B3937" s="244"/>
      <c r="C3937" s="245"/>
      <c r="D3937" s="235" t="s">
        <v>153</v>
      </c>
      <c r="E3937" s="245"/>
      <c r="F3937" s="247" t="s">
        <v>5680</v>
      </c>
      <c r="G3937" s="245"/>
      <c r="H3937" s="248">
        <v>128.928</v>
      </c>
      <c r="I3937" s="249"/>
      <c r="J3937" s="245"/>
      <c r="K3937" s="245"/>
      <c r="L3937" s="250"/>
      <c r="M3937" s="251"/>
      <c r="N3937" s="252"/>
      <c r="O3937" s="252"/>
      <c r="P3937" s="252"/>
      <c r="Q3937" s="252"/>
      <c r="R3937" s="252"/>
      <c r="S3937" s="252"/>
      <c r="T3937" s="253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4" t="s">
        <v>153</v>
      </c>
      <c r="AU3937" s="254" t="s">
        <v>79</v>
      </c>
      <c r="AV3937" s="14" t="s">
        <v>79</v>
      </c>
      <c r="AW3937" s="14" t="s">
        <v>4</v>
      </c>
      <c r="AX3937" s="14" t="s">
        <v>77</v>
      </c>
      <c r="AY3937" s="254" t="s">
        <v>142</v>
      </c>
    </row>
    <row r="3938" s="2" customFormat="1" ht="24.15" customHeight="1">
      <c r="A3938" s="41"/>
      <c r="B3938" s="42"/>
      <c r="C3938" s="215" t="s">
        <v>5681</v>
      </c>
      <c r="D3938" s="215" t="s">
        <v>144</v>
      </c>
      <c r="E3938" s="216" t="s">
        <v>5682</v>
      </c>
      <c r="F3938" s="217" t="s">
        <v>5683</v>
      </c>
      <c r="G3938" s="218" t="s">
        <v>3326</v>
      </c>
      <c r="H3938" s="294"/>
      <c r="I3938" s="220"/>
      <c r="J3938" s="221">
        <f>ROUND(I3938*H3938,2)</f>
        <v>0</v>
      </c>
      <c r="K3938" s="217" t="s">
        <v>148</v>
      </c>
      <c r="L3938" s="47"/>
      <c r="M3938" s="222" t="s">
        <v>19</v>
      </c>
      <c r="N3938" s="223" t="s">
        <v>40</v>
      </c>
      <c r="O3938" s="87"/>
      <c r="P3938" s="224">
        <f>O3938*H3938</f>
        <v>0</v>
      </c>
      <c r="Q3938" s="224">
        <v>0</v>
      </c>
      <c r="R3938" s="224">
        <f>Q3938*H3938</f>
        <v>0</v>
      </c>
      <c r="S3938" s="224">
        <v>0</v>
      </c>
      <c r="T3938" s="225">
        <f>S3938*H3938</f>
        <v>0</v>
      </c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R3938" s="226" t="s">
        <v>248</v>
      </c>
      <c r="AT3938" s="226" t="s">
        <v>144</v>
      </c>
      <c r="AU3938" s="226" t="s">
        <v>79</v>
      </c>
      <c r="AY3938" s="20" t="s">
        <v>142</v>
      </c>
      <c r="BE3938" s="227">
        <f>IF(N3938="základní",J3938,0)</f>
        <v>0</v>
      </c>
      <c r="BF3938" s="227">
        <f>IF(N3938="snížená",J3938,0)</f>
        <v>0</v>
      </c>
      <c r="BG3938" s="227">
        <f>IF(N3938="zákl. přenesená",J3938,0)</f>
        <v>0</v>
      </c>
      <c r="BH3938" s="227">
        <f>IF(N3938="sníž. přenesená",J3938,0)</f>
        <v>0</v>
      </c>
      <c r="BI3938" s="227">
        <f>IF(N3938="nulová",J3938,0)</f>
        <v>0</v>
      </c>
      <c r="BJ3938" s="20" t="s">
        <v>77</v>
      </c>
      <c r="BK3938" s="227">
        <f>ROUND(I3938*H3938,2)</f>
        <v>0</v>
      </c>
      <c r="BL3938" s="20" t="s">
        <v>248</v>
      </c>
      <c r="BM3938" s="226" t="s">
        <v>5684</v>
      </c>
    </row>
    <row r="3939" s="2" customFormat="1">
      <c r="A3939" s="41"/>
      <c r="B3939" s="42"/>
      <c r="C3939" s="43"/>
      <c r="D3939" s="228" t="s">
        <v>151</v>
      </c>
      <c r="E3939" s="43"/>
      <c r="F3939" s="229" t="s">
        <v>5685</v>
      </c>
      <c r="G3939" s="43"/>
      <c r="H3939" s="43"/>
      <c r="I3939" s="230"/>
      <c r="J3939" s="43"/>
      <c r="K3939" s="43"/>
      <c r="L3939" s="47"/>
      <c r="M3939" s="231"/>
      <c r="N3939" s="232"/>
      <c r="O3939" s="87"/>
      <c r="P3939" s="87"/>
      <c r="Q3939" s="87"/>
      <c r="R3939" s="87"/>
      <c r="S3939" s="87"/>
      <c r="T3939" s="88"/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T3939" s="20" t="s">
        <v>151</v>
      </c>
      <c r="AU3939" s="20" t="s">
        <v>79</v>
      </c>
    </row>
    <row r="3940" s="12" customFormat="1" ht="22.8" customHeight="1">
      <c r="A3940" s="12"/>
      <c r="B3940" s="199"/>
      <c r="C3940" s="200"/>
      <c r="D3940" s="201" t="s">
        <v>68</v>
      </c>
      <c r="E3940" s="213" t="s">
        <v>1176</v>
      </c>
      <c r="F3940" s="213" t="s">
        <v>1177</v>
      </c>
      <c r="G3940" s="200"/>
      <c r="H3940" s="200"/>
      <c r="I3940" s="203"/>
      <c r="J3940" s="214">
        <f>BK3940</f>
        <v>0</v>
      </c>
      <c r="K3940" s="200"/>
      <c r="L3940" s="205"/>
      <c r="M3940" s="206"/>
      <c r="N3940" s="207"/>
      <c r="O3940" s="207"/>
      <c r="P3940" s="208">
        <f>SUM(P3941:P4213)</f>
        <v>0</v>
      </c>
      <c r="Q3940" s="207"/>
      <c r="R3940" s="208">
        <f>SUM(R3941:R4213)</f>
        <v>7.85391525</v>
      </c>
      <c r="S3940" s="207"/>
      <c r="T3940" s="209">
        <f>SUM(T3941:T4213)</f>
        <v>0</v>
      </c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R3940" s="210" t="s">
        <v>79</v>
      </c>
      <c r="AT3940" s="211" t="s">
        <v>68</v>
      </c>
      <c r="AU3940" s="211" t="s">
        <v>77</v>
      </c>
      <c r="AY3940" s="210" t="s">
        <v>142</v>
      </c>
      <c r="BK3940" s="212">
        <f>SUM(BK3941:BK4213)</f>
        <v>0</v>
      </c>
    </row>
    <row r="3941" s="2" customFormat="1" ht="16.5" customHeight="1">
      <c r="A3941" s="41"/>
      <c r="B3941" s="42"/>
      <c r="C3941" s="215" t="s">
        <v>5686</v>
      </c>
      <c r="D3941" s="215" t="s">
        <v>144</v>
      </c>
      <c r="E3941" s="216" t="s">
        <v>5687</v>
      </c>
      <c r="F3941" s="217" t="s">
        <v>5688</v>
      </c>
      <c r="G3941" s="218" t="s">
        <v>147</v>
      </c>
      <c r="H3941" s="219">
        <v>294.178</v>
      </c>
      <c r="I3941" s="220"/>
      <c r="J3941" s="221">
        <f>ROUND(I3941*H3941,2)</f>
        <v>0</v>
      </c>
      <c r="K3941" s="217" t="s">
        <v>148</v>
      </c>
      <c r="L3941" s="47"/>
      <c r="M3941" s="222" t="s">
        <v>19</v>
      </c>
      <c r="N3941" s="223" t="s">
        <v>40</v>
      </c>
      <c r="O3941" s="87"/>
      <c r="P3941" s="224">
        <f>O3941*H3941</f>
        <v>0</v>
      </c>
      <c r="Q3941" s="224">
        <v>0.00050000000000000001</v>
      </c>
      <c r="R3941" s="224">
        <f>Q3941*H3941</f>
        <v>0.147089</v>
      </c>
      <c r="S3941" s="224">
        <v>0</v>
      </c>
      <c r="T3941" s="225">
        <f>S3941*H3941</f>
        <v>0</v>
      </c>
      <c r="U3941" s="41"/>
      <c r="V3941" s="41"/>
      <c r="W3941" s="41"/>
      <c r="X3941" s="41"/>
      <c r="Y3941" s="41"/>
      <c r="Z3941" s="41"/>
      <c r="AA3941" s="41"/>
      <c r="AB3941" s="41"/>
      <c r="AC3941" s="41"/>
      <c r="AD3941" s="41"/>
      <c r="AE3941" s="41"/>
      <c r="AR3941" s="226" t="s">
        <v>248</v>
      </c>
      <c r="AT3941" s="226" t="s">
        <v>144</v>
      </c>
      <c r="AU3941" s="226" t="s">
        <v>79</v>
      </c>
      <c r="AY3941" s="20" t="s">
        <v>142</v>
      </c>
      <c r="BE3941" s="227">
        <f>IF(N3941="základní",J3941,0)</f>
        <v>0</v>
      </c>
      <c r="BF3941" s="227">
        <f>IF(N3941="snížená",J3941,0)</f>
        <v>0</v>
      </c>
      <c r="BG3941" s="227">
        <f>IF(N3941="zákl. přenesená",J3941,0)</f>
        <v>0</v>
      </c>
      <c r="BH3941" s="227">
        <f>IF(N3941="sníž. přenesená",J3941,0)</f>
        <v>0</v>
      </c>
      <c r="BI3941" s="227">
        <f>IF(N3941="nulová",J3941,0)</f>
        <v>0</v>
      </c>
      <c r="BJ3941" s="20" t="s">
        <v>77</v>
      </c>
      <c r="BK3941" s="227">
        <f>ROUND(I3941*H3941,2)</f>
        <v>0</v>
      </c>
      <c r="BL3941" s="20" t="s">
        <v>248</v>
      </c>
      <c r="BM3941" s="226" t="s">
        <v>5689</v>
      </c>
    </row>
    <row r="3942" s="2" customFormat="1">
      <c r="A3942" s="41"/>
      <c r="B3942" s="42"/>
      <c r="C3942" s="43"/>
      <c r="D3942" s="228" t="s">
        <v>151</v>
      </c>
      <c r="E3942" s="43"/>
      <c r="F3942" s="229" t="s">
        <v>5690</v>
      </c>
      <c r="G3942" s="43"/>
      <c r="H3942" s="43"/>
      <c r="I3942" s="230"/>
      <c r="J3942" s="43"/>
      <c r="K3942" s="43"/>
      <c r="L3942" s="47"/>
      <c r="M3942" s="231"/>
      <c r="N3942" s="232"/>
      <c r="O3942" s="87"/>
      <c r="P3942" s="87"/>
      <c r="Q3942" s="87"/>
      <c r="R3942" s="87"/>
      <c r="S3942" s="87"/>
      <c r="T3942" s="88"/>
      <c r="U3942" s="41"/>
      <c r="V3942" s="41"/>
      <c r="W3942" s="41"/>
      <c r="X3942" s="41"/>
      <c r="Y3942" s="41"/>
      <c r="Z3942" s="41"/>
      <c r="AA3942" s="41"/>
      <c r="AB3942" s="41"/>
      <c r="AC3942" s="41"/>
      <c r="AD3942" s="41"/>
      <c r="AE3942" s="41"/>
      <c r="AT3942" s="20" t="s">
        <v>151</v>
      </c>
      <c r="AU3942" s="20" t="s">
        <v>79</v>
      </c>
    </row>
    <row r="3943" s="13" customFormat="1">
      <c r="A3943" s="13"/>
      <c r="B3943" s="233"/>
      <c r="C3943" s="234"/>
      <c r="D3943" s="235" t="s">
        <v>153</v>
      </c>
      <c r="E3943" s="236" t="s">
        <v>19</v>
      </c>
      <c r="F3943" s="237" t="s">
        <v>497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153</v>
      </c>
      <c r="AU3943" s="243" t="s">
        <v>79</v>
      </c>
      <c r="AV3943" s="13" t="s">
        <v>77</v>
      </c>
      <c r="AW3943" s="13" t="s">
        <v>31</v>
      </c>
      <c r="AX3943" s="13" t="s">
        <v>69</v>
      </c>
      <c r="AY3943" s="243" t="s">
        <v>142</v>
      </c>
    </row>
    <row r="3944" s="13" customFormat="1">
      <c r="A3944" s="13"/>
      <c r="B3944" s="233"/>
      <c r="C3944" s="234"/>
      <c r="D3944" s="235" t="s">
        <v>153</v>
      </c>
      <c r="E3944" s="236" t="s">
        <v>19</v>
      </c>
      <c r="F3944" s="237" t="s">
        <v>664</v>
      </c>
      <c r="G3944" s="234"/>
      <c r="H3944" s="236" t="s">
        <v>19</v>
      </c>
      <c r="I3944" s="238"/>
      <c r="J3944" s="234"/>
      <c r="K3944" s="234"/>
      <c r="L3944" s="239"/>
      <c r="M3944" s="240"/>
      <c r="N3944" s="241"/>
      <c r="O3944" s="241"/>
      <c r="P3944" s="241"/>
      <c r="Q3944" s="241"/>
      <c r="R3944" s="241"/>
      <c r="S3944" s="241"/>
      <c r="T3944" s="242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3" t="s">
        <v>153</v>
      </c>
      <c r="AU3944" s="243" t="s">
        <v>79</v>
      </c>
      <c r="AV3944" s="13" t="s">
        <v>77</v>
      </c>
      <c r="AW3944" s="13" t="s">
        <v>31</v>
      </c>
      <c r="AX3944" s="13" t="s">
        <v>69</v>
      </c>
      <c r="AY3944" s="243" t="s">
        <v>142</v>
      </c>
    </row>
    <row r="3945" s="14" customFormat="1">
      <c r="A3945" s="14"/>
      <c r="B3945" s="244"/>
      <c r="C3945" s="245"/>
      <c r="D3945" s="235" t="s">
        <v>153</v>
      </c>
      <c r="E3945" s="246" t="s">
        <v>19</v>
      </c>
      <c r="F3945" s="247" t="s">
        <v>2390</v>
      </c>
      <c r="G3945" s="245"/>
      <c r="H3945" s="248">
        <v>6.9000000000000004</v>
      </c>
      <c r="I3945" s="249"/>
      <c r="J3945" s="245"/>
      <c r="K3945" s="245"/>
      <c r="L3945" s="250"/>
      <c r="M3945" s="251"/>
      <c r="N3945" s="252"/>
      <c r="O3945" s="252"/>
      <c r="P3945" s="252"/>
      <c r="Q3945" s="252"/>
      <c r="R3945" s="252"/>
      <c r="S3945" s="252"/>
      <c r="T3945" s="253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4" t="s">
        <v>153</v>
      </c>
      <c r="AU3945" s="254" t="s">
        <v>79</v>
      </c>
      <c r="AV3945" s="14" t="s">
        <v>79</v>
      </c>
      <c r="AW3945" s="14" t="s">
        <v>31</v>
      </c>
      <c r="AX3945" s="14" t="s">
        <v>69</v>
      </c>
      <c r="AY3945" s="254" t="s">
        <v>142</v>
      </c>
    </row>
    <row r="3946" s="14" customFormat="1">
      <c r="A3946" s="14"/>
      <c r="B3946" s="244"/>
      <c r="C3946" s="245"/>
      <c r="D3946" s="235" t="s">
        <v>153</v>
      </c>
      <c r="E3946" s="246" t="s">
        <v>19</v>
      </c>
      <c r="F3946" s="247" t="s">
        <v>2391</v>
      </c>
      <c r="G3946" s="245"/>
      <c r="H3946" s="248">
        <v>-0.83999999999999997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153</v>
      </c>
      <c r="AU3946" s="254" t="s">
        <v>79</v>
      </c>
      <c r="AV3946" s="14" t="s">
        <v>79</v>
      </c>
      <c r="AW3946" s="14" t="s">
        <v>31</v>
      </c>
      <c r="AX3946" s="14" t="s">
        <v>69</v>
      </c>
      <c r="AY3946" s="254" t="s">
        <v>142</v>
      </c>
    </row>
    <row r="3947" s="14" customFormat="1">
      <c r="A3947" s="14"/>
      <c r="B3947" s="244"/>
      <c r="C3947" s="245"/>
      <c r="D3947" s="235" t="s">
        <v>153</v>
      </c>
      <c r="E3947" s="246" t="s">
        <v>19</v>
      </c>
      <c r="F3947" s="247" t="s">
        <v>2392</v>
      </c>
      <c r="G3947" s="245"/>
      <c r="H3947" s="248">
        <v>7.9800000000000004</v>
      </c>
      <c r="I3947" s="249"/>
      <c r="J3947" s="245"/>
      <c r="K3947" s="245"/>
      <c r="L3947" s="250"/>
      <c r="M3947" s="251"/>
      <c r="N3947" s="252"/>
      <c r="O3947" s="252"/>
      <c r="P3947" s="252"/>
      <c r="Q3947" s="252"/>
      <c r="R3947" s="252"/>
      <c r="S3947" s="252"/>
      <c r="T3947" s="253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4" t="s">
        <v>153</v>
      </c>
      <c r="AU3947" s="254" t="s">
        <v>79</v>
      </c>
      <c r="AV3947" s="14" t="s">
        <v>79</v>
      </c>
      <c r="AW3947" s="14" t="s">
        <v>31</v>
      </c>
      <c r="AX3947" s="14" t="s">
        <v>69</v>
      </c>
      <c r="AY3947" s="254" t="s">
        <v>142</v>
      </c>
    </row>
    <row r="3948" s="14" customFormat="1">
      <c r="A3948" s="14"/>
      <c r="B3948" s="244"/>
      <c r="C3948" s="245"/>
      <c r="D3948" s="235" t="s">
        <v>153</v>
      </c>
      <c r="E3948" s="246" t="s">
        <v>19</v>
      </c>
      <c r="F3948" s="247" t="s">
        <v>2393</v>
      </c>
      <c r="G3948" s="245"/>
      <c r="H3948" s="248">
        <v>14.744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153</v>
      </c>
      <c r="AU3948" s="254" t="s">
        <v>79</v>
      </c>
      <c r="AV3948" s="14" t="s">
        <v>79</v>
      </c>
      <c r="AW3948" s="14" t="s">
        <v>31</v>
      </c>
      <c r="AX3948" s="14" t="s">
        <v>69</v>
      </c>
      <c r="AY3948" s="254" t="s">
        <v>142</v>
      </c>
    </row>
    <row r="3949" s="13" customFormat="1">
      <c r="A3949" s="13"/>
      <c r="B3949" s="233"/>
      <c r="C3949" s="234"/>
      <c r="D3949" s="235" t="s">
        <v>153</v>
      </c>
      <c r="E3949" s="236" t="s">
        <v>19</v>
      </c>
      <c r="F3949" s="237" t="s">
        <v>573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153</v>
      </c>
      <c r="AU3949" s="243" t="s">
        <v>79</v>
      </c>
      <c r="AV3949" s="13" t="s">
        <v>77</v>
      </c>
      <c r="AW3949" s="13" t="s">
        <v>31</v>
      </c>
      <c r="AX3949" s="13" t="s">
        <v>69</v>
      </c>
      <c r="AY3949" s="243" t="s">
        <v>142</v>
      </c>
    </row>
    <row r="3950" s="14" customFormat="1">
      <c r="A3950" s="14"/>
      <c r="B3950" s="244"/>
      <c r="C3950" s="245"/>
      <c r="D3950" s="235" t="s">
        <v>153</v>
      </c>
      <c r="E3950" s="246" t="s">
        <v>19</v>
      </c>
      <c r="F3950" s="247" t="s">
        <v>2394</v>
      </c>
      <c r="G3950" s="245"/>
      <c r="H3950" s="248">
        <v>17.507999999999999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153</v>
      </c>
      <c r="AU3950" s="254" t="s">
        <v>79</v>
      </c>
      <c r="AV3950" s="14" t="s">
        <v>79</v>
      </c>
      <c r="AW3950" s="14" t="s">
        <v>31</v>
      </c>
      <c r="AX3950" s="14" t="s">
        <v>69</v>
      </c>
      <c r="AY3950" s="254" t="s">
        <v>142</v>
      </c>
    </row>
    <row r="3951" s="14" customFormat="1">
      <c r="A3951" s="14"/>
      <c r="B3951" s="244"/>
      <c r="C3951" s="245"/>
      <c r="D3951" s="235" t="s">
        <v>153</v>
      </c>
      <c r="E3951" s="246" t="s">
        <v>19</v>
      </c>
      <c r="F3951" s="247" t="s">
        <v>2395</v>
      </c>
      <c r="G3951" s="245"/>
      <c r="H3951" s="248">
        <v>-1.3500000000000001</v>
      </c>
      <c r="I3951" s="249"/>
      <c r="J3951" s="245"/>
      <c r="K3951" s="245"/>
      <c r="L3951" s="250"/>
      <c r="M3951" s="251"/>
      <c r="N3951" s="252"/>
      <c r="O3951" s="252"/>
      <c r="P3951" s="252"/>
      <c r="Q3951" s="252"/>
      <c r="R3951" s="252"/>
      <c r="S3951" s="252"/>
      <c r="T3951" s="253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4" t="s">
        <v>153</v>
      </c>
      <c r="AU3951" s="254" t="s">
        <v>79</v>
      </c>
      <c r="AV3951" s="14" t="s">
        <v>79</v>
      </c>
      <c r="AW3951" s="14" t="s">
        <v>31</v>
      </c>
      <c r="AX3951" s="14" t="s">
        <v>69</v>
      </c>
      <c r="AY3951" s="254" t="s">
        <v>142</v>
      </c>
    </row>
    <row r="3952" s="13" customFormat="1">
      <c r="A3952" s="13"/>
      <c r="B3952" s="233"/>
      <c r="C3952" s="234"/>
      <c r="D3952" s="235" t="s">
        <v>153</v>
      </c>
      <c r="E3952" s="236" t="s">
        <v>19</v>
      </c>
      <c r="F3952" s="237" t="s">
        <v>901</v>
      </c>
      <c r="G3952" s="234"/>
      <c r="H3952" s="236" t="s">
        <v>19</v>
      </c>
      <c r="I3952" s="238"/>
      <c r="J3952" s="234"/>
      <c r="K3952" s="234"/>
      <c r="L3952" s="239"/>
      <c r="M3952" s="240"/>
      <c r="N3952" s="241"/>
      <c r="O3952" s="241"/>
      <c r="P3952" s="241"/>
      <c r="Q3952" s="241"/>
      <c r="R3952" s="241"/>
      <c r="S3952" s="241"/>
      <c r="T3952" s="242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3" t="s">
        <v>153</v>
      </c>
      <c r="AU3952" s="243" t="s">
        <v>79</v>
      </c>
      <c r="AV3952" s="13" t="s">
        <v>77</v>
      </c>
      <c r="AW3952" s="13" t="s">
        <v>31</v>
      </c>
      <c r="AX3952" s="13" t="s">
        <v>69</v>
      </c>
      <c r="AY3952" s="243" t="s">
        <v>142</v>
      </c>
    </row>
    <row r="3953" s="14" customFormat="1">
      <c r="A3953" s="14"/>
      <c r="B3953" s="244"/>
      <c r="C3953" s="245"/>
      <c r="D3953" s="235" t="s">
        <v>153</v>
      </c>
      <c r="E3953" s="246" t="s">
        <v>19</v>
      </c>
      <c r="F3953" s="247" t="s">
        <v>2396</v>
      </c>
      <c r="G3953" s="245"/>
      <c r="H3953" s="248">
        <v>3.1499999999999999</v>
      </c>
      <c r="I3953" s="249"/>
      <c r="J3953" s="245"/>
      <c r="K3953" s="245"/>
      <c r="L3953" s="250"/>
      <c r="M3953" s="251"/>
      <c r="N3953" s="252"/>
      <c r="O3953" s="252"/>
      <c r="P3953" s="252"/>
      <c r="Q3953" s="252"/>
      <c r="R3953" s="252"/>
      <c r="S3953" s="252"/>
      <c r="T3953" s="253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4" t="s">
        <v>153</v>
      </c>
      <c r="AU3953" s="254" t="s">
        <v>79</v>
      </c>
      <c r="AV3953" s="14" t="s">
        <v>79</v>
      </c>
      <c r="AW3953" s="14" t="s">
        <v>31</v>
      </c>
      <c r="AX3953" s="14" t="s">
        <v>69</v>
      </c>
      <c r="AY3953" s="254" t="s">
        <v>142</v>
      </c>
    </row>
    <row r="3954" s="14" customFormat="1">
      <c r="A3954" s="14"/>
      <c r="B3954" s="244"/>
      <c r="C3954" s="245"/>
      <c r="D3954" s="235" t="s">
        <v>153</v>
      </c>
      <c r="E3954" s="246" t="s">
        <v>19</v>
      </c>
      <c r="F3954" s="247" t="s">
        <v>2397</v>
      </c>
      <c r="G3954" s="245"/>
      <c r="H3954" s="248">
        <v>13.222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153</v>
      </c>
      <c r="AU3954" s="254" t="s">
        <v>79</v>
      </c>
      <c r="AV3954" s="14" t="s">
        <v>79</v>
      </c>
      <c r="AW3954" s="14" t="s">
        <v>31</v>
      </c>
      <c r="AX3954" s="14" t="s">
        <v>69</v>
      </c>
      <c r="AY3954" s="254" t="s">
        <v>142</v>
      </c>
    </row>
    <row r="3955" s="14" customFormat="1">
      <c r="A3955" s="14"/>
      <c r="B3955" s="244"/>
      <c r="C3955" s="245"/>
      <c r="D3955" s="235" t="s">
        <v>153</v>
      </c>
      <c r="E3955" s="246" t="s">
        <v>19</v>
      </c>
      <c r="F3955" s="247" t="s">
        <v>537</v>
      </c>
      <c r="G3955" s="245"/>
      <c r="H3955" s="248">
        <v>-1.379</v>
      </c>
      <c r="I3955" s="249"/>
      <c r="J3955" s="245"/>
      <c r="K3955" s="245"/>
      <c r="L3955" s="250"/>
      <c r="M3955" s="251"/>
      <c r="N3955" s="252"/>
      <c r="O3955" s="252"/>
      <c r="P3955" s="252"/>
      <c r="Q3955" s="252"/>
      <c r="R3955" s="252"/>
      <c r="S3955" s="252"/>
      <c r="T3955" s="253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4" t="s">
        <v>153</v>
      </c>
      <c r="AU3955" s="254" t="s">
        <v>79</v>
      </c>
      <c r="AV3955" s="14" t="s">
        <v>79</v>
      </c>
      <c r="AW3955" s="14" t="s">
        <v>31</v>
      </c>
      <c r="AX3955" s="14" t="s">
        <v>69</v>
      </c>
      <c r="AY3955" s="254" t="s">
        <v>142</v>
      </c>
    </row>
    <row r="3956" s="13" customFormat="1">
      <c r="A3956" s="13"/>
      <c r="B3956" s="233"/>
      <c r="C3956" s="234"/>
      <c r="D3956" s="235" t="s">
        <v>153</v>
      </c>
      <c r="E3956" s="236" t="s">
        <v>19</v>
      </c>
      <c r="F3956" s="237" t="s">
        <v>512</v>
      </c>
      <c r="G3956" s="234"/>
      <c r="H3956" s="236" t="s">
        <v>19</v>
      </c>
      <c r="I3956" s="238"/>
      <c r="J3956" s="234"/>
      <c r="K3956" s="234"/>
      <c r="L3956" s="239"/>
      <c r="M3956" s="240"/>
      <c r="N3956" s="241"/>
      <c r="O3956" s="241"/>
      <c r="P3956" s="241"/>
      <c r="Q3956" s="241"/>
      <c r="R3956" s="241"/>
      <c r="S3956" s="241"/>
      <c r="T3956" s="242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3" t="s">
        <v>153</v>
      </c>
      <c r="AU3956" s="243" t="s">
        <v>79</v>
      </c>
      <c r="AV3956" s="13" t="s">
        <v>77</v>
      </c>
      <c r="AW3956" s="13" t="s">
        <v>31</v>
      </c>
      <c r="AX3956" s="13" t="s">
        <v>69</v>
      </c>
      <c r="AY3956" s="243" t="s">
        <v>142</v>
      </c>
    </row>
    <row r="3957" s="14" customFormat="1">
      <c r="A3957" s="14"/>
      <c r="B3957" s="244"/>
      <c r="C3957" s="245"/>
      <c r="D3957" s="235" t="s">
        <v>153</v>
      </c>
      <c r="E3957" s="246" t="s">
        <v>19</v>
      </c>
      <c r="F3957" s="247" t="s">
        <v>2398</v>
      </c>
      <c r="G3957" s="245"/>
      <c r="H3957" s="248">
        <v>5.3680000000000003</v>
      </c>
      <c r="I3957" s="249"/>
      <c r="J3957" s="245"/>
      <c r="K3957" s="245"/>
      <c r="L3957" s="250"/>
      <c r="M3957" s="251"/>
      <c r="N3957" s="252"/>
      <c r="O3957" s="252"/>
      <c r="P3957" s="252"/>
      <c r="Q3957" s="252"/>
      <c r="R3957" s="252"/>
      <c r="S3957" s="252"/>
      <c r="T3957" s="253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4" t="s">
        <v>153</v>
      </c>
      <c r="AU3957" s="254" t="s">
        <v>79</v>
      </c>
      <c r="AV3957" s="14" t="s">
        <v>79</v>
      </c>
      <c r="AW3957" s="14" t="s">
        <v>31</v>
      </c>
      <c r="AX3957" s="14" t="s">
        <v>69</v>
      </c>
      <c r="AY3957" s="254" t="s">
        <v>142</v>
      </c>
    </row>
    <row r="3958" s="13" customFormat="1">
      <c r="A3958" s="13"/>
      <c r="B3958" s="233"/>
      <c r="C3958" s="234"/>
      <c r="D3958" s="235" t="s">
        <v>153</v>
      </c>
      <c r="E3958" s="236" t="s">
        <v>19</v>
      </c>
      <c r="F3958" s="237" t="s">
        <v>1905</v>
      </c>
      <c r="G3958" s="234"/>
      <c r="H3958" s="236" t="s">
        <v>19</v>
      </c>
      <c r="I3958" s="238"/>
      <c r="J3958" s="234"/>
      <c r="K3958" s="234"/>
      <c r="L3958" s="239"/>
      <c r="M3958" s="240"/>
      <c r="N3958" s="241"/>
      <c r="O3958" s="241"/>
      <c r="P3958" s="241"/>
      <c r="Q3958" s="241"/>
      <c r="R3958" s="241"/>
      <c r="S3958" s="241"/>
      <c r="T3958" s="242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3" t="s">
        <v>153</v>
      </c>
      <c r="AU3958" s="243" t="s">
        <v>79</v>
      </c>
      <c r="AV3958" s="13" t="s">
        <v>77</v>
      </c>
      <c r="AW3958" s="13" t="s">
        <v>31</v>
      </c>
      <c r="AX3958" s="13" t="s">
        <v>69</v>
      </c>
      <c r="AY3958" s="243" t="s">
        <v>142</v>
      </c>
    </row>
    <row r="3959" s="14" customFormat="1">
      <c r="A3959" s="14"/>
      <c r="B3959" s="244"/>
      <c r="C3959" s="245"/>
      <c r="D3959" s="235" t="s">
        <v>153</v>
      </c>
      <c r="E3959" s="246" t="s">
        <v>19</v>
      </c>
      <c r="F3959" s="247" t="s">
        <v>2399</v>
      </c>
      <c r="G3959" s="245"/>
      <c r="H3959" s="248">
        <v>3.3639999999999999</v>
      </c>
      <c r="I3959" s="249"/>
      <c r="J3959" s="245"/>
      <c r="K3959" s="245"/>
      <c r="L3959" s="250"/>
      <c r="M3959" s="251"/>
      <c r="N3959" s="252"/>
      <c r="O3959" s="252"/>
      <c r="P3959" s="252"/>
      <c r="Q3959" s="252"/>
      <c r="R3959" s="252"/>
      <c r="S3959" s="252"/>
      <c r="T3959" s="253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4" t="s">
        <v>153</v>
      </c>
      <c r="AU3959" s="254" t="s">
        <v>79</v>
      </c>
      <c r="AV3959" s="14" t="s">
        <v>79</v>
      </c>
      <c r="AW3959" s="14" t="s">
        <v>31</v>
      </c>
      <c r="AX3959" s="14" t="s">
        <v>69</v>
      </c>
      <c r="AY3959" s="254" t="s">
        <v>142</v>
      </c>
    </row>
    <row r="3960" s="13" customFormat="1">
      <c r="A3960" s="13"/>
      <c r="B3960" s="233"/>
      <c r="C3960" s="234"/>
      <c r="D3960" s="235" t="s">
        <v>153</v>
      </c>
      <c r="E3960" s="236" t="s">
        <v>19</v>
      </c>
      <c r="F3960" s="237" t="s">
        <v>520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153</v>
      </c>
      <c r="AU3960" s="243" t="s">
        <v>79</v>
      </c>
      <c r="AV3960" s="13" t="s">
        <v>77</v>
      </c>
      <c r="AW3960" s="13" t="s">
        <v>31</v>
      </c>
      <c r="AX3960" s="13" t="s">
        <v>69</v>
      </c>
      <c r="AY3960" s="243" t="s">
        <v>142</v>
      </c>
    </row>
    <row r="3961" s="13" customFormat="1">
      <c r="A3961" s="13"/>
      <c r="B3961" s="233"/>
      <c r="C3961" s="234"/>
      <c r="D3961" s="235" t="s">
        <v>153</v>
      </c>
      <c r="E3961" s="236" t="s">
        <v>19</v>
      </c>
      <c r="F3961" s="237" t="s">
        <v>528</v>
      </c>
      <c r="G3961" s="234"/>
      <c r="H3961" s="236" t="s">
        <v>19</v>
      </c>
      <c r="I3961" s="238"/>
      <c r="J3961" s="234"/>
      <c r="K3961" s="234"/>
      <c r="L3961" s="239"/>
      <c r="M3961" s="240"/>
      <c r="N3961" s="241"/>
      <c r="O3961" s="241"/>
      <c r="P3961" s="241"/>
      <c r="Q3961" s="241"/>
      <c r="R3961" s="241"/>
      <c r="S3961" s="241"/>
      <c r="T3961" s="242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3" t="s">
        <v>153</v>
      </c>
      <c r="AU3961" s="243" t="s">
        <v>79</v>
      </c>
      <c r="AV3961" s="13" t="s">
        <v>77</v>
      </c>
      <c r="AW3961" s="13" t="s">
        <v>31</v>
      </c>
      <c r="AX3961" s="13" t="s">
        <v>69</v>
      </c>
      <c r="AY3961" s="243" t="s">
        <v>142</v>
      </c>
    </row>
    <row r="3962" s="14" customFormat="1">
      <c r="A3962" s="14"/>
      <c r="B3962" s="244"/>
      <c r="C3962" s="245"/>
      <c r="D3962" s="235" t="s">
        <v>153</v>
      </c>
      <c r="E3962" s="246" t="s">
        <v>19</v>
      </c>
      <c r="F3962" s="247" t="s">
        <v>2400</v>
      </c>
      <c r="G3962" s="245"/>
      <c r="H3962" s="248">
        <v>21</v>
      </c>
      <c r="I3962" s="249"/>
      <c r="J3962" s="245"/>
      <c r="K3962" s="245"/>
      <c r="L3962" s="250"/>
      <c r="M3962" s="251"/>
      <c r="N3962" s="252"/>
      <c r="O3962" s="252"/>
      <c r="P3962" s="252"/>
      <c r="Q3962" s="252"/>
      <c r="R3962" s="252"/>
      <c r="S3962" s="252"/>
      <c r="T3962" s="253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4" t="s">
        <v>153</v>
      </c>
      <c r="AU3962" s="254" t="s">
        <v>79</v>
      </c>
      <c r="AV3962" s="14" t="s">
        <v>79</v>
      </c>
      <c r="AW3962" s="14" t="s">
        <v>31</v>
      </c>
      <c r="AX3962" s="14" t="s">
        <v>69</v>
      </c>
      <c r="AY3962" s="254" t="s">
        <v>142</v>
      </c>
    </row>
    <row r="3963" s="14" customFormat="1">
      <c r="A3963" s="14"/>
      <c r="B3963" s="244"/>
      <c r="C3963" s="245"/>
      <c r="D3963" s="235" t="s">
        <v>153</v>
      </c>
      <c r="E3963" s="246" t="s">
        <v>19</v>
      </c>
      <c r="F3963" s="247" t="s">
        <v>489</v>
      </c>
      <c r="G3963" s="245"/>
      <c r="H3963" s="248">
        <v>-1.7729999999999999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153</v>
      </c>
      <c r="AU3963" s="254" t="s">
        <v>79</v>
      </c>
      <c r="AV3963" s="14" t="s">
        <v>79</v>
      </c>
      <c r="AW3963" s="14" t="s">
        <v>31</v>
      </c>
      <c r="AX3963" s="14" t="s">
        <v>69</v>
      </c>
      <c r="AY3963" s="254" t="s">
        <v>142</v>
      </c>
    </row>
    <row r="3964" s="13" customFormat="1">
      <c r="A3964" s="13"/>
      <c r="B3964" s="233"/>
      <c r="C3964" s="234"/>
      <c r="D3964" s="235" t="s">
        <v>153</v>
      </c>
      <c r="E3964" s="236" t="s">
        <v>19</v>
      </c>
      <c r="F3964" s="237" t="s">
        <v>595</v>
      </c>
      <c r="G3964" s="234"/>
      <c r="H3964" s="236" t="s">
        <v>19</v>
      </c>
      <c r="I3964" s="238"/>
      <c r="J3964" s="234"/>
      <c r="K3964" s="234"/>
      <c r="L3964" s="239"/>
      <c r="M3964" s="240"/>
      <c r="N3964" s="241"/>
      <c r="O3964" s="241"/>
      <c r="P3964" s="241"/>
      <c r="Q3964" s="241"/>
      <c r="R3964" s="241"/>
      <c r="S3964" s="241"/>
      <c r="T3964" s="242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3" t="s">
        <v>153</v>
      </c>
      <c r="AU3964" s="243" t="s">
        <v>79</v>
      </c>
      <c r="AV3964" s="13" t="s">
        <v>77</v>
      </c>
      <c r="AW3964" s="13" t="s">
        <v>31</v>
      </c>
      <c r="AX3964" s="13" t="s">
        <v>69</v>
      </c>
      <c r="AY3964" s="243" t="s">
        <v>142</v>
      </c>
    </row>
    <row r="3965" s="14" customFormat="1">
      <c r="A3965" s="14"/>
      <c r="B3965" s="244"/>
      <c r="C3965" s="245"/>
      <c r="D3965" s="235" t="s">
        <v>153</v>
      </c>
      <c r="E3965" s="246" t="s">
        <v>19</v>
      </c>
      <c r="F3965" s="247" t="s">
        <v>2401</v>
      </c>
      <c r="G3965" s="245"/>
      <c r="H3965" s="248">
        <v>14.045</v>
      </c>
      <c r="I3965" s="249"/>
      <c r="J3965" s="245"/>
      <c r="K3965" s="245"/>
      <c r="L3965" s="250"/>
      <c r="M3965" s="251"/>
      <c r="N3965" s="252"/>
      <c r="O3965" s="252"/>
      <c r="P3965" s="252"/>
      <c r="Q3965" s="252"/>
      <c r="R3965" s="252"/>
      <c r="S3965" s="252"/>
      <c r="T3965" s="253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4" t="s">
        <v>153</v>
      </c>
      <c r="AU3965" s="254" t="s">
        <v>79</v>
      </c>
      <c r="AV3965" s="14" t="s">
        <v>79</v>
      </c>
      <c r="AW3965" s="14" t="s">
        <v>31</v>
      </c>
      <c r="AX3965" s="14" t="s">
        <v>69</v>
      </c>
      <c r="AY3965" s="254" t="s">
        <v>142</v>
      </c>
    </row>
    <row r="3966" s="13" customFormat="1">
      <c r="A3966" s="13"/>
      <c r="B3966" s="233"/>
      <c r="C3966" s="234"/>
      <c r="D3966" s="235" t="s">
        <v>153</v>
      </c>
      <c r="E3966" s="236" t="s">
        <v>19</v>
      </c>
      <c r="F3966" s="237" t="s">
        <v>2098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153</v>
      </c>
      <c r="AU3966" s="243" t="s">
        <v>79</v>
      </c>
      <c r="AV3966" s="13" t="s">
        <v>77</v>
      </c>
      <c r="AW3966" s="13" t="s">
        <v>31</v>
      </c>
      <c r="AX3966" s="13" t="s">
        <v>69</v>
      </c>
      <c r="AY3966" s="243" t="s">
        <v>142</v>
      </c>
    </row>
    <row r="3967" s="14" customFormat="1">
      <c r="A3967" s="14"/>
      <c r="B3967" s="244"/>
      <c r="C3967" s="245"/>
      <c r="D3967" s="235" t="s">
        <v>153</v>
      </c>
      <c r="E3967" s="246" t="s">
        <v>19</v>
      </c>
      <c r="F3967" s="247" t="s">
        <v>2402</v>
      </c>
      <c r="G3967" s="245"/>
      <c r="H3967" s="248">
        <v>2.6800000000000002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153</v>
      </c>
      <c r="AU3967" s="254" t="s">
        <v>79</v>
      </c>
      <c r="AV3967" s="14" t="s">
        <v>79</v>
      </c>
      <c r="AW3967" s="14" t="s">
        <v>31</v>
      </c>
      <c r="AX3967" s="14" t="s">
        <v>69</v>
      </c>
      <c r="AY3967" s="254" t="s">
        <v>142</v>
      </c>
    </row>
    <row r="3968" s="13" customFormat="1">
      <c r="A3968" s="13"/>
      <c r="B3968" s="233"/>
      <c r="C3968" s="234"/>
      <c r="D3968" s="235" t="s">
        <v>153</v>
      </c>
      <c r="E3968" s="236" t="s">
        <v>19</v>
      </c>
      <c r="F3968" s="237" t="s">
        <v>590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153</v>
      </c>
      <c r="AU3968" s="243" t="s">
        <v>79</v>
      </c>
      <c r="AV3968" s="13" t="s">
        <v>77</v>
      </c>
      <c r="AW3968" s="13" t="s">
        <v>31</v>
      </c>
      <c r="AX3968" s="13" t="s">
        <v>69</v>
      </c>
      <c r="AY3968" s="243" t="s">
        <v>142</v>
      </c>
    </row>
    <row r="3969" s="14" customFormat="1">
      <c r="A3969" s="14"/>
      <c r="B3969" s="244"/>
      <c r="C3969" s="245"/>
      <c r="D3969" s="235" t="s">
        <v>153</v>
      </c>
      <c r="E3969" s="246" t="s">
        <v>19</v>
      </c>
      <c r="F3969" s="247" t="s">
        <v>2403</v>
      </c>
      <c r="G3969" s="245"/>
      <c r="H3969" s="248">
        <v>10.308999999999999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153</v>
      </c>
      <c r="AU3969" s="254" t="s">
        <v>79</v>
      </c>
      <c r="AV3969" s="14" t="s">
        <v>79</v>
      </c>
      <c r="AW3969" s="14" t="s">
        <v>31</v>
      </c>
      <c r="AX3969" s="14" t="s">
        <v>69</v>
      </c>
      <c r="AY3969" s="254" t="s">
        <v>142</v>
      </c>
    </row>
    <row r="3970" s="14" customFormat="1">
      <c r="A3970" s="14"/>
      <c r="B3970" s="244"/>
      <c r="C3970" s="245"/>
      <c r="D3970" s="235" t="s">
        <v>153</v>
      </c>
      <c r="E3970" s="246" t="s">
        <v>19</v>
      </c>
      <c r="F3970" s="247" t="s">
        <v>2404</v>
      </c>
      <c r="G3970" s="245"/>
      <c r="H3970" s="248">
        <v>12.831</v>
      </c>
      <c r="I3970" s="249"/>
      <c r="J3970" s="245"/>
      <c r="K3970" s="245"/>
      <c r="L3970" s="250"/>
      <c r="M3970" s="251"/>
      <c r="N3970" s="252"/>
      <c r="O3970" s="252"/>
      <c r="P3970" s="252"/>
      <c r="Q3970" s="252"/>
      <c r="R3970" s="252"/>
      <c r="S3970" s="252"/>
      <c r="T3970" s="253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4" t="s">
        <v>153</v>
      </c>
      <c r="AU3970" s="254" t="s">
        <v>79</v>
      </c>
      <c r="AV3970" s="14" t="s">
        <v>79</v>
      </c>
      <c r="AW3970" s="14" t="s">
        <v>31</v>
      </c>
      <c r="AX3970" s="14" t="s">
        <v>69</v>
      </c>
      <c r="AY3970" s="254" t="s">
        <v>142</v>
      </c>
    </row>
    <row r="3971" s="14" customFormat="1">
      <c r="A3971" s="14"/>
      <c r="B3971" s="244"/>
      <c r="C3971" s="245"/>
      <c r="D3971" s="235" t="s">
        <v>153</v>
      </c>
      <c r="E3971" s="246" t="s">
        <v>19</v>
      </c>
      <c r="F3971" s="247" t="s">
        <v>537</v>
      </c>
      <c r="G3971" s="245"/>
      <c r="H3971" s="248">
        <v>-1.379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153</v>
      </c>
      <c r="AU3971" s="254" t="s">
        <v>79</v>
      </c>
      <c r="AV3971" s="14" t="s">
        <v>79</v>
      </c>
      <c r="AW3971" s="14" t="s">
        <v>31</v>
      </c>
      <c r="AX3971" s="14" t="s">
        <v>69</v>
      </c>
      <c r="AY3971" s="254" t="s">
        <v>142</v>
      </c>
    </row>
    <row r="3972" s="13" customFormat="1">
      <c r="A3972" s="13"/>
      <c r="B3972" s="233"/>
      <c r="C3972" s="234"/>
      <c r="D3972" s="235" t="s">
        <v>153</v>
      </c>
      <c r="E3972" s="236" t="s">
        <v>19</v>
      </c>
      <c r="F3972" s="237" t="s">
        <v>2405</v>
      </c>
      <c r="G3972" s="234"/>
      <c r="H3972" s="236" t="s">
        <v>19</v>
      </c>
      <c r="I3972" s="238"/>
      <c r="J3972" s="234"/>
      <c r="K3972" s="234"/>
      <c r="L3972" s="239"/>
      <c r="M3972" s="240"/>
      <c r="N3972" s="241"/>
      <c r="O3972" s="241"/>
      <c r="P3972" s="241"/>
      <c r="Q3972" s="241"/>
      <c r="R3972" s="241"/>
      <c r="S3972" s="241"/>
      <c r="T3972" s="242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3" t="s">
        <v>153</v>
      </c>
      <c r="AU3972" s="243" t="s">
        <v>79</v>
      </c>
      <c r="AV3972" s="13" t="s">
        <v>77</v>
      </c>
      <c r="AW3972" s="13" t="s">
        <v>31</v>
      </c>
      <c r="AX3972" s="13" t="s">
        <v>69</v>
      </c>
      <c r="AY3972" s="243" t="s">
        <v>142</v>
      </c>
    </row>
    <row r="3973" s="14" customFormat="1">
      <c r="A3973" s="14"/>
      <c r="B3973" s="244"/>
      <c r="C3973" s="245"/>
      <c r="D3973" s="235" t="s">
        <v>153</v>
      </c>
      <c r="E3973" s="246" t="s">
        <v>19</v>
      </c>
      <c r="F3973" s="247" t="s">
        <v>2406</v>
      </c>
      <c r="G3973" s="245"/>
      <c r="H3973" s="248">
        <v>2.8399999999999999</v>
      </c>
      <c r="I3973" s="249"/>
      <c r="J3973" s="245"/>
      <c r="K3973" s="245"/>
      <c r="L3973" s="250"/>
      <c r="M3973" s="251"/>
      <c r="N3973" s="252"/>
      <c r="O3973" s="252"/>
      <c r="P3973" s="252"/>
      <c r="Q3973" s="252"/>
      <c r="R3973" s="252"/>
      <c r="S3973" s="252"/>
      <c r="T3973" s="253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4" t="s">
        <v>153</v>
      </c>
      <c r="AU3973" s="254" t="s">
        <v>79</v>
      </c>
      <c r="AV3973" s="14" t="s">
        <v>79</v>
      </c>
      <c r="AW3973" s="14" t="s">
        <v>31</v>
      </c>
      <c r="AX3973" s="14" t="s">
        <v>69</v>
      </c>
      <c r="AY3973" s="254" t="s">
        <v>142</v>
      </c>
    </row>
    <row r="3974" s="13" customFormat="1">
      <c r="A3974" s="13"/>
      <c r="B3974" s="233"/>
      <c r="C3974" s="234"/>
      <c r="D3974" s="235" t="s">
        <v>153</v>
      </c>
      <c r="E3974" s="236" t="s">
        <v>19</v>
      </c>
      <c r="F3974" s="237" t="s">
        <v>523</v>
      </c>
      <c r="G3974" s="234"/>
      <c r="H3974" s="236" t="s">
        <v>19</v>
      </c>
      <c r="I3974" s="238"/>
      <c r="J3974" s="234"/>
      <c r="K3974" s="234"/>
      <c r="L3974" s="239"/>
      <c r="M3974" s="240"/>
      <c r="N3974" s="241"/>
      <c r="O3974" s="241"/>
      <c r="P3974" s="241"/>
      <c r="Q3974" s="241"/>
      <c r="R3974" s="241"/>
      <c r="S3974" s="241"/>
      <c r="T3974" s="242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3" t="s">
        <v>153</v>
      </c>
      <c r="AU3974" s="243" t="s">
        <v>79</v>
      </c>
      <c r="AV3974" s="13" t="s">
        <v>77</v>
      </c>
      <c r="AW3974" s="13" t="s">
        <v>31</v>
      </c>
      <c r="AX3974" s="13" t="s">
        <v>69</v>
      </c>
      <c r="AY3974" s="243" t="s">
        <v>142</v>
      </c>
    </row>
    <row r="3975" s="14" customFormat="1">
      <c r="A3975" s="14"/>
      <c r="B3975" s="244"/>
      <c r="C3975" s="245"/>
      <c r="D3975" s="235" t="s">
        <v>153</v>
      </c>
      <c r="E3975" s="246" t="s">
        <v>19</v>
      </c>
      <c r="F3975" s="247" t="s">
        <v>2407</v>
      </c>
      <c r="G3975" s="245"/>
      <c r="H3975" s="248">
        <v>2.7200000000000002</v>
      </c>
      <c r="I3975" s="249"/>
      <c r="J3975" s="245"/>
      <c r="K3975" s="245"/>
      <c r="L3975" s="250"/>
      <c r="M3975" s="251"/>
      <c r="N3975" s="252"/>
      <c r="O3975" s="252"/>
      <c r="P3975" s="252"/>
      <c r="Q3975" s="252"/>
      <c r="R3975" s="252"/>
      <c r="S3975" s="252"/>
      <c r="T3975" s="253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4" t="s">
        <v>153</v>
      </c>
      <c r="AU3975" s="254" t="s">
        <v>79</v>
      </c>
      <c r="AV3975" s="14" t="s">
        <v>79</v>
      </c>
      <c r="AW3975" s="14" t="s">
        <v>31</v>
      </c>
      <c r="AX3975" s="14" t="s">
        <v>69</v>
      </c>
      <c r="AY3975" s="254" t="s">
        <v>142</v>
      </c>
    </row>
    <row r="3976" s="13" customFormat="1">
      <c r="A3976" s="13"/>
      <c r="B3976" s="233"/>
      <c r="C3976" s="234"/>
      <c r="D3976" s="235" t="s">
        <v>153</v>
      </c>
      <c r="E3976" s="236" t="s">
        <v>19</v>
      </c>
      <c r="F3976" s="237" t="s">
        <v>585</v>
      </c>
      <c r="G3976" s="234"/>
      <c r="H3976" s="236" t="s">
        <v>19</v>
      </c>
      <c r="I3976" s="238"/>
      <c r="J3976" s="234"/>
      <c r="K3976" s="234"/>
      <c r="L3976" s="239"/>
      <c r="M3976" s="240"/>
      <c r="N3976" s="241"/>
      <c r="O3976" s="241"/>
      <c r="P3976" s="241"/>
      <c r="Q3976" s="241"/>
      <c r="R3976" s="241"/>
      <c r="S3976" s="241"/>
      <c r="T3976" s="242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3" t="s">
        <v>153</v>
      </c>
      <c r="AU3976" s="243" t="s">
        <v>79</v>
      </c>
      <c r="AV3976" s="13" t="s">
        <v>77</v>
      </c>
      <c r="AW3976" s="13" t="s">
        <v>31</v>
      </c>
      <c r="AX3976" s="13" t="s">
        <v>69</v>
      </c>
      <c r="AY3976" s="243" t="s">
        <v>142</v>
      </c>
    </row>
    <row r="3977" s="14" customFormat="1">
      <c r="A3977" s="14"/>
      <c r="B3977" s="244"/>
      <c r="C3977" s="245"/>
      <c r="D3977" s="235" t="s">
        <v>153</v>
      </c>
      <c r="E3977" s="246" t="s">
        <v>19</v>
      </c>
      <c r="F3977" s="247" t="s">
        <v>2408</v>
      </c>
      <c r="G3977" s="245"/>
      <c r="H3977" s="248">
        <v>1.7849999999999999</v>
      </c>
      <c r="I3977" s="249"/>
      <c r="J3977" s="245"/>
      <c r="K3977" s="245"/>
      <c r="L3977" s="250"/>
      <c r="M3977" s="251"/>
      <c r="N3977" s="252"/>
      <c r="O3977" s="252"/>
      <c r="P3977" s="252"/>
      <c r="Q3977" s="252"/>
      <c r="R3977" s="252"/>
      <c r="S3977" s="252"/>
      <c r="T3977" s="253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4" t="s">
        <v>153</v>
      </c>
      <c r="AU3977" s="254" t="s">
        <v>79</v>
      </c>
      <c r="AV3977" s="14" t="s">
        <v>79</v>
      </c>
      <c r="AW3977" s="14" t="s">
        <v>31</v>
      </c>
      <c r="AX3977" s="14" t="s">
        <v>69</v>
      </c>
      <c r="AY3977" s="254" t="s">
        <v>142</v>
      </c>
    </row>
    <row r="3978" s="14" customFormat="1">
      <c r="A3978" s="14"/>
      <c r="B3978" s="244"/>
      <c r="C3978" s="245"/>
      <c r="D3978" s="235" t="s">
        <v>153</v>
      </c>
      <c r="E3978" s="246" t="s">
        <v>19</v>
      </c>
      <c r="F3978" s="247" t="s">
        <v>2409</v>
      </c>
      <c r="G3978" s="245"/>
      <c r="H3978" s="248">
        <v>15.624000000000001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153</v>
      </c>
      <c r="AU3978" s="254" t="s">
        <v>79</v>
      </c>
      <c r="AV3978" s="14" t="s">
        <v>79</v>
      </c>
      <c r="AW3978" s="14" t="s">
        <v>31</v>
      </c>
      <c r="AX3978" s="14" t="s">
        <v>69</v>
      </c>
      <c r="AY3978" s="254" t="s">
        <v>142</v>
      </c>
    </row>
    <row r="3979" s="14" customFormat="1">
      <c r="A3979" s="14"/>
      <c r="B3979" s="244"/>
      <c r="C3979" s="245"/>
      <c r="D3979" s="235" t="s">
        <v>153</v>
      </c>
      <c r="E3979" s="246" t="s">
        <v>19</v>
      </c>
      <c r="F3979" s="247" t="s">
        <v>537</v>
      </c>
      <c r="G3979" s="245"/>
      <c r="H3979" s="248">
        <v>-1.379</v>
      </c>
      <c r="I3979" s="249"/>
      <c r="J3979" s="245"/>
      <c r="K3979" s="245"/>
      <c r="L3979" s="250"/>
      <c r="M3979" s="251"/>
      <c r="N3979" s="252"/>
      <c r="O3979" s="252"/>
      <c r="P3979" s="252"/>
      <c r="Q3979" s="252"/>
      <c r="R3979" s="252"/>
      <c r="S3979" s="252"/>
      <c r="T3979" s="253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4" t="s">
        <v>153</v>
      </c>
      <c r="AU3979" s="254" t="s">
        <v>79</v>
      </c>
      <c r="AV3979" s="14" t="s">
        <v>79</v>
      </c>
      <c r="AW3979" s="14" t="s">
        <v>31</v>
      </c>
      <c r="AX3979" s="14" t="s">
        <v>69</v>
      </c>
      <c r="AY3979" s="254" t="s">
        <v>142</v>
      </c>
    </row>
    <row r="3980" s="13" customFormat="1">
      <c r="A3980" s="13"/>
      <c r="B3980" s="233"/>
      <c r="C3980" s="234"/>
      <c r="D3980" s="235" t="s">
        <v>153</v>
      </c>
      <c r="E3980" s="236" t="s">
        <v>19</v>
      </c>
      <c r="F3980" s="237" t="s">
        <v>583</v>
      </c>
      <c r="G3980" s="234"/>
      <c r="H3980" s="236" t="s">
        <v>19</v>
      </c>
      <c r="I3980" s="238"/>
      <c r="J3980" s="234"/>
      <c r="K3980" s="234"/>
      <c r="L3980" s="239"/>
      <c r="M3980" s="240"/>
      <c r="N3980" s="241"/>
      <c r="O3980" s="241"/>
      <c r="P3980" s="241"/>
      <c r="Q3980" s="241"/>
      <c r="R3980" s="241"/>
      <c r="S3980" s="241"/>
      <c r="T3980" s="242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3" t="s">
        <v>153</v>
      </c>
      <c r="AU3980" s="243" t="s">
        <v>79</v>
      </c>
      <c r="AV3980" s="13" t="s">
        <v>77</v>
      </c>
      <c r="AW3980" s="13" t="s">
        <v>31</v>
      </c>
      <c r="AX3980" s="13" t="s">
        <v>69</v>
      </c>
      <c r="AY3980" s="243" t="s">
        <v>142</v>
      </c>
    </row>
    <row r="3981" s="14" customFormat="1">
      <c r="A3981" s="14"/>
      <c r="B3981" s="244"/>
      <c r="C3981" s="245"/>
      <c r="D3981" s="235" t="s">
        <v>153</v>
      </c>
      <c r="E3981" s="246" t="s">
        <v>19</v>
      </c>
      <c r="F3981" s="247" t="s">
        <v>2410</v>
      </c>
      <c r="G3981" s="245"/>
      <c r="H3981" s="248">
        <v>2.7200000000000002</v>
      </c>
      <c r="I3981" s="249"/>
      <c r="J3981" s="245"/>
      <c r="K3981" s="245"/>
      <c r="L3981" s="250"/>
      <c r="M3981" s="251"/>
      <c r="N3981" s="252"/>
      <c r="O3981" s="252"/>
      <c r="P3981" s="252"/>
      <c r="Q3981" s="252"/>
      <c r="R3981" s="252"/>
      <c r="S3981" s="252"/>
      <c r="T3981" s="253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4" t="s">
        <v>153</v>
      </c>
      <c r="AU3981" s="254" t="s">
        <v>79</v>
      </c>
      <c r="AV3981" s="14" t="s">
        <v>79</v>
      </c>
      <c r="AW3981" s="14" t="s">
        <v>31</v>
      </c>
      <c r="AX3981" s="14" t="s">
        <v>69</v>
      </c>
      <c r="AY3981" s="254" t="s">
        <v>142</v>
      </c>
    </row>
    <row r="3982" s="13" customFormat="1">
      <c r="A3982" s="13"/>
      <c r="B3982" s="233"/>
      <c r="C3982" s="234"/>
      <c r="D3982" s="235" t="s">
        <v>153</v>
      </c>
      <c r="E3982" s="236" t="s">
        <v>19</v>
      </c>
      <c r="F3982" s="237" t="s">
        <v>521</v>
      </c>
      <c r="G3982" s="234"/>
      <c r="H3982" s="236" t="s">
        <v>19</v>
      </c>
      <c r="I3982" s="238"/>
      <c r="J3982" s="234"/>
      <c r="K3982" s="234"/>
      <c r="L3982" s="239"/>
      <c r="M3982" s="240"/>
      <c r="N3982" s="241"/>
      <c r="O3982" s="241"/>
      <c r="P3982" s="241"/>
      <c r="Q3982" s="241"/>
      <c r="R3982" s="241"/>
      <c r="S3982" s="241"/>
      <c r="T3982" s="242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3" t="s">
        <v>153</v>
      </c>
      <c r="AU3982" s="243" t="s">
        <v>79</v>
      </c>
      <c r="AV3982" s="13" t="s">
        <v>77</v>
      </c>
      <c r="AW3982" s="13" t="s">
        <v>31</v>
      </c>
      <c r="AX3982" s="13" t="s">
        <v>69</v>
      </c>
      <c r="AY3982" s="243" t="s">
        <v>142</v>
      </c>
    </row>
    <row r="3983" s="14" customFormat="1">
      <c r="A3983" s="14"/>
      <c r="B3983" s="244"/>
      <c r="C3983" s="245"/>
      <c r="D3983" s="235" t="s">
        <v>153</v>
      </c>
      <c r="E3983" s="246" t="s">
        <v>19</v>
      </c>
      <c r="F3983" s="247" t="s">
        <v>2411</v>
      </c>
      <c r="G3983" s="245"/>
      <c r="H3983" s="248">
        <v>2.3100000000000001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153</v>
      </c>
      <c r="AU3983" s="254" t="s">
        <v>79</v>
      </c>
      <c r="AV3983" s="14" t="s">
        <v>79</v>
      </c>
      <c r="AW3983" s="14" t="s">
        <v>31</v>
      </c>
      <c r="AX3983" s="14" t="s">
        <v>69</v>
      </c>
      <c r="AY3983" s="254" t="s">
        <v>142</v>
      </c>
    </row>
    <row r="3984" s="14" customFormat="1">
      <c r="A3984" s="14"/>
      <c r="B3984" s="244"/>
      <c r="C3984" s="245"/>
      <c r="D3984" s="235" t="s">
        <v>153</v>
      </c>
      <c r="E3984" s="246" t="s">
        <v>19</v>
      </c>
      <c r="F3984" s="247" t="s">
        <v>2412</v>
      </c>
      <c r="G3984" s="245"/>
      <c r="H3984" s="248">
        <v>12.117000000000001</v>
      </c>
      <c r="I3984" s="249"/>
      <c r="J3984" s="245"/>
      <c r="K3984" s="245"/>
      <c r="L3984" s="250"/>
      <c r="M3984" s="251"/>
      <c r="N3984" s="252"/>
      <c r="O3984" s="252"/>
      <c r="P3984" s="252"/>
      <c r="Q3984" s="252"/>
      <c r="R3984" s="252"/>
      <c r="S3984" s="252"/>
      <c r="T3984" s="253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4" t="s">
        <v>153</v>
      </c>
      <c r="AU3984" s="254" t="s">
        <v>79</v>
      </c>
      <c r="AV3984" s="14" t="s">
        <v>79</v>
      </c>
      <c r="AW3984" s="14" t="s">
        <v>31</v>
      </c>
      <c r="AX3984" s="14" t="s">
        <v>69</v>
      </c>
      <c r="AY3984" s="254" t="s">
        <v>142</v>
      </c>
    </row>
    <row r="3985" s="14" customFormat="1">
      <c r="A3985" s="14"/>
      <c r="B3985" s="244"/>
      <c r="C3985" s="245"/>
      <c r="D3985" s="235" t="s">
        <v>153</v>
      </c>
      <c r="E3985" s="246" t="s">
        <v>19</v>
      </c>
      <c r="F3985" s="247" t="s">
        <v>537</v>
      </c>
      <c r="G3985" s="245"/>
      <c r="H3985" s="248">
        <v>-1.379</v>
      </c>
      <c r="I3985" s="249"/>
      <c r="J3985" s="245"/>
      <c r="K3985" s="245"/>
      <c r="L3985" s="250"/>
      <c r="M3985" s="251"/>
      <c r="N3985" s="252"/>
      <c r="O3985" s="252"/>
      <c r="P3985" s="252"/>
      <c r="Q3985" s="252"/>
      <c r="R3985" s="252"/>
      <c r="S3985" s="252"/>
      <c r="T3985" s="253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4" t="s">
        <v>153</v>
      </c>
      <c r="AU3985" s="254" t="s">
        <v>79</v>
      </c>
      <c r="AV3985" s="14" t="s">
        <v>79</v>
      </c>
      <c r="AW3985" s="14" t="s">
        <v>31</v>
      </c>
      <c r="AX3985" s="14" t="s">
        <v>69</v>
      </c>
      <c r="AY3985" s="254" t="s">
        <v>142</v>
      </c>
    </row>
    <row r="3986" s="13" customFormat="1">
      <c r="A3986" s="13"/>
      <c r="B3986" s="233"/>
      <c r="C3986" s="234"/>
      <c r="D3986" s="235" t="s">
        <v>153</v>
      </c>
      <c r="E3986" s="236" t="s">
        <v>19</v>
      </c>
      <c r="F3986" s="237" t="s">
        <v>2413</v>
      </c>
      <c r="G3986" s="234"/>
      <c r="H3986" s="236" t="s">
        <v>19</v>
      </c>
      <c r="I3986" s="238"/>
      <c r="J3986" s="234"/>
      <c r="K3986" s="234"/>
      <c r="L3986" s="239"/>
      <c r="M3986" s="240"/>
      <c r="N3986" s="241"/>
      <c r="O3986" s="241"/>
      <c r="P3986" s="241"/>
      <c r="Q3986" s="241"/>
      <c r="R3986" s="241"/>
      <c r="S3986" s="241"/>
      <c r="T3986" s="242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3" t="s">
        <v>153</v>
      </c>
      <c r="AU3986" s="243" t="s">
        <v>79</v>
      </c>
      <c r="AV3986" s="13" t="s">
        <v>77</v>
      </c>
      <c r="AW3986" s="13" t="s">
        <v>31</v>
      </c>
      <c r="AX3986" s="13" t="s">
        <v>69</v>
      </c>
      <c r="AY3986" s="243" t="s">
        <v>142</v>
      </c>
    </row>
    <row r="3987" s="14" customFormat="1">
      <c r="A3987" s="14"/>
      <c r="B3987" s="244"/>
      <c r="C3987" s="245"/>
      <c r="D3987" s="235" t="s">
        <v>153</v>
      </c>
      <c r="E3987" s="246" t="s">
        <v>19</v>
      </c>
      <c r="F3987" s="247" t="s">
        <v>2414</v>
      </c>
      <c r="G3987" s="245"/>
      <c r="H3987" s="248">
        <v>1.8899999999999999</v>
      </c>
      <c r="I3987" s="249"/>
      <c r="J3987" s="245"/>
      <c r="K3987" s="245"/>
      <c r="L3987" s="250"/>
      <c r="M3987" s="251"/>
      <c r="N3987" s="252"/>
      <c r="O3987" s="252"/>
      <c r="P3987" s="252"/>
      <c r="Q3987" s="252"/>
      <c r="R3987" s="252"/>
      <c r="S3987" s="252"/>
      <c r="T3987" s="253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4" t="s">
        <v>153</v>
      </c>
      <c r="AU3987" s="254" t="s">
        <v>79</v>
      </c>
      <c r="AV3987" s="14" t="s">
        <v>79</v>
      </c>
      <c r="AW3987" s="14" t="s">
        <v>31</v>
      </c>
      <c r="AX3987" s="14" t="s">
        <v>69</v>
      </c>
      <c r="AY3987" s="254" t="s">
        <v>142</v>
      </c>
    </row>
    <row r="3988" s="14" customFormat="1">
      <c r="A3988" s="14"/>
      <c r="B3988" s="244"/>
      <c r="C3988" s="245"/>
      <c r="D3988" s="235" t="s">
        <v>153</v>
      </c>
      <c r="E3988" s="246" t="s">
        <v>19</v>
      </c>
      <c r="F3988" s="247" t="s">
        <v>2415</v>
      </c>
      <c r="G3988" s="245"/>
      <c r="H3988" s="248">
        <v>15.624000000000001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153</v>
      </c>
      <c r="AU3988" s="254" t="s">
        <v>79</v>
      </c>
      <c r="AV3988" s="14" t="s">
        <v>79</v>
      </c>
      <c r="AW3988" s="14" t="s">
        <v>31</v>
      </c>
      <c r="AX3988" s="14" t="s">
        <v>69</v>
      </c>
      <c r="AY3988" s="254" t="s">
        <v>142</v>
      </c>
    </row>
    <row r="3989" s="14" customFormat="1">
      <c r="A3989" s="14"/>
      <c r="B3989" s="244"/>
      <c r="C3989" s="245"/>
      <c r="D3989" s="235" t="s">
        <v>153</v>
      </c>
      <c r="E3989" s="246" t="s">
        <v>19</v>
      </c>
      <c r="F3989" s="247" t="s">
        <v>496</v>
      </c>
      <c r="G3989" s="245"/>
      <c r="H3989" s="248">
        <v>-1.5760000000000001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153</v>
      </c>
      <c r="AU3989" s="254" t="s">
        <v>79</v>
      </c>
      <c r="AV3989" s="14" t="s">
        <v>79</v>
      </c>
      <c r="AW3989" s="14" t="s">
        <v>31</v>
      </c>
      <c r="AX3989" s="14" t="s">
        <v>69</v>
      </c>
      <c r="AY3989" s="254" t="s">
        <v>142</v>
      </c>
    </row>
    <row r="3990" s="13" customFormat="1">
      <c r="A3990" s="13"/>
      <c r="B3990" s="233"/>
      <c r="C3990" s="234"/>
      <c r="D3990" s="235" t="s">
        <v>153</v>
      </c>
      <c r="E3990" s="236" t="s">
        <v>19</v>
      </c>
      <c r="F3990" s="237" t="s">
        <v>2416</v>
      </c>
      <c r="G3990" s="234"/>
      <c r="H3990" s="236" t="s">
        <v>19</v>
      </c>
      <c r="I3990" s="238"/>
      <c r="J3990" s="234"/>
      <c r="K3990" s="234"/>
      <c r="L3990" s="239"/>
      <c r="M3990" s="240"/>
      <c r="N3990" s="241"/>
      <c r="O3990" s="241"/>
      <c r="P3990" s="241"/>
      <c r="Q3990" s="241"/>
      <c r="R3990" s="241"/>
      <c r="S3990" s="241"/>
      <c r="T3990" s="242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3" t="s">
        <v>153</v>
      </c>
      <c r="AU3990" s="243" t="s">
        <v>79</v>
      </c>
      <c r="AV3990" s="13" t="s">
        <v>77</v>
      </c>
      <c r="AW3990" s="13" t="s">
        <v>31</v>
      </c>
      <c r="AX3990" s="13" t="s">
        <v>69</v>
      </c>
      <c r="AY3990" s="243" t="s">
        <v>142</v>
      </c>
    </row>
    <row r="3991" s="14" customFormat="1">
      <c r="A3991" s="14"/>
      <c r="B3991" s="244"/>
      <c r="C3991" s="245"/>
      <c r="D3991" s="235" t="s">
        <v>153</v>
      </c>
      <c r="E3991" s="246" t="s">
        <v>19</v>
      </c>
      <c r="F3991" s="247" t="s">
        <v>2417</v>
      </c>
      <c r="G3991" s="245"/>
      <c r="H3991" s="248">
        <v>2.6800000000000002</v>
      </c>
      <c r="I3991" s="249"/>
      <c r="J3991" s="245"/>
      <c r="K3991" s="245"/>
      <c r="L3991" s="250"/>
      <c r="M3991" s="251"/>
      <c r="N3991" s="252"/>
      <c r="O3991" s="252"/>
      <c r="P3991" s="252"/>
      <c r="Q3991" s="252"/>
      <c r="R3991" s="252"/>
      <c r="S3991" s="252"/>
      <c r="T3991" s="253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4" t="s">
        <v>153</v>
      </c>
      <c r="AU3991" s="254" t="s">
        <v>79</v>
      </c>
      <c r="AV3991" s="14" t="s">
        <v>79</v>
      </c>
      <c r="AW3991" s="14" t="s">
        <v>31</v>
      </c>
      <c r="AX3991" s="14" t="s">
        <v>69</v>
      </c>
      <c r="AY3991" s="254" t="s">
        <v>142</v>
      </c>
    </row>
    <row r="3992" s="13" customFormat="1">
      <c r="A3992" s="13"/>
      <c r="B3992" s="233"/>
      <c r="C3992" s="234"/>
      <c r="D3992" s="235" t="s">
        <v>153</v>
      </c>
      <c r="E3992" s="236" t="s">
        <v>19</v>
      </c>
      <c r="F3992" s="237" t="s">
        <v>2418</v>
      </c>
      <c r="G3992" s="234"/>
      <c r="H3992" s="236" t="s">
        <v>19</v>
      </c>
      <c r="I3992" s="238"/>
      <c r="J3992" s="234"/>
      <c r="K3992" s="234"/>
      <c r="L3992" s="239"/>
      <c r="M3992" s="240"/>
      <c r="N3992" s="241"/>
      <c r="O3992" s="241"/>
      <c r="P3992" s="241"/>
      <c r="Q3992" s="241"/>
      <c r="R3992" s="241"/>
      <c r="S3992" s="241"/>
      <c r="T3992" s="242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3" t="s">
        <v>153</v>
      </c>
      <c r="AU3992" s="243" t="s">
        <v>79</v>
      </c>
      <c r="AV3992" s="13" t="s">
        <v>77</v>
      </c>
      <c r="AW3992" s="13" t="s">
        <v>31</v>
      </c>
      <c r="AX3992" s="13" t="s">
        <v>69</v>
      </c>
      <c r="AY3992" s="243" t="s">
        <v>142</v>
      </c>
    </row>
    <row r="3993" s="14" customFormat="1">
      <c r="A3993" s="14"/>
      <c r="B3993" s="244"/>
      <c r="C3993" s="245"/>
      <c r="D3993" s="235" t="s">
        <v>153</v>
      </c>
      <c r="E3993" s="246" t="s">
        <v>19</v>
      </c>
      <c r="F3993" s="247" t="s">
        <v>2419</v>
      </c>
      <c r="G3993" s="245"/>
      <c r="H3993" s="248">
        <v>19.949999999999999</v>
      </c>
      <c r="I3993" s="249"/>
      <c r="J3993" s="245"/>
      <c r="K3993" s="245"/>
      <c r="L3993" s="250"/>
      <c r="M3993" s="251"/>
      <c r="N3993" s="252"/>
      <c r="O3993" s="252"/>
      <c r="P3993" s="252"/>
      <c r="Q3993" s="252"/>
      <c r="R3993" s="252"/>
      <c r="S3993" s="252"/>
      <c r="T3993" s="253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4" t="s">
        <v>153</v>
      </c>
      <c r="AU3993" s="254" t="s">
        <v>79</v>
      </c>
      <c r="AV3993" s="14" t="s">
        <v>79</v>
      </c>
      <c r="AW3993" s="14" t="s">
        <v>31</v>
      </c>
      <c r="AX3993" s="14" t="s">
        <v>69</v>
      </c>
      <c r="AY3993" s="254" t="s">
        <v>142</v>
      </c>
    </row>
    <row r="3994" s="14" customFormat="1">
      <c r="A3994" s="14"/>
      <c r="B3994" s="244"/>
      <c r="C3994" s="245"/>
      <c r="D3994" s="235" t="s">
        <v>153</v>
      </c>
      <c r="E3994" s="246" t="s">
        <v>19</v>
      </c>
      <c r="F3994" s="247" t="s">
        <v>496</v>
      </c>
      <c r="G3994" s="245"/>
      <c r="H3994" s="248">
        <v>-1.5760000000000001</v>
      </c>
      <c r="I3994" s="249"/>
      <c r="J3994" s="245"/>
      <c r="K3994" s="245"/>
      <c r="L3994" s="250"/>
      <c r="M3994" s="251"/>
      <c r="N3994" s="252"/>
      <c r="O3994" s="252"/>
      <c r="P3994" s="252"/>
      <c r="Q3994" s="252"/>
      <c r="R3994" s="252"/>
      <c r="S3994" s="252"/>
      <c r="T3994" s="253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4" t="s">
        <v>153</v>
      </c>
      <c r="AU3994" s="254" t="s">
        <v>79</v>
      </c>
      <c r="AV3994" s="14" t="s">
        <v>79</v>
      </c>
      <c r="AW3994" s="14" t="s">
        <v>31</v>
      </c>
      <c r="AX3994" s="14" t="s">
        <v>69</v>
      </c>
      <c r="AY3994" s="254" t="s">
        <v>142</v>
      </c>
    </row>
    <row r="3995" s="13" customFormat="1">
      <c r="A3995" s="13"/>
      <c r="B3995" s="233"/>
      <c r="C3995" s="234"/>
      <c r="D3995" s="235" t="s">
        <v>153</v>
      </c>
      <c r="E3995" s="236" t="s">
        <v>19</v>
      </c>
      <c r="F3995" s="237" t="s">
        <v>2420</v>
      </c>
      <c r="G3995" s="234"/>
      <c r="H3995" s="236" t="s">
        <v>19</v>
      </c>
      <c r="I3995" s="238"/>
      <c r="J3995" s="234"/>
      <c r="K3995" s="234"/>
      <c r="L3995" s="239"/>
      <c r="M3995" s="240"/>
      <c r="N3995" s="241"/>
      <c r="O3995" s="241"/>
      <c r="P3995" s="241"/>
      <c r="Q3995" s="241"/>
      <c r="R3995" s="241"/>
      <c r="S3995" s="241"/>
      <c r="T3995" s="242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3" t="s">
        <v>153</v>
      </c>
      <c r="AU3995" s="243" t="s">
        <v>79</v>
      </c>
      <c r="AV3995" s="13" t="s">
        <v>77</v>
      </c>
      <c r="AW3995" s="13" t="s">
        <v>31</v>
      </c>
      <c r="AX3995" s="13" t="s">
        <v>69</v>
      </c>
      <c r="AY3995" s="243" t="s">
        <v>142</v>
      </c>
    </row>
    <row r="3996" s="14" customFormat="1">
      <c r="A3996" s="14"/>
      <c r="B3996" s="244"/>
      <c r="C3996" s="245"/>
      <c r="D3996" s="235" t="s">
        <v>153</v>
      </c>
      <c r="E3996" s="246" t="s">
        <v>19</v>
      </c>
      <c r="F3996" s="247" t="s">
        <v>2421</v>
      </c>
      <c r="G3996" s="245"/>
      <c r="H3996" s="248">
        <v>1.76</v>
      </c>
      <c r="I3996" s="249"/>
      <c r="J3996" s="245"/>
      <c r="K3996" s="245"/>
      <c r="L3996" s="250"/>
      <c r="M3996" s="251"/>
      <c r="N3996" s="252"/>
      <c r="O3996" s="252"/>
      <c r="P3996" s="252"/>
      <c r="Q3996" s="252"/>
      <c r="R3996" s="252"/>
      <c r="S3996" s="252"/>
      <c r="T3996" s="253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4" t="s">
        <v>153</v>
      </c>
      <c r="AU3996" s="254" t="s">
        <v>79</v>
      </c>
      <c r="AV3996" s="14" t="s">
        <v>79</v>
      </c>
      <c r="AW3996" s="14" t="s">
        <v>31</v>
      </c>
      <c r="AX3996" s="14" t="s">
        <v>69</v>
      </c>
      <c r="AY3996" s="254" t="s">
        <v>142</v>
      </c>
    </row>
    <row r="3997" s="13" customFormat="1">
      <c r="A3997" s="13"/>
      <c r="B3997" s="233"/>
      <c r="C3997" s="234"/>
      <c r="D3997" s="235" t="s">
        <v>153</v>
      </c>
      <c r="E3997" s="236" t="s">
        <v>19</v>
      </c>
      <c r="F3997" s="237" t="s">
        <v>2112</v>
      </c>
      <c r="G3997" s="234"/>
      <c r="H3997" s="236" t="s">
        <v>19</v>
      </c>
      <c r="I3997" s="238"/>
      <c r="J3997" s="234"/>
      <c r="K3997" s="234"/>
      <c r="L3997" s="239"/>
      <c r="M3997" s="240"/>
      <c r="N3997" s="241"/>
      <c r="O3997" s="241"/>
      <c r="P3997" s="241"/>
      <c r="Q3997" s="241"/>
      <c r="R3997" s="241"/>
      <c r="S3997" s="241"/>
      <c r="T3997" s="242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3" t="s">
        <v>153</v>
      </c>
      <c r="AU3997" s="243" t="s">
        <v>79</v>
      </c>
      <c r="AV3997" s="13" t="s">
        <v>77</v>
      </c>
      <c r="AW3997" s="13" t="s">
        <v>31</v>
      </c>
      <c r="AX3997" s="13" t="s">
        <v>69</v>
      </c>
      <c r="AY3997" s="243" t="s">
        <v>142</v>
      </c>
    </row>
    <row r="3998" s="14" customFormat="1">
      <c r="A3998" s="14"/>
      <c r="B3998" s="244"/>
      <c r="C3998" s="245"/>
      <c r="D3998" s="235" t="s">
        <v>153</v>
      </c>
      <c r="E3998" s="246" t="s">
        <v>19</v>
      </c>
      <c r="F3998" s="247" t="s">
        <v>2422</v>
      </c>
      <c r="G3998" s="245"/>
      <c r="H3998" s="248">
        <v>19.949999999999999</v>
      </c>
      <c r="I3998" s="249"/>
      <c r="J3998" s="245"/>
      <c r="K3998" s="245"/>
      <c r="L3998" s="250"/>
      <c r="M3998" s="251"/>
      <c r="N3998" s="252"/>
      <c r="O3998" s="252"/>
      <c r="P3998" s="252"/>
      <c r="Q3998" s="252"/>
      <c r="R3998" s="252"/>
      <c r="S3998" s="252"/>
      <c r="T3998" s="253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4" t="s">
        <v>153</v>
      </c>
      <c r="AU3998" s="254" t="s">
        <v>79</v>
      </c>
      <c r="AV3998" s="14" t="s">
        <v>79</v>
      </c>
      <c r="AW3998" s="14" t="s">
        <v>31</v>
      </c>
      <c r="AX3998" s="14" t="s">
        <v>69</v>
      </c>
      <c r="AY3998" s="254" t="s">
        <v>142</v>
      </c>
    </row>
    <row r="3999" s="14" customFormat="1">
      <c r="A3999" s="14"/>
      <c r="B3999" s="244"/>
      <c r="C3999" s="245"/>
      <c r="D3999" s="235" t="s">
        <v>153</v>
      </c>
      <c r="E3999" s="246" t="s">
        <v>19</v>
      </c>
      <c r="F3999" s="247" t="s">
        <v>496</v>
      </c>
      <c r="G3999" s="245"/>
      <c r="H3999" s="248">
        <v>-1.5760000000000001</v>
      </c>
      <c r="I3999" s="249"/>
      <c r="J3999" s="245"/>
      <c r="K3999" s="245"/>
      <c r="L3999" s="250"/>
      <c r="M3999" s="251"/>
      <c r="N3999" s="252"/>
      <c r="O3999" s="252"/>
      <c r="P3999" s="252"/>
      <c r="Q3999" s="252"/>
      <c r="R3999" s="252"/>
      <c r="S3999" s="252"/>
      <c r="T3999" s="253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4" t="s">
        <v>153</v>
      </c>
      <c r="AU3999" s="254" t="s">
        <v>79</v>
      </c>
      <c r="AV3999" s="14" t="s">
        <v>79</v>
      </c>
      <c r="AW3999" s="14" t="s">
        <v>31</v>
      </c>
      <c r="AX3999" s="14" t="s">
        <v>69</v>
      </c>
      <c r="AY3999" s="254" t="s">
        <v>142</v>
      </c>
    </row>
    <row r="4000" s="13" customFormat="1">
      <c r="A4000" s="13"/>
      <c r="B4000" s="233"/>
      <c r="C4000" s="234"/>
      <c r="D4000" s="235" t="s">
        <v>153</v>
      </c>
      <c r="E4000" s="236" t="s">
        <v>19</v>
      </c>
      <c r="F4000" s="237" t="s">
        <v>2423</v>
      </c>
      <c r="G4000" s="234"/>
      <c r="H4000" s="236" t="s">
        <v>19</v>
      </c>
      <c r="I4000" s="238"/>
      <c r="J4000" s="234"/>
      <c r="K4000" s="234"/>
      <c r="L4000" s="239"/>
      <c r="M4000" s="240"/>
      <c r="N4000" s="241"/>
      <c r="O4000" s="241"/>
      <c r="P4000" s="241"/>
      <c r="Q4000" s="241"/>
      <c r="R4000" s="241"/>
      <c r="S4000" s="241"/>
      <c r="T4000" s="242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3" t="s">
        <v>153</v>
      </c>
      <c r="AU4000" s="243" t="s">
        <v>79</v>
      </c>
      <c r="AV4000" s="13" t="s">
        <v>77</v>
      </c>
      <c r="AW4000" s="13" t="s">
        <v>31</v>
      </c>
      <c r="AX4000" s="13" t="s">
        <v>69</v>
      </c>
      <c r="AY4000" s="243" t="s">
        <v>142</v>
      </c>
    </row>
    <row r="4001" s="14" customFormat="1">
      <c r="A4001" s="14"/>
      <c r="B4001" s="244"/>
      <c r="C4001" s="245"/>
      <c r="D4001" s="235" t="s">
        <v>153</v>
      </c>
      <c r="E4001" s="246" t="s">
        <v>19</v>
      </c>
      <c r="F4001" s="247" t="s">
        <v>2424</v>
      </c>
      <c r="G4001" s="245"/>
      <c r="H4001" s="248">
        <v>2.48</v>
      </c>
      <c r="I4001" s="249"/>
      <c r="J4001" s="245"/>
      <c r="K4001" s="245"/>
      <c r="L4001" s="250"/>
      <c r="M4001" s="251"/>
      <c r="N4001" s="252"/>
      <c r="O4001" s="252"/>
      <c r="P4001" s="252"/>
      <c r="Q4001" s="252"/>
      <c r="R4001" s="252"/>
      <c r="S4001" s="252"/>
      <c r="T4001" s="253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4" t="s">
        <v>153</v>
      </c>
      <c r="AU4001" s="254" t="s">
        <v>79</v>
      </c>
      <c r="AV4001" s="14" t="s">
        <v>79</v>
      </c>
      <c r="AW4001" s="14" t="s">
        <v>31</v>
      </c>
      <c r="AX4001" s="14" t="s">
        <v>69</v>
      </c>
      <c r="AY4001" s="254" t="s">
        <v>142</v>
      </c>
    </row>
    <row r="4002" s="13" customFormat="1">
      <c r="A4002" s="13"/>
      <c r="B4002" s="233"/>
      <c r="C4002" s="234"/>
      <c r="D4002" s="235" t="s">
        <v>153</v>
      </c>
      <c r="E4002" s="236" t="s">
        <v>19</v>
      </c>
      <c r="F4002" s="237" t="s">
        <v>542</v>
      </c>
      <c r="G4002" s="234"/>
      <c r="H4002" s="236" t="s">
        <v>19</v>
      </c>
      <c r="I4002" s="238"/>
      <c r="J4002" s="234"/>
      <c r="K4002" s="234"/>
      <c r="L4002" s="239"/>
      <c r="M4002" s="240"/>
      <c r="N4002" s="241"/>
      <c r="O4002" s="241"/>
      <c r="P4002" s="241"/>
      <c r="Q4002" s="241"/>
      <c r="R4002" s="241"/>
      <c r="S4002" s="241"/>
      <c r="T4002" s="242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3" t="s">
        <v>153</v>
      </c>
      <c r="AU4002" s="243" t="s">
        <v>79</v>
      </c>
      <c r="AV4002" s="13" t="s">
        <v>77</v>
      </c>
      <c r="AW4002" s="13" t="s">
        <v>31</v>
      </c>
      <c r="AX4002" s="13" t="s">
        <v>69</v>
      </c>
      <c r="AY4002" s="243" t="s">
        <v>142</v>
      </c>
    </row>
    <row r="4003" s="13" customFormat="1">
      <c r="A4003" s="13"/>
      <c r="B4003" s="233"/>
      <c r="C4003" s="234"/>
      <c r="D4003" s="235" t="s">
        <v>153</v>
      </c>
      <c r="E4003" s="236" t="s">
        <v>19</v>
      </c>
      <c r="F4003" s="237" t="s">
        <v>555</v>
      </c>
      <c r="G4003" s="234"/>
      <c r="H4003" s="236" t="s">
        <v>19</v>
      </c>
      <c r="I4003" s="238"/>
      <c r="J4003" s="234"/>
      <c r="K4003" s="234"/>
      <c r="L4003" s="239"/>
      <c r="M4003" s="240"/>
      <c r="N4003" s="241"/>
      <c r="O4003" s="241"/>
      <c r="P4003" s="241"/>
      <c r="Q4003" s="241"/>
      <c r="R4003" s="241"/>
      <c r="S4003" s="241"/>
      <c r="T4003" s="242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3" t="s">
        <v>153</v>
      </c>
      <c r="AU4003" s="243" t="s">
        <v>79</v>
      </c>
      <c r="AV4003" s="13" t="s">
        <v>77</v>
      </c>
      <c r="AW4003" s="13" t="s">
        <v>31</v>
      </c>
      <c r="AX4003" s="13" t="s">
        <v>69</v>
      </c>
      <c r="AY4003" s="243" t="s">
        <v>142</v>
      </c>
    </row>
    <row r="4004" s="14" customFormat="1">
      <c r="A4004" s="14"/>
      <c r="B4004" s="244"/>
      <c r="C4004" s="245"/>
      <c r="D4004" s="235" t="s">
        <v>153</v>
      </c>
      <c r="E4004" s="246" t="s">
        <v>19</v>
      </c>
      <c r="F4004" s="247" t="s">
        <v>2425</v>
      </c>
      <c r="G4004" s="245"/>
      <c r="H4004" s="248">
        <v>14.742000000000001</v>
      </c>
      <c r="I4004" s="249"/>
      <c r="J4004" s="245"/>
      <c r="K4004" s="245"/>
      <c r="L4004" s="250"/>
      <c r="M4004" s="251"/>
      <c r="N4004" s="252"/>
      <c r="O4004" s="252"/>
      <c r="P4004" s="252"/>
      <c r="Q4004" s="252"/>
      <c r="R4004" s="252"/>
      <c r="S4004" s="252"/>
      <c r="T4004" s="253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4" t="s">
        <v>153</v>
      </c>
      <c r="AU4004" s="254" t="s">
        <v>79</v>
      </c>
      <c r="AV4004" s="14" t="s">
        <v>79</v>
      </c>
      <c r="AW4004" s="14" t="s">
        <v>31</v>
      </c>
      <c r="AX4004" s="14" t="s">
        <v>69</v>
      </c>
      <c r="AY4004" s="254" t="s">
        <v>142</v>
      </c>
    </row>
    <row r="4005" s="14" customFormat="1">
      <c r="A4005" s="14"/>
      <c r="B4005" s="244"/>
      <c r="C4005" s="245"/>
      <c r="D4005" s="235" t="s">
        <v>153</v>
      </c>
      <c r="E4005" s="246" t="s">
        <v>19</v>
      </c>
      <c r="F4005" s="247" t="s">
        <v>537</v>
      </c>
      <c r="G4005" s="245"/>
      <c r="H4005" s="248">
        <v>-1.379</v>
      </c>
      <c r="I4005" s="249"/>
      <c r="J4005" s="245"/>
      <c r="K4005" s="245"/>
      <c r="L4005" s="250"/>
      <c r="M4005" s="251"/>
      <c r="N4005" s="252"/>
      <c r="O4005" s="252"/>
      <c r="P4005" s="252"/>
      <c r="Q4005" s="252"/>
      <c r="R4005" s="252"/>
      <c r="S4005" s="252"/>
      <c r="T4005" s="253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4" t="s">
        <v>153</v>
      </c>
      <c r="AU4005" s="254" t="s">
        <v>79</v>
      </c>
      <c r="AV4005" s="14" t="s">
        <v>79</v>
      </c>
      <c r="AW4005" s="14" t="s">
        <v>31</v>
      </c>
      <c r="AX4005" s="14" t="s">
        <v>69</v>
      </c>
      <c r="AY4005" s="254" t="s">
        <v>142</v>
      </c>
    </row>
    <row r="4006" s="13" customFormat="1">
      <c r="A4006" s="13"/>
      <c r="B4006" s="233"/>
      <c r="C4006" s="234"/>
      <c r="D4006" s="235" t="s">
        <v>153</v>
      </c>
      <c r="E4006" s="236" t="s">
        <v>19</v>
      </c>
      <c r="F4006" s="237" t="s">
        <v>553</v>
      </c>
      <c r="G4006" s="234"/>
      <c r="H4006" s="236" t="s">
        <v>19</v>
      </c>
      <c r="I4006" s="238"/>
      <c r="J4006" s="234"/>
      <c r="K4006" s="234"/>
      <c r="L4006" s="239"/>
      <c r="M4006" s="240"/>
      <c r="N4006" s="241"/>
      <c r="O4006" s="241"/>
      <c r="P4006" s="241"/>
      <c r="Q4006" s="241"/>
      <c r="R4006" s="241"/>
      <c r="S4006" s="241"/>
      <c r="T4006" s="242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3" t="s">
        <v>153</v>
      </c>
      <c r="AU4006" s="243" t="s">
        <v>79</v>
      </c>
      <c r="AV4006" s="13" t="s">
        <v>77</v>
      </c>
      <c r="AW4006" s="13" t="s">
        <v>31</v>
      </c>
      <c r="AX4006" s="13" t="s">
        <v>69</v>
      </c>
      <c r="AY4006" s="243" t="s">
        <v>142</v>
      </c>
    </row>
    <row r="4007" s="14" customFormat="1">
      <c r="A4007" s="14"/>
      <c r="B4007" s="244"/>
      <c r="C4007" s="245"/>
      <c r="D4007" s="235" t="s">
        <v>153</v>
      </c>
      <c r="E4007" s="246" t="s">
        <v>19</v>
      </c>
      <c r="F4007" s="247" t="s">
        <v>2426</v>
      </c>
      <c r="G4007" s="245"/>
      <c r="H4007" s="248">
        <v>19.782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153</v>
      </c>
      <c r="AU4007" s="254" t="s">
        <v>79</v>
      </c>
      <c r="AV4007" s="14" t="s">
        <v>79</v>
      </c>
      <c r="AW4007" s="14" t="s">
        <v>31</v>
      </c>
      <c r="AX4007" s="14" t="s">
        <v>69</v>
      </c>
      <c r="AY4007" s="254" t="s">
        <v>142</v>
      </c>
    </row>
    <row r="4008" s="14" customFormat="1">
      <c r="A4008" s="14"/>
      <c r="B4008" s="244"/>
      <c r="C4008" s="245"/>
      <c r="D4008" s="235" t="s">
        <v>153</v>
      </c>
      <c r="E4008" s="246" t="s">
        <v>19</v>
      </c>
      <c r="F4008" s="247" t="s">
        <v>496</v>
      </c>
      <c r="G4008" s="245"/>
      <c r="H4008" s="248">
        <v>-1.5760000000000001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153</v>
      </c>
      <c r="AU4008" s="254" t="s">
        <v>79</v>
      </c>
      <c r="AV4008" s="14" t="s">
        <v>79</v>
      </c>
      <c r="AW4008" s="14" t="s">
        <v>31</v>
      </c>
      <c r="AX4008" s="14" t="s">
        <v>69</v>
      </c>
      <c r="AY4008" s="254" t="s">
        <v>142</v>
      </c>
    </row>
    <row r="4009" s="13" customFormat="1">
      <c r="A4009" s="13"/>
      <c r="B4009" s="233"/>
      <c r="C4009" s="234"/>
      <c r="D4009" s="235" t="s">
        <v>153</v>
      </c>
      <c r="E4009" s="236" t="s">
        <v>19</v>
      </c>
      <c r="F4009" s="237" t="s">
        <v>794</v>
      </c>
      <c r="G4009" s="234"/>
      <c r="H4009" s="236" t="s">
        <v>19</v>
      </c>
      <c r="I4009" s="238"/>
      <c r="J4009" s="234"/>
      <c r="K4009" s="234"/>
      <c r="L4009" s="239"/>
      <c r="M4009" s="240"/>
      <c r="N4009" s="241"/>
      <c r="O4009" s="241"/>
      <c r="P4009" s="241"/>
      <c r="Q4009" s="241"/>
      <c r="R4009" s="241"/>
      <c r="S4009" s="241"/>
      <c r="T4009" s="242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3" t="s">
        <v>153</v>
      </c>
      <c r="AU4009" s="243" t="s">
        <v>79</v>
      </c>
      <c r="AV4009" s="13" t="s">
        <v>77</v>
      </c>
      <c r="AW4009" s="13" t="s">
        <v>31</v>
      </c>
      <c r="AX4009" s="13" t="s">
        <v>69</v>
      </c>
      <c r="AY4009" s="243" t="s">
        <v>142</v>
      </c>
    </row>
    <row r="4010" s="14" customFormat="1">
      <c r="A4010" s="14"/>
      <c r="B4010" s="244"/>
      <c r="C4010" s="245"/>
      <c r="D4010" s="235" t="s">
        <v>153</v>
      </c>
      <c r="E4010" s="246" t="s">
        <v>19</v>
      </c>
      <c r="F4010" s="247" t="s">
        <v>2426</v>
      </c>
      <c r="G4010" s="245"/>
      <c r="H4010" s="248">
        <v>19.782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153</v>
      </c>
      <c r="AU4010" s="254" t="s">
        <v>79</v>
      </c>
      <c r="AV4010" s="14" t="s">
        <v>79</v>
      </c>
      <c r="AW4010" s="14" t="s">
        <v>31</v>
      </c>
      <c r="AX4010" s="14" t="s">
        <v>69</v>
      </c>
      <c r="AY4010" s="254" t="s">
        <v>142</v>
      </c>
    </row>
    <row r="4011" s="14" customFormat="1">
      <c r="A4011" s="14"/>
      <c r="B4011" s="244"/>
      <c r="C4011" s="245"/>
      <c r="D4011" s="235" t="s">
        <v>153</v>
      </c>
      <c r="E4011" s="246" t="s">
        <v>19</v>
      </c>
      <c r="F4011" s="247" t="s">
        <v>496</v>
      </c>
      <c r="G4011" s="245"/>
      <c r="H4011" s="248">
        <v>-1.5760000000000001</v>
      </c>
      <c r="I4011" s="249"/>
      <c r="J4011" s="245"/>
      <c r="K4011" s="245"/>
      <c r="L4011" s="250"/>
      <c r="M4011" s="251"/>
      <c r="N4011" s="252"/>
      <c r="O4011" s="252"/>
      <c r="P4011" s="252"/>
      <c r="Q4011" s="252"/>
      <c r="R4011" s="252"/>
      <c r="S4011" s="252"/>
      <c r="T4011" s="253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4" t="s">
        <v>153</v>
      </c>
      <c r="AU4011" s="254" t="s">
        <v>79</v>
      </c>
      <c r="AV4011" s="14" t="s">
        <v>79</v>
      </c>
      <c r="AW4011" s="14" t="s">
        <v>31</v>
      </c>
      <c r="AX4011" s="14" t="s">
        <v>69</v>
      </c>
      <c r="AY4011" s="254" t="s">
        <v>142</v>
      </c>
    </row>
    <row r="4012" s="13" customFormat="1">
      <c r="A4012" s="13"/>
      <c r="B4012" s="233"/>
      <c r="C4012" s="234"/>
      <c r="D4012" s="235" t="s">
        <v>153</v>
      </c>
      <c r="E4012" s="236" t="s">
        <v>19</v>
      </c>
      <c r="F4012" s="237" t="s">
        <v>2427</v>
      </c>
      <c r="G4012" s="234"/>
      <c r="H4012" s="236" t="s">
        <v>19</v>
      </c>
      <c r="I4012" s="238"/>
      <c r="J4012" s="234"/>
      <c r="K4012" s="234"/>
      <c r="L4012" s="239"/>
      <c r="M4012" s="240"/>
      <c r="N4012" s="241"/>
      <c r="O4012" s="241"/>
      <c r="P4012" s="241"/>
      <c r="Q4012" s="241"/>
      <c r="R4012" s="241"/>
      <c r="S4012" s="241"/>
      <c r="T4012" s="242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3" t="s">
        <v>153</v>
      </c>
      <c r="AU4012" s="243" t="s">
        <v>79</v>
      </c>
      <c r="AV4012" s="13" t="s">
        <v>77</v>
      </c>
      <c r="AW4012" s="13" t="s">
        <v>31</v>
      </c>
      <c r="AX4012" s="13" t="s">
        <v>69</v>
      </c>
      <c r="AY4012" s="243" t="s">
        <v>142</v>
      </c>
    </row>
    <row r="4013" s="14" customFormat="1">
      <c r="A4013" s="14"/>
      <c r="B4013" s="244"/>
      <c r="C4013" s="245"/>
      <c r="D4013" s="235" t="s">
        <v>153</v>
      </c>
      <c r="E4013" s="246" t="s">
        <v>19</v>
      </c>
      <c r="F4013" s="247" t="s">
        <v>2428</v>
      </c>
      <c r="G4013" s="245"/>
      <c r="H4013" s="248">
        <v>14.742000000000001</v>
      </c>
      <c r="I4013" s="249"/>
      <c r="J4013" s="245"/>
      <c r="K4013" s="245"/>
      <c r="L4013" s="250"/>
      <c r="M4013" s="251"/>
      <c r="N4013" s="252"/>
      <c r="O4013" s="252"/>
      <c r="P4013" s="252"/>
      <c r="Q4013" s="252"/>
      <c r="R4013" s="252"/>
      <c r="S4013" s="252"/>
      <c r="T4013" s="253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4" t="s">
        <v>153</v>
      </c>
      <c r="AU4013" s="254" t="s">
        <v>79</v>
      </c>
      <c r="AV4013" s="14" t="s">
        <v>79</v>
      </c>
      <c r="AW4013" s="14" t="s">
        <v>31</v>
      </c>
      <c r="AX4013" s="14" t="s">
        <v>69</v>
      </c>
      <c r="AY4013" s="254" t="s">
        <v>142</v>
      </c>
    </row>
    <row r="4014" s="14" customFormat="1">
      <c r="A4014" s="14"/>
      <c r="B4014" s="244"/>
      <c r="C4014" s="245"/>
      <c r="D4014" s="235" t="s">
        <v>153</v>
      </c>
      <c r="E4014" s="246" t="s">
        <v>19</v>
      </c>
      <c r="F4014" s="247" t="s">
        <v>537</v>
      </c>
      <c r="G4014" s="245"/>
      <c r="H4014" s="248">
        <v>-1.379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153</v>
      </c>
      <c r="AU4014" s="254" t="s">
        <v>79</v>
      </c>
      <c r="AV4014" s="14" t="s">
        <v>79</v>
      </c>
      <c r="AW4014" s="14" t="s">
        <v>31</v>
      </c>
      <c r="AX4014" s="14" t="s">
        <v>69</v>
      </c>
      <c r="AY4014" s="254" t="s">
        <v>142</v>
      </c>
    </row>
    <row r="4015" s="13" customFormat="1">
      <c r="A4015" s="13"/>
      <c r="B4015" s="233"/>
      <c r="C4015" s="234"/>
      <c r="D4015" s="235" t="s">
        <v>153</v>
      </c>
      <c r="E4015" s="236" t="s">
        <v>19</v>
      </c>
      <c r="F4015" s="237" t="s">
        <v>1240</v>
      </c>
      <c r="G4015" s="234"/>
      <c r="H4015" s="236" t="s">
        <v>19</v>
      </c>
      <c r="I4015" s="238"/>
      <c r="J4015" s="234"/>
      <c r="K4015" s="234"/>
      <c r="L4015" s="239"/>
      <c r="M4015" s="240"/>
      <c r="N4015" s="241"/>
      <c r="O4015" s="241"/>
      <c r="P4015" s="241"/>
      <c r="Q4015" s="241"/>
      <c r="R4015" s="241"/>
      <c r="S4015" s="241"/>
      <c r="T4015" s="242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3" t="s">
        <v>153</v>
      </c>
      <c r="AU4015" s="243" t="s">
        <v>79</v>
      </c>
      <c r="AV4015" s="13" t="s">
        <v>77</v>
      </c>
      <c r="AW4015" s="13" t="s">
        <v>31</v>
      </c>
      <c r="AX4015" s="13" t="s">
        <v>69</v>
      </c>
      <c r="AY4015" s="243" t="s">
        <v>142</v>
      </c>
    </row>
    <row r="4016" s="14" customFormat="1">
      <c r="A4016" s="14"/>
      <c r="B4016" s="244"/>
      <c r="C4016" s="245"/>
      <c r="D4016" s="235" t="s">
        <v>153</v>
      </c>
      <c r="E4016" s="246" t="s">
        <v>19</v>
      </c>
      <c r="F4016" s="247" t="s">
        <v>2429</v>
      </c>
      <c r="G4016" s="245"/>
      <c r="H4016" s="248">
        <v>3.5760000000000001</v>
      </c>
      <c r="I4016" s="249"/>
      <c r="J4016" s="245"/>
      <c r="K4016" s="245"/>
      <c r="L4016" s="250"/>
      <c r="M4016" s="251"/>
      <c r="N4016" s="252"/>
      <c r="O4016" s="252"/>
      <c r="P4016" s="252"/>
      <c r="Q4016" s="252"/>
      <c r="R4016" s="252"/>
      <c r="S4016" s="252"/>
      <c r="T4016" s="253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4" t="s">
        <v>153</v>
      </c>
      <c r="AU4016" s="254" t="s">
        <v>79</v>
      </c>
      <c r="AV4016" s="14" t="s">
        <v>79</v>
      </c>
      <c r="AW4016" s="14" t="s">
        <v>31</v>
      </c>
      <c r="AX4016" s="14" t="s">
        <v>69</v>
      </c>
      <c r="AY4016" s="254" t="s">
        <v>142</v>
      </c>
    </row>
    <row r="4017" s="13" customFormat="1">
      <c r="A4017" s="13"/>
      <c r="B4017" s="233"/>
      <c r="C4017" s="234"/>
      <c r="D4017" s="235" t="s">
        <v>153</v>
      </c>
      <c r="E4017" s="236" t="s">
        <v>19</v>
      </c>
      <c r="F4017" s="237" t="s">
        <v>2430</v>
      </c>
      <c r="G4017" s="234"/>
      <c r="H4017" s="236" t="s">
        <v>19</v>
      </c>
      <c r="I4017" s="238"/>
      <c r="J4017" s="234"/>
      <c r="K4017" s="234"/>
      <c r="L4017" s="239"/>
      <c r="M4017" s="240"/>
      <c r="N4017" s="241"/>
      <c r="O4017" s="241"/>
      <c r="P4017" s="241"/>
      <c r="Q4017" s="241"/>
      <c r="R4017" s="241"/>
      <c r="S4017" s="241"/>
      <c r="T4017" s="242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3" t="s">
        <v>153</v>
      </c>
      <c r="AU4017" s="243" t="s">
        <v>79</v>
      </c>
      <c r="AV4017" s="13" t="s">
        <v>77</v>
      </c>
      <c r="AW4017" s="13" t="s">
        <v>31</v>
      </c>
      <c r="AX4017" s="13" t="s">
        <v>69</v>
      </c>
      <c r="AY4017" s="243" t="s">
        <v>142</v>
      </c>
    </row>
    <row r="4018" s="14" customFormat="1">
      <c r="A4018" s="14"/>
      <c r="B4018" s="244"/>
      <c r="C4018" s="245"/>
      <c r="D4018" s="235" t="s">
        <v>153</v>
      </c>
      <c r="E4018" s="246" t="s">
        <v>19</v>
      </c>
      <c r="F4018" s="247" t="s">
        <v>2431</v>
      </c>
      <c r="G4018" s="245"/>
      <c r="H4018" s="248">
        <v>4.1200000000000001</v>
      </c>
      <c r="I4018" s="249"/>
      <c r="J4018" s="245"/>
      <c r="K4018" s="245"/>
      <c r="L4018" s="250"/>
      <c r="M4018" s="251"/>
      <c r="N4018" s="252"/>
      <c r="O4018" s="252"/>
      <c r="P4018" s="252"/>
      <c r="Q4018" s="252"/>
      <c r="R4018" s="252"/>
      <c r="S4018" s="252"/>
      <c r="T4018" s="253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4" t="s">
        <v>153</v>
      </c>
      <c r="AU4018" s="254" t="s">
        <v>79</v>
      </c>
      <c r="AV4018" s="14" t="s">
        <v>79</v>
      </c>
      <c r="AW4018" s="14" t="s">
        <v>31</v>
      </c>
      <c r="AX4018" s="14" t="s">
        <v>69</v>
      </c>
      <c r="AY4018" s="254" t="s">
        <v>142</v>
      </c>
    </row>
    <row r="4019" s="15" customFormat="1">
      <c r="A4019" s="15"/>
      <c r="B4019" s="255"/>
      <c r="C4019" s="256"/>
      <c r="D4019" s="235" t="s">
        <v>153</v>
      </c>
      <c r="E4019" s="257" t="s">
        <v>19</v>
      </c>
      <c r="F4019" s="258" t="s">
        <v>158</v>
      </c>
      <c r="G4019" s="256"/>
      <c r="H4019" s="259">
        <v>294.178</v>
      </c>
      <c r="I4019" s="260"/>
      <c r="J4019" s="256"/>
      <c r="K4019" s="256"/>
      <c r="L4019" s="261"/>
      <c r="M4019" s="262"/>
      <c r="N4019" s="263"/>
      <c r="O4019" s="263"/>
      <c r="P4019" s="263"/>
      <c r="Q4019" s="263"/>
      <c r="R4019" s="263"/>
      <c r="S4019" s="263"/>
      <c r="T4019" s="264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T4019" s="265" t="s">
        <v>153</v>
      </c>
      <c r="AU4019" s="265" t="s">
        <v>79</v>
      </c>
      <c r="AV4019" s="15" t="s">
        <v>149</v>
      </c>
      <c r="AW4019" s="15" t="s">
        <v>31</v>
      </c>
      <c r="AX4019" s="15" t="s">
        <v>77</v>
      </c>
      <c r="AY4019" s="265" t="s">
        <v>142</v>
      </c>
    </row>
    <row r="4020" s="2" customFormat="1" ht="16.5" customHeight="1">
      <c r="A4020" s="41"/>
      <c r="B4020" s="42"/>
      <c r="C4020" s="215" t="s">
        <v>5691</v>
      </c>
      <c r="D4020" s="215" t="s">
        <v>144</v>
      </c>
      <c r="E4020" s="216" t="s">
        <v>5692</v>
      </c>
      <c r="F4020" s="217" t="s">
        <v>5693</v>
      </c>
      <c r="G4020" s="218" t="s">
        <v>147</v>
      </c>
      <c r="H4020" s="219">
        <v>89.984999999999999</v>
      </c>
      <c r="I4020" s="220"/>
      <c r="J4020" s="221">
        <f>ROUND(I4020*H4020,2)</f>
        <v>0</v>
      </c>
      <c r="K4020" s="217" t="s">
        <v>148</v>
      </c>
      <c r="L4020" s="47"/>
      <c r="M4020" s="222" t="s">
        <v>19</v>
      </c>
      <c r="N4020" s="223" t="s">
        <v>40</v>
      </c>
      <c r="O4020" s="87"/>
      <c r="P4020" s="224">
        <f>O4020*H4020</f>
        <v>0</v>
      </c>
      <c r="Q4020" s="224">
        <v>0</v>
      </c>
      <c r="R4020" s="224">
        <f>Q4020*H4020</f>
        <v>0</v>
      </c>
      <c r="S4020" s="224">
        <v>0</v>
      </c>
      <c r="T4020" s="225">
        <f>S4020*H4020</f>
        <v>0</v>
      </c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R4020" s="226" t="s">
        <v>248</v>
      </c>
      <c r="AT4020" s="226" t="s">
        <v>144</v>
      </c>
      <c r="AU4020" s="226" t="s">
        <v>79</v>
      </c>
      <c r="AY4020" s="20" t="s">
        <v>142</v>
      </c>
      <c r="BE4020" s="227">
        <f>IF(N4020="základní",J4020,0)</f>
        <v>0</v>
      </c>
      <c r="BF4020" s="227">
        <f>IF(N4020="snížená",J4020,0)</f>
        <v>0</v>
      </c>
      <c r="BG4020" s="227">
        <f>IF(N4020="zákl. přenesená",J4020,0)</f>
        <v>0</v>
      </c>
      <c r="BH4020" s="227">
        <f>IF(N4020="sníž. přenesená",J4020,0)</f>
        <v>0</v>
      </c>
      <c r="BI4020" s="227">
        <f>IF(N4020="nulová",J4020,0)</f>
        <v>0</v>
      </c>
      <c r="BJ4020" s="20" t="s">
        <v>77</v>
      </c>
      <c r="BK4020" s="227">
        <f>ROUND(I4020*H4020,2)</f>
        <v>0</v>
      </c>
      <c r="BL4020" s="20" t="s">
        <v>248</v>
      </c>
      <c r="BM4020" s="226" t="s">
        <v>5694</v>
      </c>
    </row>
    <row r="4021" s="2" customFormat="1">
      <c r="A4021" s="41"/>
      <c r="B4021" s="42"/>
      <c r="C4021" s="43"/>
      <c r="D4021" s="228" t="s">
        <v>151</v>
      </c>
      <c r="E4021" s="43"/>
      <c r="F4021" s="229" t="s">
        <v>5695</v>
      </c>
      <c r="G4021" s="43"/>
      <c r="H4021" s="43"/>
      <c r="I4021" s="230"/>
      <c r="J4021" s="43"/>
      <c r="K4021" s="43"/>
      <c r="L4021" s="47"/>
      <c r="M4021" s="231"/>
      <c r="N4021" s="232"/>
      <c r="O4021" s="87"/>
      <c r="P4021" s="87"/>
      <c r="Q4021" s="87"/>
      <c r="R4021" s="87"/>
      <c r="S4021" s="87"/>
      <c r="T4021" s="88"/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T4021" s="20" t="s">
        <v>151</v>
      </c>
      <c r="AU4021" s="20" t="s">
        <v>79</v>
      </c>
    </row>
    <row r="4022" s="13" customFormat="1">
      <c r="A4022" s="13"/>
      <c r="B4022" s="233"/>
      <c r="C4022" s="234"/>
      <c r="D4022" s="235" t="s">
        <v>153</v>
      </c>
      <c r="E4022" s="236" t="s">
        <v>19</v>
      </c>
      <c r="F4022" s="237" t="s">
        <v>497</v>
      </c>
      <c r="G4022" s="234"/>
      <c r="H4022" s="236" t="s">
        <v>19</v>
      </c>
      <c r="I4022" s="238"/>
      <c r="J4022" s="234"/>
      <c r="K4022" s="234"/>
      <c r="L4022" s="239"/>
      <c r="M4022" s="240"/>
      <c r="N4022" s="241"/>
      <c r="O4022" s="241"/>
      <c r="P4022" s="241"/>
      <c r="Q4022" s="241"/>
      <c r="R4022" s="241"/>
      <c r="S4022" s="241"/>
      <c r="T4022" s="242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3" t="s">
        <v>153</v>
      </c>
      <c r="AU4022" s="243" t="s">
        <v>79</v>
      </c>
      <c r="AV4022" s="13" t="s">
        <v>77</v>
      </c>
      <c r="AW4022" s="13" t="s">
        <v>31</v>
      </c>
      <c r="AX4022" s="13" t="s">
        <v>69</v>
      </c>
      <c r="AY4022" s="243" t="s">
        <v>142</v>
      </c>
    </row>
    <row r="4023" s="13" customFormat="1">
      <c r="A4023" s="13"/>
      <c r="B4023" s="233"/>
      <c r="C4023" s="234"/>
      <c r="D4023" s="235" t="s">
        <v>153</v>
      </c>
      <c r="E4023" s="236" t="s">
        <v>19</v>
      </c>
      <c r="F4023" s="237" t="s">
        <v>664</v>
      </c>
      <c r="G4023" s="234"/>
      <c r="H4023" s="236" t="s">
        <v>19</v>
      </c>
      <c r="I4023" s="238"/>
      <c r="J4023" s="234"/>
      <c r="K4023" s="234"/>
      <c r="L4023" s="239"/>
      <c r="M4023" s="240"/>
      <c r="N4023" s="241"/>
      <c r="O4023" s="241"/>
      <c r="P4023" s="241"/>
      <c r="Q4023" s="241"/>
      <c r="R4023" s="241"/>
      <c r="S4023" s="241"/>
      <c r="T4023" s="242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3" t="s">
        <v>153</v>
      </c>
      <c r="AU4023" s="243" t="s">
        <v>79</v>
      </c>
      <c r="AV4023" s="13" t="s">
        <v>77</v>
      </c>
      <c r="AW4023" s="13" t="s">
        <v>31</v>
      </c>
      <c r="AX4023" s="13" t="s">
        <v>69</v>
      </c>
      <c r="AY4023" s="243" t="s">
        <v>142</v>
      </c>
    </row>
    <row r="4024" s="14" customFormat="1">
      <c r="A4024" s="14"/>
      <c r="B4024" s="244"/>
      <c r="C4024" s="245"/>
      <c r="D4024" s="235" t="s">
        <v>153</v>
      </c>
      <c r="E4024" s="246" t="s">
        <v>19</v>
      </c>
      <c r="F4024" s="247" t="s">
        <v>5696</v>
      </c>
      <c r="G4024" s="245"/>
      <c r="H4024" s="248">
        <v>0.92000000000000004</v>
      </c>
      <c r="I4024" s="249"/>
      <c r="J4024" s="245"/>
      <c r="K4024" s="245"/>
      <c r="L4024" s="250"/>
      <c r="M4024" s="251"/>
      <c r="N4024" s="252"/>
      <c r="O4024" s="252"/>
      <c r="P4024" s="252"/>
      <c r="Q4024" s="252"/>
      <c r="R4024" s="252"/>
      <c r="S4024" s="252"/>
      <c r="T4024" s="253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4" t="s">
        <v>153</v>
      </c>
      <c r="AU4024" s="254" t="s">
        <v>79</v>
      </c>
      <c r="AV4024" s="14" t="s">
        <v>79</v>
      </c>
      <c r="AW4024" s="14" t="s">
        <v>31</v>
      </c>
      <c r="AX4024" s="14" t="s">
        <v>69</v>
      </c>
      <c r="AY4024" s="254" t="s">
        <v>142</v>
      </c>
    </row>
    <row r="4025" s="14" customFormat="1">
      <c r="A4025" s="14"/>
      <c r="B4025" s="244"/>
      <c r="C4025" s="245"/>
      <c r="D4025" s="235" t="s">
        <v>153</v>
      </c>
      <c r="E4025" s="246" t="s">
        <v>19</v>
      </c>
      <c r="F4025" s="247" t="s">
        <v>5697</v>
      </c>
      <c r="G4025" s="245"/>
      <c r="H4025" s="248">
        <v>-0.14000000000000001</v>
      </c>
      <c r="I4025" s="249"/>
      <c r="J4025" s="245"/>
      <c r="K4025" s="245"/>
      <c r="L4025" s="250"/>
      <c r="M4025" s="251"/>
      <c r="N4025" s="252"/>
      <c r="O4025" s="252"/>
      <c r="P4025" s="252"/>
      <c r="Q4025" s="252"/>
      <c r="R4025" s="252"/>
      <c r="S4025" s="252"/>
      <c r="T4025" s="253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4" t="s">
        <v>153</v>
      </c>
      <c r="AU4025" s="254" t="s">
        <v>79</v>
      </c>
      <c r="AV4025" s="14" t="s">
        <v>79</v>
      </c>
      <c r="AW4025" s="14" t="s">
        <v>31</v>
      </c>
      <c r="AX4025" s="14" t="s">
        <v>69</v>
      </c>
      <c r="AY4025" s="254" t="s">
        <v>142</v>
      </c>
    </row>
    <row r="4026" s="14" customFormat="1">
      <c r="A4026" s="14"/>
      <c r="B4026" s="244"/>
      <c r="C4026" s="245"/>
      <c r="D4026" s="235" t="s">
        <v>153</v>
      </c>
      <c r="E4026" s="246" t="s">
        <v>19</v>
      </c>
      <c r="F4026" s="247" t="s">
        <v>2392</v>
      </c>
      <c r="G4026" s="245"/>
      <c r="H4026" s="248">
        <v>7.9800000000000004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153</v>
      </c>
      <c r="AU4026" s="254" t="s">
        <v>79</v>
      </c>
      <c r="AV4026" s="14" t="s">
        <v>79</v>
      </c>
      <c r="AW4026" s="14" t="s">
        <v>31</v>
      </c>
      <c r="AX4026" s="14" t="s">
        <v>69</v>
      </c>
      <c r="AY4026" s="254" t="s">
        <v>142</v>
      </c>
    </row>
    <row r="4027" s="14" customFormat="1">
      <c r="A4027" s="14"/>
      <c r="B4027" s="244"/>
      <c r="C4027" s="245"/>
      <c r="D4027" s="235" t="s">
        <v>153</v>
      </c>
      <c r="E4027" s="246" t="s">
        <v>19</v>
      </c>
      <c r="F4027" s="247" t="s">
        <v>5698</v>
      </c>
      <c r="G4027" s="245"/>
      <c r="H4027" s="248">
        <v>1.966</v>
      </c>
      <c r="I4027" s="249"/>
      <c r="J4027" s="245"/>
      <c r="K4027" s="245"/>
      <c r="L4027" s="250"/>
      <c r="M4027" s="251"/>
      <c r="N4027" s="252"/>
      <c r="O4027" s="252"/>
      <c r="P4027" s="252"/>
      <c r="Q4027" s="252"/>
      <c r="R4027" s="252"/>
      <c r="S4027" s="252"/>
      <c r="T4027" s="253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4" t="s">
        <v>153</v>
      </c>
      <c r="AU4027" s="254" t="s">
        <v>79</v>
      </c>
      <c r="AV4027" s="14" t="s">
        <v>79</v>
      </c>
      <c r="AW4027" s="14" t="s">
        <v>31</v>
      </c>
      <c r="AX4027" s="14" t="s">
        <v>69</v>
      </c>
      <c r="AY4027" s="254" t="s">
        <v>142</v>
      </c>
    </row>
    <row r="4028" s="13" customFormat="1">
      <c r="A4028" s="13"/>
      <c r="B4028" s="233"/>
      <c r="C4028" s="234"/>
      <c r="D4028" s="235" t="s">
        <v>153</v>
      </c>
      <c r="E4028" s="236" t="s">
        <v>19</v>
      </c>
      <c r="F4028" s="237" t="s">
        <v>573</v>
      </c>
      <c r="G4028" s="234"/>
      <c r="H4028" s="236" t="s">
        <v>19</v>
      </c>
      <c r="I4028" s="238"/>
      <c r="J4028" s="234"/>
      <c r="K4028" s="234"/>
      <c r="L4028" s="239"/>
      <c r="M4028" s="240"/>
      <c r="N4028" s="241"/>
      <c r="O4028" s="241"/>
      <c r="P4028" s="241"/>
      <c r="Q4028" s="241"/>
      <c r="R4028" s="241"/>
      <c r="S4028" s="241"/>
      <c r="T4028" s="242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3" t="s">
        <v>153</v>
      </c>
      <c r="AU4028" s="243" t="s">
        <v>79</v>
      </c>
      <c r="AV4028" s="13" t="s">
        <v>77</v>
      </c>
      <c r="AW4028" s="13" t="s">
        <v>31</v>
      </c>
      <c r="AX4028" s="13" t="s">
        <v>69</v>
      </c>
      <c r="AY4028" s="243" t="s">
        <v>142</v>
      </c>
    </row>
    <row r="4029" s="14" customFormat="1">
      <c r="A4029" s="14"/>
      <c r="B4029" s="244"/>
      <c r="C4029" s="245"/>
      <c r="D4029" s="235" t="s">
        <v>153</v>
      </c>
      <c r="E4029" s="246" t="s">
        <v>19</v>
      </c>
      <c r="F4029" s="247" t="s">
        <v>5699</v>
      </c>
      <c r="G4029" s="245"/>
      <c r="H4029" s="248">
        <v>2.3340000000000001</v>
      </c>
      <c r="I4029" s="249"/>
      <c r="J4029" s="245"/>
      <c r="K4029" s="245"/>
      <c r="L4029" s="250"/>
      <c r="M4029" s="251"/>
      <c r="N4029" s="252"/>
      <c r="O4029" s="252"/>
      <c r="P4029" s="252"/>
      <c r="Q4029" s="252"/>
      <c r="R4029" s="252"/>
      <c r="S4029" s="252"/>
      <c r="T4029" s="253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4" t="s">
        <v>153</v>
      </c>
      <c r="AU4029" s="254" t="s">
        <v>79</v>
      </c>
      <c r="AV4029" s="14" t="s">
        <v>79</v>
      </c>
      <c r="AW4029" s="14" t="s">
        <v>31</v>
      </c>
      <c r="AX4029" s="14" t="s">
        <v>69</v>
      </c>
      <c r="AY4029" s="254" t="s">
        <v>142</v>
      </c>
    </row>
    <row r="4030" s="14" customFormat="1">
      <c r="A4030" s="14"/>
      <c r="B4030" s="244"/>
      <c r="C4030" s="245"/>
      <c r="D4030" s="235" t="s">
        <v>153</v>
      </c>
      <c r="E4030" s="246" t="s">
        <v>19</v>
      </c>
      <c r="F4030" s="247" t="s">
        <v>5700</v>
      </c>
      <c r="G4030" s="245"/>
      <c r="H4030" s="248">
        <v>3</v>
      </c>
      <c r="I4030" s="249"/>
      <c r="J4030" s="245"/>
      <c r="K4030" s="245"/>
      <c r="L4030" s="250"/>
      <c r="M4030" s="251"/>
      <c r="N4030" s="252"/>
      <c r="O4030" s="252"/>
      <c r="P4030" s="252"/>
      <c r="Q4030" s="252"/>
      <c r="R4030" s="252"/>
      <c r="S4030" s="252"/>
      <c r="T4030" s="253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4" t="s">
        <v>153</v>
      </c>
      <c r="AU4030" s="254" t="s">
        <v>79</v>
      </c>
      <c r="AV4030" s="14" t="s">
        <v>79</v>
      </c>
      <c r="AW4030" s="14" t="s">
        <v>31</v>
      </c>
      <c r="AX4030" s="14" t="s">
        <v>69</v>
      </c>
      <c r="AY4030" s="254" t="s">
        <v>142</v>
      </c>
    </row>
    <row r="4031" s="13" customFormat="1">
      <c r="A4031" s="13"/>
      <c r="B4031" s="233"/>
      <c r="C4031" s="234"/>
      <c r="D4031" s="235" t="s">
        <v>153</v>
      </c>
      <c r="E4031" s="236" t="s">
        <v>19</v>
      </c>
      <c r="F4031" s="237" t="s">
        <v>901</v>
      </c>
      <c r="G4031" s="234"/>
      <c r="H4031" s="236" t="s">
        <v>19</v>
      </c>
      <c r="I4031" s="238"/>
      <c r="J4031" s="234"/>
      <c r="K4031" s="234"/>
      <c r="L4031" s="239"/>
      <c r="M4031" s="240"/>
      <c r="N4031" s="241"/>
      <c r="O4031" s="241"/>
      <c r="P4031" s="241"/>
      <c r="Q4031" s="241"/>
      <c r="R4031" s="241"/>
      <c r="S4031" s="241"/>
      <c r="T4031" s="242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3" t="s">
        <v>153</v>
      </c>
      <c r="AU4031" s="243" t="s">
        <v>79</v>
      </c>
      <c r="AV4031" s="13" t="s">
        <v>77</v>
      </c>
      <c r="AW4031" s="13" t="s">
        <v>31</v>
      </c>
      <c r="AX4031" s="13" t="s">
        <v>69</v>
      </c>
      <c r="AY4031" s="243" t="s">
        <v>142</v>
      </c>
    </row>
    <row r="4032" s="14" customFormat="1">
      <c r="A4032" s="14"/>
      <c r="B4032" s="244"/>
      <c r="C4032" s="245"/>
      <c r="D4032" s="235" t="s">
        <v>153</v>
      </c>
      <c r="E4032" s="246" t="s">
        <v>19</v>
      </c>
      <c r="F4032" s="247" t="s">
        <v>5701</v>
      </c>
      <c r="G4032" s="245"/>
      <c r="H4032" s="248">
        <v>5.6699999999999999</v>
      </c>
      <c r="I4032" s="249"/>
      <c r="J4032" s="245"/>
      <c r="K4032" s="245"/>
      <c r="L4032" s="250"/>
      <c r="M4032" s="251"/>
      <c r="N4032" s="252"/>
      <c r="O4032" s="252"/>
      <c r="P4032" s="252"/>
      <c r="Q4032" s="252"/>
      <c r="R4032" s="252"/>
      <c r="S4032" s="252"/>
      <c r="T4032" s="253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4" t="s">
        <v>153</v>
      </c>
      <c r="AU4032" s="254" t="s">
        <v>79</v>
      </c>
      <c r="AV4032" s="14" t="s">
        <v>79</v>
      </c>
      <c r="AW4032" s="14" t="s">
        <v>31</v>
      </c>
      <c r="AX4032" s="14" t="s">
        <v>69</v>
      </c>
      <c r="AY4032" s="254" t="s">
        <v>142</v>
      </c>
    </row>
    <row r="4033" s="14" customFormat="1">
      <c r="A4033" s="14"/>
      <c r="B4033" s="244"/>
      <c r="C4033" s="245"/>
      <c r="D4033" s="235" t="s">
        <v>153</v>
      </c>
      <c r="E4033" s="246" t="s">
        <v>19</v>
      </c>
      <c r="F4033" s="247" t="s">
        <v>5702</v>
      </c>
      <c r="G4033" s="245"/>
      <c r="H4033" s="248">
        <v>0.29999999999999999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153</v>
      </c>
      <c r="AU4033" s="254" t="s">
        <v>79</v>
      </c>
      <c r="AV4033" s="14" t="s">
        <v>79</v>
      </c>
      <c r="AW4033" s="14" t="s">
        <v>31</v>
      </c>
      <c r="AX4033" s="14" t="s">
        <v>69</v>
      </c>
      <c r="AY4033" s="254" t="s">
        <v>142</v>
      </c>
    </row>
    <row r="4034" s="14" customFormat="1">
      <c r="A4034" s="14"/>
      <c r="B4034" s="244"/>
      <c r="C4034" s="245"/>
      <c r="D4034" s="235" t="s">
        <v>153</v>
      </c>
      <c r="E4034" s="246" t="s">
        <v>19</v>
      </c>
      <c r="F4034" s="247" t="s">
        <v>5703</v>
      </c>
      <c r="G4034" s="245"/>
      <c r="H4034" s="248">
        <v>1.2589999999999999</v>
      </c>
      <c r="I4034" s="249"/>
      <c r="J4034" s="245"/>
      <c r="K4034" s="245"/>
      <c r="L4034" s="250"/>
      <c r="M4034" s="251"/>
      <c r="N4034" s="252"/>
      <c r="O4034" s="252"/>
      <c r="P4034" s="252"/>
      <c r="Q4034" s="252"/>
      <c r="R4034" s="252"/>
      <c r="S4034" s="252"/>
      <c r="T4034" s="253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4" t="s">
        <v>153</v>
      </c>
      <c r="AU4034" s="254" t="s">
        <v>79</v>
      </c>
      <c r="AV4034" s="14" t="s">
        <v>79</v>
      </c>
      <c r="AW4034" s="14" t="s">
        <v>31</v>
      </c>
      <c r="AX4034" s="14" t="s">
        <v>69</v>
      </c>
      <c r="AY4034" s="254" t="s">
        <v>142</v>
      </c>
    </row>
    <row r="4035" s="14" customFormat="1">
      <c r="A4035" s="14"/>
      <c r="B4035" s="244"/>
      <c r="C4035" s="245"/>
      <c r="D4035" s="235" t="s">
        <v>153</v>
      </c>
      <c r="E4035" s="246" t="s">
        <v>19</v>
      </c>
      <c r="F4035" s="247" t="s">
        <v>5697</v>
      </c>
      <c r="G4035" s="245"/>
      <c r="H4035" s="248">
        <v>-0.14000000000000001</v>
      </c>
      <c r="I4035" s="249"/>
      <c r="J4035" s="245"/>
      <c r="K4035" s="245"/>
      <c r="L4035" s="250"/>
      <c r="M4035" s="251"/>
      <c r="N4035" s="252"/>
      <c r="O4035" s="252"/>
      <c r="P4035" s="252"/>
      <c r="Q4035" s="252"/>
      <c r="R4035" s="252"/>
      <c r="S4035" s="252"/>
      <c r="T4035" s="253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4" t="s">
        <v>153</v>
      </c>
      <c r="AU4035" s="254" t="s">
        <v>79</v>
      </c>
      <c r="AV4035" s="14" t="s">
        <v>79</v>
      </c>
      <c r="AW4035" s="14" t="s">
        <v>31</v>
      </c>
      <c r="AX4035" s="14" t="s">
        <v>69</v>
      </c>
      <c r="AY4035" s="254" t="s">
        <v>142</v>
      </c>
    </row>
    <row r="4036" s="13" customFormat="1">
      <c r="A4036" s="13"/>
      <c r="B4036" s="233"/>
      <c r="C4036" s="234"/>
      <c r="D4036" s="235" t="s">
        <v>153</v>
      </c>
      <c r="E4036" s="236" t="s">
        <v>19</v>
      </c>
      <c r="F4036" s="237" t="s">
        <v>520</v>
      </c>
      <c r="G4036" s="234"/>
      <c r="H4036" s="236" t="s">
        <v>19</v>
      </c>
      <c r="I4036" s="238"/>
      <c r="J4036" s="234"/>
      <c r="K4036" s="234"/>
      <c r="L4036" s="239"/>
      <c r="M4036" s="240"/>
      <c r="N4036" s="241"/>
      <c r="O4036" s="241"/>
      <c r="P4036" s="241"/>
      <c r="Q4036" s="241"/>
      <c r="R4036" s="241"/>
      <c r="S4036" s="241"/>
      <c r="T4036" s="242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3" t="s">
        <v>153</v>
      </c>
      <c r="AU4036" s="243" t="s">
        <v>79</v>
      </c>
      <c r="AV4036" s="13" t="s">
        <v>77</v>
      </c>
      <c r="AW4036" s="13" t="s">
        <v>31</v>
      </c>
      <c r="AX4036" s="13" t="s">
        <v>69</v>
      </c>
      <c r="AY4036" s="243" t="s">
        <v>142</v>
      </c>
    </row>
    <row r="4037" s="13" customFormat="1">
      <c r="A4037" s="13"/>
      <c r="B4037" s="233"/>
      <c r="C4037" s="234"/>
      <c r="D4037" s="235" t="s">
        <v>153</v>
      </c>
      <c r="E4037" s="236" t="s">
        <v>19</v>
      </c>
      <c r="F4037" s="237" t="s">
        <v>528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153</v>
      </c>
      <c r="AU4037" s="243" t="s">
        <v>79</v>
      </c>
      <c r="AV4037" s="13" t="s">
        <v>77</v>
      </c>
      <c r="AW4037" s="13" t="s">
        <v>31</v>
      </c>
      <c r="AX4037" s="13" t="s">
        <v>69</v>
      </c>
      <c r="AY4037" s="243" t="s">
        <v>142</v>
      </c>
    </row>
    <row r="4038" s="14" customFormat="1">
      <c r="A4038" s="14"/>
      <c r="B4038" s="244"/>
      <c r="C4038" s="245"/>
      <c r="D4038" s="235" t="s">
        <v>153</v>
      </c>
      <c r="E4038" s="246" t="s">
        <v>19</v>
      </c>
      <c r="F4038" s="247" t="s">
        <v>5704</v>
      </c>
      <c r="G4038" s="245"/>
      <c r="H4038" s="248">
        <v>4.6200000000000001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153</v>
      </c>
      <c r="AU4038" s="254" t="s">
        <v>79</v>
      </c>
      <c r="AV4038" s="14" t="s">
        <v>79</v>
      </c>
      <c r="AW4038" s="14" t="s">
        <v>31</v>
      </c>
      <c r="AX4038" s="14" t="s">
        <v>69</v>
      </c>
      <c r="AY4038" s="254" t="s">
        <v>142</v>
      </c>
    </row>
    <row r="4039" s="14" customFormat="1">
      <c r="A4039" s="14"/>
      <c r="B4039" s="244"/>
      <c r="C4039" s="245"/>
      <c r="D4039" s="235" t="s">
        <v>153</v>
      </c>
      <c r="E4039" s="246" t="s">
        <v>19</v>
      </c>
      <c r="F4039" s="247" t="s">
        <v>5705</v>
      </c>
      <c r="G4039" s="245"/>
      <c r="H4039" s="248">
        <v>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153</v>
      </c>
      <c r="AU4039" s="254" t="s">
        <v>79</v>
      </c>
      <c r="AV4039" s="14" t="s">
        <v>79</v>
      </c>
      <c r="AW4039" s="14" t="s">
        <v>31</v>
      </c>
      <c r="AX4039" s="14" t="s">
        <v>69</v>
      </c>
      <c r="AY4039" s="254" t="s">
        <v>142</v>
      </c>
    </row>
    <row r="4040" s="14" customFormat="1">
      <c r="A4040" s="14"/>
      <c r="B4040" s="244"/>
      <c r="C4040" s="245"/>
      <c r="D4040" s="235" t="s">
        <v>153</v>
      </c>
      <c r="E4040" s="246" t="s">
        <v>19</v>
      </c>
      <c r="F4040" s="247" t="s">
        <v>5706</v>
      </c>
      <c r="G4040" s="245"/>
      <c r="H4040" s="248">
        <v>-0.17999999999999999</v>
      </c>
      <c r="I4040" s="249"/>
      <c r="J4040" s="245"/>
      <c r="K4040" s="245"/>
      <c r="L4040" s="250"/>
      <c r="M4040" s="251"/>
      <c r="N4040" s="252"/>
      <c r="O4040" s="252"/>
      <c r="P4040" s="252"/>
      <c r="Q4040" s="252"/>
      <c r="R4040" s="252"/>
      <c r="S4040" s="252"/>
      <c r="T4040" s="25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4" t="s">
        <v>153</v>
      </c>
      <c r="AU4040" s="254" t="s">
        <v>79</v>
      </c>
      <c r="AV4040" s="14" t="s">
        <v>79</v>
      </c>
      <c r="AW4040" s="14" t="s">
        <v>31</v>
      </c>
      <c r="AX4040" s="14" t="s">
        <v>69</v>
      </c>
      <c r="AY4040" s="254" t="s">
        <v>142</v>
      </c>
    </row>
    <row r="4041" s="13" customFormat="1">
      <c r="A4041" s="13"/>
      <c r="B4041" s="233"/>
      <c r="C4041" s="234"/>
      <c r="D4041" s="235" t="s">
        <v>153</v>
      </c>
      <c r="E4041" s="236" t="s">
        <v>19</v>
      </c>
      <c r="F4041" s="237" t="s">
        <v>595</v>
      </c>
      <c r="G4041" s="234"/>
      <c r="H4041" s="236" t="s">
        <v>19</v>
      </c>
      <c r="I4041" s="238"/>
      <c r="J4041" s="234"/>
      <c r="K4041" s="234"/>
      <c r="L4041" s="239"/>
      <c r="M4041" s="240"/>
      <c r="N4041" s="241"/>
      <c r="O4041" s="241"/>
      <c r="P4041" s="241"/>
      <c r="Q4041" s="241"/>
      <c r="R4041" s="241"/>
      <c r="S4041" s="241"/>
      <c r="T4041" s="242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3" t="s">
        <v>153</v>
      </c>
      <c r="AU4041" s="243" t="s">
        <v>79</v>
      </c>
      <c r="AV4041" s="13" t="s">
        <v>77</v>
      </c>
      <c r="AW4041" s="13" t="s">
        <v>31</v>
      </c>
      <c r="AX4041" s="13" t="s">
        <v>69</v>
      </c>
      <c r="AY4041" s="243" t="s">
        <v>142</v>
      </c>
    </row>
    <row r="4042" s="14" customFormat="1">
      <c r="A4042" s="14"/>
      <c r="B4042" s="244"/>
      <c r="C4042" s="245"/>
      <c r="D4042" s="235" t="s">
        <v>153</v>
      </c>
      <c r="E4042" s="246" t="s">
        <v>19</v>
      </c>
      <c r="F4042" s="247" t="s">
        <v>5707</v>
      </c>
      <c r="G4042" s="245"/>
      <c r="H4042" s="248">
        <v>3.9900000000000002</v>
      </c>
      <c r="I4042" s="249"/>
      <c r="J4042" s="245"/>
      <c r="K4042" s="245"/>
      <c r="L4042" s="250"/>
      <c r="M4042" s="251"/>
      <c r="N4042" s="252"/>
      <c r="O4042" s="252"/>
      <c r="P4042" s="252"/>
      <c r="Q4042" s="252"/>
      <c r="R4042" s="252"/>
      <c r="S4042" s="252"/>
      <c r="T4042" s="253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4" t="s">
        <v>153</v>
      </c>
      <c r="AU4042" s="254" t="s">
        <v>79</v>
      </c>
      <c r="AV4042" s="14" t="s">
        <v>79</v>
      </c>
      <c r="AW4042" s="14" t="s">
        <v>31</v>
      </c>
      <c r="AX4042" s="14" t="s">
        <v>69</v>
      </c>
      <c r="AY4042" s="254" t="s">
        <v>142</v>
      </c>
    </row>
    <row r="4043" s="14" customFormat="1">
      <c r="A4043" s="14"/>
      <c r="B4043" s="244"/>
      <c r="C4043" s="245"/>
      <c r="D4043" s="235" t="s">
        <v>153</v>
      </c>
      <c r="E4043" s="246" t="s">
        <v>19</v>
      </c>
      <c r="F4043" s="247" t="s">
        <v>5708</v>
      </c>
      <c r="G4043" s="245"/>
      <c r="H4043" s="248">
        <v>1.3380000000000001</v>
      </c>
      <c r="I4043" s="249"/>
      <c r="J4043" s="245"/>
      <c r="K4043" s="245"/>
      <c r="L4043" s="250"/>
      <c r="M4043" s="251"/>
      <c r="N4043" s="252"/>
      <c r="O4043" s="252"/>
      <c r="P4043" s="252"/>
      <c r="Q4043" s="252"/>
      <c r="R4043" s="252"/>
      <c r="S4043" s="252"/>
      <c r="T4043" s="253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4" t="s">
        <v>153</v>
      </c>
      <c r="AU4043" s="254" t="s">
        <v>79</v>
      </c>
      <c r="AV4043" s="14" t="s">
        <v>79</v>
      </c>
      <c r="AW4043" s="14" t="s">
        <v>31</v>
      </c>
      <c r="AX4043" s="14" t="s">
        <v>69</v>
      </c>
      <c r="AY4043" s="254" t="s">
        <v>142</v>
      </c>
    </row>
    <row r="4044" s="13" customFormat="1">
      <c r="A4044" s="13"/>
      <c r="B4044" s="233"/>
      <c r="C4044" s="234"/>
      <c r="D4044" s="235" t="s">
        <v>153</v>
      </c>
      <c r="E4044" s="236" t="s">
        <v>19</v>
      </c>
      <c r="F4044" s="237" t="s">
        <v>590</v>
      </c>
      <c r="G4044" s="234"/>
      <c r="H4044" s="236" t="s">
        <v>19</v>
      </c>
      <c r="I4044" s="238"/>
      <c r="J4044" s="234"/>
      <c r="K4044" s="234"/>
      <c r="L4044" s="239"/>
      <c r="M4044" s="240"/>
      <c r="N4044" s="241"/>
      <c r="O4044" s="241"/>
      <c r="P4044" s="241"/>
      <c r="Q4044" s="241"/>
      <c r="R4044" s="241"/>
      <c r="S4044" s="241"/>
      <c r="T4044" s="242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3" t="s">
        <v>153</v>
      </c>
      <c r="AU4044" s="243" t="s">
        <v>79</v>
      </c>
      <c r="AV4044" s="13" t="s">
        <v>77</v>
      </c>
      <c r="AW4044" s="13" t="s">
        <v>31</v>
      </c>
      <c r="AX4044" s="13" t="s">
        <v>69</v>
      </c>
      <c r="AY4044" s="243" t="s">
        <v>142</v>
      </c>
    </row>
    <row r="4045" s="14" customFormat="1">
      <c r="A4045" s="14"/>
      <c r="B4045" s="244"/>
      <c r="C4045" s="245"/>
      <c r="D4045" s="235" t="s">
        <v>153</v>
      </c>
      <c r="E4045" s="246" t="s">
        <v>19</v>
      </c>
      <c r="F4045" s="247" t="s">
        <v>5709</v>
      </c>
      <c r="G4045" s="245"/>
      <c r="H4045" s="248">
        <v>4.2000000000000002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153</v>
      </c>
      <c r="AU4045" s="254" t="s">
        <v>79</v>
      </c>
      <c r="AV4045" s="14" t="s">
        <v>79</v>
      </c>
      <c r="AW4045" s="14" t="s">
        <v>31</v>
      </c>
      <c r="AX4045" s="14" t="s">
        <v>69</v>
      </c>
      <c r="AY4045" s="254" t="s">
        <v>142</v>
      </c>
    </row>
    <row r="4046" s="14" customFormat="1">
      <c r="A4046" s="14"/>
      <c r="B4046" s="244"/>
      <c r="C4046" s="245"/>
      <c r="D4046" s="235" t="s">
        <v>153</v>
      </c>
      <c r="E4046" s="246" t="s">
        <v>19</v>
      </c>
      <c r="F4046" s="247" t="s">
        <v>5710</v>
      </c>
      <c r="G4046" s="245"/>
      <c r="H4046" s="248">
        <v>0.98199999999999998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153</v>
      </c>
      <c r="AU4046" s="254" t="s">
        <v>79</v>
      </c>
      <c r="AV4046" s="14" t="s">
        <v>79</v>
      </c>
      <c r="AW4046" s="14" t="s">
        <v>31</v>
      </c>
      <c r="AX4046" s="14" t="s">
        <v>69</v>
      </c>
      <c r="AY4046" s="254" t="s">
        <v>142</v>
      </c>
    </row>
    <row r="4047" s="14" customFormat="1">
      <c r="A4047" s="14"/>
      <c r="B4047" s="244"/>
      <c r="C4047" s="245"/>
      <c r="D4047" s="235" t="s">
        <v>153</v>
      </c>
      <c r="E4047" s="246" t="s">
        <v>19</v>
      </c>
      <c r="F4047" s="247" t="s">
        <v>5711</v>
      </c>
      <c r="G4047" s="245"/>
      <c r="H4047" s="248">
        <v>-1.3999999999999999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153</v>
      </c>
      <c r="AU4047" s="254" t="s">
        <v>79</v>
      </c>
      <c r="AV4047" s="14" t="s">
        <v>79</v>
      </c>
      <c r="AW4047" s="14" t="s">
        <v>31</v>
      </c>
      <c r="AX4047" s="14" t="s">
        <v>69</v>
      </c>
      <c r="AY4047" s="254" t="s">
        <v>142</v>
      </c>
    </row>
    <row r="4048" s="13" customFormat="1">
      <c r="A4048" s="13"/>
      <c r="B4048" s="233"/>
      <c r="C4048" s="234"/>
      <c r="D4048" s="235" t="s">
        <v>153</v>
      </c>
      <c r="E4048" s="236" t="s">
        <v>19</v>
      </c>
      <c r="F4048" s="237" t="s">
        <v>585</v>
      </c>
      <c r="G4048" s="234"/>
      <c r="H4048" s="236" t="s">
        <v>19</v>
      </c>
      <c r="I4048" s="238"/>
      <c r="J4048" s="234"/>
      <c r="K4048" s="234"/>
      <c r="L4048" s="239"/>
      <c r="M4048" s="240"/>
      <c r="N4048" s="241"/>
      <c r="O4048" s="241"/>
      <c r="P4048" s="241"/>
      <c r="Q4048" s="241"/>
      <c r="R4048" s="241"/>
      <c r="S4048" s="241"/>
      <c r="T4048" s="242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3" t="s">
        <v>153</v>
      </c>
      <c r="AU4048" s="243" t="s">
        <v>79</v>
      </c>
      <c r="AV4048" s="13" t="s">
        <v>77</v>
      </c>
      <c r="AW4048" s="13" t="s">
        <v>31</v>
      </c>
      <c r="AX4048" s="13" t="s">
        <v>69</v>
      </c>
      <c r="AY4048" s="243" t="s">
        <v>142</v>
      </c>
    </row>
    <row r="4049" s="14" customFormat="1">
      <c r="A4049" s="14"/>
      <c r="B4049" s="244"/>
      <c r="C4049" s="245"/>
      <c r="D4049" s="235" t="s">
        <v>153</v>
      </c>
      <c r="E4049" s="246" t="s">
        <v>19</v>
      </c>
      <c r="F4049" s="247" t="s">
        <v>5712</v>
      </c>
      <c r="G4049" s="245"/>
      <c r="H4049" s="248">
        <v>1.7</v>
      </c>
      <c r="I4049" s="249"/>
      <c r="J4049" s="245"/>
      <c r="K4049" s="245"/>
      <c r="L4049" s="250"/>
      <c r="M4049" s="251"/>
      <c r="N4049" s="252"/>
      <c r="O4049" s="252"/>
      <c r="P4049" s="252"/>
      <c r="Q4049" s="252"/>
      <c r="R4049" s="252"/>
      <c r="S4049" s="252"/>
      <c r="T4049" s="253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4" t="s">
        <v>153</v>
      </c>
      <c r="AU4049" s="254" t="s">
        <v>79</v>
      </c>
      <c r="AV4049" s="14" t="s">
        <v>79</v>
      </c>
      <c r="AW4049" s="14" t="s">
        <v>31</v>
      </c>
      <c r="AX4049" s="14" t="s">
        <v>69</v>
      </c>
      <c r="AY4049" s="254" t="s">
        <v>142</v>
      </c>
    </row>
    <row r="4050" s="14" customFormat="1">
      <c r="A4050" s="14"/>
      <c r="B4050" s="244"/>
      <c r="C4050" s="245"/>
      <c r="D4050" s="235" t="s">
        <v>153</v>
      </c>
      <c r="E4050" s="246" t="s">
        <v>19</v>
      </c>
      <c r="F4050" s="247" t="s">
        <v>5713</v>
      </c>
      <c r="G4050" s="245"/>
      <c r="H4050" s="248">
        <v>1.488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153</v>
      </c>
      <c r="AU4050" s="254" t="s">
        <v>79</v>
      </c>
      <c r="AV4050" s="14" t="s">
        <v>79</v>
      </c>
      <c r="AW4050" s="14" t="s">
        <v>31</v>
      </c>
      <c r="AX4050" s="14" t="s">
        <v>69</v>
      </c>
      <c r="AY4050" s="254" t="s">
        <v>142</v>
      </c>
    </row>
    <row r="4051" s="14" customFormat="1">
      <c r="A4051" s="14"/>
      <c r="B4051" s="244"/>
      <c r="C4051" s="245"/>
      <c r="D4051" s="235" t="s">
        <v>153</v>
      </c>
      <c r="E4051" s="246" t="s">
        <v>19</v>
      </c>
      <c r="F4051" s="247" t="s">
        <v>5697</v>
      </c>
      <c r="G4051" s="245"/>
      <c r="H4051" s="248">
        <v>-0.14000000000000001</v>
      </c>
      <c r="I4051" s="249"/>
      <c r="J4051" s="245"/>
      <c r="K4051" s="245"/>
      <c r="L4051" s="250"/>
      <c r="M4051" s="251"/>
      <c r="N4051" s="252"/>
      <c r="O4051" s="252"/>
      <c r="P4051" s="252"/>
      <c r="Q4051" s="252"/>
      <c r="R4051" s="252"/>
      <c r="S4051" s="252"/>
      <c r="T4051" s="253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4" t="s">
        <v>153</v>
      </c>
      <c r="AU4051" s="254" t="s">
        <v>79</v>
      </c>
      <c r="AV4051" s="14" t="s">
        <v>79</v>
      </c>
      <c r="AW4051" s="14" t="s">
        <v>31</v>
      </c>
      <c r="AX4051" s="14" t="s">
        <v>69</v>
      </c>
      <c r="AY4051" s="254" t="s">
        <v>142</v>
      </c>
    </row>
    <row r="4052" s="14" customFormat="1">
      <c r="A4052" s="14"/>
      <c r="B4052" s="244"/>
      <c r="C4052" s="245"/>
      <c r="D4052" s="235" t="s">
        <v>153</v>
      </c>
      <c r="E4052" s="246" t="s">
        <v>19</v>
      </c>
      <c r="F4052" s="247" t="s">
        <v>5709</v>
      </c>
      <c r="G4052" s="245"/>
      <c r="H4052" s="248">
        <v>4.2000000000000002</v>
      </c>
      <c r="I4052" s="249"/>
      <c r="J4052" s="245"/>
      <c r="K4052" s="245"/>
      <c r="L4052" s="250"/>
      <c r="M4052" s="251"/>
      <c r="N4052" s="252"/>
      <c r="O4052" s="252"/>
      <c r="P4052" s="252"/>
      <c r="Q4052" s="252"/>
      <c r="R4052" s="252"/>
      <c r="S4052" s="252"/>
      <c r="T4052" s="253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4" t="s">
        <v>153</v>
      </c>
      <c r="AU4052" s="254" t="s">
        <v>79</v>
      </c>
      <c r="AV4052" s="14" t="s">
        <v>79</v>
      </c>
      <c r="AW4052" s="14" t="s">
        <v>31</v>
      </c>
      <c r="AX4052" s="14" t="s">
        <v>69</v>
      </c>
      <c r="AY4052" s="254" t="s">
        <v>142</v>
      </c>
    </row>
    <row r="4053" s="13" customFormat="1">
      <c r="A4053" s="13"/>
      <c r="B4053" s="233"/>
      <c r="C4053" s="234"/>
      <c r="D4053" s="235" t="s">
        <v>153</v>
      </c>
      <c r="E4053" s="236" t="s">
        <v>19</v>
      </c>
      <c r="F4053" s="237" t="s">
        <v>521</v>
      </c>
      <c r="G4053" s="234"/>
      <c r="H4053" s="236" t="s">
        <v>19</v>
      </c>
      <c r="I4053" s="238"/>
      <c r="J4053" s="234"/>
      <c r="K4053" s="234"/>
      <c r="L4053" s="239"/>
      <c r="M4053" s="240"/>
      <c r="N4053" s="241"/>
      <c r="O4053" s="241"/>
      <c r="P4053" s="241"/>
      <c r="Q4053" s="241"/>
      <c r="R4053" s="241"/>
      <c r="S4053" s="241"/>
      <c r="T4053" s="242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3" t="s">
        <v>153</v>
      </c>
      <c r="AU4053" s="243" t="s">
        <v>79</v>
      </c>
      <c r="AV4053" s="13" t="s">
        <v>77</v>
      </c>
      <c r="AW4053" s="13" t="s">
        <v>31</v>
      </c>
      <c r="AX4053" s="13" t="s">
        <v>69</v>
      </c>
      <c r="AY4053" s="243" t="s">
        <v>142</v>
      </c>
    </row>
    <row r="4054" s="14" customFormat="1">
      <c r="A4054" s="14"/>
      <c r="B4054" s="244"/>
      <c r="C4054" s="245"/>
      <c r="D4054" s="235" t="s">
        <v>153</v>
      </c>
      <c r="E4054" s="246" t="s">
        <v>19</v>
      </c>
      <c r="F4054" s="247" t="s">
        <v>5714</v>
      </c>
      <c r="G4054" s="245"/>
      <c r="H4054" s="248">
        <v>5.8799999999999999</v>
      </c>
      <c r="I4054" s="249"/>
      <c r="J4054" s="245"/>
      <c r="K4054" s="245"/>
      <c r="L4054" s="250"/>
      <c r="M4054" s="251"/>
      <c r="N4054" s="252"/>
      <c r="O4054" s="252"/>
      <c r="P4054" s="252"/>
      <c r="Q4054" s="252"/>
      <c r="R4054" s="252"/>
      <c r="S4054" s="252"/>
      <c r="T4054" s="253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4" t="s">
        <v>153</v>
      </c>
      <c r="AU4054" s="254" t="s">
        <v>79</v>
      </c>
      <c r="AV4054" s="14" t="s">
        <v>79</v>
      </c>
      <c r="AW4054" s="14" t="s">
        <v>31</v>
      </c>
      <c r="AX4054" s="14" t="s">
        <v>69</v>
      </c>
      <c r="AY4054" s="254" t="s">
        <v>142</v>
      </c>
    </row>
    <row r="4055" s="14" customFormat="1">
      <c r="A4055" s="14"/>
      <c r="B4055" s="244"/>
      <c r="C4055" s="245"/>
      <c r="D4055" s="235" t="s">
        <v>153</v>
      </c>
      <c r="E4055" s="246" t="s">
        <v>19</v>
      </c>
      <c r="F4055" s="247" t="s">
        <v>5715</v>
      </c>
      <c r="G4055" s="245"/>
      <c r="H4055" s="248">
        <v>0.22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153</v>
      </c>
      <c r="AU4055" s="254" t="s">
        <v>79</v>
      </c>
      <c r="AV4055" s="14" t="s">
        <v>79</v>
      </c>
      <c r="AW4055" s="14" t="s">
        <v>31</v>
      </c>
      <c r="AX4055" s="14" t="s">
        <v>69</v>
      </c>
      <c r="AY4055" s="254" t="s">
        <v>142</v>
      </c>
    </row>
    <row r="4056" s="14" customFormat="1">
      <c r="A4056" s="14"/>
      <c r="B4056" s="244"/>
      <c r="C4056" s="245"/>
      <c r="D4056" s="235" t="s">
        <v>153</v>
      </c>
      <c r="E4056" s="246" t="s">
        <v>19</v>
      </c>
      <c r="F4056" s="247" t="s">
        <v>5716</v>
      </c>
      <c r="G4056" s="245"/>
      <c r="H4056" s="248">
        <v>1.1539999999999999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153</v>
      </c>
      <c r="AU4056" s="254" t="s">
        <v>79</v>
      </c>
      <c r="AV4056" s="14" t="s">
        <v>79</v>
      </c>
      <c r="AW4056" s="14" t="s">
        <v>31</v>
      </c>
      <c r="AX4056" s="14" t="s">
        <v>69</v>
      </c>
      <c r="AY4056" s="254" t="s">
        <v>142</v>
      </c>
    </row>
    <row r="4057" s="14" customFormat="1">
      <c r="A4057" s="14"/>
      <c r="B4057" s="244"/>
      <c r="C4057" s="245"/>
      <c r="D4057" s="235" t="s">
        <v>153</v>
      </c>
      <c r="E4057" s="246" t="s">
        <v>19</v>
      </c>
      <c r="F4057" s="247" t="s">
        <v>5697</v>
      </c>
      <c r="G4057" s="245"/>
      <c r="H4057" s="248">
        <v>-0.14000000000000001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153</v>
      </c>
      <c r="AU4057" s="254" t="s">
        <v>79</v>
      </c>
      <c r="AV4057" s="14" t="s">
        <v>79</v>
      </c>
      <c r="AW4057" s="14" t="s">
        <v>31</v>
      </c>
      <c r="AX4057" s="14" t="s">
        <v>69</v>
      </c>
      <c r="AY4057" s="254" t="s">
        <v>142</v>
      </c>
    </row>
    <row r="4058" s="13" customFormat="1">
      <c r="A4058" s="13"/>
      <c r="B4058" s="233"/>
      <c r="C4058" s="234"/>
      <c r="D4058" s="235" t="s">
        <v>153</v>
      </c>
      <c r="E4058" s="236" t="s">
        <v>19</v>
      </c>
      <c r="F4058" s="237" t="s">
        <v>2413</v>
      </c>
      <c r="G4058" s="234"/>
      <c r="H4058" s="236" t="s">
        <v>19</v>
      </c>
      <c r="I4058" s="238"/>
      <c r="J4058" s="234"/>
      <c r="K4058" s="234"/>
      <c r="L4058" s="239"/>
      <c r="M4058" s="240"/>
      <c r="N4058" s="241"/>
      <c r="O4058" s="241"/>
      <c r="P4058" s="241"/>
      <c r="Q4058" s="241"/>
      <c r="R4058" s="241"/>
      <c r="S4058" s="241"/>
      <c r="T4058" s="242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3" t="s">
        <v>153</v>
      </c>
      <c r="AU4058" s="243" t="s">
        <v>79</v>
      </c>
      <c r="AV4058" s="13" t="s">
        <v>77</v>
      </c>
      <c r="AW4058" s="13" t="s">
        <v>31</v>
      </c>
      <c r="AX4058" s="13" t="s">
        <v>69</v>
      </c>
      <c r="AY4058" s="243" t="s">
        <v>142</v>
      </c>
    </row>
    <row r="4059" s="14" customFormat="1">
      <c r="A4059" s="14"/>
      <c r="B4059" s="244"/>
      <c r="C4059" s="245"/>
      <c r="D4059" s="235" t="s">
        <v>153</v>
      </c>
      <c r="E4059" s="246" t="s">
        <v>19</v>
      </c>
      <c r="F4059" s="247" t="s">
        <v>5709</v>
      </c>
      <c r="G4059" s="245"/>
      <c r="H4059" s="248">
        <v>4.2000000000000002</v>
      </c>
      <c r="I4059" s="249"/>
      <c r="J4059" s="245"/>
      <c r="K4059" s="245"/>
      <c r="L4059" s="250"/>
      <c r="M4059" s="251"/>
      <c r="N4059" s="252"/>
      <c r="O4059" s="252"/>
      <c r="P4059" s="252"/>
      <c r="Q4059" s="252"/>
      <c r="R4059" s="252"/>
      <c r="S4059" s="252"/>
      <c r="T4059" s="253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4" t="s">
        <v>153</v>
      </c>
      <c r="AU4059" s="254" t="s">
        <v>79</v>
      </c>
      <c r="AV4059" s="14" t="s">
        <v>79</v>
      </c>
      <c r="AW4059" s="14" t="s">
        <v>31</v>
      </c>
      <c r="AX4059" s="14" t="s">
        <v>69</v>
      </c>
      <c r="AY4059" s="254" t="s">
        <v>142</v>
      </c>
    </row>
    <row r="4060" s="14" customFormat="1">
      <c r="A4060" s="14"/>
      <c r="B4060" s="244"/>
      <c r="C4060" s="245"/>
      <c r="D4060" s="235" t="s">
        <v>153</v>
      </c>
      <c r="E4060" s="246" t="s">
        <v>19</v>
      </c>
      <c r="F4060" s="247" t="s">
        <v>5717</v>
      </c>
      <c r="G4060" s="245"/>
      <c r="H4060" s="248">
        <v>0.17999999999999999</v>
      </c>
      <c r="I4060" s="249"/>
      <c r="J4060" s="245"/>
      <c r="K4060" s="245"/>
      <c r="L4060" s="250"/>
      <c r="M4060" s="251"/>
      <c r="N4060" s="252"/>
      <c r="O4060" s="252"/>
      <c r="P4060" s="252"/>
      <c r="Q4060" s="252"/>
      <c r="R4060" s="252"/>
      <c r="S4060" s="252"/>
      <c r="T4060" s="253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4" t="s">
        <v>153</v>
      </c>
      <c r="AU4060" s="254" t="s">
        <v>79</v>
      </c>
      <c r="AV4060" s="14" t="s">
        <v>79</v>
      </c>
      <c r="AW4060" s="14" t="s">
        <v>31</v>
      </c>
      <c r="AX4060" s="14" t="s">
        <v>69</v>
      </c>
      <c r="AY4060" s="254" t="s">
        <v>142</v>
      </c>
    </row>
    <row r="4061" s="14" customFormat="1">
      <c r="A4061" s="14"/>
      <c r="B4061" s="244"/>
      <c r="C4061" s="245"/>
      <c r="D4061" s="235" t="s">
        <v>153</v>
      </c>
      <c r="E4061" s="246" t="s">
        <v>19</v>
      </c>
      <c r="F4061" s="247" t="s">
        <v>5718</v>
      </c>
      <c r="G4061" s="245"/>
      <c r="H4061" s="248">
        <v>1.488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153</v>
      </c>
      <c r="AU4061" s="254" t="s">
        <v>79</v>
      </c>
      <c r="AV4061" s="14" t="s">
        <v>79</v>
      </c>
      <c r="AW4061" s="14" t="s">
        <v>31</v>
      </c>
      <c r="AX4061" s="14" t="s">
        <v>69</v>
      </c>
      <c r="AY4061" s="254" t="s">
        <v>142</v>
      </c>
    </row>
    <row r="4062" s="14" customFormat="1">
      <c r="A4062" s="14"/>
      <c r="B4062" s="244"/>
      <c r="C4062" s="245"/>
      <c r="D4062" s="235" t="s">
        <v>153</v>
      </c>
      <c r="E4062" s="246" t="s">
        <v>19</v>
      </c>
      <c r="F4062" s="247" t="s">
        <v>5719</v>
      </c>
      <c r="G4062" s="245"/>
      <c r="H4062" s="248">
        <v>-0.16</v>
      </c>
      <c r="I4062" s="249"/>
      <c r="J4062" s="245"/>
      <c r="K4062" s="245"/>
      <c r="L4062" s="250"/>
      <c r="M4062" s="251"/>
      <c r="N4062" s="252"/>
      <c r="O4062" s="252"/>
      <c r="P4062" s="252"/>
      <c r="Q4062" s="252"/>
      <c r="R4062" s="252"/>
      <c r="S4062" s="252"/>
      <c r="T4062" s="253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4" t="s">
        <v>153</v>
      </c>
      <c r="AU4062" s="254" t="s">
        <v>79</v>
      </c>
      <c r="AV4062" s="14" t="s">
        <v>79</v>
      </c>
      <c r="AW4062" s="14" t="s">
        <v>31</v>
      </c>
      <c r="AX4062" s="14" t="s">
        <v>69</v>
      </c>
      <c r="AY4062" s="254" t="s">
        <v>142</v>
      </c>
    </row>
    <row r="4063" s="13" customFormat="1">
      <c r="A4063" s="13"/>
      <c r="B4063" s="233"/>
      <c r="C4063" s="234"/>
      <c r="D4063" s="235" t="s">
        <v>153</v>
      </c>
      <c r="E4063" s="236" t="s">
        <v>19</v>
      </c>
      <c r="F4063" s="237" t="s">
        <v>2418</v>
      </c>
      <c r="G4063" s="234"/>
      <c r="H4063" s="236" t="s">
        <v>19</v>
      </c>
      <c r="I4063" s="238"/>
      <c r="J4063" s="234"/>
      <c r="K4063" s="234"/>
      <c r="L4063" s="239"/>
      <c r="M4063" s="240"/>
      <c r="N4063" s="241"/>
      <c r="O4063" s="241"/>
      <c r="P4063" s="241"/>
      <c r="Q4063" s="241"/>
      <c r="R4063" s="241"/>
      <c r="S4063" s="241"/>
      <c r="T4063" s="242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3" t="s">
        <v>153</v>
      </c>
      <c r="AU4063" s="243" t="s">
        <v>79</v>
      </c>
      <c r="AV4063" s="13" t="s">
        <v>77</v>
      </c>
      <c r="AW4063" s="13" t="s">
        <v>31</v>
      </c>
      <c r="AX4063" s="13" t="s">
        <v>69</v>
      </c>
      <c r="AY4063" s="243" t="s">
        <v>142</v>
      </c>
    </row>
    <row r="4064" s="14" customFormat="1">
      <c r="A4064" s="14"/>
      <c r="B4064" s="244"/>
      <c r="C4064" s="245"/>
      <c r="D4064" s="235" t="s">
        <v>153</v>
      </c>
      <c r="E4064" s="246" t="s">
        <v>19</v>
      </c>
      <c r="F4064" s="247" t="s">
        <v>5720</v>
      </c>
      <c r="G4064" s="245"/>
      <c r="H4064" s="248">
        <v>4.0949999999999998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153</v>
      </c>
      <c r="AU4064" s="254" t="s">
        <v>79</v>
      </c>
      <c r="AV4064" s="14" t="s">
        <v>79</v>
      </c>
      <c r="AW4064" s="14" t="s">
        <v>31</v>
      </c>
      <c r="AX4064" s="14" t="s">
        <v>69</v>
      </c>
      <c r="AY4064" s="254" t="s">
        <v>142</v>
      </c>
    </row>
    <row r="4065" s="14" customFormat="1">
      <c r="A4065" s="14"/>
      <c r="B4065" s="244"/>
      <c r="C4065" s="245"/>
      <c r="D4065" s="235" t="s">
        <v>153</v>
      </c>
      <c r="E4065" s="246" t="s">
        <v>19</v>
      </c>
      <c r="F4065" s="247" t="s">
        <v>5721</v>
      </c>
      <c r="G4065" s="245"/>
      <c r="H4065" s="248">
        <v>1.8999999999999999</v>
      </c>
      <c r="I4065" s="249"/>
      <c r="J4065" s="245"/>
      <c r="K4065" s="245"/>
      <c r="L4065" s="250"/>
      <c r="M4065" s="251"/>
      <c r="N4065" s="252"/>
      <c r="O4065" s="252"/>
      <c r="P4065" s="252"/>
      <c r="Q4065" s="252"/>
      <c r="R4065" s="252"/>
      <c r="S4065" s="252"/>
      <c r="T4065" s="253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4" t="s">
        <v>153</v>
      </c>
      <c r="AU4065" s="254" t="s">
        <v>79</v>
      </c>
      <c r="AV4065" s="14" t="s">
        <v>79</v>
      </c>
      <c r="AW4065" s="14" t="s">
        <v>31</v>
      </c>
      <c r="AX4065" s="14" t="s">
        <v>69</v>
      </c>
      <c r="AY4065" s="254" t="s">
        <v>142</v>
      </c>
    </row>
    <row r="4066" s="14" customFormat="1">
      <c r="A4066" s="14"/>
      <c r="B4066" s="244"/>
      <c r="C4066" s="245"/>
      <c r="D4066" s="235" t="s">
        <v>153</v>
      </c>
      <c r="E4066" s="246" t="s">
        <v>19</v>
      </c>
      <c r="F4066" s="247" t="s">
        <v>5719</v>
      </c>
      <c r="G4066" s="245"/>
      <c r="H4066" s="248">
        <v>-0.16</v>
      </c>
      <c r="I4066" s="249"/>
      <c r="J4066" s="245"/>
      <c r="K4066" s="245"/>
      <c r="L4066" s="250"/>
      <c r="M4066" s="251"/>
      <c r="N4066" s="252"/>
      <c r="O4066" s="252"/>
      <c r="P4066" s="252"/>
      <c r="Q4066" s="252"/>
      <c r="R4066" s="252"/>
      <c r="S4066" s="252"/>
      <c r="T4066" s="253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4" t="s">
        <v>153</v>
      </c>
      <c r="AU4066" s="254" t="s">
        <v>79</v>
      </c>
      <c r="AV4066" s="14" t="s">
        <v>79</v>
      </c>
      <c r="AW4066" s="14" t="s">
        <v>31</v>
      </c>
      <c r="AX4066" s="14" t="s">
        <v>69</v>
      </c>
      <c r="AY4066" s="254" t="s">
        <v>142</v>
      </c>
    </row>
    <row r="4067" s="13" customFormat="1">
      <c r="A4067" s="13"/>
      <c r="B4067" s="233"/>
      <c r="C4067" s="234"/>
      <c r="D4067" s="235" t="s">
        <v>153</v>
      </c>
      <c r="E4067" s="236" t="s">
        <v>19</v>
      </c>
      <c r="F4067" s="237" t="s">
        <v>2112</v>
      </c>
      <c r="G4067" s="234"/>
      <c r="H4067" s="236" t="s">
        <v>19</v>
      </c>
      <c r="I4067" s="238"/>
      <c r="J4067" s="234"/>
      <c r="K4067" s="234"/>
      <c r="L4067" s="239"/>
      <c r="M4067" s="240"/>
      <c r="N4067" s="241"/>
      <c r="O4067" s="241"/>
      <c r="P4067" s="241"/>
      <c r="Q4067" s="241"/>
      <c r="R4067" s="241"/>
      <c r="S4067" s="241"/>
      <c r="T4067" s="242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43" t="s">
        <v>153</v>
      </c>
      <c r="AU4067" s="243" t="s">
        <v>79</v>
      </c>
      <c r="AV4067" s="13" t="s">
        <v>77</v>
      </c>
      <c r="AW4067" s="13" t="s">
        <v>31</v>
      </c>
      <c r="AX4067" s="13" t="s">
        <v>69</v>
      </c>
      <c r="AY4067" s="243" t="s">
        <v>142</v>
      </c>
    </row>
    <row r="4068" s="14" customFormat="1">
      <c r="A4068" s="14"/>
      <c r="B4068" s="244"/>
      <c r="C4068" s="245"/>
      <c r="D4068" s="235" t="s">
        <v>153</v>
      </c>
      <c r="E4068" s="246" t="s">
        <v>19</v>
      </c>
      <c r="F4068" s="247" t="s">
        <v>5720</v>
      </c>
      <c r="G4068" s="245"/>
      <c r="H4068" s="248">
        <v>4.0949999999999998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153</v>
      </c>
      <c r="AU4068" s="254" t="s">
        <v>79</v>
      </c>
      <c r="AV4068" s="14" t="s">
        <v>79</v>
      </c>
      <c r="AW4068" s="14" t="s">
        <v>31</v>
      </c>
      <c r="AX4068" s="14" t="s">
        <v>69</v>
      </c>
      <c r="AY4068" s="254" t="s">
        <v>142</v>
      </c>
    </row>
    <row r="4069" s="14" customFormat="1">
      <c r="A4069" s="14"/>
      <c r="B4069" s="244"/>
      <c r="C4069" s="245"/>
      <c r="D4069" s="235" t="s">
        <v>153</v>
      </c>
      <c r="E4069" s="246" t="s">
        <v>19</v>
      </c>
      <c r="F4069" s="247" t="s">
        <v>5722</v>
      </c>
      <c r="G4069" s="245"/>
      <c r="H4069" s="248">
        <v>1.8999999999999999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153</v>
      </c>
      <c r="AU4069" s="254" t="s">
        <v>79</v>
      </c>
      <c r="AV4069" s="14" t="s">
        <v>79</v>
      </c>
      <c r="AW4069" s="14" t="s">
        <v>31</v>
      </c>
      <c r="AX4069" s="14" t="s">
        <v>69</v>
      </c>
      <c r="AY4069" s="254" t="s">
        <v>142</v>
      </c>
    </row>
    <row r="4070" s="14" customFormat="1">
      <c r="A4070" s="14"/>
      <c r="B4070" s="244"/>
      <c r="C4070" s="245"/>
      <c r="D4070" s="235" t="s">
        <v>153</v>
      </c>
      <c r="E4070" s="246" t="s">
        <v>19</v>
      </c>
      <c r="F4070" s="247" t="s">
        <v>5719</v>
      </c>
      <c r="G4070" s="245"/>
      <c r="H4070" s="248">
        <v>-0.16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153</v>
      </c>
      <c r="AU4070" s="254" t="s">
        <v>79</v>
      </c>
      <c r="AV4070" s="14" t="s">
        <v>79</v>
      </c>
      <c r="AW4070" s="14" t="s">
        <v>31</v>
      </c>
      <c r="AX4070" s="14" t="s">
        <v>69</v>
      </c>
      <c r="AY4070" s="254" t="s">
        <v>142</v>
      </c>
    </row>
    <row r="4071" s="13" customFormat="1">
      <c r="A4071" s="13"/>
      <c r="B4071" s="233"/>
      <c r="C4071" s="234"/>
      <c r="D4071" s="235" t="s">
        <v>153</v>
      </c>
      <c r="E4071" s="236" t="s">
        <v>19</v>
      </c>
      <c r="F4071" s="237" t="s">
        <v>542</v>
      </c>
      <c r="G4071" s="234"/>
      <c r="H4071" s="236" t="s">
        <v>19</v>
      </c>
      <c r="I4071" s="238"/>
      <c r="J4071" s="234"/>
      <c r="K4071" s="234"/>
      <c r="L4071" s="239"/>
      <c r="M4071" s="240"/>
      <c r="N4071" s="241"/>
      <c r="O4071" s="241"/>
      <c r="P4071" s="241"/>
      <c r="Q4071" s="241"/>
      <c r="R4071" s="241"/>
      <c r="S4071" s="241"/>
      <c r="T4071" s="242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3" t="s">
        <v>153</v>
      </c>
      <c r="AU4071" s="243" t="s">
        <v>79</v>
      </c>
      <c r="AV4071" s="13" t="s">
        <v>77</v>
      </c>
      <c r="AW4071" s="13" t="s">
        <v>31</v>
      </c>
      <c r="AX4071" s="13" t="s">
        <v>69</v>
      </c>
      <c r="AY4071" s="243" t="s">
        <v>142</v>
      </c>
    </row>
    <row r="4072" s="13" customFormat="1">
      <c r="A4072" s="13"/>
      <c r="B4072" s="233"/>
      <c r="C4072" s="234"/>
      <c r="D4072" s="235" t="s">
        <v>153</v>
      </c>
      <c r="E4072" s="236" t="s">
        <v>19</v>
      </c>
      <c r="F4072" s="237" t="s">
        <v>555</v>
      </c>
      <c r="G4072" s="234"/>
      <c r="H4072" s="236" t="s">
        <v>19</v>
      </c>
      <c r="I4072" s="238"/>
      <c r="J4072" s="234"/>
      <c r="K4072" s="234"/>
      <c r="L4072" s="239"/>
      <c r="M4072" s="240"/>
      <c r="N4072" s="241"/>
      <c r="O4072" s="241"/>
      <c r="P4072" s="241"/>
      <c r="Q4072" s="241"/>
      <c r="R4072" s="241"/>
      <c r="S4072" s="241"/>
      <c r="T4072" s="242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3" t="s">
        <v>153</v>
      </c>
      <c r="AU4072" s="243" t="s">
        <v>79</v>
      </c>
      <c r="AV4072" s="13" t="s">
        <v>77</v>
      </c>
      <c r="AW4072" s="13" t="s">
        <v>31</v>
      </c>
      <c r="AX4072" s="13" t="s">
        <v>69</v>
      </c>
      <c r="AY4072" s="243" t="s">
        <v>142</v>
      </c>
    </row>
    <row r="4073" s="14" customFormat="1">
      <c r="A4073" s="14"/>
      <c r="B4073" s="244"/>
      <c r="C4073" s="245"/>
      <c r="D4073" s="235" t="s">
        <v>153</v>
      </c>
      <c r="E4073" s="246" t="s">
        <v>19</v>
      </c>
      <c r="F4073" s="247" t="s">
        <v>5723</v>
      </c>
      <c r="G4073" s="245"/>
      <c r="H4073" s="248">
        <v>1.4039999999999999</v>
      </c>
      <c r="I4073" s="249"/>
      <c r="J4073" s="245"/>
      <c r="K4073" s="245"/>
      <c r="L4073" s="250"/>
      <c r="M4073" s="251"/>
      <c r="N4073" s="252"/>
      <c r="O4073" s="252"/>
      <c r="P4073" s="252"/>
      <c r="Q4073" s="252"/>
      <c r="R4073" s="252"/>
      <c r="S4073" s="252"/>
      <c r="T4073" s="253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4" t="s">
        <v>153</v>
      </c>
      <c r="AU4073" s="254" t="s">
        <v>79</v>
      </c>
      <c r="AV4073" s="14" t="s">
        <v>79</v>
      </c>
      <c r="AW4073" s="14" t="s">
        <v>31</v>
      </c>
      <c r="AX4073" s="14" t="s">
        <v>69</v>
      </c>
      <c r="AY4073" s="254" t="s">
        <v>142</v>
      </c>
    </row>
    <row r="4074" s="14" customFormat="1">
      <c r="A4074" s="14"/>
      <c r="B4074" s="244"/>
      <c r="C4074" s="245"/>
      <c r="D4074" s="235" t="s">
        <v>153</v>
      </c>
      <c r="E4074" s="246" t="s">
        <v>19</v>
      </c>
      <c r="F4074" s="247" t="s">
        <v>5697</v>
      </c>
      <c r="G4074" s="245"/>
      <c r="H4074" s="248">
        <v>-0.14000000000000001</v>
      </c>
      <c r="I4074" s="249"/>
      <c r="J4074" s="245"/>
      <c r="K4074" s="245"/>
      <c r="L4074" s="250"/>
      <c r="M4074" s="251"/>
      <c r="N4074" s="252"/>
      <c r="O4074" s="252"/>
      <c r="P4074" s="252"/>
      <c r="Q4074" s="252"/>
      <c r="R4074" s="252"/>
      <c r="S4074" s="252"/>
      <c r="T4074" s="253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4" t="s">
        <v>153</v>
      </c>
      <c r="AU4074" s="254" t="s">
        <v>79</v>
      </c>
      <c r="AV4074" s="14" t="s">
        <v>79</v>
      </c>
      <c r="AW4074" s="14" t="s">
        <v>31</v>
      </c>
      <c r="AX4074" s="14" t="s">
        <v>69</v>
      </c>
      <c r="AY4074" s="254" t="s">
        <v>142</v>
      </c>
    </row>
    <row r="4075" s="13" customFormat="1">
      <c r="A4075" s="13"/>
      <c r="B4075" s="233"/>
      <c r="C4075" s="234"/>
      <c r="D4075" s="235" t="s">
        <v>153</v>
      </c>
      <c r="E4075" s="236" t="s">
        <v>19</v>
      </c>
      <c r="F4075" s="237" t="s">
        <v>553</v>
      </c>
      <c r="G4075" s="234"/>
      <c r="H4075" s="236" t="s">
        <v>19</v>
      </c>
      <c r="I4075" s="238"/>
      <c r="J4075" s="234"/>
      <c r="K4075" s="234"/>
      <c r="L4075" s="239"/>
      <c r="M4075" s="240"/>
      <c r="N4075" s="241"/>
      <c r="O4075" s="241"/>
      <c r="P4075" s="241"/>
      <c r="Q4075" s="241"/>
      <c r="R4075" s="241"/>
      <c r="S4075" s="241"/>
      <c r="T4075" s="242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3" t="s">
        <v>153</v>
      </c>
      <c r="AU4075" s="243" t="s">
        <v>79</v>
      </c>
      <c r="AV4075" s="13" t="s">
        <v>77</v>
      </c>
      <c r="AW4075" s="13" t="s">
        <v>31</v>
      </c>
      <c r="AX4075" s="13" t="s">
        <v>69</v>
      </c>
      <c r="AY4075" s="243" t="s">
        <v>142</v>
      </c>
    </row>
    <row r="4076" s="14" customFormat="1">
      <c r="A4076" s="14"/>
      <c r="B4076" s="244"/>
      <c r="C4076" s="245"/>
      <c r="D4076" s="235" t="s">
        <v>153</v>
      </c>
      <c r="E4076" s="246" t="s">
        <v>19</v>
      </c>
      <c r="F4076" s="247" t="s">
        <v>5724</v>
      </c>
      <c r="G4076" s="245"/>
      <c r="H4076" s="248">
        <v>4.9349999999999996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153</v>
      </c>
      <c r="AU4076" s="254" t="s">
        <v>79</v>
      </c>
      <c r="AV4076" s="14" t="s">
        <v>79</v>
      </c>
      <c r="AW4076" s="14" t="s">
        <v>31</v>
      </c>
      <c r="AX4076" s="14" t="s">
        <v>69</v>
      </c>
      <c r="AY4076" s="254" t="s">
        <v>142</v>
      </c>
    </row>
    <row r="4077" s="14" customFormat="1">
      <c r="A4077" s="14"/>
      <c r="B4077" s="244"/>
      <c r="C4077" s="245"/>
      <c r="D4077" s="235" t="s">
        <v>153</v>
      </c>
      <c r="E4077" s="246" t="s">
        <v>19</v>
      </c>
      <c r="F4077" s="247" t="s">
        <v>5725</v>
      </c>
      <c r="G4077" s="245"/>
      <c r="H4077" s="248">
        <v>1.8839999999999999</v>
      </c>
      <c r="I4077" s="249"/>
      <c r="J4077" s="245"/>
      <c r="K4077" s="245"/>
      <c r="L4077" s="250"/>
      <c r="M4077" s="251"/>
      <c r="N4077" s="252"/>
      <c r="O4077" s="252"/>
      <c r="P4077" s="252"/>
      <c r="Q4077" s="252"/>
      <c r="R4077" s="252"/>
      <c r="S4077" s="252"/>
      <c r="T4077" s="253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4" t="s">
        <v>153</v>
      </c>
      <c r="AU4077" s="254" t="s">
        <v>79</v>
      </c>
      <c r="AV4077" s="14" t="s">
        <v>79</v>
      </c>
      <c r="AW4077" s="14" t="s">
        <v>31</v>
      </c>
      <c r="AX4077" s="14" t="s">
        <v>69</v>
      </c>
      <c r="AY4077" s="254" t="s">
        <v>142</v>
      </c>
    </row>
    <row r="4078" s="14" customFormat="1">
      <c r="A4078" s="14"/>
      <c r="B4078" s="244"/>
      <c r="C4078" s="245"/>
      <c r="D4078" s="235" t="s">
        <v>153</v>
      </c>
      <c r="E4078" s="246" t="s">
        <v>19</v>
      </c>
      <c r="F4078" s="247" t="s">
        <v>5719</v>
      </c>
      <c r="G4078" s="245"/>
      <c r="H4078" s="248">
        <v>-0.16</v>
      </c>
      <c r="I4078" s="249"/>
      <c r="J4078" s="245"/>
      <c r="K4078" s="245"/>
      <c r="L4078" s="250"/>
      <c r="M4078" s="251"/>
      <c r="N4078" s="252"/>
      <c r="O4078" s="252"/>
      <c r="P4078" s="252"/>
      <c r="Q4078" s="252"/>
      <c r="R4078" s="252"/>
      <c r="S4078" s="252"/>
      <c r="T4078" s="253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4" t="s">
        <v>153</v>
      </c>
      <c r="AU4078" s="254" t="s">
        <v>79</v>
      </c>
      <c r="AV4078" s="14" t="s">
        <v>79</v>
      </c>
      <c r="AW4078" s="14" t="s">
        <v>31</v>
      </c>
      <c r="AX4078" s="14" t="s">
        <v>69</v>
      </c>
      <c r="AY4078" s="254" t="s">
        <v>142</v>
      </c>
    </row>
    <row r="4079" s="13" customFormat="1">
      <c r="A4079" s="13"/>
      <c r="B4079" s="233"/>
      <c r="C4079" s="234"/>
      <c r="D4079" s="235" t="s">
        <v>153</v>
      </c>
      <c r="E4079" s="236" t="s">
        <v>19</v>
      </c>
      <c r="F4079" s="237" t="s">
        <v>794</v>
      </c>
      <c r="G4079" s="234"/>
      <c r="H4079" s="236" t="s">
        <v>19</v>
      </c>
      <c r="I4079" s="238"/>
      <c r="J4079" s="234"/>
      <c r="K4079" s="234"/>
      <c r="L4079" s="239"/>
      <c r="M4079" s="240"/>
      <c r="N4079" s="241"/>
      <c r="O4079" s="241"/>
      <c r="P4079" s="241"/>
      <c r="Q4079" s="241"/>
      <c r="R4079" s="241"/>
      <c r="S4079" s="241"/>
      <c r="T4079" s="242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3" t="s">
        <v>153</v>
      </c>
      <c r="AU4079" s="243" t="s">
        <v>79</v>
      </c>
      <c r="AV4079" s="13" t="s">
        <v>77</v>
      </c>
      <c r="AW4079" s="13" t="s">
        <v>31</v>
      </c>
      <c r="AX4079" s="13" t="s">
        <v>69</v>
      </c>
      <c r="AY4079" s="243" t="s">
        <v>142</v>
      </c>
    </row>
    <row r="4080" s="14" customFormat="1">
      <c r="A4080" s="14"/>
      <c r="B4080" s="244"/>
      <c r="C4080" s="245"/>
      <c r="D4080" s="235" t="s">
        <v>153</v>
      </c>
      <c r="E4080" s="246" t="s">
        <v>19</v>
      </c>
      <c r="F4080" s="247" t="s">
        <v>5725</v>
      </c>
      <c r="G4080" s="245"/>
      <c r="H4080" s="248">
        <v>1.8839999999999999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153</v>
      </c>
      <c r="AU4080" s="254" t="s">
        <v>79</v>
      </c>
      <c r="AV4080" s="14" t="s">
        <v>79</v>
      </c>
      <c r="AW4080" s="14" t="s">
        <v>31</v>
      </c>
      <c r="AX4080" s="14" t="s">
        <v>69</v>
      </c>
      <c r="AY4080" s="254" t="s">
        <v>142</v>
      </c>
    </row>
    <row r="4081" s="14" customFormat="1">
      <c r="A4081" s="14"/>
      <c r="B4081" s="244"/>
      <c r="C4081" s="245"/>
      <c r="D4081" s="235" t="s">
        <v>153</v>
      </c>
      <c r="E4081" s="246" t="s">
        <v>19</v>
      </c>
      <c r="F4081" s="247" t="s">
        <v>5719</v>
      </c>
      <c r="G4081" s="245"/>
      <c r="H4081" s="248">
        <v>-0.16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153</v>
      </c>
      <c r="AU4081" s="254" t="s">
        <v>79</v>
      </c>
      <c r="AV4081" s="14" t="s">
        <v>79</v>
      </c>
      <c r="AW4081" s="14" t="s">
        <v>31</v>
      </c>
      <c r="AX4081" s="14" t="s">
        <v>69</v>
      </c>
      <c r="AY4081" s="254" t="s">
        <v>142</v>
      </c>
    </row>
    <row r="4082" s="14" customFormat="1">
      <c r="A4082" s="14"/>
      <c r="B4082" s="244"/>
      <c r="C4082" s="245"/>
      <c r="D4082" s="235" t="s">
        <v>153</v>
      </c>
      <c r="E4082" s="246" t="s">
        <v>19</v>
      </c>
      <c r="F4082" s="247" t="s">
        <v>5726</v>
      </c>
      <c r="G4082" s="245"/>
      <c r="H4082" s="248">
        <v>4.5149999999999997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153</v>
      </c>
      <c r="AU4082" s="254" t="s">
        <v>79</v>
      </c>
      <c r="AV4082" s="14" t="s">
        <v>79</v>
      </c>
      <c r="AW4082" s="14" t="s">
        <v>31</v>
      </c>
      <c r="AX4082" s="14" t="s">
        <v>69</v>
      </c>
      <c r="AY4082" s="254" t="s">
        <v>142</v>
      </c>
    </row>
    <row r="4083" s="13" customFormat="1">
      <c r="A4083" s="13"/>
      <c r="B4083" s="233"/>
      <c r="C4083" s="234"/>
      <c r="D4083" s="235" t="s">
        <v>153</v>
      </c>
      <c r="E4083" s="236" t="s">
        <v>19</v>
      </c>
      <c r="F4083" s="237" t="s">
        <v>2427</v>
      </c>
      <c r="G4083" s="234"/>
      <c r="H4083" s="236" t="s">
        <v>19</v>
      </c>
      <c r="I4083" s="238"/>
      <c r="J4083" s="234"/>
      <c r="K4083" s="234"/>
      <c r="L4083" s="239"/>
      <c r="M4083" s="240"/>
      <c r="N4083" s="241"/>
      <c r="O4083" s="241"/>
      <c r="P4083" s="241"/>
      <c r="Q4083" s="241"/>
      <c r="R4083" s="241"/>
      <c r="S4083" s="241"/>
      <c r="T4083" s="242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3" t="s">
        <v>153</v>
      </c>
      <c r="AU4083" s="243" t="s">
        <v>79</v>
      </c>
      <c r="AV4083" s="13" t="s">
        <v>77</v>
      </c>
      <c r="AW4083" s="13" t="s">
        <v>31</v>
      </c>
      <c r="AX4083" s="13" t="s">
        <v>69</v>
      </c>
      <c r="AY4083" s="243" t="s">
        <v>142</v>
      </c>
    </row>
    <row r="4084" s="14" customFormat="1">
      <c r="A4084" s="14"/>
      <c r="B4084" s="244"/>
      <c r="C4084" s="245"/>
      <c r="D4084" s="235" t="s">
        <v>153</v>
      </c>
      <c r="E4084" s="246" t="s">
        <v>19</v>
      </c>
      <c r="F4084" s="247" t="s">
        <v>5727</v>
      </c>
      <c r="G4084" s="245"/>
      <c r="H4084" s="248">
        <v>1.4039999999999999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153</v>
      </c>
      <c r="AU4084" s="254" t="s">
        <v>79</v>
      </c>
      <c r="AV4084" s="14" t="s">
        <v>79</v>
      </c>
      <c r="AW4084" s="14" t="s">
        <v>31</v>
      </c>
      <c r="AX4084" s="14" t="s">
        <v>69</v>
      </c>
      <c r="AY4084" s="254" t="s">
        <v>142</v>
      </c>
    </row>
    <row r="4085" s="14" customFormat="1">
      <c r="A4085" s="14"/>
      <c r="B4085" s="244"/>
      <c r="C4085" s="245"/>
      <c r="D4085" s="235" t="s">
        <v>153</v>
      </c>
      <c r="E4085" s="246" t="s">
        <v>19</v>
      </c>
      <c r="F4085" s="247" t="s">
        <v>5697</v>
      </c>
      <c r="G4085" s="245"/>
      <c r="H4085" s="248">
        <v>-0.14000000000000001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153</v>
      </c>
      <c r="AU4085" s="254" t="s">
        <v>79</v>
      </c>
      <c r="AV4085" s="14" t="s">
        <v>79</v>
      </c>
      <c r="AW4085" s="14" t="s">
        <v>31</v>
      </c>
      <c r="AX4085" s="14" t="s">
        <v>69</v>
      </c>
      <c r="AY4085" s="254" t="s">
        <v>142</v>
      </c>
    </row>
    <row r="4086" s="14" customFormat="1">
      <c r="A4086" s="14"/>
      <c r="B4086" s="244"/>
      <c r="C4086" s="245"/>
      <c r="D4086" s="235" t="s">
        <v>153</v>
      </c>
      <c r="E4086" s="246" t="s">
        <v>19</v>
      </c>
      <c r="F4086" s="247" t="s">
        <v>2431</v>
      </c>
      <c r="G4086" s="245"/>
      <c r="H4086" s="248">
        <v>4.1200000000000001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153</v>
      </c>
      <c r="AU4086" s="254" t="s">
        <v>79</v>
      </c>
      <c r="AV4086" s="14" t="s">
        <v>79</v>
      </c>
      <c r="AW4086" s="14" t="s">
        <v>31</v>
      </c>
      <c r="AX4086" s="14" t="s">
        <v>69</v>
      </c>
      <c r="AY4086" s="254" t="s">
        <v>142</v>
      </c>
    </row>
    <row r="4087" s="15" customFormat="1">
      <c r="A4087" s="15"/>
      <c r="B4087" s="255"/>
      <c r="C4087" s="256"/>
      <c r="D4087" s="235" t="s">
        <v>153</v>
      </c>
      <c r="E4087" s="257" t="s">
        <v>19</v>
      </c>
      <c r="F4087" s="258" t="s">
        <v>158</v>
      </c>
      <c r="G4087" s="256"/>
      <c r="H4087" s="259">
        <v>89.985000000000028</v>
      </c>
      <c r="I4087" s="260"/>
      <c r="J4087" s="256"/>
      <c r="K4087" s="256"/>
      <c r="L4087" s="261"/>
      <c r="M4087" s="262"/>
      <c r="N4087" s="263"/>
      <c r="O4087" s="263"/>
      <c r="P4087" s="263"/>
      <c r="Q4087" s="263"/>
      <c r="R4087" s="263"/>
      <c r="S4087" s="263"/>
      <c r="T4087" s="264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T4087" s="265" t="s">
        <v>153</v>
      </c>
      <c r="AU4087" s="265" t="s">
        <v>79</v>
      </c>
      <c r="AV4087" s="15" t="s">
        <v>149</v>
      </c>
      <c r="AW4087" s="15" t="s">
        <v>31</v>
      </c>
      <c r="AX4087" s="15" t="s">
        <v>77</v>
      </c>
      <c r="AY4087" s="265" t="s">
        <v>142</v>
      </c>
    </row>
    <row r="4088" s="2" customFormat="1" ht="16.5" customHeight="1">
      <c r="A4088" s="41"/>
      <c r="B4088" s="42"/>
      <c r="C4088" s="277" t="s">
        <v>5728</v>
      </c>
      <c r="D4088" s="277" t="s">
        <v>275</v>
      </c>
      <c r="E4088" s="278" t="s">
        <v>5493</v>
      </c>
      <c r="F4088" s="279" t="s">
        <v>5494</v>
      </c>
      <c r="G4088" s="280" t="s">
        <v>3810</v>
      </c>
      <c r="H4088" s="281">
        <v>314.94799999999998</v>
      </c>
      <c r="I4088" s="282"/>
      <c r="J4088" s="283">
        <f>ROUND(I4088*H4088,2)</f>
        <v>0</v>
      </c>
      <c r="K4088" s="279" t="s">
        <v>148</v>
      </c>
      <c r="L4088" s="284"/>
      <c r="M4088" s="285" t="s">
        <v>19</v>
      </c>
      <c r="N4088" s="286" t="s">
        <v>40</v>
      </c>
      <c r="O4088" s="87"/>
      <c r="P4088" s="224">
        <f>O4088*H4088</f>
        <v>0</v>
      </c>
      <c r="Q4088" s="224">
        <v>0.001</v>
      </c>
      <c r="R4088" s="224">
        <f>Q4088*H4088</f>
        <v>0.31494800000000001</v>
      </c>
      <c r="S4088" s="224">
        <v>0</v>
      </c>
      <c r="T4088" s="225">
        <f>S4088*H4088</f>
        <v>0</v>
      </c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R4088" s="226" t="s">
        <v>349</v>
      </c>
      <c r="AT4088" s="226" t="s">
        <v>275</v>
      </c>
      <c r="AU4088" s="226" t="s">
        <v>79</v>
      </c>
      <c r="AY4088" s="20" t="s">
        <v>142</v>
      </c>
      <c r="BE4088" s="227">
        <f>IF(N4088="základní",J4088,0)</f>
        <v>0</v>
      </c>
      <c r="BF4088" s="227">
        <f>IF(N4088="snížená",J4088,0)</f>
        <v>0</v>
      </c>
      <c r="BG4088" s="227">
        <f>IF(N4088="zákl. přenesená",J4088,0)</f>
        <v>0</v>
      </c>
      <c r="BH4088" s="227">
        <f>IF(N4088="sníž. přenesená",J4088,0)</f>
        <v>0</v>
      </c>
      <c r="BI4088" s="227">
        <f>IF(N4088="nulová",J4088,0)</f>
        <v>0</v>
      </c>
      <c r="BJ4088" s="20" t="s">
        <v>77</v>
      </c>
      <c r="BK4088" s="227">
        <f>ROUND(I4088*H4088,2)</f>
        <v>0</v>
      </c>
      <c r="BL4088" s="20" t="s">
        <v>248</v>
      </c>
      <c r="BM4088" s="226" t="s">
        <v>5729</v>
      </c>
    </row>
    <row r="4089" s="14" customFormat="1">
      <c r="A4089" s="14"/>
      <c r="B4089" s="244"/>
      <c r="C4089" s="245"/>
      <c r="D4089" s="235" t="s">
        <v>153</v>
      </c>
      <c r="E4089" s="246" t="s">
        <v>19</v>
      </c>
      <c r="F4089" s="247" t="s">
        <v>5730</v>
      </c>
      <c r="G4089" s="245"/>
      <c r="H4089" s="248">
        <v>314.94799999999998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153</v>
      </c>
      <c r="AU4089" s="254" t="s">
        <v>79</v>
      </c>
      <c r="AV4089" s="14" t="s">
        <v>79</v>
      </c>
      <c r="AW4089" s="14" t="s">
        <v>31</v>
      </c>
      <c r="AX4089" s="14" t="s">
        <v>77</v>
      </c>
      <c r="AY4089" s="254" t="s">
        <v>142</v>
      </c>
    </row>
    <row r="4090" s="2" customFormat="1" ht="21.75" customHeight="1">
      <c r="A4090" s="41"/>
      <c r="B4090" s="42"/>
      <c r="C4090" s="215" t="s">
        <v>5731</v>
      </c>
      <c r="D4090" s="215" t="s">
        <v>144</v>
      </c>
      <c r="E4090" s="216" t="s">
        <v>5732</v>
      </c>
      <c r="F4090" s="217" t="s">
        <v>5733</v>
      </c>
      <c r="G4090" s="218" t="s">
        <v>147</v>
      </c>
      <c r="H4090" s="219">
        <v>294.178</v>
      </c>
      <c r="I4090" s="220"/>
      <c r="J4090" s="221">
        <f>ROUND(I4090*H4090,2)</f>
        <v>0</v>
      </c>
      <c r="K4090" s="217" t="s">
        <v>148</v>
      </c>
      <c r="L4090" s="47"/>
      <c r="M4090" s="222" t="s">
        <v>19</v>
      </c>
      <c r="N4090" s="223" t="s">
        <v>40</v>
      </c>
      <c r="O4090" s="87"/>
      <c r="P4090" s="224">
        <f>O4090*H4090</f>
        <v>0</v>
      </c>
      <c r="Q4090" s="224">
        <v>0.0044999999999999997</v>
      </c>
      <c r="R4090" s="224">
        <f>Q4090*H4090</f>
        <v>1.3238009999999998</v>
      </c>
      <c r="S4090" s="224">
        <v>0</v>
      </c>
      <c r="T4090" s="225">
        <f>S4090*H4090</f>
        <v>0</v>
      </c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R4090" s="226" t="s">
        <v>248</v>
      </c>
      <c r="AT4090" s="226" t="s">
        <v>144</v>
      </c>
      <c r="AU4090" s="226" t="s">
        <v>79</v>
      </c>
      <c r="AY4090" s="20" t="s">
        <v>142</v>
      </c>
      <c r="BE4090" s="227">
        <f>IF(N4090="základní",J4090,0)</f>
        <v>0</v>
      </c>
      <c r="BF4090" s="227">
        <f>IF(N4090="snížená",J4090,0)</f>
        <v>0</v>
      </c>
      <c r="BG4090" s="227">
        <f>IF(N4090="zákl. přenesená",J4090,0)</f>
        <v>0</v>
      </c>
      <c r="BH4090" s="227">
        <f>IF(N4090="sníž. přenesená",J4090,0)</f>
        <v>0</v>
      </c>
      <c r="BI4090" s="227">
        <f>IF(N4090="nulová",J4090,0)</f>
        <v>0</v>
      </c>
      <c r="BJ4090" s="20" t="s">
        <v>77</v>
      </c>
      <c r="BK4090" s="227">
        <f>ROUND(I4090*H4090,2)</f>
        <v>0</v>
      </c>
      <c r="BL4090" s="20" t="s">
        <v>248</v>
      </c>
      <c r="BM4090" s="226" t="s">
        <v>5734</v>
      </c>
    </row>
    <row r="4091" s="2" customFormat="1">
      <c r="A4091" s="41"/>
      <c r="B4091" s="42"/>
      <c r="C4091" s="43"/>
      <c r="D4091" s="228" t="s">
        <v>151</v>
      </c>
      <c r="E4091" s="43"/>
      <c r="F4091" s="229" t="s">
        <v>5735</v>
      </c>
      <c r="G4091" s="43"/>
      <c r="H4091" s="43"/>
      <c r="I4091" s="230"/>
      <c r="J4091" s="43"/>
      <c r="K4091" s="43"/>
      <c r="L4091" s="47"/>
      <c r="M4091" s="231"/>
      <c r="N4091" s="232"/>
      <c r="O4091" s="87"/>
      <c r="P4091" s="87"/>
      <c r="Q4091" s="87"/>
      <c r="R4091" s="87"/>
      <c r="S4091" s="87"/>
      <c r="T4091" s="88"/>
      <c r="U4091" s="41"/>
      <c r="V4091" s="41"/>
      <c r="W4091" s="41"/>
      <c r="X4091" s="41"/>
      <c r="Y4091" s="41"/>
      <c r="Z4091" s="41"/>
      <c r="AA4091" s="41"/>
      <c r="AB4091" s="41"/>
      <c r="AC4091" s="41"/>
      <c r="AD4091" s="41"/>
      <c r="AE4091" s="41"/>
      <c r="AT4091" s="20" t="s">
        <v>151</v>
      </c>
      <c r="AU4091" s="20" t="s">
        <v>79</v>
      </c>
    </row>
    <row r="4092" s="2" customFormat="1" ht="24.15" customHeight="1">
      <c r="A4092" s="41"/>
      <c r="B4092" s="42"/>
      <c r="C4092" s="215" t="s">
        <v>5736</v>
      </c>
      <c r="D4092" s="215" t="s">
        <v>144</v>
      </c>
      <c r="E4092" s="216" t="s">
        <v>5737</v>
      </c>
      <c r="F4092" s="217" t="s">
        <v>5738</v>
      </c>
      <c r="G4092" s="218" t="s">
        <v>147</v>
      </c>
      <c r="H4092" s="219">
        <v>294.178</v>
      </c>
      <c r="I4092" s="220"/>
      <c r="J4092" s="221">
        <f>ROUND(I4092*H4092,2)</f>
        <v>0</v>
      </c>
      <c r="K4092" s="217" t="s">
        <v>148</v>
      </c>
      <c r="L4092" s="47"/>
      <c r="M4092" s="222" t="s">
        <v>19</v>
      </c>
      <c r="N4092" s="223" t="s">
        <v>40</v>
      </c>
      <c r="O4092" s="87"/>
      <c r="P4092" s="224">
        <f>O4092*H4092</f>
        <v>0</v>
      </c>
      <c r="Q4092" s="224">
        <v>0.0060499999999999998</v>
      </c>
      <c r="R4092" s="224">
        <f>Q4092*H4092</f>
        <v>1.7797768999999999</v>
      </c>
      <c r="S4092" s="224">
        <v>0</v>
      </c>
      <c r="T4092" s="225">
        <f>S4092*H4092</f>
        <v>0</v>
      </c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R4092" s="226" t="s">
        <v>248</v>
      </c>
      <c r="AT4092" s="226" t="s">
        <v>144</v>
      </c>
      <c r="AU4092" s="226" t="s">
        <v>79</v>
      </c>
      <c r="AY4092" s="20" t="s">
        <v>142</v>
      </c>
      <c r="BE4092" s="227">
        <f>IF(N4092="základní",J4092,0)</f>
        <v>0</v>
      </c>
      <c r="BF4092" s="227">
        <f>IF(N4092="snížená",J4092,0)</f>
        <v>0</v>
      </c>
      <c r="BG4092" s="227">
        <f>IF(N4092="zákl. přenesená",J4092,0)</f>
        <v>0</v>
      </c>
      <c r="BH4092" s="227">
        <f>IF(N4092="sníž. přenesená",J4092,0)</f>
        <v>0</v>
      </c>
      <c r="BI4092" s="227">
        <f>IF(N4092="nulová",J4092,0)</f>
        <v>0</v>
      </c>
      <c r="BJ4092" s="20" t="s">
        <v>77</v>
      </c>
      <c r="BK4092" s="227">
        <f>ROUND(I4092*H4092,2)</f>
        <v>0</v>
      </c>
      <c r="BL4092" s="20" t="s">
        <v>248</v>
      </c>
      <c r="BM4092" s="226" t="s">
        <v>5739</v>
      </c>
    </row>
    <row r="4093" s="2" customFormat="1">
      <c r="A4093" s="41"/>
      <c r="B4093" s="42"/>
      <c r="C4093" s="43"/>
      <c r="D4093" s="228" t="s">
        <v>151</v>
      </c>
      <c r="E4093" s="43"/>
      <c r="F4093" s="229" t="s">
        <v>5740</v>
      </c>
      <c r="G4093" s="43"/>
      <c r="H4093" s="43"/>
      <c r="I4093" s="230"/>
      <c r="J4093" s="43"/>
      <c r="K4093" s="43"/>
      <c r="L4093" s="47"/>
      <c r="M4093" s="231"/>
      <c r="N4093" s="232"/>
      <c r="O4093" s="87"/>
      <c r="P4093" s="87"/>
      <c r="Q4093" s="87"/>
      <c r="R4093" s="87"/>
      <c r="S4093" s="87"/>
      <c r="T4093" s="88"/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T4093" s="20" t="s">
        <v>151</v>
      </c>
      <c r="AU4093" s="20" t="s">
        <v>79</v>
      </c>
    </row>
    <row r="4094" s="13" customFormat="1">
      <c r="A4094" s="13"/>
      <c r="B4094" s="233"/>
      <c r="C4094" s="234"/>
      <c r="D4094" s="235" t="s">
        <v>153</v>
      </c>
      <c r="E4094" s="236" t="s">
        <v>19</v>
      </c>
      <c r="F4094" s="237" t="s">
        <v>497</v>
      </c>
      <c r="G4094" s="234"/>
      <c r="H4094" s="236" t="s">
        <v>19</v>
      </c>
      <c r="I4094" s="238"/>
      <c r="J4094" s="234"/>
      <c r="K4094" s="234"/>
      <c r="L4094" s="239"/>
      <c r="M4094" s="240"/>
      <c r="N4094" s="241"/>
      <c r="O4094" s="241"/>
      <c r="P4094" s="241"/>
      <c r="Q4094" s="241"/>
      <c r="R4094" s="241"/>
      <c r="S4094" s="241"/>
      <c r="T4094" s="242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3" t="s">
        <v>153</v>
      </c>
      <c r="AU4094" s="243" t="s">
        <v>79</v>
      </c>
      <c r="AV4094" s="13" t="s">
        <v>77</v>
      </c>
      <c r="AW4094" s="13" t="s">
        <v>31</v>
      </c>
      <c r="AX4094" s="13" t="s">
        <v>69</v>
      </c>
      <c r="AY4094" s="243" t="s">
        <v>142</v>
      </c>
    </row>
    <row r="4095" s="13" customFormat="1">
      <c r="A4095" s="13"/>
      <c r="B4095" s="233"/>
      <c r="C4095" s="234"/>
      <c r="D4095" s="235" t="s">
        <v>153</v>
      </c>
      <c r="E4095" s="236" t="s">
        <v>19</v>
      </c>
      <c r="F4095" s="237" t="s">
        <v>664</v>
      </c>
      <c r="G4095" s="234"/>
      <c r="H4095" s="236" t="s">
        <v>19</v>
      </c>
      <c r="I4095" s="238"/>
      <c r="J4095" s="234"/>
      <c r="K4095" s="234"/>
      <c r="L4095" s="239"/>
      <c r="M4095" s="240"/>
      <c r="N4095" s="241"/>
      <c r="O4095" s="241"/>
      <c r="P4095" s="241"/>
      <c r="Q4095" s="241"/>
      <c r="R4095" s="241"/>
      <c r="S4095" s="241"/>
      <c r="T4095" s="242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3" t="s">
        <v>153</v>
      </c>
      <c r="AU4095" s="243" t="s">
        <v>79</v>
      </c>
      <c r="AV4095" s="13" t="s">
        <v>77</v>
      </c>
      <c r="AW4095" s="13" t="s">
        <v>31</v>
      </c>
      <c r="AX4095" s="13" t="s">
        <v>69</v>
      </c>
      <c r="AY4095" s="243" t="s">
        <v>142</v>
      </c>
    </row>
    <row r="4096" s="14" customFormat="1">
      <c r="A4096" s="14"/>
      <c r="B4096" s="244"/>
      <c r="C4096" s="245"/>
      <c r="D4096" s="235" t="s">
        <v>153</v>
      </c>
      <c r="E4096" s="246" t="s">
        <v>19</v>
      </c>
      <c r="F4096" s="247" t="s">
        <v>2390</v>
      </c>
      <c r="G4096" s="245"/>
      <c r="H4096" s="248">
        <v>6.9000000000000004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153</v>
      </c>
      <c r="AU4096" s="254" t="s">
        <v>79</v>
      </c>
      <c r="AV4096" s="14" t="s">
        <v>79</v>
      </c>
      <c r="AW4096" s="14" t="s">
        <v>31</v>
      </c>
      <c r="AX4096" s="14" t="s">
        <v>69</v>
      </c>
      <c r="AY4096" s="254" t="s">
        <v>142</v>
      </c>
    </row>
    <row r="4097" s="14" customFormat="1">
      <c r="A4097" s="14"/>
      <c r="B4097" s="244"/>
      <c r="C4097" s="245"/>
      <c r="D4097" s="235" t="s">
        <v>153</v>
      </c>
      <c r="E4097" s="246" t="s">
        <v>19</v>
      </c>
      <c r="F4097" s="247" t="s">
        <v>2391</v>
      </c>
      <c r="G4097" s="245"/>
      <c r="H4097" s="248">
        <v>-0.83999999999999997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153</v>
      </c>
      <c r="AU4097" s="254" t="s">
        <v>79</v>
      </c>
      <c r="AV4097" s="14" t="s">
        <v>79</v>
      </c>
      <c r="AW4097" s="14" t="s">
        <v>31</v>
      </c>
      <c r="AX4097" s="14" t="s">
        <v>69</v>
      </c>
      <c r="AY4097" s="254" t="s">
        <v>142</v>
      </c>
    </row>
    <row r="4098" s="14" customFormat="1">
      <c r="A4098" s="14"/>
      <c r="B4098" s="244"/>
      <c r="C4098" s="245"/>
      <c r="D4098" s="235" t="s">
        <v>153</v>
      </c>
      <c r="E4098" s="246" t="s">
        <v>19</v>
      </c>
      <c r="F4098" s="247" t="s">
        <v>2392</v>
      </c>
      <c r="G4098" s="245"/>
      <c r="H4098" s="248">
        <v>7.9800000000000004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153</v>
      </c>
      <c r="AU4098" s="254" t="s">
        <v>79</v>
      </c>
      <c r="AV4098" s="14" t="s">
        <v>79</v>
      </c>
      <c r="AW4098" s="14" t="s">
        <v>31</v>
      </c>
      <c r="AX4098" s="14" t="s">
        <v>69</v>
      </c>
      <c r="AY4098" s="254" t="s">
        <v>142</v>
      </c>
    </row>
    <row r="4099" s="14" customFormat="1">
      <c r="A4099" s="14"/>
      <c r="B4099" s="244"/>
      <c r="C4099" s="245"/>
      <c r="D4099" s="235" t="s">
        <v>153</v>
      </c>
      <c r="E4099" s="246" t="s">
        <v>19</v>
      </c>
      <c r="F4099" s="247" t="s">
        <v>2393</v>
      </c>
      <c r="G4099" s="245"/>
      <c r="H4099" s="248">
        <v>14.744</v>
      </c>
      <c r="I4099" s="249"/>
      <c r="J4099" s="245"/>
      <c r="K4099" s="245"/>
      <c r="L4099" s="250"/>
      <c r="M4099" s="251"/>
      <c r="N4099" s="252"/>
      <c r="O4099" s="252"/>
      <c r="P4099" s="252"/>
      <c r="Q4099" s="252"/>
      <c r="R4099" s="252"/>
      <c r="S4099" s="252"/>
      <c r="T4099" s="253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4" t="s">
        <v>153</v>
      </c>
      <c r="AU4099" s="254" t="s">
        <v>79</v>
      </c>
      <c r="AV4099" s="14" t="s">
        <v>79</v>
      </c>
      <c r="AW4099" s="14" t="s">
        <v>31</v>
      </c>
      <c r="AX4099" s="14" t="s">
        <v>69</v>
      </c>
      <c r="AY4099" s="254" t="s">
        <v>142</v>
      </c>
    </row>
    <row r="4100" s="13" customFormat="1">
      <c r="A4100" s="13"/>
      <c r="B4100" s="233"/>
      <c r="C4100" s="234"/>
      <c r="D4100" s="235" t="s">
        <v>153</v>
      </c>
      <c r="E4100" s="236" t="s">
        <v>19</v>
      </c>
      <c r="F4100" s="237" t="s">
        <v>573</v>
      </c>
      <c r="G4100" s="234"/>
      <c r="H4100" s="236" t="s">
        <v>19</v>
      </c>
      <c r="I4100" s="238"/>
      <c r="J4100" s="234"/>
      <c r="K4100" s="234"/>
      <c r="L4100" s="239"/>
      <c r="M4100" s="240"/>
      <c r="N4100" s="241"/>
      <c r="O4100" s="241"/>
      <c r="P4100" s="241"/>
      <c r="Q4100" s="241"/>
      <c r="R4100" s="241"/>
      <c r="S4100" s="241"/>
      <c r="T4100" s="242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3" t="s">
        <v>153</v>
      </c>
      <c r="AU4100" s="243" t="s">
        <v>79</v>
      </c>
      <c r="AV4100" s="13" t="s">
        <v>77</v>
      </c>
      <c r="AW4100" s="13" t="s">
        <v>31</v>
      </c>
      <c r="AX4100" s="13" t="s">
        <v>69</v>
      </c>
      <c r="AY4100" s="243" t="s">
        <v>142</v>
      </c>
    </row>
    <row r="4101" s="14" customFormat="1">
      <c r="A4101" s="14"/>
      <c r="B4101" s="244"/>
      <c r="C4101" s="245"/>
      <c r="D4101" s="235" t="s">
        <v>153</v>
      </c>
      <c r="E4101" s="246" t="s">
        <v>19</v>
      </c>
      <c r="F4101" s="247" t="s">
        <v>2394</v>
      </c>
      <c r="G4101" s="245"/>
      <c r="H4101" s="248">
        <v>17.507999999999999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153</v>
      </c>
      <c r="AU4101" s="254" t="s">
        <v>79</v>
      </c>
      <c r="AV4101" s="14" t="s">
        <v>79</v>
      </c>
      <c r="AW4101" s="14" t="s">
        <v>31</v>
      </c>
      <c r="AX4101" s="14" t="s">
        <v>69</v>
      </c>
      <c r="AY4101" s="254" t="s">
        <v>142</v>
      </c>
    </row>
    <row r="4102" s="14" customFormat="1">
      <c r="A4102" s="14"/>
      <c r="B4102" s="244"/>
      <c r="C4102" s="245"/>
      <c r="D4102" s="235" t="s">
        <v>153</v>
      </c>
      <c r="E4102" s="246" t="s">
        <v>19</v>
      </c>
      <c r="F4102" s="247" t="s">
        <v>2395</v>
      </c>
      <c r="G4102" s="245"/>
      <c r="H4102" s="248">
        <v>-1.3500000000000001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153</v>
      </c>
      <c r="AU4102" s="254" t="s">
        <v>79</v>
      </c>
      <c r="AV4102" s="14" t="s">
        <v>79</v>
      </c>
      <c r="AW4102" s="14" t="s">
        <v>31</v>
      </c>
      <c r="AX4102" s="14" t="s">
        <v>69</v>
      </c>
      <c r="AY4102" s="254" t="s">
        <v>142</v>
      </c>
    </row>
    <row r="4103" s="13" customFormat="1">
      <c r="A4103" s="13"/>
      <c r="B4103" s="233"/>
      <c r="C4103" s="234"/>
      <c r="D4103" s="235" t="s">
        <v>153</v>
      </c>
      <c r="E4103" s="236" t="s">
        <v>19</v>
      </c>
      <c r="F4103" s="237" t="s">
        <v>901</v>
      </c>
      <c r="G4103" s="234"/>
      <c r="H4103" s="236" t="s">
        <v>19</v>
      </c>
      <c r="I4103" s="238"/>
      <c r="J4103" s="234"/>
      <c r="K4103" s="234"/>
      <c r="L4103" s="239"/>
      <c r="M4103" s="240"/>
      <c r="N4103" s="241"/>
      <c r="O4103" s="241"/>
      <c r="P4103" s="241"/>
      <c r="Q4103" s="241"/>
      <c r="R4103" s="241"/>
      <c r="S4103" s="241"/>
      <c r="T4103" s="242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3" t="s">
        <v>153</v>
      </c>
      <c r="AU4103" s="243" t="s">
        <v>79</v>
      </c>
      <c r="AV4103" s="13" t="s">
        <v>77</v>
      </c>
      <c r="AW4103" s="13" t="s">
        <v>31</v>
      </c>
      <c r="AX4103" s="13" t="s">
        <v>69</v>
      </c>
      <c r="AY4103" s="243" t="s">
        <v>142</v>
      </c>
    </row>
    <row r="4104" s="14" customFormat="1">
      <c r="A4104" s="14"/>
      <c r="B4104" s="244"/>
      <c r="C4104" s="245"/>
      <c r="D4104" s="235" t="s">
        <v>153</v>
      </c>
      <c r="E4104" s="246" t="s">
        <v>19</v>
      </c>
      <c r="F4104" s="247" t="s">
        <v>2396</v>
      </c>
      <c r="G4104" s="245"/>
      <c r="H4104" s="248">
        <v>3.1499999999999999</v>
      </c>
      <c r="I4104" s="249"/>
      <c r="J4104" s="245"/>
      <c r="K4104" s="245"/>
      <c r="L4104" s="250"/>
      <c r="M4104" s="251"/>
      <c r="N4104" s="252"/>
      <c r="O4104" s="252"/>
      <c r="P4104" s="252"/>
      <c r="Q4104" s="252"/>
      <c r="R4104" s="252"/>
      <c r="S4104" s="252"/>
      <c r="T4104" s="253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4" t="s">
        <v>153</v>
      </c>
      <c r="AU4104" s="254" t="s">
        <v>79</v>
      </c>
      <c r="AV4104" s="14" t="s">
        <v>79</v>
      </c>
      <c r="AW4104" s="14" t="s">
        <v>31</v>
      </c>
      <c r="AX4104" s="14" t="s">
        <v>69</v>
      </c>
      <c r="AY4104" s="254" t="s">
        <v>142</v>
      </c>
    </row>
    <row r="4105" s="14" customFormat="1">
      <c r="A4105" s="14"/>
      <c r="B4105" s="244"/>
      <c r="C4105" s="245"/>
      <c r="D4105" s="235" t="s">
        <v>153</v>
      </c>
      <c r="E4105" s="246" t="s">
        <v>19</v>
      </c>
      <c r="F4105" s="247" t="s">
        <v>2397</v>
      </c>
      <c r="G4105" s="245"/>
      <c r="H4105" s="248">
        <v>13.222</v>
      </c>
      <c r="I4105" s="249"/>
      <c r="J4105" s="245"/>
      <c r="K4105" s="245"/>
      <c r="L4105" s="250"/>
      <c r="M4105" s="251"/>
      <c r="N4105" s="252"/>
      <c r="O4105" s="252"/>
      <c r="P4105" s="252"/>
      <c r="Q4105" s="252"/>
      <c r="R4105" s="252"/>
      <c r="S4105" s="252"/>
      <c r="T4105" s="253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4" t="s">
        <v>153</v>
      </c>
      <c r="AU4105" s="254" t="s">
        <v>79</v>
      </c>
      <c r="AV4105" s="14" t="s">
        <v>79</v>
      </c>
      <c r="AW4105" s="14" t="s">
        <v>31</v>
      </c>
      <c r="AX4105" s="14" t="s">
        <v>69</v>
      </c>
      <c r="AY4105" s="254" t="s">
        <v>142</v>
      </c>
    </row>
    <row r="4106" s="14" customFormat="1">
      <c r="A4106" s="14"/>
      <c r="B4106" s="244"/>
      <c r="C4106" s="245"/>
      <c r="D4106" s="235" t="s">
        <v>153</v>
      </c>
      <c r="E4106" s="246" t="s">
        <v>19</v>
      </c>
      <c r="F4106" s="247" t="s">
        <v>537</v>
      </c>
      <c r="G4106" s="245"/>
      <c r="H4106" s="248">
        <v>-1.379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153</v>
      </c>
      <c r="AU4106" s="254" t="s">
        <v>79</v>
      </c>
      <c r="AV4106" s="14" t="s">
        <v>79</v>
      </c>
      <c r="AW4106" s="14" t="s">
        <v>31</v>
      </c>
      <c r="AX4106" s="14" t="s">
        <v>69</v>
      </c>
      <c r="AY4106" s="254" t="s">
        <v>142</v>
      </c>
    </row>
    <row r="4107" s="13" customFormat="1">
      <c r="A4107" s="13"/>
      <c r="B4107" s="233"/>
      <c r="C4107" s="234"/>
      <c r="D4107" s="235" t="s">
        <v>153</v>
      </c>
      <c r="E4107" s="236" t="s">
        <v>19</v>
      </c>
      <c r="F4107" s="237" t="s">
        <v>512</v>
      </c>
      <c r="G4107" s="234"/>
      <c r="H4107" s="236" t="s">
        <v>19</v>
      </c>
      <c r="I4107" s="238"/>
      <c r="J4107" s="234"/>
      <c r="K4107" s="234"/>
      <c r="L4107" s="239"/>
      <c r="M4107" s="240"/>
      <c r="N4107" s="241"/>
      <c r="O4107" s="241"/>
      <c r="P4107" s="241"/>
      <c r="Q4107" s="241"/>
      <c r="R4107" s="241"/>
      <c r="S4107" s="241"/>
      <c r="T4107" s="242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3" t="s">
        <v>153</v>
      </c>
      <c r="AU4107" s="243" t="s">
        <v>79</v>
      </c>
      <c r="AV4107" s="13" t="s">
        <v>77</v>
      </c>
      <c r="AW4107" s="13" t="s">
        <v>31</v>
      </c>
      <c r="AX4107" s="13" t="s">
        <v>69</v>
      </c>
      <c r="AY4107" s="243" t="s">
        <v>142</v>
      </c>
    </row>
    <row r="4108" s="14" customFormat="1">
      <c r="A4108" s="14"/>
      <c r="B4108" s="244"/>
      <c r="C4108" s="245"/>
      <c r="D4108" s="235" t="s">
        <v>153</v>
      </c>
      <c r="E4108" s="246" t="s">
        <v>19</v>
      </c>
      <c r="F4108" s="247" t="s">
        <v>2398</v>
      </c>
      <c r="G4108" s="245"/>
      <c r="H4108" s="248">
        <v>5.3680000000000003</v>
      </c>
      <c r="I4108" s="249"/>
      <c r="J4108" s="245"/>
      <c r="K4108" s="245"/>
      <c r="L4108" s="250"/>
      <c r="M4108" s="251"/>
      <c r="N4108" s="252"/>
      <c r="O4108" s="252"/>
      <c r="P4108" s="252"/>
      <c r="Q4108" s="252"/>
      <c r="R4108" s="252"/>
      <c r="S4108" s="252"/>
      <c r="T4108" s="253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4" t="s">
        <v>153</v>
      </c>
      <c r="AU4108" s="254" t="s">
        <v>79</v>
      </c>
      <c r="AV4108" s="14" t="s">
        <v>79</v>
      </c>
      <c r="AW4108" s="14" t="s">
        <v>31</v>
      </c>
      <c r="AX4108" s="14" t="s">
        <v>69</v>
      </c>
      <c r="AY4108" s="254" t="s">
        <v>142</v>
      </c>
    </row>
    <row r="4109" s="13" customFormat="1">
      <c r="A4109" s="13"/>
      <c r="B4109" s="233"/>
      <c r="C4109" s="234"/>
      <c r="D4109" s="235" t="s">
        <v>153</v>
      </c>
      <c r="E4109" s="236" t="s">
        <v>19</v>
      </c>
      <c r="F4109" s="237" t="s">
        <v>1905</v>
      </c>
      <c r="G4109" s="234"/>
      <c r="H4109" s="236" t="s">
        <v>19</v>
      </c>
      <c r="I4109" s="238"/>
      <c r="J4109" s="234"/>
      <c r="K4109" s="234"/>
      <c r="L4109" s="239"/>
      <c r="M4109" s="240"/>
      <c r="N4109" s="241"/>
      <c r="O4109" s="241"/>
      <c r="P4109" s="241"/>
      <c r="Q4109" s="241"/>
      <c r="R4109" s="241"/>
      <c r="S4109" s="241"/>
      <c r="T4109" s="242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3" t="s">
        <v>153</v>
      </c>
      <c r="AU4109" s="243" t="s">
        <v>79</v>
      </c>
      <c r="AV4109" s="13" t="s">
        <v>77</v>
      </c>
      <c r="AW4109" s="13" t="s">
        <v>31</v>
      </c>
      <c r="AX4109" s="13" t="s">
        <v>69</v>
      </c>
      <c r="AY4109" s="243" t="s">
        <v>142</v>
      </c>
    </row>
    <row r="4110" s="14" customFormat="1">
      <c r="A4110" s="14"/>
      <c r="B4110" s="244"/>
      <c r="C4110" s="245"/>
      <c r="D4110" s="235" t="s">
        <v>153</v>
      </c>
      <c r="E4110" s="246" t="s">
        <v>19</v>
      </c>
      <c r="F4110" s="247" t="s">
        <v>2399</v>
      </c>
      <c r="G4110" s="245"/>
      <c r="H4110" s="248">
        <v>3.3639999999999999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153</v>
      </c>
      <c r="AU4110" s="254" t="s">
        <v>79</v>
      </c>
      <c r="AV4110" s="14" t="s">
        <v>79</v>
      </c>
      <c r="AW4110" s="14" t="s">
        <v>31</v>
      </c>
      <c r="AX4110" s="14" t="s">
        <v>69</v>
      </c>
      <c r="AY4110" s="254" t="s">
        <v>142</v>
      </c>
    </row>
    <row r="4111" s="13" customFormat="1">
      <c r="A4111" s="13"/>
      <c r="B4111" s="233"/>
      <c r="C4111" s="234"/>
      <c r="D4111" s="235" t="s">
        <v>153</v>
      </c>
      <c r="E4111" s="236" t="s">
        <v>19</v>
      </c>
      <c r="F4111" s="237" t="s">
        <v>520</v>
      </c>
      <c r="G4111" s="234"/>
      <c r="H4111" s="236" t="s">
        <v>19</v>
      </c>
      <c r="I4111" s="238"/>
      <c r="J4111" s="234"/>
      <c r="K4111" s="234"/>
      <c r="L4111" s="239"/>
      <c r="M4111" s="240"/>
      <c r="N4111" s="241"/>
      <c r="O4111" s="241"/>
      <c r="P4111" s="241"/>
      <c r="Q4111" s="241"/>
      <c r="R4111" s="241"/>
      <c r="S4111" s="241"/>
      <c r="T4111" s="242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3" t="s">
        <v>153</v>
      </c>
      <c r="AU4111" s="243" t="s">
        <v>79</v>
      </c>
      <c r="AV4111" s="13" t="s">
        <v>77</v>
      </c>
      <c r="AW4111" s="13" t="s">
        <v>31</v>
      </c>
      <c r="AX4111" s="13" t="s">
        <v>69</v>
      </c>
      <c r="AY4111" s="243" t="s">
        <v>142</v>
      </c>
    </row>
    <row r="4112" s="13" customFormat="1">
      <c r="A4112" s="13"/>
      <c r="B4112" s="233"/>
      <c r="C4112" s="234"/>
      <c r="D4112" s="235" t="s">
        <v>153</v>
      </c>
      <c r="E4112" s="236" t="s">
        <v>19</v>
      </c>
      <c r="F4112" s="237" t="s">
        <v>528</v>
      </c>
      <c r="G4112" s="234"/>
      <c r="H4112" s="236" t="s">
        <v>19</v>
      </c>
      <c r="I4112" s="238"/>
      <c r="J4112" s="234"/>
      <c r="K4112" s="234"/>
      <c r="L4112" s="239"/>
      <c r="M4112" s="240"/>
      <c r="N4112" s="241"/>
      <c r="O4112" s="241"/>
      <c r="P4112" s="241"/>
      <c r="Q4112" s="241"/>
      <c r="R4112" s="241"/>
      <c r="S4112" s="241"/>
      <c r="T4112" s="242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3" t="s">
        <v>153</v>
      </c>
      <c r="AU4112" s="243" t="s">
        <v>79</v>
      </c>
      <c r="AV4112" s="13" t="s">
        <v>77</v>
      </c>
      <c r="AW4112" s="13" t="s">
        <v>31</v>
      </c>
      <c r="AX4112" s="13" t="s">
        <v>69</v>
      </c>
      <c r="AY4112" s="243" t="s">
        <v>142</v>
      </c>
    </row>
    <row r="4113" s="14" customFormat="1">
      <c r="A4113" s="14"/>
      <c r="B4113" s="244"/>
      <c r="C4113" s="245"/>
      <c r="D4113" s="235" t="s">
        <v>153</v>
      </c>
      <c r="E4113" s="246" t="s">
        <v>19</v>
      </c>
      <c r="F4113" s="247" t="s">
        <v>2400</v>
      </c>
      <c r="G4113" s="245"/>
      <c r="H4113" s="248">
        <v>21</v>
      </c>
      <c r="I4113" s="249"/>
      <c r="J4113" s="245"/>
      <c r="K4113" s="245"/>
      <c r="L4113" s="250"/>
      <c r="M4113" s="251"/>
      <c r="N4113" s="252"/>
      <c r="O4113" s="252"/>
      <c r="P4113" s="252"/>
      <c r="Q4113" s="252"/>
      <c r="R4113" s="252"/>
      <c r="S4113" s="252"/>
      <c r="T4113" s="253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4" t="s">
        <v>153</v>
      </c>
      <c r="AU4113" s="254" t="s">
        <v>79</v>
      </c>
      <c r="AV4113" s="14" t="s">
        <v>79</v>
      </c>
      <c r="AW4113" s="14" t="s">
        <v>31</v>
      </c>
      <c r="AX4113" s="14" t="s">
        <v>69</v>
      </c>
      <c r="AY4113" s="254" t="s">
        <v>142</v>
      </c>
    </row>
    <row r="4114" s="14" customFormat="1">
      <c r="A4114" s="14"/>
      <c r="B4114" s="244"/>
      <c r="C4114" s="245"/>
      <c r="D4114" s="235" t="s">
        <v>153</v>
      </c>
      <c r="E4114" s="246" t="s">
        <v>19</v>
      </c>
      <c r="F4114" s="247" t="s">
        <v>489</v>
      </c>
      <c r="G4114" s="245"/>
      <c r="H4114" s="248">
        <v>-1.7729999999999999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153</v>
      </c>
      <c r="AU4114" s="254" t="s">
        <v>79</v>
      </c>
      <c r="AV4114" s="14" t="s">
        <v>79</v>
      </c>
      <c r="AW4114" s="14" t="s">
        <v>31</v>
      </c>
      <c r="AX4114" s="14" t="s">
        <v>69</v>
      </c>
      <c r="AY4114" s="254" t="s">
        <v>142</v>
      </c>
    </row>
    <row r="4115" s="13" customFormat="1">
      <c r="A4115" s="13"/>
      <c r="B4115" s="233"/>
      <c r="C4115" s="234"/>
      <c r="D4115" s="235" t="s">
        <v>153</v>
      </c>
      <c r="E4115" s="236" t="s">
        <v>19</v>
      </c>
      <c r="F4115" s="237" t="s">
        <v>595</v>
      </c>
      <c r="G4115" s="234"/>
      <c r="H4115" s="236" t="s">
        <v>19</v>
      </c>
      <c r="I4115" s="238"/>
      <c r="J4115" s="234"/>
      <c r="K4115" s="234"/>
      <c r="L4115" s="239"/>
      <c r="M4115" s="240"/>
      <c r="N4115" s="241"/>
      <c r="O4115" s="241"/>
      <c r="P4115" s="241"/>
      <c r="Q4115" s="241"/>
      <c r="R4115" s="241"/>
      <c r="S4115" s="241"/>
      <c r="T4115" s="242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3" t="s">
        <v>153</v>
      </c>
      <c r="AU4115" s="243" t="s">
        <v>79</v>
      </c>
      <c r="AV4115" s="13" t="s">
        <v>77</v>
      </c>
      <c r="AW4115" s="13" t="s">
        <v>31</v>
      </c>
      <c r="AX4115" s="13" t="s">
        <v>69</v>
      </c>
      <c r="AY4115" s="243" t="s">
        <v>142</v>
      </c>
    </row>
    <row r="4116" s="14" customFormat="1">
      <c r="A4116" s="14"/>
      <c r="B4116" s="244"/>
      <c r="C4116" s="245"/>
      <c r="D4116" s="235" t="s">
        <v>153</v>
      </c>
      <c r="E4116" s="246" t="s">
        <v>19</v>
      </c>
      <c r="F4116" s="247" t="s">
        <v>2401</v>
      </c>
      <c r="G4116" s="245"/>
      <c r="H4116" s="248">
        <v>14.045</v>
      </c>
      <c r="I4116" s="249"/>
      <c r="J4116" s="245"/>
      <c r="K4116" s="245"/>
      <c r="L4116" s="250"/>
      <c r="M4116" s="251"/>
      <c r="N4116" s="252"/>
      <c r="O4116" s="252"/>
      <c r="P4116" s="252"/>
      <c r="Q4116" s="252"/>
      <c r="R4116" s="252"/>
      <c r="S4116" s="252"/>
      <c r="T4116" s="253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4" t="s">
        <v>153</v>
      </c>
      <c r="AU4116" s="254" t="s">
        <v>79</v>
      </c>
      <c r="AV4116" s="14" t="s">
        <v>79</v>
      </c>
      <c r="AW4116" s="14" t="s">
        <v>31</v>
      </c>
      <c r="AX4116" s="14" t="s">
        <v>69</v>
      </c>
      <c r="AY4116" s="254" t="s">
        <v>142</v>
      </c>
    </row>
    <row r="4117" s="13" customFormat="1">
      <c r="A4117" s="13"/>
      <c r="B4117" s="233"/>
      <c r="C4117" s="234"/>
      <c r="D4117" s="235" t="s">
        <v>153</v>
      </c>
      <c r="E4117" s="236" t="s">
        <v>19</v>
      </c>
      <c r="F4117" s="237" t="s">
        <v>2098</v>
      </c>
      <c r="G4117" s="234"/>
      <c r="H4117" s="236" t="s">
        <v>19</v>
      </c>
      <c r="I4117" s="238"/>
      <c r="J4117" s="234"/>
      <c r="K4117" s="234"/>
      <c r="L4117" s="239"/>
      <c r="M4117" s="240"/>
      <c r="N4117" s="241"/>
      <c r="O4117" s="241"/>
      <c r="P4117" s="241"/>
      <c r="Q4117" s="241"/>
      <c r="R4117" s="241"/>
      <c r="S4117" s="241"/>
      <c r="T4117" s="242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3" t="s">
        <v>153</v>
      </c>
      <c r="AU4117" s="243" t="s">
        <v>79</v>
      </c>
      <c r="AV4117" s="13" t="s">
        <v>77</v>
      </c>
      <c r="AW4117" s="13" t="s">
        <v>31</v>
      </c>
      <c r="AX4117" s="13" t="s">
        <v>69</v>
      </c>
      <c r="AY4117" s="243" t="s">
        <v>142</v>
      </c>
    </row>
    <row r="4118" s="14" customFormat="1">
      <c r="A4118" s="14"/>
      <c r="B4118" s="244"/>
      <c r="C4118" s="245"/>
      <c r="D4118" s="235" t="s">
        <v>153</v>
      </c>
      <c r="E4118" s="246" t="s">
        <v>19</v>
      </c>
      <c r="F4118" s="247" t="s">
        <v>2402</v>
      </c>
      <c r="G4118" s="245"/>
      <c r="H4118" s="248">
        <v>2.6800000000000002</v>
      </c>
      <c r="I4118" s="249"/>
      <c r="J4118" s="245"/>
      <c r="K4118" s="245"/>
      <c r="L4118" s="250"/>
      <c r="M4118" s="251"/>
      <c r="N4118" s="252"/>
      <c r="O4118" s="252"/>
      <c r="P4118" s="252"/>
      <c r="Q4118" s="252"/>
      <c r="R4118" s="252"/>
      <c r="S4118" s="252"/>
      <c r="T4118" s="253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4" t="s">
        <v>153</v>
      </c>
      <c r="AU4118" s="254" t="s">
        <v>79</v>
      </c>
      <c r="AV4118" s="14" t="s">
        <v>79</v>
      </c>
      <c r="AW4118" s="14" t="s">
        <v>31</v>
      </c>
      <c r="AX4118" s="14" t="s">
        <v>69</v>
      </c>
      <c r="AY4118" s="254" t="s">
        <v>142</v>
      </c>
    </row>
    <row r="4119" s="13" customFormat="1">
      <c r="A4119" s="13"/>
      <c r="B4119" s="233"/>
      <c r="C4119" s="234"/>
      <c r="D4119" s="235" t="s">
        <v>153</v>
      </c>
      <c r="E4119" s="236" t="s">
        <v>19</v>
      </c>
      <c r="F4119" s="237" t="s">
        <v>590</v>
      </c>
      <c r="G4119" s="234"/>
      <c r="H4119" s="236" t="s">
        <v>19</v>
      </c>
      <c r="I4119" s="238"/>
      <c r="J4119" s="234"/>
      <c r="K4119" s="234"/>
      <c r="L4119" s="239"/>
      <c r="M4119" s="240"/>
      <c r="N4119" s="241"/>
      <c r="O4119" s="241"/>
      <c r="P4119" s="241"/>
      <c r="Q4119" s="241"/>
      <c r="R4119" s="241"/>
      <c r="S4119" s="241"/>
      <c r="T4119" s="242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3" t="s">
        <v>153</v>
      </c>
      <c r="AU4119" s="243" t="s">
        <v>79</v>
      </c>
      <c r="AV4119" s="13" t="s">
        <v>77</v>
      </c>
      <c r="AW4119" s="13" t="s">
        <v>31</v>
      </c>
      <c r="AX4119" s="13" t="s">
        <v>69</v>
      </c>
      <c r="AY4119" s="243" t="s">
        <v>142</v>
      </c>
    </row>
    <row r="4120" s="14" customFormat="1">
      <c r="A4120" s="14"/>
      <c r="B4120" s="244"/>
      <c r="C4120" s="245"/>
      <c r="D4120" s="235" t="s">
        <v>153</v>
      </c>
      <c r="E4120" s="246" t="s">
        <v>19</v>
      </c>
      <c r="F4120" s="247" t="s">
        <v>2403</v>
      </c>
      <c r="G4120" s="245"/>
      <c r="H4120" s="248">
        <v>10.308999999999999</v>
      </c>
      <c r="I4120" s="249"/>
      <c r="J4120" s="245"/>
      <c r="K4120" s="245"/>
      <c r="L4120" s="250"/>
      <c r="M4120" s="251"/>
      <c r="N4120" s="252"/>
      <c r="O4120" s="252"/>
      <c r="P4120" s="252"/>
      <c r="Q4120" s="252"/>
      <c r="R4120" s="252"/>
      <c r="S4120" s="252"/>
      <c r="T4120" s="253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4" t="s">
        <v>153</v>
      </c>
      <c r="AU4120" s="254" t="s">
        <v>79</v>
      </c>
      <c r="AV4120" s="14" t="s">
        <v>79</v>
      </c>
      <c r="AW4120" s="14" t="s">
        <v>31</v>
      </c>
      <c r="AX4120" s="14" t="s">
        <v>69</v>
      </c>
      <c r="AY4120" s="254" t="s">
        <v>142</v>
      </c>
    </row>
    <row r="4121" s="14" customFormat="1">
      <c r="A4121" s="14"/>
      <c r="B4121" s="244"/>
      <c r="C4121" s="245"/>
      <c r="D4121" s="235" t="s">
        <v>153</v>
      </c>
      <c r="E4121" s="246" t="s">
        <v>19</v>
      </c>
      <c r="F4121" s="247" t="s">
        <v>2404</v>
      </c>
      <c r="G4121" s="245"/>
      <c r="H4121" s="248">
        <v>12.831</v>
      </c>
      <c r="I4121" s="249"/>
      <c r="J4121" s="245"/>
      <c r="K4121" s="245"/>
      <c r="L4121" s="250"/>
      <c r="M4121" s="251"/>
      <c r="N4121" s="252"/>
      <c r="O4121" s="252"/>
      <c r="P4121" s="252"/>
      <c r="Q4121" s="252"/>
      <c r="R4121" s="252"/>
      <c r="S4121" s="252"/>
      <c r="T4121" s="253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4" t="s">
        <v>153</v>
      </c>
      <c r="AU4121" s="254" t="s">
        <v>79</v>
      </c>
      <c r="AV4121" s="14" t="s">
        <v>79</v>
      </c>
      <c r="AW4121" s="14" t="s">
        <v>31</v>
      </c>
      <c r="AX4121" s="14" t="s">
        <v>69</v>
      </c>
      <c r="AY4121" s="254" t="s">
        <v>142</v>
      </c>
    </row>
    <row r="4122" s="14" customFormat="1">
      <c r="A4122" s="14"/>
      <c r="B4122" s="244"/>
      <c r="C4122" s="245"/>
      <c r="D4122" s="235" t="s">
        <v>153</v>
      </c>
      <c r="E4122" s="246" t="s">
        <v>19</v>
      </c>
      <c r="F4122" s="247" t="s">
        <v>537</v>
      </c>
      <c r="G4122" s="245"/>
      <c r="H4122" s="248">
        <v>-1.379</v>
      </c>
      <c r="I4122" s="249"/>
      <c r="J4122" s="245"/>
      <c r="K4122" s="245"/>
      <c r="L4122" s="250"/>
      <c r="M4122" s="251"/>
      <c r="N4122" s="252"/>
      <c r="O4122" s="252"/>
      <c r="P4122" s="252"/>
      <c r="Q4122" s="252"/>
      <c r="R4122" s="252"/>
      <c r="S4122" s="252"/>
      <c r="T4122" s="253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4" t="s">
        <v>153</v>
      </c>
      <c r="AU4122" s="254" t="s">
        <v>79</v>
      </c>
      <c r="AV4122" s="14" t="s">
        <v>79</v>
      </c>
      <c r="AW4122" s="14" t="s">
        <v>31</v>
      </c>
      <c r="AX4122" s="14" t="s">
        <v>69</v>
      </c>
      <c r="AY4122" s="254" t="s">
        <v>142</v>
      </c>
    </row>
    <row r="4123" s="13" customFormat="1">
      <c r="A4123" s="13"/>
      <c r="B4123" s="233"/>
      <c r="C4123" s="234"/>
      <c r="D4123" s="235" t="s">
        <v>153</v>
      </c>
      <c r="E4123" s="236" t="s">
        <v>19</v>
      </c>
      <c r="F4123" s="237" t="s">
        <v>2405</v>
      </c>
      <c r="G4123" s="234"/>
      <c r="H4123" s="236" t="s">
        <v>19</v>
      </c>
      <c r="I4123" s="238"/>
      <c r="J4123" s="234"/>
      <c r="K4123" s="234"/>
      <c r="L4123" s="239"/>
      <c r="M4123" s="240"/>
      <c r="N4123" s="241"/>
      <c r="O4123" s="241"/>
      <c r="P4123" s="241"/>
      <c r="Q4123" s="241"/>
      <c r="R4123" s="241"/>
      <c r="S4123" s="241"/>
      <c r="T4123" s="242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3" t="s">
        <v>153</v>
      </c>
      <c r="AU4123" s="243" t="s">
        <v>79</v>
      </c>
      <c r="AV4123" s="13" t="s">
        <v>77</v>
      </c>
      <c r="AW4123" s="13" t="s">
        <v>31</v>
      </c>
      <c r="AX4123" s="13" t="s">
        <v>69</v>
      </c>
      <c r="AY4123" s="243" t="s">
        <v>142</v>
      </c>
    </row>
    <row r="4124" s="14" customFormat="1">
      <c r="A4124" s="14"/>
      <c r="B4124" s="244"/>
      <c r="C4124" s="245"/>
      <c r="D4124" s="235" t="s">
        <v>153</v>
      </c>
      <c r="E4124" s="246" t="s">
        <v>19</v>
      </c>
      <c r="F4124" s="247" t="s">
        <v>2406</v>
      </c>
      <c r="G4124" s="245"/>
      <c r="H4124" s="248">
        <v>2.8399999999999999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153</v>
      </c>
      <c r="AU4124" s="254" t="s">
        <v>79</v>
      </c>
      <c r="AV4124" s="14" t="s">
        <v>79</v>
      </c>
      <c r="AW4124" s="14" t="s">
        <v>31</v>
      </c>
      <c r="AX4124" s="14" t="s">
        <v>69</v>
      </c>
      <c r="AY4124" s="254" t="s">
        <v>142</v>
      </c>
    </row>
    <row r="4125" s="13" customFormat="1">
      <c r="A4125" s="13"/>
      <c r="B4125" s="233"/>
      <c r="C4125" s="234"/>
      <c r="D4125" s="235" t="s">
        <v>153</v>
      </c>
      <c r="E4125" s="236" t="s">
        <v>19</v>
      </c>
      <c r="F4125" s="237" t="s">
        <v>523</v>
      </c>
      <c r="G4125" s="234"/>
      <c r="H4125" s="236" t="s">
        <v>19</v>
      </c>
      <c r="I4125" s="238"/>
      <c r="J4125" s="234"/>
      <c r="K4125" s="234"/>
      <c r="L4125" s="239"/>
      <c r="M4125" s="240"/>
      <c r="N4125" s="241"/>
      <c r="O4125" s="241"/>
      <c r="P4125" s="241"/>
      <c r="Q4125" s="241"/>
      <c r="R4125" s="241"/>
      <c r="S4125" s="241"/>
      <c r="T4125" s="242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3" t="s">
        <v>153</v>
      </c>
      <c r="AU4125" s="243" t="s">
        <v>79</v>
      </c>
      <c r="AV4125" s="13" t="s">
        <v>77</v>
      </c>
      <c r="AW4125" s="13" t="s">
        <v>31</v>
      </c>
      <c r="AX4125" s="13" t="s">
        <v>69</v>
      </c>
      <c r="AY4125" s="243" t="s">
        <v>142</v>
      </c>
    </row>
    <row r="4126" s="14" customFormat="1">
      <c r="A4126" s="14"/>
      <c r="B4126" s="244"/>
      <c r="C4126" s="245"/>
      <c r="D4126" s="235" t="s">
        <v>153</v>
      </c>
      <c r="E4126" s="246" t="s">
        <v>19</v>
      </c>
      <c r="F4126" s="247" t="s">
        <v>2407</v>
      </c>
      <c r="G4126" s="245"/>
      <c r="H4126" s="248">
        <v>2.7200000000000002</v>
      </c>
      <c r="I4126" s="249"/>
      <c r="J4126" s="245"/>
      <c r="K4126" s="245"/>
      <c r="L4126" s="250"/>
      <c r="M4126" s="251"/>
      <c r="N4126" s="252"/>
      <c r="O4126" s="252"/>
      <c r="P4126" s="252"/>
      <c r="Q4126" s="252"/>
      <c r="R4126" s="252"/>
      <c r="S4126" s="252"/>
      <c r="T4126" s="253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4" t="s">
        <v>153</v>
      </c>
      <c r="AU4126" s="254" t="s">
        <v>79</v>
      </c>
      <c r="AV4126" s="14" t="s">
        <v>79</v>
      </c>
      <c r="AW4126" s="14" t="s">
        <v>31</v>
      </c>
      <c r="AX4126" s="14" t="s">
        <v>69</v>
      </c>
      <c r="AY4126" s="254" t="s">
        <v>142</v>
      </c>
    </row>
    <row r="4127" s="13" customFormat="1">
      <c r="A4127" s="13"/>
      <c r="B4127" s="233"/>
      <c r="C4127" s="234"/>
      <c r="D4127" s="235" t="s">
        <v>153</v>
      </c>
      <c r="E4127" s="236" t="s">
        <v>19</v>
      </c>
      <c r="F4127" s="237" t="s">
        <v>585</v>
      </c>
      <c r="G4127" s="234"/>
      <c r="H4127" s="236" t="s">
        <v>19</v>
      </c>
      <c r="I4127" s="238"/>
      <c r="J4127" s="234"/>
      <c r="K4127" s="234"/>
      <c r="L4127" s="239"/>
      <c r="M4127" s="240"/>
      <c r="N4127" s="241"/>
      <c r="O4127" s="241"/>
      <c r="P4127" s="241"/>
      <c r="Q4127" s="241"/>
      <c r="R4127" s="241"/>
      <c r="S4127" s="241"/>
      <c r="T4127" s="242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3" t="s">
        <v>153</v>
      </c>
      <c r="AU4127" s="243" t="s">
        <v>79</v>
      </c>
      <c r="AV4127" s="13" t="s">
        <v>77</v>
      </c>
      <c r="AW4127" s="13" t="s">
        <v>31</v>
      </c>
      <c r="AX4127" s="13" t="s">
        <v>69</v>
      </c>
      <c r="AY4127" s="243" t="s">
        <v>142</v>
      </c>
    </row>
    <row r="4128" s="14" customFormat="1">
      <c r="A4128" s="14"/>
      <c r="B4128" s="244"/>
      <c r="C4128" s="245"/>
      <c r="D4128" s="235" t="s">
        <v>153</v>
      </c>
      <c r="E4128" s="246" t="s">
        <v>19</v>
      </c>
      <c r="F4128" s="247" t="s">
        <v>2408</v>
      </c>
      <c r="G4128" s="245"/>
      <c r="H4128" s="248">
        <v>1.7849999999999999</v>
      </c>
      <c r="I4128" s="249"/>
      <c r="J4128" s="245"/>
      <c r="K4128" s="245"/>
      <c r="L4128" s="250"/>
      <c r="M4128" s="251"/>
      <c r="N4128" s="252"/>
      <c r="O4128" s="252"/>
      <c r="P4128" s="252"/>
      <c r="Q4128" s="252"/>
      <c r="R4128" s="252"/>
      <c r="S4128" s="252"/>
      <c r="T4128" s="253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4" t="s">
        <v>153</v>
      </c>
      <c r="AU4128" s="254" t="s">
        <v>79</v>
      </c>
      <c r="AV4128" s="14" t="s">
        <v>79</v>
      </c>
      <c r="AW4128" s="14" t="s">
        <v>31</v>
      </c>
      <c r="AX4128" s="14" t="s">
        <v>69</v>
      </c>
      <c r="AY4128" s="254" t="s">
        <v>142</v>
      </c>
    </row>
    <row r="4129" s="14" customFormat="1">
      <c r="A4129" s="14"/>
      <c r="B4129" s="244"/>
      <c r="C4129" s="245"/>
      <c r="D4129" s="235" t="s">
        <v>153</v>
      </c>
      <c r="E4129" s="246" t="s">
        <v>19</v>
      </c>
      <c r="F4129" s="247" t="s">
        <v>2409</v>
      </c>
      <c r="G4129" s="245"/>
      <c r="H4129" s="248">
        <v>15.624000000000001</v>
      </c>
      <c r="I4129" s="249"/>
      <c r="J4129" s="245"/>
      <c r="K4129" s="245"/>
      <c r="L4129" s="250"/>
      <c r="M4129" s="251"/>
      <c r="N4129" s="252"/>
      <c r="O4129" s="252"/>
      <c r="P4129" s="252"/>
      <c r="Q4129" s="252"/>
      <c r="R4129" s="252"/>
      <c r="S4129" s="252"/>
      <c r="T4129" s="253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4" t="s">
        <v>153</v>
      </c>
      <c r="AU4129" s="254" t="s">
        <v>79</v>
      </c>
      <c r="AV4129" s="14" t="s">
        <v>79</v>
      </c>
      <c r="AW4129" s="14" t="s">
        <v>31</v>
      </c>
      <c r="AX4129" s="14" t="s">
        <v>69</v>
      </c>
      <c r="AY4129" s="254" t="s">
        <v>142</v>
      </c>
    </row>
    <row r="4130" s="14" customFormat="1">
      <c r="A4130" s="14"/>
      <c r="B4130" s="244"/>
      <c r="C4130" s="245"/>
      <c r="D4130" s="235" t="s">
        <v>153</v>
      </c>
      <c r="E4130" s="246" t="s">
        <v>19</v>
      </c>
      <c r="F4130" s="247" t="s">
        <v>537</v>
      </c>
      <c r="G4130" s="245"/>
      <c r="H4130" s="248">
        <v>-1.379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153</v>
      </c>
      <c r="AU4130" s="254" t="s">
        <v>79</v>
      </c>
      <c r="AV4130" s="14" t="s">
        <v>79</v>
      </c>
      <c r="AW4130" s="14" t="s">
        <v>31</v>
      </c>
      <c r="AX4130" s="14" t="s">
        <v>69</v>
      </c>
      <c r="AY4130" s="254" t="s">
        <v>142</v>
      </c>
    </row>
    <row r="4131" s="13" customFormat="1">
      <c r="A4131" s="13"/>
      <c r="B4131" s="233"/>
      <c r="C4131" s="234"/>
      <c r="D4131" s="235" t="s">
        <v>153</v>
      </c>
      <c r="E4131" s="236" t="s">
        <v>19</v>
      </c>
      <c r="F4131" s="237" t="s">
        <v>583</v>
      </c>
      <c r="G4131" s="234"/>
      <c r="H4131" s="236" t="s">
        <v>19</v>
      </c>
      <c r="I4131" s="238"/>
      <c r="J4131" s="234"/>
      <c r="K4131" s="234"/>
      <c r="L4131" s="239"/>
      <c r="M4131" s="240"/>
      <c r="N4131" s="241"/>
      <c r="O4131" s="241"/>
      <c r="P4131" s="241"/>
      <c r="Q4131" s="241"/>
      <c r="R4131" s="241"/>
      <c r="S4131" s="241"/>
      <c r="T4131" s="242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3" t="s">
        <v>153</v>
      </c>
      <c r="AU4131" s="243" t="s">
        <v>79</v>
      </c>
      <c r="AV4131" s="13" t="s">
        <v>77</v>
      </c>
      <c r="AW4131" s="13" t="s">
        <v>31</v>
      </c>
      <c r="AX4131" s="13" t="s">
        <v>69</v>
      </c>
      <c r="AY4131" s="243" t="s">
        <v>142</v>
      </c>
    </row>
    <row r="4132" s="14" customFormat="1">
      <c r="A4132" s="14"/>
      <c r="B4132" s="244"/>
      <c r="C4132" s="245"/>
      <c r="D4132" s="235" t="s">
        <v>153</v>
      </c>
      <c r="E4132" s="246" t="s">
        <v>19</v>
      </c>
      <c r="F4132" s="247" t="s">
        <v>2410</v>
      </c>
      <c r="G4132" s="245"/>
      <c r="H4132" s="248">
        <v>2.7200000000000002</v>
      </c>
      <c r="I4132" s="249"/>
      <c r="J4132" s="245"/>
      <c r="K4132" s="245"/>
      <c r="L4132" s="250"/>
      <c r="M4132" s="251"/>
      <c r="N4132" s="252"/>
      <c r="O4132" s="252"/>
      <c r="P4132" s="252"/>
      <c r="Q4132" s="252"/>
      <c r="R4132" s="252"/>
      <c r="S4132" s="252"/>
      <c r="T4132" s="253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4" t="s">
        <v>153</v>
      </c>
      <c r="AU4132" s="254" t="s">
        <v>79</v>
      </c>
      <c r="AV4132" s="14" t="s">
        <v>79</v>
      </c>
      <c r="AW4132" s="14" t="s">
        <v>31</v>
      </c>
      <c r="AX4132" s="14" t="s">
        <v>69</v>
      </c>
      <c r="AY4132" s="254" t="s">
        <v>142</v>
      </c>
    </row>
    <row r="4133" s="13" customFormat="1">
      <c r="A4133" s="13"/>
      <c r="B4133" s="233"/>
      <c r="C4133" s="234"/>
      <c r="D4133" s="235" t="s">
        <v>153</v>
      </c>
      <c r="E4133" s="236" t="s">
        <v>19</v>
      </c>
      <c r="F4133" s="237" t="s">
        <v>521</v>
      </c>
      <c r="G4133" s="234"/>
      <c r="H4133" s="236" t="s">
        <v>19</v>
      </c>
      <c r="I4133" s="238"/>
      <c r="J4133" s="234"/>
      <c r="K4133" s="234"/>
      <c r="L4133" s="239"/>
      <c r="M4133" s="240"/>
      <c r="N4133" s="241"/>
      <c r="O4133" s="241"/>
      <c r="P4133" s="241"/>
      <c r="Q4133" s="241"/>
      <c r="R4133" s="241"/>
      <c r="S4133" s="241"/>
      <c r="T4133" s="242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3" t="s">
        <v>153</v>
      </c>
      <c r="AU4133" s="243" t="s">
        <v>79</v>
      </c>
      <c r="AV4133" s="13" t="s">
        <v>77</v>
      </c>
      <c r="AW4133" s="13" t="s">
        <v>31</v>
      </c>
      <c r="AX4133" s="13" t="s">
        <v>69</v>
      </c>
      <c r="AY4133" s="243" t="s">
        <v>142</v>
      </c>
    </row>
    <row r="4134" s="14" customFormat="1">
      <c r="A4134" s="14"/>
      <c r="B4134" s="244"/>
      <c r="C4134" s="245"/>
      <c r="D4134" s="235" t="s">
        <v>153</v>
      </c>
      <c r="E4134" s="246" t="s">
        <v>19</v>
      </c>
      <c r="F4134" s="247" t="s">
        <v>2411</v>
      </c>
      <c r="G4134" s="245"/>
      <c r="H4134" s="248">
        <v>2.3100000000000001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153</v>
      </c>
      <c r="AU4134" s="254" t="s">
        <v>79</v>
      </c>
      <c r="AV4134" s="14" t="s">
        <v>79</v>
      </c>
      <c r="AW4134" s="14" t="s">
        <v>31</v>
      </c>
      <c r="AX4134" s="14" t="s">
        <v>69</v>
      </c>
      <c r="AY4134" s="254" t="s">
        <v>142</v>
      </c>
    </row>
    <row r="4135" s="14" customFormat="1">
      <c r="A4135" s="14"/>
      <c r="B4135" s="244"/>
      <c r="C4135" s="245"/>
      <c r="D4135" s="235" t="s">
        <v>153</v>
      </c>
      <c r="E4135" s="246" t="s">
        <v>19</v>
      </c>
      <c r="F4135" s="247" t="s">
        <v>2412</v>
      </c>
      <c r="G4135" s="245"/>
      <c r="H4135" s="248">
        <v>12.117000000000001</v>
      </c>
      <c r="I4135" s="249"/>
      <c r="J4135" s="245"/>
      <c r="K4135" s="245"/>
      <c r="L4135" s="250"/>
      <c r="M4135" s="251"/>
      <c r="N4135" s="252"/>
      <c r="O4135" s="252"/>
      <c r="P4135" s="252"/>
      <c r="Q4135" s="252"/>
      <c r="R4135" s="252"/>
      <c r="S4135" s="252"/>
      <c r="T4135" s="253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4" t="s">
        <v>153</v>
      </c>
      <c r="AU4135" s="254" t="s">
        <v>79</v>
      </c>
      <c r="AV4135" s="14" t="s">
        <v>79</v>
      </c>
      <c r="AW4135" s="14" t="s">
        <v>31</v>
      </c>
      <c r="AX4135" s="14" t="s">
        <v>69</v>
      </c>
      <c r="AY4135" s="254" t="s">
        <v>142</v>
      </c>
    </row>
    <row r="4136" s="14" customFormat="1">
      <c r="A4136" s="14"/>
      <c r="B4136" s="244"/>
      <c r="C4136" s="245"/>
      <c r="D4136" s="235" t="s">
        <v>153</v>
      </c>
      <c r="E4136" s="246" t="s">
        <v>19</v>
      </c>
      <c r="F4136" s="247" t="s">
        <v>537</v>
      </c>
      <c r="G4136" s="245"/>
      <c r="H4136" s="248">
        <v>-1.379</v>
      </c>
      <c r="I4136" s="249"/>
      <c r="J4136" s="245"/>
      <c r="K4136" s="245"/>
      <c r="L4136" s="250"/>
      <c r="M4136" s="251"/>
      <c r="N4136" s="252"/>
      <c r="O4136" s="252"/>
      <c r="P4136" s="252"/>
      <c r="Q4136" s="252"/>
      <c r="R4136" s="252"/>
      <c r="S4136" s="252"/>
      <c r="T4136" s="253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4" t="s">
        <v>153</v>
      </c>
      <c r="AU4136" s="254" t="s">
        <v>79</v>
      </c>
      <c r="AV4136" s="14" t="s">
        <v>79</v>
      </c>
      <c r="AW4136" s="14" t="s">
        <v>31</v>
      </c>
      <c r="AX4136" s="14" t="s">
        <v>69</v>
      </c>
      <c r="AY4136" s="254" t="s">
        <v>142</v>
      </c>
    </row>
    <row r="4137" s="13" customFormat="1">
      <c r="A4137" s="13"/>
      <c r="B4137" s="233"/>
      <c r="C4137" s="234"/>
      <c r="D4137" s="235" t="s">
        <v>153</v>
      </c>
      <c r="E4137" s="236" t="s">
        <v>19</v>
      </c>
      <c r="F4137" s="237" t="s">
        <v>2413</v>
      </c>
      <c r="G4137" s="234"/>
      <c r="H4137" s="236" t="s">
        <v>19</v>
      </c>
      <c r="I4137" s="238"/>
      <c r="J4137" s="234"/>
      <c r="K4137" s="234"/>
      <c r="L4137" s="239"/>
      <c r="M4137" s="240"/>
      <c r="N4137" s="241"/>
      <c r="O4137" s="241"/>
      <c r="P4137" s="241"/>
      <c r="Q4137" s="241"/>
      <c r="R4137" s="241"/>
      <c r="S4137" s="241"/>
      <c r="T4137" s="242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3" t="s">
        <v>153</v>
      </c>
      <c r="AU4137" s="243" t="s">
        <v>79</v>
      </c>
      <c r="AV4137" s="13" t="s">
        <v>77</v>
      </c>
      <c r="AW4137" s="13" t="s">
        <v>31</v>
      </c>
      <c r="AX4137" s="13" t="s">
        <v>69</v>
      </c>
      <c r="AY4137" s="243" t="s">
        <v>142</v>
      </c>
    </row>
    <row r="4138" s="14" customFormat="1">
      <c r="A4138" s="14"/>
      <c r="B4138" s="244"/>
      <c r="C4138" s="245"/>
      <c r="D4138" s="235" t="s">
        <v>153</v>
      </c>
      <c r="E4138" s="246" t="s">
        <v>19</v>
      </c>
      <c r="F4138" s="247" t="s">
        <v>2414</v>
      </c>
      <c r="G4138" s="245"/>
      <c r="H4138" s="248">
        <v>1.8899999999999999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153</v>
      </c>
      <c r="AU4138" s="254" t="s">
        <v>79</v>
      </c>
      <c r="AV4138" s="14" t="s">
        <v>79</v>
      </c>
      <c r="AW4138" s="14" t="s">
        <v>31</v>
      </c>
      <c r="AX4138" s="14" t="s">
        <v>69</v>
      </c>
      <c r="AY4138" s="254" t="s">
        <v>142</v>
      </c>
    </row>
    <row r="4139" s="14" customFormat="1">
      <c r="A4139" s="14"/>
      <c r="B4139" s="244"/>
      <c r="C4139" s="245"/>
      <c r="D4139" s="235" t="s">
        <v>153</v>
      </c>
      <c r="E4139" s="246" t="s">
        <v>19</v>
      </c>
      <c r="F4139" s="247" t="s">
        <v>2415</v>
      </c>
      <c r="G4139" s="245"/>
      <c r="H4139" s="248">
        <v>15.624000000000001</v>
      </c>
      <c r="I4139" s="249"/>
      <c r="J4139" s="245"/>
      <c r="K4139" s="245"/>
      <c r="L4139" s="250"/>
      <c r="M4139" s="251"/>
      <c r="N4139" s="252"/>
      <c r="O4139" s="252"/>
      <c r="P4139" s="252"/>
      <c r="Q4139" s="252"/>
      <c r="R4139" s="252"/>
      <c r="S4139" s="252"/>
      <c r="T4139" s="253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4" t="s">
        <v>153</v>
      </c>
      <c r="AU4139" s="254" t="s">
        <v>79</v>
      </c>
      <c r="AV4139" s="14" t="s">
        <v>79</v>
      </c>
      <c r="AW4139" s="14" t="s">
        <v>31</v>
      </c>
      <c r="AX4139" s="14" t="s">
        <v>69</v>
      </c>
      <c r="AY4139" s="254" t="s">
        <v>142</v>
      </c>
    </row>
    <row r="4140" s="14" customFormat="1">
      <c r="A4140" s="14"/>
      <c r="B4140" s="244"/>
      <c r="C4140" s="245"/>
      <c r="D4140" s="235" t="s">
        <v>153</v>
      </c>
      <c r="E4140" s="246" t="s">
        <v>19</v>
      </c>
      <c r="F4140" s="247" t="s">
        <v>496</v>
      </c>
      <c r="G4140" s="245"/>
      <c r="H4140" s="248">
        <v>-1.5760000000000001</v>
      </c>
      <c r="I4140" s="249"/>
      <c r="J4140" s="245"/>
      <c r="K4140" s="245"/>
      <c r="L4140" s="250"/>
      <c r="M4140" s="251"/>
      <c r="N4140" s="252"/>
      <c r="O4140" s="252"/>
      <c r="P4140" s="252"/>
      <c r="Q4140" s="252"/>
      <c r="R4140" s="252"/>
      <c r="S4140" s="252"/>
      <c r="T4140" s="253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4" t="s">
        <v>153</v>
      </c>
      <c r="AU4140" s="254" t="s">
        <v>79</v>
      </c>
      <c r="AV4140" s="14" t="s">
        <v>79</v>
      </c>
      <c r="AW4140" s="14" t="s">
        <v>31</v>
      </c>
      <c r="AX4140" s="14" t="s">
        <v>69</v>
      </c>
      <c r="AY4140" s="254" t="s">
        <v>142</v>
      </c>
    </row>
    <row r="4141" s="13" customFormat="1">
      <c r="A4141" s="13"/>
      <c r="B4141" s="233"/>
      <c r="C4141" s="234"/>
      <c r="D4141" s="235" t="s">
        <v>153</v>
      </c>
      <c r="E4141" s="236" t="s">
        <v>19</v>
      </c>
      <c r="F4141" s="237" t="s">
        <v>2416</v>
      </c>
      <c r="G4141" s="234"/>
      <c r="H4141" s="236" t="s">
        <v>19</v>
      </c>
      <c r="I4141" s="238"/>
      <c r="J4141" s="234"/>
      <c r="K4141" s="234"/>
      <c r="L4141" s="239"/>
      <c r="M4141" s="240"/>
      <c r="N4141" s="241"/>
      <c r="O4141" s="241"/>
      <c r="P4141" s="241"/>
      <c r="Q4141" s="241"/>
      <c r="R4141" s="241"/>
      <c r="S4141" s="241"/>
      <c r="T4141" s="242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3" t="s">
        <v>153</v>
      </c>
      <c r="AU4141" s="243" t="s">
        <v>79</v>
      </c>
      <c r="AV4141" s="13" t="s">
        <v>77</v>
      </c>
      <c r="AW4141" s="13" t="s">
        <v>31</v>
      </c>
      <c r="AX4141" s="13" t="s">
        <v>69</v>
      </c>
      <c r="AY4141" s="243" t="s">
        <v>142</v>
      </c>
    </row>
    <row r="4142" s="14" customFormat="1">
      <c r="A4142" s="14"/>
      <c r="B4142" s="244"/>
      <c r="C4142" s="245"/>
      <c r="D4142" s="235" t="s">
        <v>153</v>
      </c>
      <c r="E4142" s="246" t="s">
        <v>19</v>
      </c>
      <c r="F4142" s="247" t="s">
        <v>2417</v>
      </c>
      <c r="G4142" s="245"/>
      <c r="H4142" s="248">
        <v>2.6800000000000002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153</v>
      </c>
      <c r="AU4142" s="254" t="s">
        <v>79</v>
      </c>
      <c r="AV4142" s="14" t="s">
        <v>79</v>
      </c>
      <c r="AW4142" s="14" t="s">
        <v>31</v>
      </c>
      <c r="AX4142" s="14" t="s">
        <v>69</v>
      </c>
      <c r="AY4142" s="254" t="s">
        <v>142</v>
      </c>
    </row>
    <row r="4143" s="13" customFormat="1">
      <c r="A4143" s="13"/>
      <c r="B4143" s="233"/>
      <c r="C4143" s="234"/>
      <c r="D4143" s="235" t="s">
        <v>153</v>
      </c>
      <c r="E4143" s="236" t="s">
        <v>19</v>
      </c>
      <c r="F4143" s="237" t="s">
        <v>2418</v>
      </c>
      <c r="G4143" s="234"/>
      <c r="H4143" s="236" t="s">
        <v>19</v>
      </c>
      <c r="I4143" s="238"/>
      <c r="J4143" s="234"/>
      <c r="K4143" s="234"/>
      <c r="L4143" s="239"/>
      <c r="M4143" s="240"/>
      <c r="N4143" s="241"/>
      <c r="O4143" s="241"/>
      <c r="P4143" s="241"/>
      <c r="Q4143" s="241"/>
      <c r="R4143" s="241"/>
      <c r="S4143" s="241"/>
      <c r="T4143" s="242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3" t="s">
        <v>153</v>
      </c>
      <c r="AU4143" s="243" t="s">
        <v>79</v>
      </c>
      <c r="AV4143" s="13" t="s">
        <v>77</v>
      </c>
      <c r="AW4143" s="13" t="s">
        <v>31</v>
      </c>
      <c r="AX4143" s="13" t="s">
        <v>69</v>
      </c>
      <c r="AY4143" s="243" t="s">
        <v>142</v>
      </c>
    </row>
    <row r="4144" s="14" customFormat="1">
      <c r="A4144" s="14"/>
      <c r="B4144" s="244"/>
      <c r="C4144" s="245"/>
      <c r="D4144" s="235" t="s">
        <v>153</v>
      </c>
      <c r="E4144" s="246" t="s">
        <v>19</v>
      </c>
      <c r="F4144" s="247" t="s">
        <v>2419</v>
      </c>
      <c r="G4144" s="245"/>
      <c r="H4144" s="248">
        <v>19.949999999999999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153</v>
      </c>
      <c r="AU4144" s="254" t="s">
        <v>79</v>
      </c>
      <c r="AV4144" s="14" t="s">
        <v>79</v>
      </c>
      <c r="AW4144" s="14" t="s">
        <v>31</v>
      </c>
      <c r="AX4144" s="14" t="s">
        <v>69</v>
      </c>
      <c r="AY4144" s="254" t="s">
        <v>142</v>
      </c>
    </row>
    <row r="4145" s="14" customFormat="1">
      <c r="A4145" s="14"/>
      <c r="B4145" s="244"/>
      <c r="C4145" s="245"/>
      <c r="D4145" s="235" t="s">
        <v>153</v>
      </c>
      <c r="E4145" s="246" t="s">
        <v>19</v>
      </c>
      <c r="F4145" s="247" t="s">
        <v>496</v>
      </c>
      <c r="G4145" s="245"/>
      <c r="H4145" s="248">
        <v>-1.5760000000000001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153</v>
      </c>
      <c r="AU4145" s="254" t="s">
        <v>79</v>
      </c>
      <c r="AV4145" s="14" t="s">
        <v>79</v>
      </c>
      <c r="AW4145" s="14" t="s">
        <v>31</v>
      </c>
      <c r="AX4145" s="14" t="s">
        <v>69</v>
      </c>
      <c r="AY4145" s="254" t="s">
        <v>142</v>
      </c>
    </row>
    <row r="4146" s="13" customFormat="1">
      <c r="A4146" s="13"/>
      <c r="B4146" s="233"/>
      <c r="C4146" s="234"/>
      <c r="D4146" s="235" t="s">
        <v>153</v>
      </c>
      <c r="E4146" s="236" t="s">
        <v>19</v>
      </c>
      <c r="F4146" s="237" t="s">
        <v>2420</v>
      </c>
      <c r="G4146" s="234"/>
      <c r="H4146" s="236" t="s">
        <v>19</v>
      </c>
      <c r="I4146" s="238"/>
      <c r="J4146" s="234"/>
      <c r="K4146" s="234"/>
      <c r="L4146" s="239"/>
      <c r="M4146" s="240"/>
      <c r="N4146" s="241"/>
      <c r="O4146" s="241"/>
      <c r="P4146" s="241"/>
      <c r="Q4146" s="241"/>
      <c r="R4146" s="241"/>
      <c r="S4146" s="241"/>
      <c r="T4146" s="242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3" t="s">
        <v>153</v>
      </c>
      <c r="AU4146" s="243" t="s">
        <v>79</v>
      </c>
      <c r="AV4146" s="13" t="s">
        <v>77</v>
      </c>
      <c r="AW4146" s="13" t="s">
        <v>31</v>
      </c>
      <c r="AX4146" s="13" t="s">
        <v>69</v>
      </c>
      <c r="AY4146" s="243" t="s">
        <v>142</v>
      </c>
    </row>
    <row r="4147" s="14" customFormat="1">
      <c r="A4147" s="14"/>
      <c r="B4147" s="244"/>
      <c r="C4147" s="245"/>
      <c r="D4147" s="235" t="s">
        <v>153</v>
      </c>
      <c r="E4147" s="246" t="s">
        <v>19</v>
      </c>
      <c r="F4147" s="247" t="s">
        <v>2421</v>
      </c>
      <c r="G4147" s="245"/>
      <c r="H4147" s="248">
        <v>1.76</v>
      </c>
      <c r="I4147" s="249"/>
      <c r="J4147" s="245"/>
      <c r="K4147" s="245"/>
      <c r="L4147" s="250"/>
      <c r="M4147" s="251"/>
      <c r="N4147" s="252"/>
      <c r="O4147" s="252"/>
      <c r="P4147" s="252"/>
      <c r="Q4147" s="252"/>
      <c r="R4147" s="252"/>
      <c r="S4147" s="252"/>
      <c r="T4147" s="253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4" t="s">
        <v>153</v>
      </c>
      <c r="AU4147" s="254" t="s">
        <v>79</v>
      </c>
      <c r="AV4147" s="14" t="s">
        <v>79</v>
      </c>
      <c r="AW4147" s="14" t="s">
        <v>31</v>
      </c>
      <c r="AX4147" s="14" t="s">
        <v>69</v>
      </c>
      <c r="AY4147" s="254" t="s">
        <v>142</v>
      </c>
    </row>
    <row r="4148" s="13" customFormat="1">
      <c r="A4148" s="13"/>
      <c r="B4148" s="233"/>
      <c r="C4148" s="234"/>
      <c r="D4148" s="235" t="s">
        <v>153</v>
      </c>
      <c r="E4148" s="236" t="s">
        <v>19</v>
      </c>
      <c r="F4148" s="237" t="s">
        <v>2112</v>
      </c>
      <c r="G4148" s="234"/>
      <c r="H4148" s="236" t="s">
        <v>19</v>
      </c>
      <c r="I4148" s="238"/>
      <c r="J4148" s="234"/>
      <c r="K4148" s="234"/>
      <c r="L4148" s="239"/>
      <c r="M4148" s="240"/>
      <c r="N4148" s="241"/>
      <c r="O4148" s="241"/>
      <c r="P4148" s="241"/>
      <c r="Q4148" s="241"/>
      <c r="R4148" s="241"/>
      <c r="S4148" s="241"/>
      <c r="T4148" s="242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3" t="s">
        <v>153</v>
      </c>
      <c r="AU4148" s="243" t="s">
        <v>79</v>
      </c>
      <c r="AV4148" s="13" t="s">
        <v>77</v>
      </c>
      <c r="AW4148" s="13" t="s">
        <v>31</v>
      </c>
      <c r="AX4148" s="13" t="s">
        <v>69</v>
      </c>
      <c r="AY4148" s="243" t="s">
        <v>142</v>
      </c>
    </row>
    <row r="4149" s="14" customFormat="1">
      <c r="A4149" s="14"/>
      <c r="B4149" s="244"/>
      <c r="C4149" s="245"/>
      <c r="D4149" s="235" t="s">
        <v>153</v>
      </c>
      <c r="E4149" s="246" t="s">
        <v>19</v>
      </c>
      <c r="F4149" s="247" t="s">
        <v>2422</v>
      </c>
      <c r="G4149" s="245"/>
      <c r="H4149" s="248">
        <v>19.949999999999999</v>
      </c>
      <c r="I4149" s="249"/>
      <c r="J4149" s="245"/>
      <c r="K4149" s="245"/>
      <c r="L4149" s="250"/>
      <c r="M4149" s="251"/>
      <c r="N4149" s="252"/>
      <c r="O4149" s="252"/>
      <c r="P4149" s="252"/>
      <c r="Q4149" s="252"/>
      <c r="R4149" s="252"/>
      <c r="S4149" s="252"/>
      <c r="T4149" s="253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4" t="s">
        <v>153</v>
      </c>
      <c r="AU4149" s="254" t="s">
        <v>79</v>
      </c>
      <c r="AV4149" s="14" t="s">
        <v>79</v>
      </c>
      <c r="AW4149" s="14" t="s">
        <v>31</v>
      </c>
      <c r="AX4149" s="14" t="s">
        <v>69</v>
      </c>
      <c r="AY4149" s="254" t="s">
        <v>142</v>
      </c>
    </row>
    <row r="4150" s="14" customFormat="1">
      <c r="A4150" s="14"/>
      <c r="B4150" s="244"/>
      <c r="C4150" s="245"/>
      <c r="D4150" s="235" t="s">
        <v>153</v>
      </c>
      <c r="E4150" s="246" t="s">
        <v>19</v>
      </c>
      <c r="F4150" s="247" t="s">
        <v>496</v>
      </c>
      <c r="G4150" s="245"/>
      <c r="H4150" s="248">
        <v>-1.5760000000000001</v>
      </c>
      <c r="I4150" s="249"/>
      <c r="J4150" s="245"/>
      <c r="K4150" s="245"/>
      <c r="L4150" s="250"/>
      <c r="M4150" s="251"/>
      <c r="N4150" s="252"/>
      <c r="O4150" s="252"/>
      <c r="P4150" s="252"/>
      <c r="Q4150" s="252"/>
      <c r="R4150" s="252"/>
      <c r="S4150" s="252"/>
      <c r="T4150" s="253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4" t="s">
        <v>153</v>
      </c>
      <c r="AU4150" s="254" t="s">
        <v>79</v>
      </c>
      <c r="AV4150" s="14" t="s">
        <v>79</v>
      </c>
      <c r="AW4150" s="14" t="s">
        <v>31</v>
      </c>
      <c r="AX4150" s="14" t="s">
        <v>69</v>
      </c>
      <c r="AY4150" s="254" t="s">
        <v>142</v>
      </c>
    </row>
    <row r="4151" s="13" customFormat="1">
      <c r="A4151" s="13"/>
      <c r="B4151" s="233"/>
      <c r="C4151" s="234"/>
      <c r="D4151" s="235" t="s">
        <v>153</v>
      </c>
      <c r="E4151" s="236" t="s">
        <v>19</v>
      </c>
      <c r="F4151" s="237" t="s">
        <v>2423</v>
      </c>
      <c r="G4151" s="234"/>
      <c r="H4151" s="236" t="s">
        <v>19</v>
      </c>
      <c r="I4151" s="238"/>
      <c r="J4151" s="234"/>
      <c r="K4151" s="234"/>
      <c r="L4151" s="239"/>
      <c r="M4151" s="240"/>
      <c r="N4151" s="241"/>
      <c r="O4151" s="241"/>
      <c r="P4151" s="241"/>
      <c r="Q4151" s="241"/>
      <c r="R4151" s="241"/>
      <c r="S4151" s="241"/>
      <c r="T4151" s="242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3" t="s">
        <v>153</v>
      </c>
      <c r="AU4151" s="243" t="s">
        <v>79</v>
      </c>
      <c r="AV4151" s="13" t="s">
        <v>77</v>
      </c>
      <c r="AW4151" s="13" t="s">
        <v>31</v>
      </c>
      <c r="AX4151" s="13" t="s">
        <v>69</v>
      </c>
      <c r="AY4151" s="243" t="s">
        <v>142</v>
      </c>
    </row>
    <row r="4152" s="14" customFormat="1">
      <c r="A4152" s="14"/>
      <c r="B4152" s="244"/>
      <c r="C4152" s="245"/>
      <c r="D4152" s="235" t="s">
        <v>153</v>
      </c>
      <c r="E4152" s="246" t="s">
        <v>19</v>
      </c>
      <c r="F4152" s="247" t="s">
        <v>2424</v>
      </c>
      <c r="G4152" s="245"/>
      <c r="H4152" s="248">
        <v>2.48</v>
      </c>
      <c r="I4152" s="249"/>
      <c r="J4152" s="245"/>
      <c r="K4152" s="245"/>
      <c r="L4152" s="250"/>
      <c r="M4152" s="251"/>
      <c r="N4152" s="252"/>
      <c r="O4152" s="252"/>
      <c r="P4152" s="252"/>
      <c r="Q4152" s="252"/>
      <c r="R4152" s="252"/>
      <c r="S4152" s="252"/>
      <c r="T4152" s="253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4" t="s">
        <v>153</v>
      </c>
      <c r="AU4152" s="254" t="s">
        <v>79</v>
      </c>
      <c r="AV4152" s="14" t="s">
        <v>79</v>
      </c>
      <c r="AW4152" s="14" t="s">
        <v>31</v>
      </c>
      <c r="AX4152" s="14" t="s">
        <v>69</v>
      </c>
      <c r="AY4152" s="254" t="s">
        <v>142</v>
      </c>
    </row>
    <row r="4153" s="13" customFormat="1">
      <c r="A4153" s="13"/>
      <c r="B4153" s="233"/>
      <c r="C4153" s="234"/>
      <c r="D4153" s="235" t="s">
        <v>153</v>
      </c>
      <c r="E4153" s="236" t="s">
        <v>19</v>
      </c>
      <c r="F4153" s="237" t="s">
        <v>542</v>
      </c>
      <c r="G4153" s="234"/>
      <c r="H4153" s="236" t="s">
        <v>19</v>
      </c>
      <c r="I4153" s="238"/>
      <c r="J4153" s="234"/>
      <c r="K4153" s="234"/>
      <c r="L4153" s="239"/>
      <c r="M4153" s="240"/>
      <c r="N4153" s="241"/>
      <c r="O4153" s="241"/>
      <c r="P4153" s="241"/>
      <c r="Q4153" s="241"/>
      <c r="R4153" s="241"/>
      <c r="S4153" s="241"/>
      <c r="T4153" s="242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3" t="s">
        <v>153</v>
      </c>
      <c r="AU4153" s="243" t="s">
        <v>79</v>
      </c>
      <c r="AV4153" s="13" t="s">
        <v>77</v>
      </c>
      <c r="AW4153" s="13" t="s">
        <v>31</v>
      </c>
      <c r="AX4153" s="13" t="s">
        <v>69</v>
      </c>
      <c r="AY4153" s="243" t="s">
        <v>142</v>
      </c>
    </row>
    <row r="4154" s="13" customFormat="1">
      <c r="A4154" s="13"/>
      <c r="B4154" s="233"/>
      <c r="C4154" s="234"/>
      <c r="D4154" s="235" t="s">
        <v>153</v>
      </c>
      <c r="E4154" s="236" t="s">
        <v>19</v>
      </c>
      <c r="F4154" s="237" t="s">
        <v>555</v>
      </c>
      <c r="G4154" s="234"/>
      <c r="H4154" s="236" t="s">
        <v>19</v>
      </c>
      <c r="I4154" s="238"/>
      <c r="J4154" s="234"/>
      <c r="K4154" s="234"/>
      <c r="L4154" s="239"/>
      <c r="M4154" s="240"/>
      <c r="N4154" s="241"/>
      <c r="O4154" s="241"/>
      <c r="P4154" s="241"/>
      <c r="Q4154" s="241"/>
      <c r="R4154" s="241"/>
      <c r="S4154" s="241"/>
      <c r="T4154" s="242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3" t="s">
        <v>153</v>
      </c>
      <c r="AU4154" s="243" t="s">
        <v>79</v>
      </c>
      <c r="AV4154" s="13" t="s">
        <v>77</v>
      </c>
      <c r="AW4154" s="13" t="s">
        <v>31</v>
      </c>
      <c r="AX4154" s="13" t="s">
        <v>69</v>
      </c>
      <c r="AY4154" s="243" t="s">
        <v>142</v>
      </c>
    </row>
    <row r="4155" s="14" customFormat="1">
      <c r="A4155" s="14"/>
      <c r="B4155" s="244"/>
      <c r="C4155" s="245"/>
      <c r="D4155" s="235" t="s">
        <v>153</v>
      </c>
      <c r="E4155" s="246" t="s">
        <v>19</v>
      </c>
      <c r="F4155" s="247" t="s">
        <v>2425</v>
      </c>
      <c r="G4155" s="245"/>
      <c r="H4155" s="248">
        <v>14.742000000000001</v>
      </c>
      <c r="I4155" s="249"/>
      <c r="J4155" s="245"/>
      <c r="K4155" s="245"/>
      <c r="L4155" s="250"/>
      <c r="M4155" s="251"/>
      <c r="N4155" s="252"/>
      <c r="O4155" s="252"/>
      <c r="P4155" s="252"/>
      <c r="Q4155" s="252"/>
      <c r="R4155" s="252"/>
      <c r="S4155" s="252"/>
      <c r="T4155" s="253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4" t="s">
        <v>153</v>
      </c>
      <c r="AU4155" s="254" t="s">
        <v>79</v>
      </c>
      <c r="AV4155" s="14" t="s">
        <v>79</v>
      </c>
      <c r="AW4155" s="14" t="s">
        <v>31</v>
      </c>
      <c r="AX4155" s="14" t="s">
        <v>69</v>
      </c>
      <c r="AY4155" s="254" t="s">
        <v>142</v>
      </c>
    </row>
    <row r="4156" s="14" customFormat="1">
      <c r="A4156" s="14"/>
      <c r="B4156" s="244"/>
      <c r="C4156" s="245"/>
      <c r="D4156" s="235" t="s">
        <v>153</v>
      </c>
      <c r="E4156" s="246" t="s">
        <v>19</v>
      </c>
      <c r="F4156" s="247" t="s">
        <v>537</v>
      </c>
      <c r="G4156" s="245"/>
      <c r="H4156" s="248">
        <v>-1.379</v>
      </c>
      <c r="I4156" s="249"/>
      <c r="J4156" s="245"/>
      <c r="K4156" s="245"/>
      <c r="L4156" s="250"/>
      <c r="M4156" s="251"/>
      <c r="N4156" s="252"/>
      <c r="O4156" s="252"/>
      <c r="P4156" s="252"/>
      <c r="Q4156" s="252"/>
      <c r="R4156" s="252"/>
      <c r="S4156" s="252"/>
      <c r="T4156" s="253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4" t="s">
        <v>153</v>
      </c>
      <c r="AU4156" s="254" t="s">
        <v>79</v>
      </c>
      <c r="AV4156" s="14" t="s">
        <v>79</v>
      </c>
      <c r="AW4156" s="14" t="s">
        <v>31</v>
      </c>
      <c r="AX4156" s="14" t="s">
        <v>69</v>
      </c>
      <c r="AY4156" s="254" t="s">
        <v>142</v>
      </c>
    </row>
    <row r="4157" s="13" customFormat="1">
      <c r="A4157" s="13"/>
      <c r="B4157" s="233"/>
      <c r="C4157" s="234"/>
      <c r="D4157" s="235" t="s">
        <v>153</v>
      </c>
      <c r="E4157" s="236" t="s">
        <v>19</v>
      </c>
      <c r="F4157" s="237" t="s">
        <v>553</v>
      </c>
      <c r="G4157" s="234"/>
      <c r="H4157" s="236" t="s">
        <v>19</v>
      </c>
      <c r="I4157" s="238"/>
      <c r="J4157" s="234"/>
      <c r="K4157" s="234"/>
      <c r="L4157" s="239"/>
      <c r="M4157" s="240"/>
      <c r="N4157" s="241"/>
      <c r="O4157" s="241"/>
      <c r="P4157" s="241"/>
      <c r="Q4157" s="241"/>
      <c r="R4157" s="241"/>
      <c r="S4157" s="241"/>
      <c r="T4157" s="242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3" t="s">
        <v>153</v>
      </c>
      <c r="AU4157" s="243" t="s">
        <v>79</v>
      </c>
      <c r="AV4157" s="13" t="s">
        <v>77</v>
      </c>
      <c r="AW4157" s="13" t="s">
        <v>31</v>
      </c>
      <c r="AX4157" s="13" t="s">
        <v>69</v>
      </c>
      <c r="AY4157" s="243" t="s">
        <v>142</v>
      </c>
    </row>
    <row r="4158" s="14" customFormat="1">
      <c r="A4158" s="14"/>
      <c r="B4158" s="244"/>
      <c r="C4158" s="245"/>
      <c r="D4158" s="235" t="s">
        <v>153</v>
      </c>
      <c r="E4158" s="246" t="s">
        <v>19</v>
      </c>
      <c r="F4158" s="247" t="s">
        <v>2426</v>
      </c>
      <c r="G4158" s="245"/>
      <c r="H4158" s="248">
        <v>19.782</v>
      </c>
      <c r="I4158" s="249"/>
      <c r="J4158" s="245"/>
      <c r="K4158" s="245"/>
      <c r="L4158" s="250"/>
      <c r="M4158" s="251"/>
      <c r="N4158" s="252"/>
      <c r="O4158" s="252"/>
      <c r="P4158" s="252"/>
      <c r="Q4158" s="252"/>
      <c r="R4158" s="252"/>
      <c r="S4158" s="252"/>
      <c r="T4158" s="253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4" t="s">
        <v>153</v>
      </c>
      <c r="AU4158" s="254" t="s">
        <v>79</v>
      </c>
      <c r="AV4158" s="14" t="s">
        <v>79</v>
      </c>
      <c r="AW4158" s="14" t="s">
        <v>31</v>
      </c>
      <c r="AX4158" s="14" t="s">
        <v>69</v>
      </c>
      <c r="AY4158" s="254" t="s">
        <v>142</v>
      </c>
    </row>
    <row r="4159" s="14" customFormat="1">
      <c r="A4159" s="14"/>
      <c r="B4159" s="244"/>
      <c r="C4159" s="245"/>
      <c r="D4159" s="235" t="s">
        <v>153</v>
      </c>
      <c r="E4159" s="246" t="s">
        <v>19</v>
      </c>
      <c r="F4159" s="247" t="s">
        <v>496</v>
      </c>
      <c r="G4159" s="245"/>
      <c r="H4159" s="248">
        <v>-1.5760000000000001</v>
      </c>
      <c r="I4159" s="249"/>
      <c r="J4159" s="245"/>
      <c r="K4159" s="245"/>
      <c r="L4159" s="250"/>
      <c r="M4159" s="251"/>
      <c r="N4159" s="252"/>
      <c r="O4159" s="252"/>
      <c r="P4159" s="252"/>
      <c r="Q4159" s="252"/>
      <c r="R4159" s="252"/>
      <c r="S4159" s="252"/>
      <c r="T4159" s="25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4" t="s">
        <v>153</v>
      </c>
      <c r="AU4159" s="254" t="s">
        <v>79</v>
      </c>
      <c r="AV4159" s="14" t="s">
        <v>79</v>
      </c>
      <c r="AW4159" s="14" t="s">
        <v>31</v>
      </c>
      <c r="AX4159" s="14" t="s">
        <v>69</v>
      </c>
      <c r="AY4159" s="254" t="s">
        <v>142</v>
      </c>
    </row>
    <row r="4160" s="13" customFormat="1">
      <c r="A4160" s="13"/>
      <c r="B4160" s="233"/>
      <c r="C4160" s="234"/>
      <c r="D4160" s="235" t="s">
        <v>153</v>
      </c>
      <c r="E4160" s="236" t="s">
        <v>19</v>
      </c>
      <c r="F4160" s="237" t="s">
        <v>794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153</v>
      </c>
      <c r="AU4160" s="243" t="s">
        <v>79</v>
      </c>
      <c r="AV4160" s="13" t="s">
        <v>77</v>
      </c>
      <c r="AW4160" s="13" t="s">
        <v>31</v>
      </c>
      <c r="AX4160" s="13" t="s">
        <v>69</v>
      </c>
      <c r="AY4160" s="243" t="s">
        <v>142</v>
      </c>
    </row>
    <row r="4161" s="14" customFormat="1">
      <c r="A4161" s="14"/>
      <c r="B4161" s="244"/>
      <c r="C4161" s="245"/>
      <c r="D4161" s="235" t="s">
        <v>153</v>
      </c>
      <c r="E4161" s="246" t="s">
        <v>19</v>
      </c>
      <c r="F4161" s="247" t="s">
        <v>2426</v>
      </c>
      <c r="G4161" s="245"/>
      <c r="H4161" s="248">
        <v>19.782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153</v>
      </c>
      <c r="AU4161" s="254" t="s">
        <v>79</v>
      </c>
      <c r="AV4161" s="14" t="s">
        <v>79</v>
      </c>
      <c r="AW4161" s="14" t="s">
        <v>31</v>
      </c>
      <c r="AX4161" s="14" t="s">
        <v>69</v>
      </c>
      <c r="AY4161" s="254" t="s">
        <v>142</v>
      </c>
    </row>
    <row r="4162" s="14" customFormat="1">
      <c r="A4162" s="14"/>
      <c r="B4162" s="244"/>
      <c r="C4162" s="245"/>
      <c r="D4162" s="235" t="s">
        <v>153</v>
      </c>
      <c r="E4162" s="246" t="s">
        <v>19</v>
      </c>
      <c r="F4162" s="247" t="s">
        <v>496</v>
      </c>
      <c r="G4162" s="245"/>
      <c r="H4162" s="248">
        <v>-1.5760000000000001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153</v>
      </c>
      <c r="AU4162" s="254" t="s">
        <v>79</v>
      </c>
      <c r="AV4162" s="14" t="s">
        <v>79</v>
      </c>
      <c r="AW4162" s="14" t="s">
        <v>31</v>
      </c>
      <c r="AX4162" s="14" t="s">
        <v>69</v>
      </c>
      <c r="AY4162" s="254" t="s">
        <v>142</v>
      </c>
    </row>
    <row r="4163" s="13" customFormat="1">
      <c r="A4163" s="13"/>
      <c r="B4163" s="233"/>
      <c r="C4163" s="234"/>
      <c r="D4163" s="235" t="s">
        <v>153</v>
      </c>
      <c r="E4163" s="236" t="s">
        <v>19</v>
      </c>
      <c r="F4163" s="237" t="s">
        <v>2427</v>
      </c>
      <c r="G4163" s="234"/>
      <c r="H4163" s="236" t="s">
        <v>19</v>
      </c>
      <c r="I4163" s="238"/>
      <c r="J4163" s="234"/>
      <c r="K4163" s="234"/>
      <c r="L4163" s="239"/>
      <c r="M4163" s="240"/>
      <c r="N4163" s="241"/>
      <c r="O4163" s="241"/>
      <c r="P4163" s="241"/>
      <c r="Q4163" s="241"/>
      <c r="R4163" s="241"/>
      <c r="S4163" s="241"/>
      <c r="T4163" s="242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3" t="s">
        <v>153</v>
      </c>
      <c r="AU4163" s="243" t="s">
        <v>79</v>
      </c>
      <c r="AV4163" s="13" t="s">
        <v>77</v>
      </c>
      <c r="AW4163" s="13" t="s">
        <v>31</v>
      </c>
      <c r="AX4163" s="13" t="s">
        <v>69</v>
      </c>
      <c r="AY4163" s="243" t="s">
        <v>142</v>
      </c>
    </row>
    <row r="4164" s="14" customFormat="1">
      <c r="A4164" s="14"/>
      <c r="B4164" s="244"/>
      <c r="C4164" s="245"/>
      <c r="D4164" s="235" t="s">
        <v>153</v>
      </c>
      <c r="E4164" s="246" t="s">
        <v>19</v>
      </c>
      <c r="F4164" s="247" t="s">
        <v>2428</v>
      </c>
      <c r="G4164" s="245"/>
      <c r="H4164" s="248">
        <v>14.742000000000001</v>
      </c>
      <c r="I4164" s="249"/>
      <c r="J4164" s="245"/>
      <c r="K4164" s="245"/>
      <c r="L4164" s="250"/>
      <c r="M4164" s="251"/>
      <c r="N4164" s="252"/>
      <c r="O4164" s="252"/>
      <c r="P4164" s="252"/>
      <c r="Q4164" s="252"/>
      <c r="R4164" s="252"/>
      <c r="S4164" s="252"/>
      <c r="T4164" s="253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4" t="s">
        <v>153</v>
      </c>
      <c r="AU4164" s="254" t="s">
        <v>79</v>
      </c>
      <c r="AV4164" s="14" t="s">
        <v>79</v>
      </c>
      <c r="AW4164" s="14" t="s">
        <v>31</v>
      </c>
      <c r="AX4164" s="14" t="s">
        <v>69</v>
      </c>
      <c r="AY4164" s="254" t="s">
        <v>142</v>
      </c>
    </row>
    <row r="4165" s="14" customFormat="1">
      <c r="A4165" s="14"/>
      <c r="B4165" s="244"/>
      <c r="C4165" s="245"/>
      <c r="D4165" s="235" t="s">
        <v>153</v>
      </c>
      <c r="E4165" s="246" t="s">
        <v>19</v>
      </c>
      <c r="F4165" s="247" t="s">
        <v>537</v>
      </c>
      <c r="G4165" s="245"/>
      <c r="H4165" s="248">
        <v>-1.379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153</v>
      </c>
      <c r="AU4165" s="254" t="s">
        <v>79</v>
      </c>
      <c r="AV4165" s="14" t="s">
        <v>79</v>
      </c>
      <c r="AW4165" s="14" t="s">
        <v>31</v>
      </c>
      <c r="AX4165" s="14" t="s">
        <v>69</v>
      </c>
      <c r="AY4165" s="254" t="s">
        <v>142</v>
      </c>
    </row>
    <row r="4166" s="13" customFormat="1">
      <c r="A4166" s="13"/>
      <c r="B4166" s="233"/>
      <c r="C4166" s="234"/>
      <c r="D4166" s="235" t="s">
        <v>153</v>
      </c>
      <c r="E4166" s="236" t="s">
        <v>19</v>
      </c>
      <c r="F4166" s="237" t="s">
        <v>1240</v>
      </c>
      <c r="G4166" s="234"/>
      <c r="H4166" s="236" t="s">
        <v>19</v>
      </c>
      <c r="I4166" s="238"/>
      <c r="J4166" s="234"/>
      <c r="K4166" s="234"/>
      <c r="L4166" s="239"/>
      <c r="M4166" s="240"/>
      <c r="N4166" s="241"/>
      <c r="O4166" s="241"/>
      <c r="P4166" s="241"/>
      <c r="Q4166" s="241"/>
      <c r="R4166" s="241"/>
      <c r="S4166" s="241"/>
      <c r="T4166" s="242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3" t="s">
        <v>153</v>
      </c>
      <c r="AU4166" s="243" t="s">
        <v>79</v>
      </c>
      <c r="AV4166" s="13" t="s">
        <v>77</v>
      </c>
      <c r="AW4166" s="13" t="s">
        <v>31</v>
      </c>
      <c r="AX4166" s="13" t="s">
        <v>69</v>
      </c>
      <c r="AY4166" s="243" t="s">
        <v>142</v>
      </c>
    </row>
    <row r="4167" s="14" customFormat="1">
      <c r="A4167" s="14"/>
      <c r="B4167" s="244"/>
      <c r="C4167" s="245"/>
      <c r="D4167" s="235" t="s">
        <v>153</v>
      </c>
      <c r="E4167" s="246" t="s">
        <v>19</v>
      </c>
      <c r="F4167" s="247" t="s">
        <v>2429</v>
      </c>
      <c r="G4167" s="245"/>
      <c r="H4167" s="248">
        <v>3.5760000000000001</v>
      </c>
      <c r="I4167" s="249"/>
      <c r="J4167" s="245"/>
      <c r="K4167" s="245"/>
      <c r="L4167" s="250"/>
      <c r="M4167" s="251"/>
      <c r="N4167" s="252"/>
      <c r="O4167" s="252"/>
      <c r="P4167" s="252"/>
      <c r="Q4167" s="252"/>
      <c r="R4167" s="252"/>
      <c r="S4167" s="252"/>
      <c r="T4167" s="253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4" t="s">
        <v>153</v>
      </c>
      <c r="AU4167" s="254" t="s">
        <v>79</v>
      </c>
      <c r="AV4167" s="14" t="s">
        <v>79</v>
      </c>
      <c r="AW4167" s="14" t="s">
        <v>31</v>
      </c>
      <c r="AX4167" s="14" t="s">
        <v>69</v>
      </c>
      <c r="AY4167" s="254" t="s">
        <v>142</v>
      </c>
    </row>
    <row r="4168" s="13" customFormat="1">
      <c r="A4168" s="13"/>
      <c r="B4168" s="233"/>
      <c r="C4168" s="234"/>
      <c r="D4168" s="235" t="s">
        <v>153</v>
      </c>
      <c r="E4168" s="236" t="s">
        <v>19</v>
      </c>
      <c r="F4168" s="237" t="s">
        <v>2430</v>
      </c>
      <c r="G4168" s="234"/>
      <c r="H4168" s="236" t="s">
        <v>19</v>
      </c>
      <c r="I4168" s="238"/>
      <c r="J4168" s="234"/>
      <c r="K4168" s="234"/>
      <c r="L4168" s="239"/>
      <c r="M4168" s="240"/>
      <c r="N4168" s="241"/>
      <c r="O4168" s="241"/>
      <c r="P4168" s="241"/>
      <c r="Q4168" s="241"/>
      <c r="R4168" s="241"/>
      <c r="S4168" s="241"/>
      <c r="T4168" s="242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3" t="s">
        <v>153</v>
      </c>
      <c r="AU4168" s="243" t="s">
        <v>79</v>
      </c>
      <c r="AV4168" s="13" t="s">
        <v>77</v>
      </c>
      <c r="AW4168" s="13" t="s">
        <v>31</v>
      </c>
      <c r="AX4168" s="13" t="s">
        <v>69</v>
      </c>
      <c r="AY4168" s="243" t="s">
        <v>142</v>
      </c>
    </row>
    <row r="4169" s="14" customFormat="1">
      <c r="A4169" s="14"/>
      <c r="B4169" s="244"/>
      <c r="C4169" s="245"/>
      <c r="D4169" s="235" t="s">
        <v>153</v>
      </c>
      <c r="E4169" s="246" t="s">
        <v>19</v>
      </c>
      <c r="F4169" s="247" t="s">
        <v>2431</v>
      </c>
      <c r="G4169" s="245"/>
      <c r="H4169" s="248">
        <v>4.1200000000000001</v>
      </c>
      <c r="I4169" s="249"/>
      <c r="J4169" s="245"/>
      <c r="K4169" s="245"/>
      <c r="L4169" s="250"/>
      <c r="M4169" s="251"/>
      <c r="N4169" s="252"/>
      <c r="O4169" s="252"/>
      <c r="P4169" s="252"/>
      <c r="Q4169" s="252"/>
      <c r="R4169" s="252"/>
      <c r="S4169" s="252"/>
      <c r="T4169" s="253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4" t="s">
        <v>153</v>
      </c>
      <c r="AU4169" s="254" t="s">
        <v>79</v>
      </c>
      <c r="AV4169" s="14" t="s">
        <v>79</v>
      </c>
      <c r="AW4169" s="14" t="s">
        <v>31</v>
      </c>
      <c r="AX4169" s="14" t="s">
        <v>69</v>
      </c>
      <c r="AY4169" s="254" t="s">
        <v>142</v>
      </c>
    </row>
    <row r="4170" s="15" customFormat="1">
      <c r="A4170" s="15"/>
      <c r="B4170" s="255"/>
      <c r="C4170" s="256"/>
      <c r="D4170" s="235" t="s">
        <v>153</v>
      </c>
      <c r="E4170" s="257" t="s">
        <v>19</v>
      </c>
      <c r="F4170" s="258" t="s">
        <v>158</v>
      </c>
      <c r="G4170" s="256"/>
      <c r="H4170" s="259">
        <v>294.178</v>
      </c>
      <c r="I4170" s="260"/>
      <c r="J4170" s="256"/>
      <c r="K4170" s="256"/>
      <c r="L4170" s="261"/>
      <c r="M4170" s="262"/>
      <c r="N4170" s="263"/>
      <c r="O4170" s="263"/>
      <c r="P4170" s="263"/>
      <c r="Q4170" s="263"/>
      <c r="R4170" s="263"/>
      <c r="S4170" s="263"/>
      <c r="T4170" s="264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5" t="s">
        <v>153</v>
      </c>
      <c r="AU4170" s="265" t="s">
        <v>79</v>
      </c>
      <c r="AV4170" s="15" t="s">
        <v>149</v>
      </c>
      <c r="AW4170" s="15" t="s">
        <v>31</v>
      </c>
      <c r="AX4170" s="15" t="s">
        <v>77</v>
      </c>
      <c r="AY4170" s="265" t="s">
        <v>142</v>
      </c>
    </row>
    <row r="4171" s="2" customFormat="1" ht="16.5" customHeight="1">
      <c r="A4171" s="41"/>
      <c r="B4171" s="42"/>
      <c r="C4171" s="277" t="s">
        <v>5741</v>
      </c>
      <c r="D4171" s="277" t="s">
        <v>275</v>
      </c>
      <c r="E4171" s="278" t="s">
        <v>5742</v>
      </c>
      <c r="F4171" s="279" t="s">
        <v>5743</v>
      </c>
      <c r="G4171" s="280" t="s">
        <v>147</v>
      </c>
      <c r="H4171" s="281">
        <v>323.596</v>
      </c>
      <c r="I4171" s="282"/>
      <c r="J4171" s="283">
        <f>ROUND(I4171*H4171,2)</f>
        <v>0</v>
      </c>
      <c r="K4171" s="279" t="s">
        <v>148</v>
      </c>
      <c r="L4171" s="284"/>
      <c r="M4171" s="285" t="s">
        <v>19</v>
      </c>
      <c r="N4171" s="286" t="s">
        <v>40</v>
      </c>
      <c r="O4171" s="87"/>
      <c r="P4171" s="224">
        <f>O4171*H4171</f>
        <v>0</v>
      </c>
      <c r="Q4171" s="224">
        <v>0.0129</v>
      </c>
      <c r="R4171" s="224">
        <f>Q4171*H4171</f>
        <v>4.1743883999999998</v>
      </c>
      <c r="S4171" s="224">
        <v>0</v>
      </c>
      <c r="T4171" s="225">
        <f>S4171*H4171</f>
        <v>0</v>
      </c>
      <c r="U4171" s="41"/>
      <c r="V4171" s="41"/>
      <c r="W4171" s="41"/>
      <c r="X4171" s="41"/>
      <c r="Y4171" s="41"/>
      <c r="Z4171" s="41"/>
      <c r="AA4171" s="41"/>
      <c r="AB4171" s="41"/>
      <c r="AC4171" s="41"/>
      <c r="AD4171" s="41"/>
      <c r="AE4171" s="41"/>
      <c r="AR4171" s="226" t="s">
        <v>349</v>
      </c>
      <c r="AT4171" s="226" t="s">
        <v>275</v>
      </c>
      <c r="AU4171" s="226" t="s">
        <v>79</v>
      </c>
      <c r="AY4171" s="20" t="s">
        <v>142</v>
      </c>
      <c r="BE4171" s="227">
        <f>IF(N4171="základní",J4171,0)</f>
        <v>0</v>
      </c>
      <c r="BF4171" s="227">
        <f>IF(N4171="snížená",J4171,0)</f>
        <v>0</v>
      </c>
      <c r="BG4171" s="227">
        <f>IF(N4171="zákl. přenesená",J4171,0)</f>
        <v>0</v>
      </c>
      <c r="BH4171" s="227">
        <f>IF(N4171="sníž. přenesená",J4171,0)</f>
        <v>0</v>
      </c>
      <c r="BI4171" s="227">
        <f>IF(N4171="nulová",J4171,0)</f>
        <v>0</v>
      </c>
      <c r="BJ4171" s="20" t="s">
        <v>77</v>
      </c>
      <c r="BK4171" s="227">
        <f>ROUND(I4171*H4171,2)</f>
        <v>0</v>
      </c>
      <c r="BL4171" s="20" t="s">
        <v>248</v>
      </c>
      <c r="BM4171" s="226" t="s">
        <v>5744</v>
      </c>
    </row>
    <row r="4172" s="14" customFormat="1">
      <c r="A4172" s="14"/>
      <c r="B4172" s="244"/>
      <c r="C4172" s="245"/>
      <c r="D4172" s="235" t="s">
        <v>153</v>
      </c>
      <c r="E4172" s="246" t="s">
        <v>19</v>
      </c>
      <c r="F4172" s="247" t="s">
        <v>5745</v>
      </c>
      <c r="G4172" s="245"/>
      <c r="H4172" s="248">
        <v>323.596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153</v>
      </c>
      <c r="AU4172" s="254" t="s">
        <v>79</v>
      </c>
      <c r="AV4172" s="14" t="s">
        <v>79</v>
      </c>
      <c r="AW4172" s="14" t="s">
        <v>31</v>
      </c>
      <c r="AX4172" s="14" t="s">
        <v>77</v>
      </c>
      <c r="AY4172" s="254" t="s">
        <v>142</v>
      </c>
    </row>
    <row r="4173" s="2" customFormat="1" ht="21.75" customHeight="1">
      <c r="A4173" s="41"/>
      <c r="B4173" s="42"/>
      <c r="C4173" s="215" t="s">
        <v>5746</v>
      </c>
      <c r="D4173" s="215" t="s">
        <v>144</v>
      </c>
      <c r="E4173" s="216" t="s">
        <v>5747</v>
      </c>
      <c r="F4173" s="217" t="s">
        <v>5748</v>
      </c>
      <c r="G4173" s="218" t="s">
        <v>147</v>
      </c>
      <c r="H4173" s="219">
        <v>294.178</v>
      </c>
      <c r="I4173" s="220"/>
      <c r="J4173" s="221">
        <f>ROUND(I4173*H4173,2)</f>
        <v>0</v>
      </c>
      <c r="K4173" s="217" t="s">
        <v>148</v>
      </c>
      <c r="L4173" s="47"/>
      <c r="M4173" s="222" t="s">
        <v>19</v>
      </c>
      <c r="N4173" s="223" t="s">
        <v>40</v>
      </c>
      <c r="O4173" s="87"/>
      <c r="P4173" s="224">
        <f>O4173*H4173</f>
        <v>0</v>
      </c>
      <c r="Q4173" s="224">
        <v>0</v>
      </c>
      <c r="R4173" s="224">
        <f>Q4173*H4173</f>
        <v>0</v>
      </c>
      <c r="S4173" s="224">
        <v>0</v>
      </c>
      <c r="T4173" s="225">
        <f>S4173*H4173</f>
        <v>0</v>
      </c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R4173" s="226" t="s">
        <v>248</v>
      </c>
      <c r="AT4173" s="226" t="s">
        <v>144</v>
      </c>
      <c r="AU4173" s="226" t="s">
        <v>79</v>
      </c>
      <c r="AY4173" s="20" t="s">
        <v>142</v>
      </c>
      <c r="BE4173" s="227">
        <f>IF(N4173="základní",J4173,0)</f>
        <v>0</v>
      </c>
      <c r="BF4173" s="227">
        <f>IF(N4173="snížená",J4173,0)</f>
        <v>0</v>
      </c>
      <c r="BG4173" s="227">
        <f>IF(N4173="zákl. přenesená",J4173,0)</f>
        <v>0</v>
      </c>
      <c r="BH4173" s="227">
        <f>IF(N4173="sníž. přenesená",J4173,0)</f>
        <v>0</v>
      </c>
      <c r="BI4173" s="227">
        <f>IF(N4173="nulová",J4173,0)</f>
        <v>0</v>
      </c>
      <c r="BJ4173" s="20" t="s">
        <v>77</v>
      </c>
      <c r="BK4173" s="227">
        <f>ROUND(I4173*H4173,2)</f>
        <v>0</v>
      </c>
      <c r="BL4173" s="20" t="s">
        <v>248</v>
      </c>
      <c r="BM4173" s="226" t="s">
        <v>5749</v>
      </c>
    </row>
    <row r="4174" s="2" customFormat="1">
      <c r="A4174" s="41"/>
      <c r="B4174" s="42"/>
      <c r="C4174" s="43"/>
      <c r="D4174" s="228" t="s">
        <v>151</v>
      </c>
      <c r="E4174" s="43"/>
      <c r="F4174" s="229" t="s">
        <v>5750</v>
      </c>
      <c r="G4174" s="43"/>
      <c r="H4174" s="43"/>
      <c r="I4174" s="230"/>
      <c r="J4174" s="43"/>
      <c r="K4174" s="43"/>
      <c r="L4174" s="47"/>
      <c r="M4174" s="231"/>
      <c r="N4174" s="232"/>
      <c r="O4174" s="87"/>
      <c r="P4174" s="87"/>
      <c r="Q4174" s="87"/>
      <c r="R4174" s="87"/>
      <c r="S4174" s="87"/>
      <c r="T4174" s="88"/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T4174" s="20" t="s">
        <v>151</v>
      </c>
      <c r="AU4174" s="20" t="s">
        <v>79</v>
      </c>
    </row>
    <row r="4175" s="2" customFormat="1" ht="16.5" customHeight="1">
      <c r="A4175" s="41"/>
      <c r="B4175" s="42"/>
      <c r="C4175" s="215" t="s">
        <v>5751</v>
      </c>
      <c r="D4175" s="215" t="s">
        <v>144</v>
      </c>
      <c r="E4175" s="216" t="s">
        <v>5752</v>
      </c>
      <c r="F4175" s="217" t="s">
        <v>5753</v>
      </c>
      <c r="G4175" s="218" t="s">
        <v>147</v>
      </c>
      <c r="H4175" s="219">
        <v>294.178</v>
      </c>
      <c r="I4175" s="220"/>
      <c r="J4175" s="221">
        <f>ROUND(I4175*H4175,2)</f>
        <v>0</v>
      </c>
      <c r="K4175" s="217" t="s">
        <v>148</v>
      </c>
      <c r="L4175" s="47"/>
      <c r="M4175" s="222" t="s">
        <v>19</v>
      </c>
      <c r="N4175" s="223" t="s">
        <v>40</v>
      </c>
      <c r="O4175" s="87"/>
      <c r="P4175" s="224">
        <f>O4175*H4175</f>
        <v>0</v>
      </c>
      <c r="Q4175" s="224">
        <v>0</v>
      </c>
      <c r="R4175" s="224">
        <f>Q4175*H4175</f>
        <v>0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248</v>
      </c>
      <c r="AT4175" s="226" t="s">
        <v>144</v>
      </c>
      <c r="AU4175" s="226" t="s">
        <v>79</v>
      </c>
      <c r="AY4175" s="20" t="s">
        <v>142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77</v>
      </c>
      <c r="BK4175" s="227">
        <f>ROUND(I4175*H4175,2)</f>
        <v>0</v>
      </c>
      <c r="BL4175" s="20" t="s">
        <v>248</v>
      </c>
      <c r="BM4175" s="226" t="s">
        <v>5754</v>
      </c>
    </row>
    <row r="4176" s="2" customFormat="1">
      <c r="A4176" s="41"/>
      <c r="B4176" s="42"/>
      <c r="C4176" s="43"/>
      <c r="D4176" s="228" t="s">
        <v>151</v>
      </c>
      <c r="E4176" s="43"/>
      <c r="F4176" s="229" t="s">
        <v>5755</v>
      </c>
      <c r="G4176" s="43"/>
      <c r="H4176" s="43"/>
      <c r="I4176" s="230"/>
      <c r="J4176" s="43"/>
      <c r="K4176" s="43"/>
      <c r="L4176" s="47"/>
      <c r="M4176" s="231"/>
      <c r="N4176" s="232"/>
      <c r="O4176" s="87"/>
      <c r="P4176" s="87"/>
      <c r="Q4176" s="87"/>
      <c r="R4176" s="87"/>
      <c r="S4176" s="87"/>
      <c r="T4176" s="88"/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T4176" s="20" t="s">
        <v>151</v>
      </c>
      <c r="AU4176" s="20" t="s">
        <v>79</v>
      </c>
    </row>
    <row r="4177" s="2" customFormat="1" ht="16.5" customHeight="1">
      <c r="A4177" s="41"/>
      <c r="B4177" s="42"/>
      <c r="C4177" s="215" t="s">
        <v>5756</v>
      </c>
      <c r="D4177" s="215" t="s">
        <v>144</v>
      </c>
      <c r="E4177" s="216" t="s">
        <v>5757</v>
      </c>
      <c r="F4177" s="217" t="s">
        <v>5758</v>
      </c>
      <c r="G4177" s="218" t="s">
        <v>176</v>
      </c>
      <c r="H4177" s="219">
        <v>75.314999999999998</v>
      </c>
      <c r="I4177" s="220"/>
      <c r="J4177" s="221">
        <f>ROUND(I4177*H4177,2)</f>
        <v>0</v>
      </c>
      <c r="K4177" s="217" t="s">
        <v>4783</v>
      </c>
      <c r="L4177" s="47"/>
      <c r="M4177" s="222" t="s">
        <v>19</v>
      </c>
      <c r="N4177" s="223" t="s">
        <v>40</v>
      </c>
      <c r="O4177" s="87"/>
      <c r="P4177" s="224">
        <f>O4177*H4177</f>
        <v>0</v>
      </c>
      <c r="Q4177" s="224">
        <v>0.00055000000000000003</v>
      </c>
      <c r="R4177" s="224">
        <f>Q4177*H4177</f>
        <v>0.041423250000000002</v>
      </c>
      <c r="S4177" s="224">
        <v>0</v>
      </c>
      <c r="T4177" s="225">
        <f>S4177*H4177</f>
        <v>0</v>
      </c>
      <c r="U4177" s="41"/>
      <c r="V4177" s="41"/>
      <c r="W4177" s="41"/>
      <c r="X4177" s="41"/>
      <c r="Y4177" s="41"/>
      <c r="Z4177" s="41"/>
      <c r="AA4177" s="41"/>
      <c r="AB4177" s="41"/>
      <c r="AC4177" s="41"/>
      <c r="AD4177" s="41"/>
      <c r="AE4177" s="41"/>
      <c r="AR4177" s="226" t="s">
        <v>248</v>
      </c>
      <c r="AT4177" s="226" t="s">
        <v>144</v>
      </c>
      <c r="AU4177" s="226" t="s">
        <v>79</v>
      </c>
      <c r="AY4177" s="20" t="s">
        <v>142</v>
      </c>
      <c r="BE4177" s="227">
        <f>IF(N4177="základní",J4177,0)</f>
        <v>0</v>
      </c>
      <c r="BF4177" s="227">
        <f>IF(N4177="snížená",J4177,0)</f>
        <v>0</v>
      </c>
      <c r="BG4177" s="227">
        <f>IF(N4177="zákl. přenesená",J4177,0)</f>
        <v>0</v>
      </c>
      <c r="BH4177" s="227">
        <f>IF(N4177="sníž. přenesená",J4177,0)</f>
        <v>0</v>
      </c>
      <c r="BI4177" s="227">
        <f>IF(N4177="nulová",J4177,0)</f>
        <v>0</v>
      </c>
      <c r="BJ4177" s="20" t="s">
        <v>77</v>
      </c>
      <c r="BK4177" s="227">
        <f>ROUND(I4177*H4177,2)</f>
        <v>0</v>
      </c>
      <c r="BL4177" s="20" t="s">
        <v>248</v>
      </c>
      <c r="BM4177" s="226" t="s">
        <v>5759</v>
      </c>
    </row>
    <row r="4178" s="2" customFormat="1">
      <c r="A4178" s="41"/>
      <c r="B4178" s="42"/>
      <c r="C4178" s="43"/>
      <c r="D4178" s="228" t="s">
        <v>151</v>
      </c>
      <c r="E4178" s="43"/>
      <c r="F4178" s="229" t="s">
        <v>5760</v>
      </c>
      <c r="G4178" s="43"/>
      <c r="H4178" s="43"/>
      <c r="I4178" s="230"/>
      <c r="J4178" s="43"/>
      <c r="K4178" s="43"/>
      <c r="L4178" s="47"/>
      <c r="M4178" s="231"/>
      <c r="N4178" s="232"/>
      <c r="O4178" s="87"/>
      <c r="P4178" s="87"/>
      <c r="Q4178" s="87"/>
      <c r="R4178" s="87"/>
      <c r="S4178" s="87"/>
      <c r="T4178" s="88"/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T4178" s="20" t="s">
        <v>151</v>
      </c>
      <c r="AU4178" s="20" t="s">
        <v>79</v>
      </c>
    </row>
    <row r="4179" s="14" customFormat="1">
      <c r="A4179" s="14"/>
      <c r="B4179" s="244"/>
      <c r="C4179" s="245"/>
      <c r="D4179" s="235" t="s">
        <v>153</v>
      </c>
      <c r="E4179" s="246" t="s">
        <v>19</v>
      </c>
      <c r="F4179" s="247" t="s">
        <v>5761</v>
      </c>
      <c r="G4179" s="245"/>
      <c r="H4179" s="248">
        <v>75.314999999999998</v>
      </c>
      <c r="I4179" s="249"/>
      <c r="J4179" s="245"/>
      <c r="K4179" s="245"/>
      <c r="L4179" s="250"/>
      <c r="M4179" s="251"/>
      <c r="N4179" s="252"/>
      <c r="O4179" s="252"/>
      <c r="P4179" s="252"/>
      <c r="Q4179" s="252"/>
      <c r="R4179" s="252"/>
      <c r="S4179" s="252"/>
      <c r="T4179" s="253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4" t="s">
        <v>153</v>
      </c>
      <c r="AU4179" s="254" t="s">
        <v>79</v>
      </c>
      <c r="AV4179" s="14" t="s">
        <v>79</v>
      </c>
      <c r="AW4179" s="14" t="s">
        <v>31</v>
      </c>
      <c r="AX4179" s="14" t="s">
        <v>77</v>
      </c>
      <c r="AY4179" s="254" t="s">
        <v>142</v>
      </c>
    </row>
    <row r="4180" s="2" customFormat="1" ht="16.5" customHeight="1">
      <c r="A4180" s="41"/>
      <c r="B4180" s="42"/>
      <c r="C4180" s="215" t="s">
        <v>5762</v>
      </c>
      <c r="D4180" s="215" t="s">
        <v>144</v>
      </c>
      <c r="E4180" s="216" t="s">
        <v>5763</v>
      </c>
      <c r="F4180" s="217" t="s">
        <v>5764</v>
      </c>
      <c r="G4180" s="218" t="s">
        <v>147</v>
      </c>
      <c r="H4180" s="219">
        <v>294.178</v>
      </c>
      <c r="I4180" s="220"/>
      <c r="J4180" s="221">
        <f>ROUND(I4180*H4180,2)</f>
        <v>0</v>
      </c>
      <c r="K4180" s="217" t="s">
        <v>148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5.0000000000000002E-05</v>
      </c>
      <c r="R4180" s="224">
        <f>Q4180*H4180</f>
        <v>0.0147089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248</v>
      </c>
      <c r="AT4180" s="226" t="s">
        <v>144</v>
      </c>
      <c r="AU4180" s="226" t="s">
        <v>79</v>
      </c>
      <c r="AY4180" s="20" t="s">
        <v>142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77</v>
      </c>
      <c r="BK4180" s="227">
        <f>ROUND(I4180*H4180,2)</f>
        <v>0</v>
      </c>
      <c r="BL4180" s="20" t="s">
        <v>248</v>
      </c>
      <c r="BM4180" s="226" t="s">
        <v>5765</v>
      </c>
    </row>
    <row r="4181" s="2" customFormat="1">
      <c r="A4181" s="41"/>
      <c r="B4181" s="42"/>
      <c r="C4181" s="43"/>
      <c r="D4181" s="228" t="s">
        <v>151</v>
      </c>
      <c r="E4181" s="43"/>
      <c r="F4181" s="229" t="s">
        <v>5766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151</v>
      </c>
      <c r="AU4181" s="20" t="s">
        <v>79</v>
      </c>
    </row>
    <row r="4182" s="2" customFormat="1" ht="24.15" customHeight="1">
      <c r="A4182" s="41"/>
      <c r="B4182" s="42"/>
      <c r="C4182" s="215" t="s">
        <v>5767</v>
      </c>
      <c r="D4182" s="215" t="s">
        <v>144</v>
      </c>
      <c r="E4182" s="216" t="s">
        <v>5768</v>
      </c>
      <c r="F4182" s="217" t="s">
        <v>5769</v>
      </c>
      <c r="G4182" s="218" t="s">
        <v>176</v>
      </c>
      <c r="H4182" s="219">
        <v>8.5700000000000003</v>
      </c>
      <c r="I4182" s="220"/>
      <c r="J4182" s="221">
        <f>ROUND(I4182*H4182,2)</f>
        <v>0</v>
      </c>
      <c r="K4182" s="217" t="s">
        <v>148</v>
      </c>
      <c r="L4182" s="47"/>
      <c r="M4182" s="222" t="s">
        <v>19</v>
      </c>
      <c r="N4182" s="223" t="s">
        <v>40</v>
      </c>
      <c r="O4182" s="87"/>
      <c r="P4182" s="224">
        <f>O4182*H4182</f>
        <v>0</v>
      </c>
      <c r="Q4182" s="224">
        <v>0.00097999999999999997</v>
      </c>
      <c r="R4182" s="224">
        <f>Q4182*H4182</f>
        <v>0.0083986000000000009</v>
      </c>
      <c r="S4182" s="224">
        <v>0</v>
      </c>
      <c r="T4182" s="225">
        <f>S4182*H4182</f>
        <v>0</v>
      </c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R4182" s="226" t="s">
        <v>248</v>
      </c>
      <c r="AT4182" s="226" t="s">
        <v>144</v>
      </c>
      <c r="AU4182" s="226" t="s">
        <v>79</v>
      </c>
      <c r="AY4182" s="20" t="s">
        <v>142</v>
      </c>
      <c r="BE4182" s="227">
        <f>IF(N4182="základní",J4182,0)</f>
        <v>0</v>
      </c>
      <c r="BF4182" s="227">
        <f>IF(N4182="snížená",J4182,0)</f>
        <v>0</v>
      </c>
      <c r="BG4182" s="227">
        <f>IF(N4182="zákl. přenesená",J4182,0)</f>
        <v>0</v>
      </c>
      <c r="BH4182" s="227">
        <f>IF(N4182="sníž. přenesená",J4182,0)</f>
        <v>0</v>
      </c>
      <c r="BI4182" s="227">
        <f>IF(N4182="nulová",J4182,0)</f>
        <v>0</v>
      </c>
      <c r="BJ4182" s="20" t="s">
        <v>77</v>
      </c>
      <c r="BK4182" s="227">
        <f>ROUND(I4182*H4182,2)</f>
        <v>0</v>
      </c>
      <c r="BL4182" s="20" t="s">
        <v>248</v>
      </c>
      <c r="BM4182" s="226" t="s">
        <v>5770</v>
      </c>
    </row>
    <row r="4183" s="2" customFormat="1">
      <c r="A4183" s="41"/>
      <c r="B4183" s="42"/>
      <c r="C4183" s="43"/>
      <c r="D4183" s="228" t="s">
        <v>151</v>
      </c>
      <c r="E4183" s="43"/>
      <c r="F4183" s="229" t="s">
        <v>5771</v>
      </c>
      <c r="G4183" s="43"/>
      <c r="H4183" s="43"/>
      <c r="I4183" s="230"/>
      <c r="J4183" s="43"/>
      <c r="K4183" s="43"/>
      <c r="L4183" s="47"/>
      <c r="M4183" s="231"/>
      <c r="N4183" s="232"/>
      <c r="O4183" s="87"/>
      <c r="P4183" s="87"/>
      <c r="Q4183" s="87"/>
      <c r="R4183" s="87"/>
      <c r="S4183" s="87"/>
      <c r="T4183" s="88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T4183" s="20" t="s">
        <v>151</v>
      </c>
      <c r="AU4183" s="20" t="s">
        <v>79</v>
      </c>
    </row>
    <row r="4184" s="13" customFormat="1">
      <c r="A4184" s="13"/>
      <c r="B4184" s="233"/>
      <c r="C4184" s="234"/>
      <c r="D4184" s="235" t="s">
        <v>153</v>
      </c>
      <c r="E4184" s="236" t="s">
        <v>19</v>
      </c>
      <c r="F4184" s="237" t="s">
        <v>5772</v>
      </c>
      <c r="G4184" s="234"/>
      <c r="H4184" s="236" t="s">
        <v>19</v>
      </c>
      <c r="I4184" s="238"/>
      <c r="J4184" s="234"/>
      <c r="K4184" s="234"/>
      <c r="L4184" s="239"/>
      <c r="M4184" s="240"/>
      <c r="N4184" s="241"/>
      <c r="O4184" s="241"/>
      <c r="P4184" s="241"/>
      <c r="Q4184" s="241"/>
      <c r="R4184" s="241"/>
      <c r="S4184" s="241"/>
      <c r="T4184" s="242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3" t="s">
        <v>153</v>
      </c>
      <c r="AU4184" s="243" t="s">
        <v>79</v>
      </c>
      <c r="AV4184" s="13" t="s">
        <v>77</v>
      </c>
      <c r="AW4184" s="13" t="s">
        <v>31</v>
      </c>
      <c r="AX4184" s="13" t="s">
        <v>69</v>
      </c>
      <c r="AY4184" s="243" t="s">
        <v>142</v>
      </c>
    </row>
    <row r="4185" s="14" customFormat="1">
      <c r="A4185" s="14"/>
      <c r="B4185" s="244"/>
      <c r="C4185" s="245"/>
      <c r="D4185" s="235" t="s">
        <v>153</v>
      </c>
      <c r="E4185" s="246" t="s">
        <v>19</v>
      </c>
      <c r="F4185" s="247" t="s">
        <v>5773</v>
      </c>
      <c r="G4185" s="245"/>
      <c r="H4185" s="248">
        <v>0.59999999999999998</v>
      </c>
      <c r="I4185" s="249"/>
      <c r="J4185" s="245"/>
      <c r="K4185" s="245"/>
      <c r="L4185" s="250"/>
      <c r="M4185" s="251"/>
      <c r="N4185" s="252"/>
      <c r="O4185" s="252"/>
      <c r="P4185" s="252"/>
      <c r="Q4185" s="252"/>
      <c r="R4185" s="252"/>
      <c r="S4185" s="252"/>
      <c r="T4185" s="253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4" t="s">
        <v>153</v>
      </c>
      <c r="AU4185" s="254" t="s">
        <v>79</v>
      </c>
      <c r="AV4185" s="14" t="s">
        <v>79</v>
      </c>
      <c r="AW4185" s="14" t="s">
        <v>31</v>
      </c>
      <c r="AX4185" s="14" t="s">
        <v>69</v>
      </c>
      <c r="AY4185" s="254" t="s">
        <v>142</v>
      </c>
    </row>
    <row r="4186" s="13" customFormat="1">
      <c r="A4186" s="13"/>
      <c r="B4186" s="233"/>
      <c r="C4186" s="234"/>
      <c r="D4186" s="235" t="s">
        <v>153</v>
      </c>
      <c r="E4186" s="236" t="s">
        <v>19</v>
      </c>
      <c r="F4186" s="237" t="s">
        <v>5774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153</v>
      </c>
      <c r="AU4186" s="243" t="s">
        <v>79</v>
      </c>
      <c r="AV4186" s="13" t="s">
        <v>77</v>
      </c>
      <c r="AW4186" s="13" t="s">
        <v>31</v>
      </c>
      <c r="AX4186" s="13" t="s">
        <v>69</v>
      </c>
      <c r="AY4186" s="243" t="s">
        <v>142</v>
      </c>
    </row>
    <row r="4187" s="14" customFormat="1">
      <c r="A4187" s="14"/>
      <c r="B4187" s="244"/>
      <c r="C4187" s="245"/>
      <c r="D4187" s="235" t="s">
        <v>153</v>
      </c>
      <c r="E4187" s="246" t="s">
        <v>19</v>
      </c>
      <c r="F4187" s="247" t="s">
        <v>5775</v>
      </c>
      <c r="G4187" s="245"/>
      <c r="H4187" s="248">
        <v>1.1399999999999999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153</v>
      </c>
      <c r="AU4187" s="254" t="s">
        <v>79</v>
      </c>
      <c r="AV4187" s="14" t="s">
        <v>79</v>
      </c>
      <c r="AW4187" s="14" t="s">
        <v>31</v>
      </c>
      <c r="AX4187" s="14" t="s">
        <v>69</v>
      </c>
      <c r="AY4187" s="254" t="s">
        <v>142</v>
      </c>
    </row>
    <row r="4188" s="13" customFormat="1">
      <c r="A4188" s="13"/>
      <c r="B4188" s="233"/>
      <c r="C4188" s="234"/>
      <c r="D4188" s="235" t="s">
        <v>153</v>
      </c>
      <c r="E4188" s="236" t="s">
        <v>19</v>
      </c>
      <c r="F4188" s="237" t="s">
        <v>5776</v>
      </c>
      <c r="G4188" s="234"/>
      <c r="H4188" s="236" t="s">
        <v>19</v>
      </c>
      <c r="I4188" s="238"/>
      <c r="J4188" s="234"/>
      <c r="K4188" s="234"/>
      <c r="L4188" s="239"/>
      <c r="M4188" s="240"/>
      <c r="N4188" s="241"/>
      <c r="O4188" s="241"/>
      <c r="P4188" s="241"/>
      <c r="Q4188" s="241"/>
      <c r="R4188" s="241"/>
      <c r="S4188" s="241"/>
      <c r="T4188" s="242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3" t="s">
        <v>153</v>
      </c>
      <c r="AU4188" s="243" t="s">
        <v>79</v>
      </c>
      <c r="AV4188" s="13" t="s">
        <v>77</v>
      </c>
      <c r="AW4188" s="13" t="s">
        <v>31</v>
      </c>
      <c r="AX4188" s="13" t="s">
        <v>69</v>
      </c>
      <c r="AY4188" s="243" t="s">
        <v>142</v>
      </c>
    </row>
    <row r="4189" s="14" customFormat="1">
      <c r="A4189" s="14"/>
      <c r="B4189" s="244"/>
      <c r="C4189" s="245"/>
      <c r="D4189" s="235" t="s">
        <v>153</v>
      </c>
      <c r="E4189" s="246" t="s">
        <v>19</v>
      </c>
      <c r="F4189" s="247" t="s">
        <v>5777</v>
      </c>
      <c r="G4189" s="245"/>
      <c r="H4189" s="248">
        <v>1.3999999999999999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153</v>
      </c>
      <c r="AU4189" s="254" t="s">
        <v>79</v>
      </c>
      <c r="AV4189" s="14" t="s">
        <v>79</v>
      </c>
      <c r="AW4189" s="14" t="s">
        <v>31</v>
      </c>
      <c r="AX4189" s="14" t="s">
        <v>69</v>
      </c>
      <c r="AY4189" s="254" t="s">
        <v>142</v>
      </c>
    </row>
    <row r="4190" s="13" customFormat="1">
      <c r="A4190" s="13"/>
      <c r="B4190" s="233"/>
      <c r="C4190" s="234"/>
      <c r="D4190" s="235" t="s">
        <v>153</v>
      </c>
      <c r="E4190" s="236" t="s">
        <v>19</v>
      </c>
      <c r="F4190" s="237" t="s">
        <v>5778</v>
      </c>
      <c r="G4190" s="234"/>
      <c r="H4190" s="236" t="s">
        <v>19</v>
      </c>
      <c r="I4190" s="238"/>
      <c r="J4190" s="234"/>
      <c r="K4190" s="234"/>
      <c r="L4190" s="239"/>
      <c r="M4190" s="240"/>
      <c r="N4190" s="241"/>
      <c r="O4190" s="241"/>
      <c r="P4190" s="241"/>
      <c r="Q4190" s="241"/>
      <c r="R4190" s="241"/>
      <c r="S4190" s="241"/>
      <c r="T4190" s="242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3" t="s">
        <v>153</v>
      </c>
      <c r="AU4190" s="243" t="s">
        <v>79</v>
      </c>
      <c r="AV4190" s="13" t="s">
        <v>77</v>
      </c>
      <c r="AW4190" s="13" t="s">
        <v>31</v>
      </c>
      <c r="AX4190" s="13" t="s">
        <v>69</v>
      </c>
      <c r="AY4190" s="243" t="s">
        <v>142</v>
      </c>
    </row>
    <row r="4191" s="14" customFormat="1">
      <c r="A4191" s="14"/>
      <c r="B4191" s="244"/>
      <c r="C4191" s="245"/>
      <c r="D4191" s="235" t="s">
        <v>153</v>
      </c>
      <c r="E4191" s="246" t="s">
        <v>19</v>
      </c>
      <c r="F4191" s="247" t="s">
        <v>5779</v>
      </c>
      <c r="G4191" s="245"/>
      <c r="H4191" s="248">
        <v>1.0600000000000001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153</v>
      </c>
      <c r="AU4191" s="254" t="s">
        <v>79</v>
      </c>
      <c r="AV4191" s="14" t="s">
        <v>79</v>
      </c>
      <c r="AW4191" s="14" t="s">
        <v>31</v>
      </c>
      <c r="AX4191" s="14" t="s">
        <v>69</v>
      </c>
      <c r="AY4191" s="254" t="s">
        <v>142</v>
      </c>
    </row>
    <row r="4192" s="13" customFormat="1">
      <c r="A4192" s="13"/>
      <c r="B4192" s="233"/>
      <c r="C4192" s="234"/>
      <c r="D4192" s="235" t="s">
        <v>153</v>
      </c>
      <c r="E4192" s="236" t="s">
        <v>19</v>
      </c>
      <c r="F4192" s="237" t="s">
        <v>5780</v>
      </c>
      <c r="G4192" s="234"/>
      <c r="H4192" s="236" t="s">
        <v>19</v>
      </c>
      <c r="I4192" s="238"/>
      <c r="J4192" s="234"/>
      <c r="K4192" s="234"/>
      <c r="L4192" s="239"/>
      <c r="M4192" s="240"/>
      <c r="N4192" s="241"/>
      <c r="O4192" s="241"/>
      <c r="P4192" s="241"/>
      <c r="Q4192" s="241"/>
      <c r="R4192" s="241"/>
      <c r="S4192" s="241"/>
      <c r="T4192" s="242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3" t="s">
        <v>153</v>
      </c>
      <c r="AU4192" s="243" t="s">
        <v>79</v>
      </c>
      <c r="AV4192" s="13" t="s">
        <v>77</v>
      </c>
      <c r="AW4192" s="13" t="s">
        <v>31</v>
      </c>
      <c r="AX4192" s="13" t="s">
        <v>69</v>
      </c>
      <c r="AY4192" s="243" t="s">
        <v>142</v>
      </c>
    </row>
    <row r="4193" s="14" customFormat="1">
      <c r="A4193" s="14"/>
      <c r="B4193" s="244"/>
      <c r="C4193" s="245"/>
      <c r="D4193" s="235" t="s">
        <v>153</v>
      </c>
      <c r="E4193" s="246" t="s">
        <v>19</v>
      </c>
      <c r="F4193" s="247" t="s">
        <v>5149</v>
      </c>
      <c r="G4193" s="245"/>
      <c r="H4193" s="248">
        <v>2.7999999999999998</v>
      </c>
      <c r="I4193" s="249"/>
      <c r="J4193" s="245"/>
      <c r="K4193" s="245"/>
      <c r="L4193" s="250"/>
      <c r="M4193" s="251"/>
      <c r="N4193" s="252"/>
      <c r="O4193" s="252"/>
      <c r="P4193" s="252"/>
      <c r="Q4193" s="252"/>
      <c r="R4193" s="252"/>
      <c r="S4193" s="252"/>
      <c r="T4193" s="253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4" t="s">
        <v>153</v>
      </c>
      <c r="AU4193" s="254" t="s">
        <v>79</v>
      </c>
      <c r="AV4193" s="14" t="s">
        <v>79</v>
      </c>
      <c r="AW4193" s="14" t="s">
        <v>31</v>
      </c>
      <c r="AX4193" s="14" t="s">
        <v>69</v>
      </c>
      <c r="AY4193" s="254" t="s">
        <v>142</v>
      </c>
    </row>
    <row r="4194" s="13" customFormat="1">
      <c r="A4194" s="13"/>
      <c r="B4194" s="233"/>
      <c r="C4194" s="234"/>
      <c r="D4194" s="235" t="s">
        <v>153</v>
      </c>
      <c r="E4194" s="236" t="s">
        <v>19</v>
      </c>
      <c r="F4194" s="237" t="s">
        <v>5781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153</v>
      </c>
      <c r="AU4194" s="243" t="s">
        <v>79</v>
      </c>
      <c r="AV4194" s="13" t="s">
        <v>77</v>
      </c>
      <c r="AW4194" s="13" t="s">
        <v>31</v>
      </c>
      <c r="AX4194" s="13" t="s">
        <v>69</v>
      </c>
      <c r="AY4194" s="243" t="s">
        <v>142</v>
      </c>
    </row>
    <row r="4195" s="14" customFormat="1">
      <c r="A4195" s="14"/>
      <c r="B4195" s="244"/>
      <c r="C4195" s="245"/>
      <c r="D4195" s="235" t="s">
        <v>153</v>
      </c>
      <c r="E4195" s="246" t="s">
        <v>19</v>
      </c>
      <c r="F4195" s="247" t="s">
        <v>5782</v>
      </c>
      <c r="G4195" s="245"/>
      <c r="H4195" s="248">
        <v>1.5700000000000001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153</v>
      </c>
      <c r="AU4195" s="254" t="s">
        <v>79</v>
      </c>
      <c r="AV4195" s="14" t="s">
        <v>79</v>
      </c>
      <c r="AW4195" s="14" t="s">
        <v>31</v>
      </c>
      <c r="AX4195" s="14" t="s">
        <v>69</v>
      </c>
      <c r="AY4195" s="254" t="s">
        <v>142</v>
      </c>
    </row>
    <row r="4196" s="15" customFormat="1">
      <c r="A4196" s="15"/>
      <c r="B4196" s="255"/>
      <c r="C4196" s="256"/>
      <c r="D4196" s="235" t="s">
        <v>153</v>
      </c>
      <c r="E4196" s="257" t="s">
        <v>19</v>
      </c>
      <c r="F4196" s="258" t="s">
        <v>158</v>
      </c>
      <c r="G4196" s="256"/>
      <c r="H4196" s="259">
        <v>8.5699999999999985</v>
      </c>
      <c r="I4196" s="260"/>
      <c r="J4196" s="256"/>
      <c r="K4196" s="256"/>
      <c r="L4196" s="261"/>
      <c r="M4196" s="262"/>
      <c r="N4196" s="263"/>
      <c r="O4196" s="263"/>
      <c r="P4196" s="263"/>
      <c r="Q4196" s="263"/>
      <c r="R4196" s="263"/>
      <c r="S4196" s="263"/>
      <c r="T4196" s="264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5"/>
      <c r="AE4196" s="15"/>
      <c r="AT4196" s="265" t="s">
        <v>153</v>
      </c>
      <c r="AU4196" s="265" t="s">
        <v>79</v>
      </c>
      <c r="AV4196" s="15" t="s">
        <v>149</v>
      </c>
      <c r="AW4196" s="15" t="s">
        <v>31</v>
      </c>
      <c r="AX4196" s="15" t="s">
        <v>77</v>
      </c>
      <c r="AY4196" s="265" t="s">
        <v>142</v>
      </c>
    </row>
    <row r="4197" s="2" customFormat="1" ht="16.5" customHeight="1">
      <c r="A4197" s="41"/>
      <c r="B4197" s="42"/>
      <c r="C4197" s="277" t="s">
        <v>5783</v>
      </c>
      <c r="D4197" s="277" t="s">
        <v>275</v>
      </c>
      <c r="E4197" s="278" t="s">
        <v>5742</v>
      </c>
      <c r="F4197" s="279" t="s">
        <v>5743</v>
      </c>
      <c r="G4197" s="280" t="s">
        <v>147</v>
      </c>
      <c r="H4197" s="281">
        <v>3.8279999999999998</v>
      </c>
      <c r="I4197" s="282"/>
      <c r="J4197" s="283">
        <f>ROUND(I4197*H4197,2)</f>
        <v>0</v>
      </c>
      <c r="K4197" s="279" t="s">
        <v>148</v>
      </c>
      <c r="L4197" s="284"/>
      <c r="M4197" s="285" t="s">
        <v>19</v>
      </c>
      <c r="N4197" s="286" t="s">
        <v>40</v>
      </c>
      <c r="O4197" s="87"/>
      <c r="P4197" s="224">
        <f>O4197*H4197</f>
        <v>0</v>
      </c>
      <c r="Q4197" s="224">
        <v>0.0129</v>
      </c>
      <c r="R4197" s="224">
        <f>Q4197*H4197</f>
        <v>0.0493812</v>
      </c>
      <c r="S4197" s="224">
        <v>0</v>
      </c>
      <c r="T4197" s="225">
        <f>S4197*H4197</f>
        <v>0</v>
      </c>
      <c r="U4197" s="41"/>
      <c r="V4197" s="41"/>
      <c r="W4197" s="41"/>
      <c r="X4197" s="41"/>
      <c r="Y4197" s="41"/>
      <c r="Z4197" s="41"/>
      <c r="AA4197" s="41"/>
      <c r="AB4197" s="41"/>
      <c r="AC4197" s="41"/>
      <c r="AD4197" s="41"/>
      <c r="AE4197" s="41"/>
      <c r="AR4197" s="226" t="s">
        <v>349</v>
      </c>
      <c r="AT4197" s="226" t="s">
        <v>275</v>
      </c>
      <c r="AU4197" s="226" t="s">
        <v>79</v>
      </c>
      <c r="AY4197" s="20" t="s">
        <v>142</v>
      </c>
      <c r="BE4197" s="227">
        <f>IF(N4197="základní",J4197,0)</f>
        <v>0</v>
      </c>
      <c r="BF4197" s="227">
        <f>IF(N4197="snížená",J4197,0)</f>
        <v>0</v>
      </c>
      <c r="BG4197" s="227">
        <f>IF(N4197="zákl. přenesená",J4197,0)</f>
        <v>0</v>
      </c>
      <c r="BH4197" s="227">
        <f>IF(N4197="sníž. přenesená",J4197,0)</f>
        <v>0</v>
      </c>
      <c r="BI4197" s="227">
        <f>IF(N4197="nulová",J4197,0)</f>
        <v>0</v>
      </c>
      <c r="BJ4197" s="20" t="s">
        <v>77</v>
      </c>
      <c r="BK4197" s="227">
        <f>ROUND(I4197*H4197,2)</f>
        <v>0</v>
      </c>
      <c r="BL4197" s="20" t="s">
        <v>248</v>
      </c>
      <c r="BM4197" s="226" t="s">
        <v>5784</v>
      </c>
    </row>
    <row r="4198" s="13" customFormat="1">
      <c r="A4198" s="13"/>
      <c r="B4198" s="233"/>
      <c r="C4198" s="234"/>
      <c r="D4198" s="235" t="s">
        <v>153</v>
      </c>
      <c r="E4198" s="236" t="s">
        <v>19</v>
      </c>
      <c r="F4198" s="237" t="s">
        <v>5772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153</v>
      </c>
      <c r="AU4198" s="243" t="s">
        <v>79</v>
      </c>
      <c r="AV4198" s="13" t="s">
        <v>77</v>
      </c>
      <c r="AW4198" s="13" t="s">
        <v>31</v>
      </c>
      <c r="AX4198" s="13" t="s">
        <v>69</v>
      </c>
      <c r="AY4198" s="243" t="s">
        <v>142</v>
      </c>
    </row>
    <row r="4199" s="14" customFormat="1">
      <c r="A4199" s="14"/>
      <c r="B4199" s="244"/>
      <c r="C4199" s="245"/>
      <c r="D4199" s="235" t="s">
        <v>153</v>
      </c>
      <c r="E4199" s="246" t="s">
        <v>19</v>
      </c>
      <c r="F4199" s="247" t="s">
        <v>5785</v>
      </c>
      <c r="G4199" s="245"/>
      <c r="H4199" s="248">
        <v>0.33000000000000002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153</v>
      </c>
      <c r="AU4199" s="254" t="s">
        <v>79</v>
      </c>
      <c r="AV4199" s="14" t="s">
        <v>79</v>
      </c>
      <c r="AW4199" s="14" t="s">
        <v>31</v>
      </c>
      <c r="AX4199" s="14" t="s">
        <v>69</v>
      </c>
      <c r="AY4199" s="254" t="s">
        <v>142</v>
      </c>
    </row>
    <row r="4200" s="13" customFormat="1">
      <c r="A4200" s="13"/>
      <c r="B4200" s="233"/>
      <c r="C4200" s="234"/>
      <c r="D4200" s="235" t="s">
        <v>153</v>
      </c>
      <c r="E4200" s="236" t="s">
        <v>19</v>
      </c>
      <c r="F4200" s="237" t="s">
        <v>5774</v>
      </c>
      <c r="G4200" s="234"/>
      <c r="H4200" s="236" t="s">
        <v>19</v>
      </c>
      <c r="I4200" s="238"/>
      <c r="J4200" s="234"/>
      <c r="K4200" s="234"/>
      <c r="L4200" s="239"/>
      <c r="M4200" s="240"/>
      <c r="N4200" s="241"/>
      <c r="O4200" s="241"/>
      <c r="P4200" s="241"/>
      <c r="Q4200" s="241"/>
      <c r="R4200" s="241"/>
      <c r="S4200" s="241"/>
      <c r="T4200" s="242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3" t="s">
        <v>153</v>
      </c>
      <c r="AU4200" s="243" t="s">
        <v>79</v>
      </c>
      <c r="AV4200" s="13" t="s">
        <v>77</v>
      </c>
      <c r="AW4200" s="13" t="s">
        <v>31</v>
      </c>
      <c r="AX4200" s="13" t="s">
        <v>69</v>
      </c>
      <c r="AY4200" s="243" t="s">
        <v>142</v>
      </c>
    </row>
    <row r="4201" s="14" customFormat="1">
      <c r="A4201" s="14"/>
      <c r="B4201" s="244"/>
      <c r="C4201" s="245"/>
      <c r="D4201" s="235" t="s">
        <v>153</v>
      </c>
      <c r="E4201" s="246" t="s">
        <v>19</v>
      </c>
      <c r="F4201" s="247" t="s">
        <v>5786</v>
      </c>
      <c r="G4201" s="245"/>
      <c r="H4201" s="248">
        <v>0.627</v>
      </c>
      <c r="I4201" s="249"/>
      <c r="J4201" s="245"/>
      <c r="K4201" s="245"/>
      <c r="L4201" s="250"/>
      <c r="M4201" s="251"/>
      <c r="N4201" s="252"/>
      <c r="O4201" s="252"/>
      <c r="P4201" s="252"/>
      <c r="Q4201" s="252"/>
      <c r="R4201" s="252"/>
      <c r="S4201" s="252"/>
      <c r="T4201" s="253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4" t="s">
        <v>153</v>
      </c>
      <c r="AU4201" s="254" t="s">
        <v>79</v>
      </c>
      <c r="AV4201" s="14" t="s">
        <v>79</v>
      </c>
      <c r="AW4201" s="14" t="s">
        <v>31</v>
      </c>
      <c r="AX4201" s="14" t="s">
        <v>69</v>
      </c>
      <c r="AY4201" s="254" t="s">
        <v>142</v>
      </c>
    </row>
    <row r="4202" s="13" customFormat="1">
      <c r="A4202" s="13"/>
      <c r="B4202" s="233"/>
      <c r="C4202" s="234"/>
      <c r="D4202" s="235" t="s">
        <v>153</v>
      </c>
      <c r="E4202" s="236" t="s">
        <v>19</v>
      </c>
      <c r="F4202" s="237" t="s">
        <v>5776</v>
      </c>
      <c r="G4202" s="234"/>
      <c r="H4202" s="236" t="s">
        <v>19</v>
      </c>
      <c r="I4202" s="238"/>
      <c r="J4202" s="234"/>
      <c r="K4202" s="234"/>
      <c r="L4202" s="239"/>
      <c r="M4202" s="240"/>
      <c r="N4202" s="241"/>
      <c r="O4202" s="241"/>
      <c r="P4202" s="241"/>
      <c r="Q4202" s="241"/>
      <c r="R4202" s="241"/>
      <c r="S4202" s="241"/>
      <c r="T4202" s="242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3" t="s">
        <v>153</v>
      </c>
      <c r="AU4202" s="243" t="s">
        <v>79</v>
      </c>
      <c r="AV4202" s="13" t="s">
        <v>77</v>
      </c>
      <c r="AW4202" s="13" t="s">
        <v>31</v>
      </c>
      <c r="AX4202" s="13" t="s">
        <v>69</v>
      </c>
      <c r="AY4202" s="243" t="s">
        <v>142</v>
      </c>
    </row>
    <row r="4203" s="14" customFormat="1">
      <c r="A4203" s="14"/>
      <c r="B4203" s="244"/>
      <c r="C4203" s="245"/>
      <c r="D4203" s="235" t="s">
        <v>153</v>
      </c>
      <c r="E4203" s="246" t="s">
        <v>19</v>
      </c>
      <c r="F4203" s="247" t="s">
        <v>5787</v>
      </c>
      <c r="G4203" s="245"/>
      <c r="H4203" s="248">
        <v>0.48999999999999999</v>
      </c>
      <c r="I4203" s="249"/>
      <c r="J4203" s="245"/>
      <c r="K4203" s="245"/>
      <c r="L4203" s="250"/>
      <c r="M4203" s="251"/>
      <c r="N4203" s="252"/>
      <c r="O4203" s="252"/>
      <c r="P4203" s="252"/>
      <c r="Q4203" s="252"/>
      <c r="R4203" s="252"/>
      <c r="S4203" s="252"/>
      <c r="T4203" s="253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4" t="s">
        <v>153</v>
      </c>
      <c r="AU4203" s="254" t="s">
        <v>79</v>
      </c>
      <c r="AV4203" s="14" t="s">
        <v>79</v>
      </c>
      <c r="AW4203" s="14" t="s">
        <v>31</v>
      </c>
      <c r="AX4203" s="14" t="s">
        <v>69</v>
      </c>
      <c r="AY4203" s="254" t="s">
        <v>142</v>
      </c>
    </row>
    <row r="4204" s="13" customFormat="1">
      <c r="A4204" s="13"/>
      <c r="B4204" s="233"/>
      <c r="C4204" s="234"/>
      <c r="D4204" s="235" t="s">
        <v>153</v>
      </c>
      <c r="E4204" s="236" t="s">
        <v>19</v>
      </c>
      <c r="F4204" s="237" t="s">
        <v>5778</v>
      </c>
      <c r="G4204" s="234"/>
      <c r="H4204" s="236" t="s">
        <v>19</v>
      </c>
      <c r="I4204" s="238"/>
      <c r="J4204" s="234"/>
      <c r="K4204" s="234"/>
      <c r="L4204" s="239"/>
      <c r="M4204" s="240"/>
      <c r="N4204" s="241"/>
      <c r="O4204" s="241"/>
      <c r="P4204" s="241"/>
      <c r="Q4204" s="241"/>
      <c r="R4204" s="241"/>
      <c r="S4204" s="241"/>
      <c r="T4204" s="242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3" t="s">
        <v>153</v>
      </c>
      <c r="AU4204" s="243" t="s">
        <v>79</v>
      </c>
      <c r="AV4204" s="13" t="s">
        <v>77</v>
      </c>
      <c r="AW4204" s="13" t="s">
        <v>31</v>
      </c>
      <c r="AX4204" s="13" t="s">
        <v>69</v>
      </c>
      <c r="AY4204" s="243" t="s">
        <v>142</v>
      </c>
    </row>
    <row r="4205" s="14" customFormat="1">
      <c r="A4205" s="14"/>
      <c r="B4205" s="244"/>
      <c r="C4205" s="245"/>
      <c r="D4205" s="235" t="s">
        <v>153</v>
      </c>
      <c r="E4205" s="246" t="s">
        <v>19</v>
      </c>
      <c r="F4205" s="247" t="s">
        <v>5788</v>
      </c>
      <c r="G4205" s="245"/>
      <c r="H4205" s="248">
        <v>0.371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153</v>
      </c>
      <c r="AU4205" s="254" t="s">
        <v>79</v>
      </c>
      <c r="AV4205" s="14" t="s">
        <v>79</v>
      </c>
      <c r="AW4205" s="14" t="s">
        <v>31</v>
      </c>
      <c r="AX4205" s="14" t="s">
        <v>69</v>
      </c>
      <c r="AY4205" s="254" t="s">
        <v>142</v>
      </c>
    </row>
    <row r="4206" s="13" customFormat="1">
      <c r="A4206" s="13"/>
      <c r="B4206" s="233"/>
      <c r="C4206" s="234"/>
      <c r="D4206" s="235" t="s">
        <v>153</v>
      </c>
      <c r="E4206" s="236" t="s">
        <v>19</v>
      </c>
      <c r="F4206" s="237" t="s">
        <v>5780</v>
      </c>
      <c r="G4206" s="234"/>
      <c r="H4206" s="236" t="s">
        <v>19</v>
      </c>
      <c r="I4206" s="238"/>
      <c r="J4206" s="234"/>
      <c r="K4206" s="234"/>
      <c r="L4206" s="239"/>
      <c r="M4206" s="240"/>
      <c r="N4206" s="241"/>
      <c r="O4206" s="241"/>
      <c r="P4206" s="241"/>
      <c r="Q4206" s="241"/>
      <c r="R4206" s="241"/>
      <c r="S4206" s="241"/>
      <c r="T4206" s="242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3" t="s">
        <v>153</v>
      </c>
      <c r="AU4206" s="243" t="s">
        <v>79</v>
      </c>
      <c r="AV4206" s="13" t="s">
        <v>77</v>
      </c>
      <c r="AW4206" s="13" t="s">
        <v>31</v>
      </c>
      <c r="AX4206" s="13" t="s">
        <v>69</v>
      </c>
      <c r="AY4206" s="243" t="s">
        <v>142</v>
      </c>
    </row>
    <row r="4207" s="14" customFormat="1">
      <c r="A4207" s="14"/>
      <c r="B4207" s="244"/>
      <c r="C4207" s="245"/>
      <c r="D4207" s="235" t="s">
        <v>153</v>
      </c>
      <c r="E4207" s="246" t="s">
        <v>19</v>
      </c>
      <c r="F4207" s="247" t="s">
        <v>5789</v>
      </c>
      <c r="G4207" s="245"/>
      <c r="H4207" s="248">
        <v>0.97999999999999998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153</v>
      </c>
      <c r="AU4207" s="254" t="s">
        <v>79</v>
      </c>
      <c r="AV4207" s="14" t="s">
        <v>79</v>
      </c>
      <c r="AW4207" s="14" t="s">
        <v>31</v>
      </c>
      <c r="AX4207" s="14" t="s">
        <v>69</v>
      </c>
      <c r="AY4207" s="254" t="s">
        <v>142</v>
      </c>
    </row>
    <row r="4208" s="13" customFormat="1">
      <c r="A4208" s="13"/>
      <c r="B4208" s="233"/>
      <c r="C4208" s="234"/>
      <c r="D4208" s="235" t="s">
        <v>153</v>
      </c>
      <c r="E4208" s="236" t="s">
        <v>19</v>
      </c>
      <c r="F4208" s="237" t="s">
        <v>5781</v>
      </c>
      <c r="G4208" s="234"/>
      <c r="H4208" s="236" t="s">
        <v>19</v>
      </c>
      <c r="I4208" s="238"/>
      <c r="J4208" s="234"/>
      <c r="K4208" s="234"/>
      <c r="L4208" s="239"/>
      <c r="M4208" s="240"/>
      <c r="N4208" s="241"/>
      <c r="O4208" s="241"/>
      <c r="P4208" s="241"/>
      <c r="Q4208" s="241"/>
      <c r="R4208" s="241"/>
      <c r="S4208" s="241"/>
      <c r="T4208" s="242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3" t="s">
        <v>153</v>
      </c>
      <c r="AU4208" s="243" t="s">
        <v>79</v>
      </c>
      <c r="AV4208" s="13" t="s">
        <v>77</v>
      </c>
      <c r="AW4208" s="13" t="s">
        <v>31</v>
      </c>
      <c r="AX4208" s="13" t="s">
        <v>69</v>
      </c>
      <c r="AY4208" s="243" t="s">
        <v>142</v>
      </c>
    </row>
    <row r="4209" s="14" customFormat="1">
      <c r="A4209" s="14"/>
      <c r="B4209" s="244"/>
      <c r="C4209" s="245"/>
      <c r="D4209" s="235" t="s">
        <v>153</v>
      </c>
      <c r="E4209" s="246" t="s">
        <v>19</v>
      </c>
      <c r="F4209" s="247" t="s">
        <v>5790</v>
      </c>
      <c r="G4209" s="245"/>
      <c r="H4209" s="248">
        <v>0.84799999999999998</v>
      </c>
      <c r="I4209" s="249"/>
      <c r="J4209" s="245"/>
      <c r="K4209" s="245"/>
      <c r="L4209" s="250"/>
      <c r="M4209" s="251"/>
      <c r="N4209" s="252"/>
      <c r="O4209" s="252"/>
      <c r="P4209" s="252"/>
      <c r="Q4209" s="252"/>
      <c r="R4209" s="252"/>
      <c r="S4209" s="252"/>
      <c r="T4209" s="253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4" t="s">
        <v>153</v>
      </c>
      <c r="AU4209" s="254" t="s">
        <v>79</v>
      </c>
      <c r="AV4209" s="14" t="s">
        <v>79</v>
      </c>
      <c r="AW4209" s="14" t="s">
        <v>31</v>
      </c>
      <c r="AX4209" s="14" t="s">
        <v>69</v>
      </c>
      <c r="AY4209" s="254" t="s">
        <v>142</v>
      </c>
    </row>
    <row r="4210" s="15" customFormat="1">
      <c r="A4210" s="15"/>
      <c r="B4210" s="255"/>
      <c r="C4210" s="256"/>
      <c r="D4210" s="235" t="s">
        <v>153</v>
      </c>
      <c r="E4210" s="257" t="s">
        <v>19</v>
      </c>
      <c r="F4210" s="258" t="s">
        <v>158</v>
      </c>
      <c r="G4210" s="256"/>
      <c r="H4210" s="259">
        <v>3.6459999999999999</v>
      </c>
      <c r="I4210" s="260"/>
      <c r="J4210" s="256"/>
      <c r="K4210" s="256"/>
      <c r="L4210" s="261"/>
      <c r="M4210" s="262"/>
      <c r="N4210" s="263"/>
      <c r="O4210" s="263"/>
      <c r="P4210" s="263"/>
      <c r="Q4210" s="263"/>
      <c r="R4210" s="263"/>
      <c r="S4210" s="263"/>
      <c r="T4210" s="264"/>
      <c r="U4210" s="15"/>
      <c r="V4210" s="15"/>
      <c r="W4210" s="15"/>
      <c r="X4210" s="15"/>
      <c r="Y4210" s="15"/>
      <c r="Z4210" s="15"/>
      <c r="AA4210" s="15"/>
      <c r="AB4210" s="15"/>
      <c r="AC4210" s="15"/>
      <c r="AD4210" s="15"/>
      <c r="AE4210" s="15"/>
      <c r="AT4210" s="265" t="s">
        <v>153</v>
      </c>
      <c r="AU4210" s="265" t="s">
        <v>79</v>
      </c>
      <c r="AV4210" s="15" t="s">
        <v>149</v>
      </c>
      <c r="AW4210" s="15" t="s">
        <v>31</v>
      </c>
      <c r="AX4210" s="15" t="s">
        <v>69</v>
      </c>
      <c r="AY4210" s="265" t="s">
        <v>142</v>
      </c>
    </row>
    <row r="4211" s="14" customFormat="1">
      <c r="A4211" s="14"/>
      <c r="B4211" s="244"/>
      <c r="C4211" s="245"/>
      <c r="D4211" s="235" t="s">
        <v>153</v>
      </c>
      <c r="E4211" s="246" t="s">
        <v>19</v>
      </c>
      <c r="F4211" s="247" t="s">
        <v>5791</v>
      </c>
      <c r="G4211" s="245"/>
      <c r="H4211" s="248">
        <v>3.8279999999999998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153</v>
      </c>
      <c r="AU4211" s="254" t="s">
        <v>79</v>
      </c>
      <c r="AV4211" s="14" t="s">
        <v>79</v>
      </c>
      <c r="AW4211" s="14" t="s">
        <v>31</v>
      </c>
      <c r="AX4211" s="14" t="s">
        <v>77</v>
      </c>
      <c r="AY4211" s="254" t="s">
        <v>142</v>
      </c>
    </row>
    <row r="4212" s="2" customFormat="1" ht="24.15" customHeight="1">
      <c r="A4212" s="41"/>
      <c r="B4212" s="42"/>
      <c r="C4212" s="215" t="s">
        <v>5792</v>
      </c>
      <c r="D4212" s="215" t="s">
        <v>144</v>
      </c>
      <c r="E4212" s="216" t="s">
        <v>5793</v>
      </c>
      <c r="F4212" s="217" t="s">
        <v>5794</v>
      </c>
      <c r="G4212" s="218" t="s">
        <v>3326</v>
      </c>
      <c r="H4212" s="294"/>
      <c r="I4212" s="220"/>
      <c r="J4212" s="221">
        <f>ROUND(I4212*H4212,2)</f>
        <v>0</v>
      </c>
      <c r="K4212" s="217" t="s">
        <v>148</v>
      </c>
      <c r="L4212" s="47"/>
      <c r="M4212" s="222" t="s">
        <v>19</v>
      </c>
      <c r="N4212" s="223" t="s">
        <v>40</v>
      </c>
      <c r="O4212" s="87"/>
      <c r="P4212" s="224">
        <f>O4212*H4212</f>
        <v>0</v>
      </c>
      <c r="Q4212" s="224">
        <v>0</v>
      </c>
      <c r="R4212" s="224">
        <f>Q4212*H4212</f>
        <v>0</v>
      </c>
      <c r="S4212" s="224">
        <v>0</v>
      </c>
      <c r="T4212" s="225">
        <f>S4212*H4212</f>
        <v>0</v>
      </c>
      <c r="U4212" s="41"/>
      <c r="V4212" s="41"/>
      <c r="W4212" s="41"/>
      <c r="X4212" s="41"/>
      <c r="Y4212" s="41"/>
      <c r="Z4212" s="41"/>
      <c r="AA4212" s="41"/>
      <c r="AB4212" s="41"/>
      <c r="AC4212" s="41"/>
      <c r="AD4212" s="41"/>
      <c r="AE4212" s="41"/>
      <c r="AR4212" s="226" t="s">
        <v>248</v>
      </c>
      <c r="AT4212" s="226" t="s">
        <v>144</v>
      </c>
      <c r="AU4212" s="226" t="s">
        <v>79</v>
      </c>
      <c r="AY4212" s="20" t="s">
        <v>142</v>
      </c>
      <c r="BE4212" s="227">
        <f>IF(N4212="základní",J4212,0)</f>
        <v>0</v>
      </c>
      <c r="BF4212" s="227">
        <f>IF(N4212="snížená",J4212,0)</f>
        <v>0</v>
      </c>
      <c r="BG4212" s="227">
        <f>IF(N4212="zákl. přenesená",J4212,0)</f>
        <v>0</v>
      </c>
      <c r="BH4212" s="227">
        <f>IF(N4212="sníž. přenesená",J4212,0)</f>
        <v>0</v>
      </c>
      <c r="BI4212" s="227">
        <f>IF(N4212="nulová",J4212,0)</f>
        <v>0</v>
      </c>
      <c r="BJ4212" s="20" t="s">
        <v>77</v>
      </c>
      <c r="BK4212" s="227">
        <f>ROUND(I4212*H4212,2)</f>
        <v>0</v>
      </c>
      <c r="BL4212" s="20" t="s">
        <v>248</v>
      </c>
      <c r="BM4212" s="226" t="s">
        <v>5795</v>
      </c>
    </row>
    <row r="4213" s="2" customFormat="1">
      <c r="A4213" s="41"/>
      <c r="B4213" s="42"/>
      <c r="C4213" s="43"/>
      <c r="D4213" s="228" t="s">
        <v>151</v>
      </c>
      <c r="E4213" s="43"/>
      <c r="F4213" s="229" t="s">
        <v>5796</v>
      </c>
      <c r="G4213" s="43"/>
      <c r="H4213" s="43"/>
      <c r="I4213" s="230"/>
      <c r="J4213" s="43"/>
      <c r="K4213" s="43"/>
      <c r="L4213" s="47"/>
      <c r="M4213" s="231"/>
      <c r="N4213" s="232"/>
      <c r="O4213" s="87"/>
      <c r="P4213" s="87"/>
      <c r="Q4213" s="87"/>
      <c r="R4213" s="87"/>
      <c r="S4213" s="87"/>
      <c r="T4213" s="88"/>
      <c r="U4213" s="41"/>
      <c r="V4213" s="41"/>
      <c r="W4213" s="41"/>
      <c r="X4213" s="41"/>
      <c r="Y4213" s="41"/>
      <c r="Z4213" s="41"/>
      <c r="AA4213" s="41"/>
      <c r="AB4213" s="41"/>
      <c r="AC4213" s="41"/>
      <c r="AD4213" s="41"/>
      <c r="AE4213" s="41"/>
      <c r="AT4213" s="20" t="s">
        <v>151</v>
      </c>
      <c r="AU4213" s="20" t="s">
        <v>79</v>
      </c>
    </row>
    <row r="4214" s="12" customFormat="1" ht="22.8" customHeight="1">
      <c r="A4214" s="12"/>
      <c r="B4214" s="199"/>
      <c r="C4214" s="200"/>
      <c r="D4214" s="201" t="s">
        <v>68</v>
      </c>
      <c r="E4214" s="213" t="s">
        <v>5666</v>
      </c>
      <c r="F4214" s="213" t="s">
        <v>5797</v>
      </c>
      <c r="G4214" s="200"/>
      <c r="H4214" s="200"/>
      <c r="I4214" s="203"/>
      <c r="J4214" s="214">
        <f>BK4214</f>
        <v>0</v>
      </c>
      <c r="K4214" s="200"/>
      <c r="L4214" s="205"/>
      <c r="M4214" s="206"/>
      <c r="N4214" s="207"/>
      <c r="O4214" s="207"/>
      <c r="P4214" s="208">
        <f>SUM(P4215:P4409)</f>
        <v>0</v>
      </c>
      <c r="Q4214" s="207"/>
      <c r="R4214" s="208">
        <f>SUM(R4215:R4409)</f>
        <v>9.2579762199999998</v>
      </c>
      <c r="S4214" s="207"/>
      <c r="T4214" s="209">
        <f>SUM(T4215:T4409)</f>
        <v>0</v>
      </c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R4214" s="210" t="s">
        <v>79</v>
      </c>
      <c r="AT4214" s="211" t="s">
        <v>68</v>
      </c>
      <c r="AU4214" s="211" t="s">
        <v>77</v>
      </c>
      <c r="AY4214" s="210" t="s">
        <v>142</v>
      </c>
      <c r="BK4214" s="212">
        <f>SUM(BK4215:BK4409)</f>
        <v>0</v>
      </c>
    </row>
    <row r="4215" s="2" customFormat="1" ht="24.15" customHeight="1">
      <c r="A4215" s="41"/>
      <c r="B4215" s="42"/>
      <c r="C4215" s="215" t="s">
        <v>5798</v>
      </c>
      <c r="D4215" s="215" t="s">
        <v>144</v>
      </c>
      <c r="E4215" s="216" t="s">
        <v>5799</v>
      </c>
      <c r="F4215" s="217" t="s">
        <v>5800</v>
      </c>
      <c r="G4215" s="218" t="s">
        <v>176</v>
      </c>
      <c r="H4215" s="219">
        <v>24.600000000000001</v>
      </c>
      <c r="I4215" s="220"/>
      <c r="J4215" s="221">
        <f>ROUND(I4215*H4215,2)</f>
        <v>0</v>
      </c>
      <c r="K4215" s="217" t="s">
        <v>19</v>
      </c>
      <c r="L4215" s="47"/>
      <c r="M4215" s="222" t="s">
        <v>19</v>
      </c>
      <c r="N4215" s="223" t="s">
        <v>40</v>
      </c>
      <c r="O4215" s="87"/>
      <c r="P4215" s="224">
        <f>O4215*H4215</f>
        <v>0</v>
      </c>
      <c r="Q4215" s="224">
        <v>2.0000000000000002E-05</v>
      </c>
      <c r="R4215" s="224">
        <f>Q4215*H4215</f>
        <v>0.00049200000000000003</v>
      </c>
      <c r="S4215" s="224">
        <v>0</v>
      </c>
      <c r="T4215" s="225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26" t="s">
        <v>248</v>
      </c>
      <c r="AT4215" s="226" t="s">
        <v>144</v>
      </c>
      <c r="AU4215" s="226" t="s">
        <v>79</v>
      </c>
      <c r="AY4215" s="20" t="s">
        <v>142</v>
      </c>
      <c r="BE4215" s="227">
        <f>IF(N4215="základní",J4215,0)</f>
        <v>0</v>
      </c>
      <c r="BF4215" s="227">
        <f>IF(N4215="snížená",J4215,0)</f>
        <v>0</v>
      </c>
      <c r="BG4215" s="227">
        <f>IF(N4215="zákl. přenesená",J4215,0)</f>
        <v>0</v>
      </c>
      <c r="BH4215" s="227">
        <f>IF(N4215="sníž. přenesená",J4215,0)</f>
        <v>0</v>
      </c>
      <c r="BI4215" s="227">
        <f>IF(N4215="nulová",J4215,0)</f>
        <v>0</v>
      </c>
      <c r="BJ4215" s="20" t="s">
        <v>77</v>
      </c>
      <c r="BK4215" s="227">
        <f>ROUND(I4215*H4215,2)</f>
        <v>0</v>
      </c>
      <c r="BL4215" s="20" t="s">
        <v>248</v>
      </c>
      <c r="BM4215" s="226" t="s">
        <v>5801</v>
      </c>
    </row>
    <row r="4216" s="14" customFormat="1">
      <c r="A4216" s="14"/>
      <c r="B4216" s="244"/>
      <c r="C4216" s="245"/>
      <c r="D4216" s="235" t="s">
        <v>153</v>
      </c>
      <c r="E4216" s="246" t="s">
        <v>19</v>
      </c>
      <c r="F4216" s="247" t="s">
        <v>5802</v>
      </c>
      <c r="G4216" s="245"/>
      <c r="H4216" s="248">
        <v>24.600000000000001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153</v>
      </c>
      <c r="AU4216" s="254" t="s">
        <v>79</v>
      </c>
      <c r="AV4216" s="14" t="s">
        <v>79</v>
      </c>
      <c r="AW4216" s="14" t="s">
        <v>31</v>
      </c>
      <c r="AX4216" s="14" t="s">
        <v>69</v>
      </c>
      <c r="AY4216" s="254" t="s">
        <v>142</v>
      </c>
    </row>
    <row r="4217" s="15" customFormat="1">
      <c r="A4217" s="15"/>
      <c r="B4217" s="255"/>
      <c r="C4217" s="256"/>
      <c r="D4217" s="235" t="s">
        <v>153</v>
      </c>
      <c r="E4217" s="257" t="s">
        <v>19</v>
      </c>
      <c r="F4217" s="258" t="s">
        <v>158</v>
      </c>
      <c r="G4217" s="256"/>
      <c r="H4217" s="259">
        <v>24.600000000000001</v>
      </c>
      <c r="I4217" s="260"/>
      <c r="J4217" s="256"/>
      <c r="K4217" s="256"/>
      <c r="L4217" s="261"/>
      <c r="M4217" s="262"/>
      <c r="N4217" s="263"/>
      <c r="O4217" s="263"/>
      <c r="P4217" s="263"/>
      <c r="Q4217" s="263"/>
      <c r="R4217" s="263"/>
      <c r="S4217" s="263"/>
      <c r="T4217" s="264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5" t="s">
        <v>153</v>
      </c>
      <c r="AU4217" s="265" t="s">
        <v>79</v>
      </c>
      <c r="AV4217" s="15" t="s">
        <v>149</v>
      </c>
      <c r="AW4217" s="15" t="s">
        <v>31</v>
      </c>
      <c r="AX4217" s="15" t="s">
        <v>77</v>
      </c>
      <c r="AY4217" s="265" t="s">
        <v>142</v>
      </c>
    </row>
    <row r="4218" s="2" customFormat="1" ht="16.5" customHeight="1">
      <c r="A4218" s="41"/>
      <c r="B4218" s="42"/>
      <c r="C4218" s="215" t="s">
        <v>5803</v>
      </c>
      <c r="D4218" s="215" t="s">
        <v>144</v>
      </c>
      <c r="E4218" s="216" t="s">
        <v>5804</v>
      </c>
      <c r="F4218" s="217" t="s">
        <v>5805</v>
      </c>
      <c r="G4218" s="218" t="s">
        <v>176</v>
      </c>
      <c r="H4218" s="219">
        <v>24.600000000000001</v>
      </c>
      <c r="I4218" s="220"/>
      <c r="J4218" s="221">
        <f>ROUND(I4218*H4218,2)</f>
        <v>0</v>
      </c>
      <c r="K4218" s="217" t="s">
        <v>19</v>
      </c>
      <c r="L4218" s="47"/>
      <c r="M4218" s="222" t="s">
        <v>19</v>
      </c>
      <c r="N4218" s="223" t="s">
        <v>40</v>
      </c>
      <c r="O4218" s="87"/>
      <c r="P4218" s="224">
        <f>O4218*H4218</f>
        <v>0</v>
      </c>
      <c r="Q4218" s="224">
        <v>0.00017000000000000001</v>
      </c>
      <c r="R4218" s="224">
        <f>Q4218*H4218</f>
        <v>0.0041820000000000008</v>
      </c>
      <c r="S4218" s="224">
        <v>0</v>
      </c>
      <c r="T4218" s="225">
        <f>S4218*H4218</f>
        <v>0</v>
      </c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R4218" s="226" t="s">
        <v>248</v>
      </c>
      <c r="AT4218" s="226" t="s">
        <v>144</v>
      </c>
      <c r="AU4218" s="226" t="s">
        <v>79</v>
      </c>
      <c r="AY4218" s="20" t="s">
        <v>142</v>
      </c>
      <c r="BE4218" s="227">
        <f>IF(N4218="základní",J4218,0)</f>
        <v>0</v>
      </c>
      <c r="BF4218" s="227">
        <f>IF(N4218="snížená",J4218,0)</f>
        <v>0</v>
      </c>
      <c r="BG4218" s="227">
        <f>IF(N4218="zákl. přenesená",J4218,0)</f>
        <v>0</v>
      </c>
      <c r="BH4218" s="227">
        <f>IF(N4218="sníž. přenesená",J4218,0)</f>
        <v>0</v>
      </c>
      <c r="BI4218" s="227">
        <f>IF(N4218="nulová",J4218,0)</f>
        <v>0</v>
      </c>
      <c r="BJ4218" s="20" t="s">
        <v>77</v>
      </c>
      <c r="BK4218" s="227">
        <f>ROUND(I4218*H4218,2)</f>
        <v>0</v>
      </c>
      <c r="BL4218" s="20" t="s">
        <v>248</v>
      </c>
      <c r="BM4218" s="226" t="s">
        <v>5806</v>
      </c>
    </row>
    <row r="4219" s="14" customFormat="1">
      <c r="A4219" s="14"/>
      <c r="B4219" s="244"/>
      <c r="C4219" s="245"/>
      <c r="D4219" s="235" t="s">
        <v>153</v>
      </c>
      <c r="E4219" s="246" t="s">
        <v>19</v>
      </c>
      <c r="F4219" s="247" t="s">
        <v>5802</v>
      </c>
      <c r="G4219" s="245"/>
      <c r="H4219" s="248">
        <v>24.600000000000001</v>
      </c>
      <c r="I4219" s="249"/>
      <c r="J4219" s="245"/>
      <c r="K4219" s="245"/>
      <c r="L4219" s="250"/>
      <c r="M4219" s="251"/>
      <c r="N4219" s="252"/>
      <c r="O4219" s="252"/>
      <c r="P4219" s="252"/>
      <c r="Q4219" s="252"/>
      <c r="R4219" s="252"/>
      <c r="S4219" s="252"/>
      <c r="T4219" s="253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4" t="s">
        <v>153</v>
      </c>
      <c r="AU4219" s="254" t="s">
        <v>79</v>
      </c>
      <c r="AV4219" s="14" t="s">
        <v>79</v>
      </c>
      <c r="AW4219" s="14" t="s">
        <v>31</v>
      </c>
      <c r="AX4219" s="14" t="s">
        <v>77</v>
      </c>
      <c r="AY4219" s="254" t="s">
        <v>142</v>
      </c>
    </row>
    <row r="4220" s="2" customFormat="1" ht="24.15" customHeight="1">
      <c r="A4220" s="41"/>
      <c r="B4220" s="42"/>
      <c r="C4220" s="215" t="s">
        <v>5807</v>
      </c>
      <c r="D4220" s="215" t="s">
        <v>144</v>
      </c>
      <c r="E4220" s="216" t="s">
        <v>5808</v>
      </c>
      <c r="F4220" s="217" t="s">
        <v>5809</v>
      </c>
      <c r="G4220" s="218" t="s">
        <v>147</v>
      </c>
      <c r="H4220" s="219">
        <v>659.45000000000005</v>
      </c>
      <c r="I4220" s="220"/>
      <c r="J4220" s="221">
        <f>ROUND(I4220*H4220,2)</f>
        <v>0</v>
      </c>
      <c r="K4220" s="217" t="s">
        <v>148</v>
      </c>
      <c r="L4220" s="47"/>
      <c r="M4220" s="222" t="s">
        <v>19</v>
      </c>
      <c r="N4220" s="223" t="s">
        <v>40</v>
      </c>
      <c r="O4220" s="87"/>
      <c r="P4220" s="224">
        <f>O4220*H4220</f>
        <v>0</v>
      </c>
      <c r="Q4220" s="224">
        <v>0.00013999999999999999</v>
      </c>
      <c r="R4220" s="224">
        <f>Q4220*H4220</f>
        <v>0.092323000000000002</v>
      </c>
      <c r="S4220" s="224">
        <v>0</v>
      </c>
      <c r="T4220" s="225">
        <f>S4220*H4220</f>
        <v>0</v>
      </c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R4220" s="226" t="s">
        <v>248</v>
      </c>
      <c r="AT4220" s="226" t="s">
        <v>144</v>
      </c>
      <c r="AU4220" s="226" t="s">
        <v>79</v>
      </c>
      <c r="AY4220" s="20" t="s">
        <v>142</v>
      </c>
      <c r="BE4220" s="227">
        <f>IF(N4220="základní",J4220,0)</f>
        <v>0</v>
      </c>
      <c r="BF4220" s="227">
        <f>IF(N4220="snížená",J4220,0)</f>
        <v>0</v>
      </c>
      <c r="BG4220" s="227">
        <f>IF(N4220="zákl. přenesená",J4220,0)</f>
        <v>0</v>
      </c>
      <c r="BH4220" s="227">
        <f>IF(N4220="sníž. přenesená",J4220,0)</f>
        <v>0</v>
      </c>
      <c r="BI4220" s="227">
        <f>IF(N4220="nulová",J4220,0)</f>
        <v>0</v>
      </c>
      <c r="BJ4220" s="20" t="s">
        <v>77</v>
      </c>
      <c r="BK4220" s="227">
        <f>ROUND(I4220*H4220,2)</f>
        <v>0</v>
      </c>
      <c r="BL4220" s="20" t="s">
        <v>248</v>
      </c>
      <c r="BM4220" s="226" t="s">
        <v>5810</v>
      </c>
    </row>
    <row r="4221" s="2" customFormat="1">
      <c r="A4221" s="41"/>
      <c r="B4221" s="42"/>
      <c r="C4221" s="43"/>
      <c r="D4221" s="228" t="s">
        <v>151</v>
      </c>
      <c r="E4221" s="43"/>
      <c r="F4221" s="229" t="s">
        <v>5811</v>
      </c>
      <c r="G4221" s="43"/>
      <c r="H4221" s="43"/>
      <c r="I4221" s="230"/>
      <c r="J4221" s="43"/>
      <c r="K4221" s="43"/>
      <c r="L4221" s="47"/>
      <c r="M4221" s="231"/>
      <c r="N4221" s="232"/>
      <c r="O4221" s="87"/>
      <c r="P4221" s="87"/>
      <c r="Q4221" s="87"/>
      <c r="R4221" s="87"/>
      <c r="S4221" s="87"/>
      <c r="T4221" s="88"/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T4221" s="20" t="s">
        <v>151</v>
      </c>
      <c r="AU4221" s="20" t="s">
        <v>79</v>
      </c>
    </row>
    <row r="4222" s="14" customFormat="1">
      <c r="A4222" s="14"/>
      <c r="B4222" s="244"/>
      <c r="C4222" s="245"/>
      <c r="D4222" s="235" t="s">
        <v>153</v>
      </c>
      <c r="E4222" s="246" t="s">
        <v>19</v>
      </c>
      <c r="F4222" s="247" t="s">
        <v>1101</v>
      </c>
      <c r="G4222" s="245"/>
      <c r="H4222" s="248">
        <v>303.36500000000001</v>
      </c>
      <c r="I4222" s="249"/>
      <c r="J4222" s="245"/>
      <c r="K4222" s="245"/>
      <c r="L4222" s="250"/>
      <c r="M4222" s="251"/>
      <c r="N4222" s="252"/>
      <c r="O4222" s="252"/>
      <c r="P4222" s="252"/>
      <c r="Q4222" s="252"/>
      <c r="R4222" s="252"/>
      <c r="S4222" s="252"/>
      <c r="T4222" s="253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4" t="s">
        <v>153</v>
      </c>
      <c r="AU4222" s="254" t="s">
        <v>79</v>
      </c>
      <c r="AV4222" s="14" t="s">
        <v>79</v>
      </c>
      <c r="AW4222" s="14" t="s">
        <v>31</v>
      </c>
      <c r="AX4222" s="14" t="s">
        <v>69</v>
      </c>
      <c r="AY4222" s="254" t="s">
        <v>142</v>
      </c>
    </row>
    <row r="4223" s="14" customFormat="1">
      <c r="A4223" s="14"/>
      <c r="B4223" s="244"/>
      <c r="C4223" s="245"/>
      <c r="D4223" s="235" t="s">
        <v>153</v>
      </c>
      <c r="E4223" s="246" t="s">
        <v>19</v>
      </c>
      <c r="F4223" s="247" t="s">
        <v>1102</v>
      </c>
      <c r="G4223" s="245"/>
      <c r="H4223" s="248">
        <v>76.560000000000002</v>
      </c>
      <c r="I4223" s="249"/>
      <c r="J4223" s="245"/>
      <c r="K4223" s="245"/>
      <c r="L4223" s="250"/>
      <c r="M4223" s="251"/>
      <c r="N4223" s="252"/>
      <c r="O4223" s="252"/>
      <c r="P4223" s="252"/>
      <c r="Q4223" s="252"/>
      <c r="R4223" s="252"/>
      <c r="S4223" s="252"/>
      <c r="T4223" s="253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4" t="s">
        <v>153</v>
      </c>
      <c r="AU4223" s="254" t="s">
        <v>79</v>
      </c>
      <c r="AV4223" s="14" t="s">
        <v>79</v>
      </c>
      <c r="AW4223" s="14" t="s">
        <v>31</v>
      </c>
      <c r="AX4223" s="14" t="s">
        <v>69</v>
      </c>
      <c r="AY4223" s="254" t="s">
        <v>142</v>
      </c>
    </row>
    <row r="4224" s="14" customFormat="1">
      <c r="A4224" s="14"/>
      <c r="B4224" s="244"/>
      <c r="C4224" s="245"/>
      <c r="D4224" s="235" t="s">
        <v>153</v>
      </c>
      <c r="E4224" s="246" t="s">
        <v>19</v>
      </c>
      <c r="F4224" s="247" t="s">
        <v>1103</v>
      </c>
      <c r="G4224" s="245"/>
      <c r="H4224" s="248">
        <v>73.840000000000003</v>
      </c>
      <c r="I4224" s="249"/>
      <c r="J4224" s="245"/>
      <c r="K4224" s="245"/>
      <c r="L4224" s="250"/>
      <c r="M4224" s="251"/>
      <c r="N4224" s="252"/>
      <c r="O4224" s="252"/>
      <c r="P4224" s="252"/>
      <c r="Q4224" s="252"/>
      <c r="R4224" s="252"/>
      <c r="S4224" s="252"/>
      <c r="T4224" s="253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4" t="s">
        <v>153</v>
      </c>
      <c r="AU4224" s="254" t="s">
        <v>79</v>
      </c>
      <c r="AV4224" s="14" t="s">
        <v>79</v>
      </c>
      <c r="AW4224" s="14" t="s">
        <v>31</v>
      </c>
      <c r="AX4224" s="14" t="s">
        <v>69</v>
      </c>
      <c r="AY4224" s="254" t="s">
        <v>142</v>
      </c>
    </row>
    <row r="4225" s="14" customFormat="1">
      <c r="A4225" s="14"/>
      <c r="B4225" s="244"/>
      <c r="C4225" s="245"/>
      <c r="D4225" s="235" t="s">
        <v>153</v>
      </c>
      <c r="E4225" s="246" t="s">
        <v>19</v>
      </c>
      <c r="F4225" s="247" t="s">
        <v>1104</v>
      </c>
      <c r="G4225" s="245"/>
      <c r="H4225" s="248">
        <v>133.25</v>
      </c>
      <c r="I4225" s="249"/>
      <c r="J4225" s="245"/>
      <c r="K4225" s="245"/>
      <c r="L4225" s="250"/>
      <c r="M4225" s="251"/>
      <c r="N4225" s="252"/>
      <c r="O4225" s="252"/>
      <c r="P4225" s="252"/>
      <c r="Q4225" s="252"/>
      <c r="R4225" s="252"/>
      <c r="S4225" s="252"/>
      <c r="T4225" s="253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4" t="s">
        <v>153</v>
      </c>
      <c r="AU4225" s="254" t="s">
        <v>79</v>
      </c>
      <c r="AV4225" s="14" t="s">
        <v>79</v>
      </c>
      <c r="AW4225" s="14" t="s">
        <v>31</v>
      </c>
      <c r="AX4225" s="14" t="s">
        <v>69</v>
      </c>
      <c r="AY4225" s="254" t="s">
        <v>142</v>
      </c>
    </row>
    <row r="4226" s="14" customFormat="1">
      <c r="A4226" s="14"/>
      <c r="B4226" s="244"/>
      <c r="C4226" s="245"/>
      <c r="D4226" s="235" t="s">
        <v>153</v>
      </c>
      <c r="E4226" s="246" t="s">
        <v>19</v>
      </c>
      <c r="F4226" s="247" t="s">
        <v>1105</v>
      </c>
      <c r="G4226" s="245"/>
      <c r="H4226" s="248">
        <v>20.800000000000001</v>
      </c>
      <c r="I4226" s="249"/>
      <c r="J4226" s="245"/>
      <c r="K4226" s="245"/>
      <c r="L4226" s="250"/>
      <c r="M4226" s="251"/>
      <c r="N4226" s="252"/>
      <c r="O4226" s="252"/>
      <c r="P4226" s="252"/>
      <c r="Q4226" s="252"/>
      <c r="R4226" s="252"/>
      <c r="S4226" s="252"/>
      <c r="T4226" s="253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4" t="s">
        <v>153</v>
      </c>
      <c r="AU4226" s="254" t="s">
        <v>79</v>
      </c>
      <c r="AV4226" s="14" t="s">
        <v>79</v>
      </c>
      <c r="AW4226" s="14" t="s">
        <v>31</v>
      </c>
      <c r="AX4226" s="14" t="s">
        <v>69</v>
      </c>
      <c r="AY4226" s="254" t="s">
        <v>142</v>
      </c>
    </row>
    <row r="4227" s="14" customFormat="1">
      <c r="A4227" s="14"/>
      <c r="B4227" s="244"/>
      <c r="C4227" s="245"/>
      <c r="D4227" s="235" t="s">
        <v>153</v>
      </c>
      <c r="E4227" s="246" t="s">
        <v>19</v>
      </c>
      <c r="F4227" s="247" t="s">
        <v>1106</v>
      </c>
      <c r="G4227" s="245"/>
      <c r="H4227" s="248">
        <v>13.635</v>
      </c>
      <c r="I4227" s="249"/>
      <c r="J4227" s="245"/>
      <c r="K4227" s="245"/>
      <c r="L4227" s="250"/>
      <c r="M4227" s="251"/>
      <c r="N4227" s="252"/>
      <c r="O4227" s="252"/>
      <c r="P4227" s="252"/>
      <c r="Q4227" s="252"/>
      <c r="R4227" s="252"/>
      <c r="S4227" s="252"/>
      <c r="T4227" s="253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4" t="s">
        <v>153</v>
      </c>
      <c r="AU4227" s="254" t="s">
        <v>79</v>
      </c>
      <c r="AV4227" s="14" t="s">
        <v>79</v>
      </c>
      <c r="AW4227" s="14" t="s">
        <v>31</v>
      </c>
      <c r="AX4227" s="14" t="s">
        <v>69</v>
      </c>
      <c r="AY4227" s="254" t="s">
        <v>142</v>
      </c>
    </row>
    <row r="4228" s="14" customFormat="1">
      <c r="A4228" s="14"/>
      <c r="B4228" s="244"/>
      <c r="C4228" s="245"/>
      <c r="D4228" s="235" t="s">
        <v>153</v>
      </c>
      <c r="E4228" s="246" t="s">
        <v>19</v>
      </c>
      <c r="F4228" s="247" t="s">
        <v>380</v>
      </c>
      <c r="G4228" s="245"/>
      <c r="H4228" s="248">
        <v>38</v>
      </c>
      <c r="I4228" s="249"/>
      <c r="J4228" s="245"/>
      <c r="K4228" s="245"/>
      <c r="L4228" s="250"/>
      <c r="M4228" s="251"/>
      <c r="N4228" s="252"/>
      <c r="O4228" s="252"/>
      <c r="P4228" s="252"/>
      <c r="Q4228" s="252"/>
      <c r="R4228" s="252"/>
      <c r="S4228" s="252"/>
      <c r="T4228" s="253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4" t="s">
        <v>153</v>
      </c>
      <c r="AU4228" s="254" t="s">
        <v>79</v>
      </c>
      <c r="AV4228" s="14" t="s">
        <v>79</v>
      </c>
      <c r="AW4228" s="14" t="s">
        <v>31</v>
      </c>
      <c r="AX4228" s="14" t="s">
        <v>69</v>
      </c>
      <c r="AY4228" s="254" t="s">
        <v>142</v>
      </c>
    </row>
    <row r="4229" s="15" customFormat="1">
      <c r="A4229" s="15"/>
      <c r="B4229" s="255"/>
      <c r="C4229" s="256"/>
      <c r="D4229" s="235" t="s">
        <v>153</v>
      </c>
      <c r="E4229" s="257" t="s">
        <v>19</v>
      </c>
      <c r="F4229" s="258" t="s">
        <v>158</v>
      </c>
      <c r="G4229" s="256"/>
      <c r="H4229" s="259">
        <v>659.44999999999993</v>
      </c>
      <c r="I4229" s="260"/>
      <c r="J4229" s="256"/>
      <c r="K4229" s="256"/>
      <c r="L4229" s="261"/>
      <c r="M4229" s="262"/>
      <c r="N4229" s="263"/>
      <c r="O4229" s="263"/>
      <c r="P4229" s="263"/>
      <c r="Q4229" s="263"/>
      <c r="R4229" s="263"/>
      <c r="S4229" s="263"/>
      <c r="T4229" s="264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T4229" s="265" t="s">
        <v>153</v>
      </c>
      <c r="AU4229" s="265" t="s">
        <v>79</v>
      </c>
      <c r="AV4229" s="15" t="s">
        <v>149</v>
      </c>
      <c r="AW4229" s="15" t="s">
        <v>31</v>
      </c>
      <c r="AX4229" s="15" t="s">
        <v>77</v>
      </c>
      <c r="AY4229" s="265" t="s">
        <v>142</v>
      </c>
    </row>
    <row r="4230" s="2" customFormat="1" ht="21.75" customHeight="1">
      <c r="A4230" s="41"/>
      <c r="B4230" s="42"/>
      <c r="C4230" s="215" t="s">
        <v>5812</v>
      </c>
      <c r="D4230" s="215" t="s">
        <v>144</v>
      </c>
      <c r="E4230" s="216" t="s">
        <v>5813</v>
      </c>
      <c r="F4230" s="217" t="s">
        <v>5814</v>
      </c>
      <c r="G4230" s="218" t="s">
        <v>147</v>
      </c>
      <c r="H4230" s="219">
        <v>59.039999999999999</v>
      </c>
      <c r="I4230" s="220"/>
      <c r="J4230" s="221">
        <f>ROUND(I4230*H4230,2)</f>
        <v>0</v>
      </c>
      <c r="K4230" s="217" t="s">
        <v>389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6.9999999999999994E-05</v>
      </c>
      <c r="R4230" s="224">
        <f>Q4230*H4230</f>
        <v>0.0041327999999999998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248</v>
      </c>
      <c r="AT4230" s="226" t="s">
        <v>144</v>
      </c>
      <c r="AU4230" s="226" t="s">
        <v>79</v>
      </c>
      <c r="AY4230" s="20" t="s">
        <v>142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77</v>
      </c>
      <c r="BK4230" s="227">
        <f>ROUND(I4230*H4230,2)</f>
        <v>0</v>
      </c>
      <c r="BL4230" s="20" t="s">
        <v>248</v>
      </c>
      <c r="BM4230" s="226" t="s">
        <v>5815</v>
      </c>
    </row>
    <row r="4231" s="2" customFormat="1">
      <c r="A4231" s="41"/>
      <c r="B4231" s="42"/>
      <c r="C4231" s="43"/>
      <c r="D4231" s="228" t="s">
        <v>151</v>
      </c>
      <c r="E4231" s="43"/>
      <c r="F4231" s="229" t="s">
        <v>5816</v>
      </c>
      <c r="G4231" s="43"/>
      <c r="H4231" s="43"/>
      <c r="I4231" s="230"/>
      <c r="J4231" s="43"/>
      <c r="K4231" s="43"/>
      <c r="L4231" s="47"/>
      <c r="M4231" s="231"/>
      <c r="N4231" s="232"/>
      <c r="O4231" s="87"/>
      <c r="P4231" s="87"/>
      <c r="Q4231" s="87"/>
      <c r="R4231" s="87"/>
      <c r="S4231" s="87"/>
      <c r="T4231" s="88"/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T4231" s="20" t="s">
        <v>151</v>
      </c>
      <c r="AU4231" s="20" t="s">
        <v>79</v>
      </c>
    </row>
    <row r="4232" s="13" customFormat="1">
      <c r="A4232" s="13"/>
      <c r="B4232" s="233"/>
      <c r="C4232" s="234"/>
      <c r="D4232" s="235" t="s">
        <v>153</v>
      </c>
      <c r="E4232" s="236" t="s">
        <v>19</v>
      </c>
      <c r="F4232" s="237" t="s">
        <v>5817</v>
      </c>
      <c r="G4232" s="234"/>
      <c r="H4232" s="236" t="s">
        <v>19</v>
      </c>
      <c r="I4232" s="238"/>
      <c r="J4232" s="234"/>
      <c r="K4232" s="234"/>
      <c r="L4232" s="239"/>
      <c r="M4232" s="240"/>
      <c r="N4232" s="241"/>
      <c r="O4232" s="241"/>
      <c r="P4232" s="241"/>
      <c r="Q4232" s="241"/>
      <c r="R4232" s="241"/>
      <c r="S4232" s="241"/>
      <c r="T4232" s="242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3" t="s">
        <v>153</v>
      </c>
      <c r="AU4232" s="243" t="s">
        <v>79</v>
      </c>
      <c r="AV4232" s="13" t="s">
        <v>77</v>
      </c>
      <c r="AW4232" s="13" t="s">
        <v>31</v>
      </c>
      <c r="AX4232" s="13" t="s">
        <v>69</v>
      </c>
      <c r="AY4232" s="243" t="s">
        <v>142</v>
      </c>
    </row>
    <row r="4233" s="14" customFormat="1">
      <c r="A4233" s="14"/>
      <c r="B4233" s="244"/>
      <c r="C4233" s="245"/>
      <c r="D4233" s="235" t="s">
        <v>153</v>
      </c>
      <c r="E4233" s="246" t="s">
        <v>19</v>
      </c>
      <c r="F4233" s="247" t="s">
        <v>5818</v>
      </c>
      <c r="G4233" s="245"/>
      <c r="H4233" s="248">
        <v>59.039999999999999</v>
      </c>
      <c r="I4233" s="249"/>
      <c r="J4233" s="245"/>
      <c r="K4233" s="245"/>
      <c r="L4233" s="250"/>
      <c r="M4233" s="251"/>
      <c r="N4233" s="252"/>
      <c r="O4233" s="252"/>
      <c r="P4233" s="252"/>
      <c r="Q4233" s="252"/>
      <c r="R4233" s="252"/>
      <c r="S4233" s="252"/>
      <c r="T4233" s="253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4" t="s">
        <v>153</v>
      </c>
      <c r="AU4233" s="254" t="s">
        <v>79</v>
      </c>
      <c r="AV4233" s="14" t="s">
        <v>79</v>
      </c>
      <c r="AW4233" s="14" t="s">
        <v>31</v>
      </c>
      <c r="AX4233" s="14" t="s">
        <v>77</v>
      </c>
      <c r="AY4233" s="254" t="s">
        <v>142</v>
      </c>
    </row>
    <row r="4234" s="2" customFormat="1" ht="24.15" customHeight="1">
      <c r="A4234" s="41"/>
      <c r="B4234" s="42"/>
      <c r="C4234" s="215" t="s">
        <v>5819</v>
      </c>
      <c r="D4234" s="215" t="s">
        <v>144</v>
      </c>
      <c r="E4234" s="216" t="s">
        <v>5820</v>
      </c>
      <c r="F4234" s="217" t="s">
        <v>5821</v>
      </c>
      <c r="G4234" s="218" t="s">
        <v>147</v>
      </c>
      <c r="H4234" s="219">
        <v>59.039999999999999</v>
      </c>
      <c r="I4234" s="220"/>
      <c r="J4234" s="221">
        <f>ROUND(I4234*H4234,2)</f>
        <v>0</v>
      </c>
      <c r="K4234" s="217" t="s">
        <v>389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8.0000000000000007E-05</v>
      </c>
      <c r="R4234" s="224">
        <f>Q4234*H4234</f>
        <v>0.0047232000000000003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248</v>
      </c>
      <c r="AT4234" s="226" t="s">
        <v>144</v>
      </c>
      <c r="AU4234" s="226" t="s">
        <v>79</v>
      </c>
      <c r="AY4234" s="20" t="s">
        <v>142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77</v>
      </c>
      <c r="BK4234" s="227">
        <f>ROUND(I4234*H4234,2)</f>
        <v>0</v>
      </c>
      <c r="BL4234" s="20" t="s">
        <v>248</v>
      </c>
      <c r="BM4234" s="226" t="s">
        <v>5822</v>
      </c>
    </row>
    <row r="4235" s="2" customFormat="1">
      <c r="A4235" s="41"/>
      <c r="B4235" s="42"/>
      <c r="C4235" s="43"/>
      <c r="D4235" s="228" t="s">
        <v>151</v>
      </c>
      <c r="E4235" s="43"/>
      <c r="F4235" s="229" t="s">
        <v>5823</v>
      </c>
      <c r="G4235" s="43"/>
      <c r="H4235" s="43"/>
      <c r="I4235" s="230"/>
      <c r="J4235" s="43"/>
      <c r="K4235" s="43"/>
      <c r="L4235" s="47"/>
      <c r="M4235" s="231"/>
      <c r="N4235" s="232"/>
      <c r="O4235" s="87"/>
      <c r="P4235" s="87"/>
      <c r="Q4235" s="87"/>
      <c r="R4235" s="87"/>
      <c r="S4235" s="87"/>
      <c r="T4235" s="88"/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T4235" s="20" t="s">
        <v>151</v>
      </c>
      <c r="AU4235" s="20" t="s">
        <v>79</v>
      </c>
    </row>
    <row r="4236" s="2" customFormat="1" ht="16.5" customHeight="1">
      <c r="A4236" s="41"/>
      <c r="B4236" s="42"/>
      <c r="C4236" s="215" t="s">
        <v>5824</v>
      </c>
      <c r="D4236" s="215" t="s">
        <v>144</v>
      </c>
      <c r="E4236" s="216" t="s">
        <v>5825</v>
      </c>
      <c r="F4236" s="217" t="s">
        <v>5826</v>
      </c>
      <c r="G4236" s="218" t="s">
        <v>147</v>
      </c>
      <c r="H4236" s="219">
        <v>59.039999999999999</v>
      </c>
      <c r="I4236" s="220"/>
      <c r="J4236" s="221">
        <f>ROUND(I4236*H4236,2)</f>
        <v>0</v>
      </c>
      <c r="K4236" s="217" t="s">
        <v>389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0.00013999999999999999</v>
      </c>
      <c r="R4236" s="224">
        <f>Q4236*H4236</f>
        <v>0.0082655999999999997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248</v>
      </c>
      <c r="AT4236" s="226" t="s">
        <v>144</v>
      </c>
      <c r="AU4236" s="226" t="s">
        <v>79</v>
      </c>
      <c r="AY4236" s="20" t="s">
        <v>142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77</v>
      </c>
      <c r="BK4236" s="227">
        <f>ROUND(I4236*H4236,2)</f>
        <v>0</v>
      </c>
      <c r="BL4236" s="20" t="s">
        <v>248</v>
      </c>
      <c r="BM4236" s="226" t="s">
        <v>5827</v>
      </c>
    </row>
    <row r="4237" s="2" customFormat="1">
      <c r="A4237" s="41"/>
      <c r="B4237" s="42"/>
      <c r="C4237" s="43"/>
      <c r="D4237" s="228" t="s">
        <v>151</v>
      </c>
      <c r="E4237" s="43"/>
      <c r="F4237" s="229" t="s">
        <v>5828</v>
      </c>
      <c r="G4237" s="43"/>
      <c r="H4237" s="43"/>
      <c r="I4237" s="230"/>
      <c r="J4237" s="43"/>
      <c r="K4237" s="43"/>
      <c r="L4237" s="47"/>
      <c r="M4237" s="231"/>
      <c r="N4237" s="232"/>
      <c r="O4237" s="87"/>
      <c r="P4237" s="87"/>
      <c r="Q4237" s="87"/>
      <c r="R4237" s="87"/>
      <c r="S4237" s="87"/>
      <c r="T4237" s="88"/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T4237" s="20" t="s">
        <v>151</v>
      </c>
      <c r="AU4237" s="20" t="s">
        <v>79</v>
      </c>
    </row>
    <row r="4238" s="2" customFormat="1" ht="16.5" customHeight="1">
      <c r="A4238" s="41"/>
      <c r="B4238" s="42"/>
      <c r="C4238" s="215" t="s">
        <v>5829</v>
      </c>
      <c r="D4238" s="215" t="s">
        <v>144</v>
      </c>
      <c r="E4238" s="216" t="s">
        <v>5830</v>
      </c>
      <c r="F4238" s="217" t="s">
        <v>5831</v>
      </c>
      <c r="G4238" s="218" t="s">
        <v>147</v>
      </c>
      <c r="H4238" s="219">
        <v>59.039999999999999</v>
      </c>
      <c r="I4238" s="220"/>
      <c r="J4238" s="221">
        <f>ROUND(I4238*H4238,2)</f>
        <v>0</v>
      </c>
      <c r="K4238" s="217" t="s">
        <v>389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0.00016000000000000001</v>
      </c>
      <c r="R4238" s="224">
        <f>Q4238*H4238</f>
        <v>0.0094464000000000006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248</v>
      </c>
      <c r="AT4238" s="226" t="s">
        <v>144</v>
      </c>
      <c r="AU4238" s="226" t="s">
        <v>79</v>
      </c>
      <c r="AY4238" s="20" t="s">
        <v>142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77</v>
      </c>
      <c r="BK4238" s="227">
        <f>ROUND(I4238*H4238,2)</f>
        <v>0</v>
      </c>
      <c r="BL4238" s="20" t="s">
        <v>248</v>
      </c>
      <c r="BM4238" s="226" t="s">
        <v>5832</v>
      </c>
    </row>
    <row r="4239" s="2" customFormat="1">
      <c r="A4239" s="41"/>
      <c r="B4239" s="42"/>
      <c r="C4239" s="43"/>
      <c r="D4239" s="228" t="s">
        <v>151</v>
      </c>
      <c r="E4239" s="43"/>
      <c r="F4239" s="229" t="s">
        <v>5833</v>
      </c>
      <c r="G4239" s="43"/>
      <c r="H4239" s="43"/>
      <c r="I4239" s="230"/>
      <c r="J4239" s="43"/>
      <c r="K4239" s="43"/>
      <c r="L4239" s="47"/>
      <c r="M4239" s="231"/>
      <c r="N4239" s="232"/>
      <c r="O4239" s="87"/>
      <c r="P4239" s="87"/>
      <c r="Q4239" s="87"/>
      <c r="R4239" s="87"/>
      <c r="S4239" s="87"/>
      <c r="T4239" s="88"/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T4239" s="20" t="s">
        <v>151</v>
      </c>
      <c r="AU4239" s="20" t="s">
        <v>79</v>
      </c>
    </row>
    <row r="4240" s="2" customFormat="1" ht="16.5" customHeight="1">
      <c r="A4240" s="41"/>
      <c r="B4240" s="42"/>
      <c r="C4240" s="215" t="s">
        <v>5834</v>
      </c>
      <c r="D4240" s="215" t="s">
        <v>144</v>
      </c>
      <c r="E4240" s="216" t="s">
        <v>5835</v>
      </c>
      <c r="F4240" s="217" t="s">
        <v>5836</v>
      </c>
      <c r="G4240" s="218" t="s">
        <v>147</v>
      </c>
      <c r="H4240" s="219">
        <v>59.039999999999999</v>
      </c>
      <c r="I4240" s="220"/>
      <c r="J4240" s="221">
        <f>ROUND(I4240*H4240,2)</f>
        <v>0</v>
      </c>
      <c r="K4240" s="217" t="s">
        <v>389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0.00017000000000000001</v>
      </c>
      <c r="R4240" s="224">
        <f>Q4240*H4240</f>
        <v>0.0100368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248</v>
      </c>
      <c r="AT4240" s="226" t="s">
        <v>144</v>
      </c>
      <c r="AU4240" s="226" t="s">
        <v>79</v>
      </c>
      <c r="AY4240" s="20" t="s">
        <v>142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77</v>
      </c>
      <c r="BK4240" s="227">
        <f>ROUND(I4240*H4240,2)</f>
        <v>0</v>
      </c>
      <c r="BL4240" s="20" t="s">
        <v>248</v>
      </c>
      <c r="BM4240" s="226" t="s">
        <v>5837</v>
      </c>
    </row>
    <row r="4241" s="2" customFormat="1">
      <c r="A4241" s="41"/>
      <c r="B4241" s="42"/>
      <c r="C4241" s="43"/>
      <c r="D4241" s="228" t="s">
        <v>151</v>
      </c>
      <c r="E4241" s="43"/>
      <c r="F4241" s="229" t="s">
        <v>5838</v>
      </c>
      <c r="G4241" s="43"/>
      <c r="H4241" s="43"/>
      <c r="I4241" s="230"/>
      <c r="J4241" s="43"/>
      <c r="K4241" s="43"/>
      <c r="L4241" s="47"/>
      <c r="M4241" s="231"/>
      <c r="N4241" s="232"/>
      <c r="O4241" s="87"/>
      <c r="P4241" s="87"/>
      <c r="Q4241" s="87"/>
      <c r="R4241" s="87"/>
      <c r="S4241" s="87"/>
      <c r="T4241" s="88"/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T4241" s="20" t="s">
        <v>151</v>
      </c>
      <c r="AU4241" s="20" t="s">
        <v>79</v>
      </c>
    </row>
    <row r="4242" s="2" customFormat="1" ht="16.5" customHeight="1">
      <c r="A4242" s="41"/>
      <c r="B4242" s="42"/>
      <c r="C4242" s="215" t="s">
        <v>5839</v>
      </c>
      <c r="D4242" s="215" t="s">
        <v>144</v>
      </c>
      <c r="E4242" s="216" t="s">
        <v>5840</v>
      </c>
      <c r="F4242" s="217" t="s">
        <v>5841</v>
      </c>
      <c r="G4242" s="218" t="s">
        <v>147</v>
      </c>
      <c r="H4242" s="219">
        <v>59.039999999999999</v>
      </c>
      <c r="I4242" s="220"/>
      <c r="J4242" s="221">
        <f>ROUND(I4242*H4242,2)</f>
        <v>0</v>
      </c>
      <c r="K4242" s="217" t="s">
        <v>389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0.00017000000000000001</v>
      </c>
      <c r="R4242" s="224">
        <f>Q4242*H4242</f>
        <v>0.0100368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248</v>
      </c>
      <c r="AT4242" s="226" t="s">
        <v>144</v>
      </c>
      <c r="AU4242" s="226" t="s">
        <v>79</v>
      </c>
      <c r="AY4242" s="20" t="s">
        <v>142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77</v>
      </c>
      <c r="BK4242" s="227">
        <f>ROUND(I4242*H4242,2)</f>
        <v>0</v>
      </c>
      <c r="BL4242" s="20" t="s">
        <v>248</v>
      </c>
      <c r="BM4242" s="226" t="s">
        <v>5842</v>
      </c>
    </row>
    <row r="4243" s="2" customFormat="1">
      <c r="A4243" s="41"/>
      <c r="B4243" s="42"/>
      <c r="C4243" s="43"/>
      <c r="D4243" s="228" t="s">
        <v>151</v>
      </c>
      <c r="E4243" s="43"/>
      <c r="F4243" s="229" t="s">
        <v>5843</v>
      </c>
      <c r="G4243" s="43"/>
      <c r="H4243" s="43"/>
      <c r="I4243" s="230"/>
      <c r="J4243" s="43"/>
      <c r="K4243" s="43"/>
      <c r="L4243" s="47"/>
      <c r="M4243" s="231"/>
      <c r="N4243" s="232"/>
      <c r="O4243" s="87"/>
      <c r="P4243" s="87"/>
      <c r="Q4243" s="87"/>
      <c r="R4243" s="87"/>
      <c r="S4243" s="87"/>
      <c r="T4243" s="88"/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T4243" s="20" t="s">
        <v>151</v>
      </c>
      <c r="AU4243" s="20" t="s">
        <v>79</v>
      </c>
    </row>
    <row r="4244" s="2" customFormat="1" ht="24.15" customHeight="1">
      <c r="A4244" s="41"/>
      <c r="B4244" s="42"/>
      <c r="C4244" s="215" t="s">
        <v>5844</v>
      </c>
      <c r="D4244" s="215" t="s">
        <v>144</v>
      </c>
      <c r="E4244" s="216" t="s">
        <v>5845</v>
      </c>
      <c r="F4244" s="217" t="s">
        <v>5846</v>
      </c>
      <c r="G4244" s="218" t="s">
        <v>147</v>
      </c>
      <c r="H4244" s="219">
        <v>1776.674</v>
      </c>
      <c r="I4244" s="220"/>
      <c r="J4244" s="221">
        <f>ROUND(I4244*H4244,2)</f>
        <v>0</v>
      </c>
      <c r="K4244" s="217" t="s">
        <v>148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0.00020000000000000001</v>
      </c>
      <c r="R4244" s="224">
        <f>Q4244*H4244</f>
        <v>0.35533480000000001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248</v>
      </c>
      <c r="AT4244" s="226" t="s">
        <v>144</v>
      </c>
      <c r="AU4244" s="226" t="s">
        <v>79</v>
      </c>
      <c r="AY4244" s="20" t="s">
        <v>142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77</v>
      </c>
      <c r="BK4244" s="227">
        <f>ROUND(I4244*H4244,2)</f>
        <v>0</v>
      </c>
      <c r="BL4244" s="20" t="s">
        <v>248</v>
      </c>
      <c r="BM4244" s="226" t="s">
        <v>5847</v>
      </c>
    </row>
    <row r="4245" s="2" customFormat="1">
      <c r="A4245" s="41"/>
      <c r="B4245" s="42"/>
      <c r="C4245" s="43"/>
      <c r="D4245" s="228" t="s">
        <v>151</v>
      </c>
      <c r="E4245" s="43"/>
      <c r="F4245" s="229" t="s">
        <v>5848</v>
      </c>
      <c r="G4245" s="43"/>
      <c r="H4245" s="43"/>
      <c r="I4245" s="230"/>
      <c r="J4245" s="43"/>
      <c r="K4245" s="43"/>
      <c r="L4245" s="47"/>
      <c r="M4245" s="231"/>
      <c r="N4245" s="232"/>
      <c r="O4245" s="87"/>
      <c r="P4245" s="87"/>
      <c r="Q4245" s="87"/>
      <c r="R4245" s="87"/>
      <c r="S4245" s="87"/>
      <c r="T4245" s="88"/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T4245" s="20" t="s">
        <v>151</v>
      </c>
      <c r="AU4245" s="20" t="s">
        <v>79</v>
      </c>
    </row>
    <row r="4246" s="13" customFormat="1">
      <c r="A4246" s="13"/>
      <c r="B4246" s="233"/>
      <c r="C4246" s="234"/>
      <c r="D4246" s="235" t="s">
        <v>153</v>
      </c>
      <c r="E4246" s="236" t="s">
        <v>19</v>
      </c>
      <c r="F4246" s="237" t="s">
        <v>497</v>
      </c>
      <c r="G4246" s="234"/>
      <c r="H4246" s="236" t="s">
        <v>19</v>
      </c>
      <c r="I4246" s="238"/>
      <c r="J4246" s="234"/>
      <c r="K4246" s="234"/>
      <c r="L4246" s="239"/>
      <c r="M4246" s="240"/>
      <c r="N4246" s="241"/>
      <c r="O4246" s="241"/>
      <c r="P4246" s="241"/>
      <c r="Q4246" s="241"/>
      <c r="R4246" s="241"/>
      <c r="S4246" s="241"/>
      <c r="T4246" s="242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3" t="s">
        <v>153</v>
      </c>
      <c r="AU4246" s="243" t="s">
        <v>79</v>
      </c>
      <c r="AV4246" s="13" t="s">
        <v>77</v>
      </c>
      <c r="AW4246" s="13" t="s">
        <v>31</v>
      </c>
      <c r="AX4246" s="13" t="s">
        <v>69</v>
      </c>
      <c r="AY4246" s="243" t="s">
        <v>142</v>
      </c>
    </row>
    <row r="4247" s="13" customFormat="1">
      <c r="A4247" s="13"/>
      <c r="B4247" s="233"/>
      <c r="C4247" s="234"/>
      <c r="D4247" s="235" t="s">
        <v>153</v>
      </c>
      <c r="E4247" s="236" t="s">
        <v>19</v>
      </c>
      <c r="F4247" s="237" t="s">
        <v>2321</v>
      </c>
      <c r="G4247" s="234"/>
      <c r="H4247" s="236" t="s">
        <v>19</v>
      </c>
      <c r="I4247" s="238"/>
      <c r="J4247" s="234"/>
      <c r="K4247" s="234"/>
      <c r="L4247" s="239"/>
      <c r="M4247" s="240"/>
      <c r="N4247" s="241"/>
      <c r="O4247" s="241"/>
      <c r="P4247" s="241"/>
      <c r="Q4247" s="241"/>
      <c r="R4247" s="241"/>
      <c r="S4247" s="241"/>
      <c r="T4247" s="242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3" t="s">
        <v>153</v>
      </c>
      <c r="AU4247" s="243" t="s">
        <v>79</v>
      </c>
      <c r="AV4247" s="13" t="s">
        <v>77</v>
      </c>
      <c r="AW4247" s="13" t="s">
        <v>31</v>
      </c>
      <c r="AX4247" s="13" t="s">
        <v>69</v>
      </c>
      <c r="AY4247" s="243" t="s">
        <v>142</v>
      </c>
    </row>
    <row r="4248" s="14" customFormat="1">
      <c r="A4248" s="14"/>
      <c r="B4248" s="244"/>
      <c r="C4248" s="245"/>
      <c r="D4248" s="235" t="s">
        <v>153</v>
      </c>
      <c r="E4248" s="246" t="s">
        <v>19</v>
      </c>
      <c r="F4248" s="247" t="s">
        <v>5849</v>
      </c>
      <c r="G4248" s="245"/>
      <c r="H4248" s="248">
        <v>10.800000000000001</v>
      </c>
      <c r="I4248" s="249"/>
      <c r="J4248" s="245"/>
      <c r="K4248" s="245"/>
      <c r="L4248" s="250"/>
      <c r="M4248" s="251"/>
      <c r="N4248" s="252"/>
      <c r="O4248" s="252"/>
      <c r="P4248" s="252"/>
      <c r="Q4248" s="252"/>
      <c r="R4248" s="252"/>
      <c r="S4248" s="252"/>
      <c r="T4248" s="253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4" t="s">
        <v>153</v>
      </c>
      <c r="AU4248" s="254" t="s">
        <v>79</v>
      </c>
      <c r="AV4248" s="14" t="s">
        <v>79</v>
      </c>
      <c r="AW4248" s="14" t="s">
        <v>31</v>
      </c>
      <c r="AX4248" s="14" t="s">
        <v>69</v>
      </c>
      <c r="AY4248" s="254" t="s">
        <v>142</v>
      </c>
    </row>
    <row r="4249" s="14" customFormat="1">
      <c r="A4249" s="14"/>
      <c r="B4249" s="244"/>
      <c r="C4249" s="245"/>
      <c r="D4249" s="235" t="s">
        <v>153</v>
      </c>
      <c r="E4249" s="246" t="s">
        <v>19</v>
      </c>
      <c r="F4249" s="247" t="s">
        <v>5850</v>
      </c>
      <c r="G4249" s="245"/>
      <c r="H4249" s="248">
        <v>4.2649999999999997</v>
      </c>
      <c r="I4249" s="249"/>
      <c r="J4249" s="245"/>
      <c r="K4249" s="245"/>
      <c r="L4249" s="250"/>
      <c r="M4249" s="251"/>
      <c r="N4249" s="252"/>
      <c r="O4249" s="252"/>
      <c r="P4249" s="252"/>
      <c r="Q4249" s="252"/>
      <c r="R4249" s="252"/>
      <c r="S4249" s="252"/>
      <c r="T4249" s="253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4" t="s">
        <v>153</v>
      </c>
      <c r="AU4249" s="254" t="s">
        <v>79</v>
      </c>
      <c r="AV4249" s="14" t="s">
        <v>79</v>
      </c>
      <c r="AW4249" s="14" t="s">
        <v>31</v>
      </c>
      <c r="AX4249" s="14" t="s">
        <v>69</v>
      </c>
      <c r="AY4249" s="254" t="s">
        <v>142</v>
      </c>
    </row>
    <row r="4250" s="13" customFormat="1">
      <c r="A4250" s="13"/>
      <c r="B4250" s="233"/>
      <c r="C4250" s="234"/>
      <c r="D4250" s="235" t="s">
        <v>153</v>
      </c>
      <c r="E4250" s="236" t="s">
        <v>19</v>
      </c>
      <c r="F4250" s="237" t="s">
        <v>671</v>
      </c>
      <c r="G4250" s="234"/>
      <c r="H4250" s="236" t="s">
        <v>19</v>
      </c>
      <c r="I4250" s="238"/>
      <c r="J4250" s="234"/>
      <c r="K4250" s="234"/>
      <c r="L4250" s="239"/>
      <c r="M4250" s="240"/>
      <c r="N4250" s="241"/>
      <c r="O4250" s="241"/>
      <c r="P4250" s="241"/>
      <c r="Q4250" s="241"/>
      <c r="R4250" s="241"/>
      <c r="S4250" s="241"/>
      <c r="T4250" s="242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3" t="s">
        <v>153</v>
      </c>
      <c r="AU4250" s="243" t="s">
        <v>79</v>
      </c>
      <c r="AV4250" s="13" t="s">
        <v>77</v>
      </c>
      <c r="AW4250" s="13" t="s">
        <v>31</v>
      </c>
      <c r="AX4250" s="13" t="s">
        <v>69</v>
      </c>
      <c r="AY4250" s="243" t="s">
        <v>142</v>
      </c>
    </row>
    <row r="4251" s="14" customFormat="1">
      <c r="A4251" s="14"/>
      <c r="B4251" s="244"/>
      <c r="C4251" s="245"/>
      <c r="D4251" s="235" t="s">
        <v>153</v>
      </c>
      <c r="E4251" s="246" t="s">
        <v>19</v>
      </c>
      <c r="F4251" s="247" t="s">
        <v>5851</v>
      </c>
      <c r="G4251" s="245"/>
      <c r="H4251" s="248">
        <v>8.6229999999999993</v>
      </c>
      <c r="I4251" s="249"/>
      <c r="J4251" s="245"/>
      <c r="K4251" s="245"/>
      <c r="L4251" s="250"/>
      <c r="M4251" s="251"/>
      <c r="N4251" s="252"/>
      <c r="O4251" s="252"/>
      <c r="P4251" s="252"/>
      <c r="Q4251" s="252"/>
      <c r="R4251" s="252"/>
      <c r="S4251" s="252"/>
      <c r="T4251" s="253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4" t="s">
        <v>153</v>
      </c>
      <c r="AU4251" s="254" t="s">
        <v>79</v>
      </c>
      <c r="AV4251" s="14" t="s">
        <v>79</v>
      </c>
      <c r="AW4251" s="14" t="s">
        <v>31</v>
      </c>
      <c r="AX4251" s="14" t="s">
        <v>69</v>
      </c>
      <c r="AY4251" s="254" t="s">
        <v>142</v>
      </c>
    </row>
    <row r="4252" s="13" customFormat="1">
      <c r="A4252" s="13"/>
      <c r="B4252" s="233"/>
      <c r="C4252" s="234"/>
      <c r="D4252" s="235" t="s">
        <v>153</v>
      </c>
      <c r="E4252" s="236" t="s">
        <v>19</v>
      </c>
      <c r="F4252" s="237" t="s">
        <v>564</v>
      </c>
      <c r="G4252" s="234"/>
      <c r="H4252" s="236" t="s">
        <v>19</v>
      </c>
      <c r="I4252" s="238"/>
      <c r="J4252" s="234"/>
      <c r="K4252" s="234"/>
      <c r="L4252" s="239"/>
      <c r="M4252" s="240"/>
      <c r="N4252" s="241"/>
      <c r="O4252" s="241"/>
      <c r="P4252" s="241"/>
      <c r="Q4252" s="241"/>
      <c r="R4252" s="241"/>
      <c r="S4252" s="241"/>
      <c r="T4252" s="242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3" t="s">
        <v>153</v>
      </c>
      <c r="AU4252" s="243" t="s">
        <v>79</v>
      </c>
      <c r="AV4252" s="13" t="s">
        <v>77</v>
      </c>
      <c r="AW4252" s="13" t="s">
        <v>31</v>
      </c>
      <c r="AX4252" s="13" t="s">
        <v>69</v>
      </c>
      <c r="AY4252" s="243" t="s">
        <v>142</v>
      </c>
    </row>
    <row r="4253" s="14" customFormat="1">
      <c r="A4253" s="14"/>
      <c r="B4253" s="244"/>
      <c r="C4253" s="245"/>
      <c r="D4253" s="235" t="s">
        <v>153</v>
      </c>
      <c r="E4253" s="246" t="s">
        <v>19</v>
      </c>
      <c r="F4253" s="247" t="s">
        <v>5852</v>
      </c>
      <c r="G4253" s="245"/>
      <c r="H4253" s="248">
        <v>7.0800000000000001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153</v>
      </c>
      <c r="AU4253" s="254" t="s">
        <v>79</v>
      </c>
      <c r="AV4253" s="14" t="s">
        <v>79</v>
      </c>
      <c r="AW4253" s="14" t="s">
        <v>31</v>
      </c>
      <c r="AX4253" s="14" t="s">
        <v>69</v>
      </c>
      <c r="AY4253" s="254" t="s">
        <v>142</v>
      </c>
    </row>
    <row r="4254" s="13" customFormat="1">
      <c r="A4254" s="13"/>
      <c r="B4254" s="233"/>
      <c r="C4254" s="234"/>
      <c r="D4254" s="235" t="s">
        <v>153</v>
      </c>
      <c r="E4254" s="236" t="s">
        <v>19</v>
      </c>
      <c r="F4254" s="237" t="s">
        <v>498</v>
      </c>
      <c r="G4254" s="234"/>
      <c r="H4254" s="236" t="s">
        <v>19</v>
      </c>
      <c r="I4254" s="238"/>
      <c r="J4254" s="234"/>
      <c r="K4254" s="234"/>
      <c r="L4254" s="239"/>
      <c r="M4254" s="240"/>
      <c r="N4254" s="241"/>
      <c r="O4254" s="241"/>
      <c r="P4254" s="241"/>
      <c r="Q4254" s="241"/>
      <c r="R4254" s="241"/>
      <c r="S4254" s="241"/>
      <c r="T4254" s="242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3" t="s">
        <v>153</v>
      </c>
      <c r="AU4254" s="243" t="s">
        <v>79</v>
      </c>
      <c r="AV4254" s="13" t="s">
        <v>77</v>
      </c>
      <c r="AW4254" s="13" t="s">
        <v>31</v>
      </c>
      <c r="AX4254" s="13" t="s">
        <v>69</v>
      </c>
      <c r="AY4254" s="243" t="s">
        <v>142</v>
      </c>
    </row>
    <row r="4255" s="14" customFormat="1">
      <c r="A4255" s="14"/>
      <c r="B4255" s="244"/>
      <c r="C4255" s="245"/>
      <c r="D4255" s="235" t="s">
        <v>153</v>
      </c>
      <c r="E4255" s="246" t="s">
        <v>19</v>
      </c>
      <c r="F4255" s="247" t="s">
        <v>5853</v>
      </c>
      <c r="G4255" s="245"/>
      <c r="H4255" s="248">
        <v>14.880000000000001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153</v>
      </c>
      <c r="AU4255" s="254" t="s">
        <v>79</v>
      </c>
      <c r="AV4255" s="14" t="s">
        <v>79</v>
      </c>
      <c r="AW4255" s="14" t="s">
        <v>31</v>
      </c>
      <c r="AX4255" s="14" t="s">
        <v>69</v>
      </c>
      <c r="AY4255" s="254" t="s">
        <v>142</v>
      </c>
    </row>
    <row r="4256" s="13" customFormat="1">
      <c r="A4256" s="13"/>
      <c r="B4256" s="233"/>
      <c r="C4256" s="234"/>
      <c r="D4256" s="235" t="s">
        <v>153</v>
      </c>
      <c r="E4256" s="236" t="s">
        <v>19</v>
      </c>
      <c r="F4256" s="237" t="s">
        <v>2332</v>
      </c>
      <c r="G4256" s="234"/>
      <c r="H4256" s="236" t="s">
        <v>19</v>
      </c>
      <c r="I4256" s="238"/>
      <c r="J4256" s="234"/>
      <c r="K4256" s="234"/>
      <c r="L4256" s="239"/>
      <c r="M4256" s="240"/>
      <c r="N4256" s="241"/>
      <c r="O4256" s="241"/>
      <c r="P4256" s="241"/>
      <c r="Q4256" s="241"/>
      <c r="R4256" s="241"/>
      <c r="S4256" s="241"/>
      <c r="T4256" s="242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3" t="s">
        <v>153</v>
      </c>
      <c r="AU4256" s="243" t="s">
        <v>79</v>
      </c>
      <c r="AV4256" s="13" t="s">
        <v>77</v>
      </c>
      <c r="AW4256" s="13" t="s">
        <v>31</v>
      </c>
      <c r="AX4256" s="13" t="s">
        <v>69</v>
      </c>
      <c r="AY4256" s="243" t="s">
        <v>142</v>
      </c>
    </row>
    <row r="4257" s="14" customFormat="1">
      <c r="A4257" s="14"/>
      <c r="B4257" s="244"/>
      <c r="C4257" s="245"/>
      <c r="D4257" s="235" t="s">
        <v>153</v>
      </c>
      <c r="E4257" s="246" t="s">
        <v>19</v>
      </c>
      <c r="F4257" s="247" t="s">
        <v>5854</v>
      </c>
      <c r="G4257" s="245"/>
      <c r="H4257" s="248">
        <v>8.3499999999999996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153</v>
      </c>
      <c r="AU4257" s="254" t="s">
        <v>79</v>
      </c>
      <c r="AV4257" s="14" t="s">
        <v>79</v>
      </c>
      <c r="AW4257" s="14" t="s">
        <v>31</v>
      </c>
      <c r="AX4257" s="14" t="s">
        <v>69</v>
      </c>
      <c r="AY4257" s="254" t="s">
        <v>142</v>
      </c>
    </row>
    <row r="4258" s="13" customFormat="1">
      <c r="A4258" s="13"/>
      <c r="B4258" s="233"/>
      <c r="C4258" s="234"/>
      <c r="D4258" s="235" t="s">
        <v>153</v>
      </c>
      <c r="E4258" s="236" t="s">
        <v>19</v>
      </c>
      <c r="F4258" s="237" t="s">
        <v>666</v>
      </c>
      <c r="G4258" s="234"/>
      <c r="H4258" s="236" t="s">
        <v>19</v>
      </c>
      <c r="I4258" s="238"/>
      <c r="J4258" s="234"/>
      <c r="K4258" s="234"/>
      <c r="L4258" s="239"/>
      <c r="M4258" s="240"/>
      <c r="N4258" s="241"/>
      <c r="O4258" s="241"/>
      <c r="P4258" s="241"/>
      <c r="Q4258" s="241"/>
      <c r="R4258" s="241"/>
      <c r="S4258" s="241"/>
      <c r="T4258" s="242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3" t="s">
        <v>153</v>
      </c>
      <c r="AU4258" s="243" t="s">
        <v>79</v>
      </c>
      <c r="AV4258" s="13" t="s">
        <v>77</v>
      </c>
      <c r="AW4258" s="13" t="s">
        <v>31</v>
      </c>
      <c r="AX4258" s="13" t="s">
        <v>69</v>
      </c>
      <c r="AY4258" s="243" t="s">
        <v>142</v>
      </c>
    </row>
    <row r="4259" s="14" customFormat="1">
      <c r="A4259" s="14"/>
      <c r="B4259" s="244"/>
      <c r="C4259" s="245"/>
      <c r="D4259" s="235" t="s">
        <v>153</v>
      </c>
      <c r="E4259" s="246" t="s">
        <v>19</v>
      </c>
      <c r="F4259" s="247" t="s">
        <v>5855</v>
      </c>
      <c r="G4259" s="245"/>
      <c r="H4259" s="248">
        <v>4.7999999999999998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153</v>
      </c>
      <c r="AU4259" s="254" t="s">
        <v>79</v>
      </c>
      <c r="AV4259" s="14" t="s">
        <v>79</v>
      </c>
      <c r="AW4259" s="14" t="s">
        <v>31</v>
      </c>
      <c r="AX4259" s="14" t="s">
        <v>69</v>
      </c>
      <c r="AY4259" s="254" t="s">
        <v>142</v>
      </c>
    </row>
    <row r="4260" s="13" customFormat="1">
      <c r="A4260" s="13"/>
      <c r="B4260" s="233"/>
      <c r="C4260" s="234"/>
      <c r="D4260" s="235" t="s">
        <v>153</v>
      </c>
      <c r="E4260" s="236" t="s">
        <v>19</v>
      </c>
      <c r="F4260" s="237" t="s">
        <v>2336</v>
      </c>
      <c r="G4260" s="234"/>
      <c r="H4260" s="236" t="s">
        <v>19</v>
      </c>
      <c r="I4260" s="238"/>
      <c r="J4260" s="234"/>
      <c r="K4260" s="234"/>
      <c r="L4260" s="239"/>
      <c r="M4260" s="240"/>
      <c r="N4260" s="241"/>
      <c r="O4260" s="241"/>
      <c r="P4260" s="241"/>
      <c r="Q4260" s="241"/>
      <c r="R4260" s="241"/>
      <c r="S4260" s="241"/>
      <c r="T4260" s="242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3" t="s">
        <v>153</v>
      </c>
      <c r="AU4260" s="243" t="s">
        <v>79</v>
      </c>
      <c r="AV4260" s="13" t="s">
        <v>77</v>
      </c>
      <c r="AW4260" s="13" t="s">
        <v>31</v>
      </c>
      <c r="AX4260" s="13" t="s">
        <v>69</v>
      </c>
      <c r="AY4260" s="243" t="s">
        <v>142</v>
      </c>
    </row>
    <row r="4261" s="14" customFormat="1">
      <c r="A4261" s="14"/>
      <c r="B4261" s="244"/>
      <c r="C4261" s="245"/>
      <c r="D4261" s="235" t="s">
        <v>153</v>
      </c>
      <c r="E4261" s="246" t="s">
        <v>19</v>
      </c>
      <c r="F4261" s="247" t="s">
        <v>5856</v>
      </c>
      <c r="G4261" s="245"/>
      <c r="H4261" s="248">
        <v>4.1749999999999998</v>
      </c>
      <c r="I4261" s="249"/>
      <c r="J4261" s="245"/>
      <c r="K4261" s="245"/>
      <c r="L4261" s="250"/>
      <c r="M4261" s="251"/>
      <c r="N4261" s="252"/>
      <c r="O4261" s="252"/>
      <c r="P4261" s="252"/>
      <c r="Q4261" s="252"/>
      <c r="R4261" s="252"/>
      <c r="S4261" s="252"/>
      <c r="T4261" s="253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4" t="s">
        <v>153</v>
      </c>
      <c r="AU4261" s="254" t="s">
        <v>79</v>
      </c>
      <c r="AV4261" s="14" t="s">
        <v>79</v>
      </c>
      <c r="AW4261" s="14" t="s">
        <v>31</v>
      </c>
      <c r="AX4261" s="14" t="s">
        <v>69</v>
      </c>
      <c r="AY4261" s="254" t="s">
        <v>142</v>
      </c>
    </row>
    <row r="4262" s="13" customFormat="1">
      <c r="A4262" s="13"/>
      <c r="B4262" s="233"/>
      <c r="C4262" s="234"/>
      <c r="D4262" s="235" t="s">
        <v>153</v>
      </c>
      <c r="E4262" s="236" t="s">
        <v>19</v>
      </c>
      <c r="F4262" s="237" t="s">
        <v>911</v>
      </c>
      <c r="G4262" s="234"/>
      <c r="H4262" s="236" t="s">
        <v>19</v>
      </c>
      <c r="I4262" s="238"/>
      <c r="J4262" s="234"/>
      <c r="K4262" s="234"/>
      <c r="L4262" s="239"/>
      <c r="M4262" s="240"/>
      <c r="N4262" s="241"/>
      <c r="O4262" s="241"/>
      <c r="P4262" s="241"/>
      <c r="Q4262" s="241"/>
      <c r="R4262" s="241"/>
      <c r="S4262" s="241"/>
      <c r="T4262" s="242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3" t="s">
        <v>153</v>
      </c>
      <c r="AU4262" s="243" t="s">
        <v>79</v>
      </c>
      <c r="AV4262" s="13" t="s">
        <v>77</v>
      </c>
      <c r="AW4262" s="13" t="s">
        <v>31</v>
      </c>
      <c r="AX4262" s="13" t="s">
        <v>69</v>
      </c>
      <c r="AY4262" s="243" t="s">
        <v>142</v>
      </c>
    </row>
    <row r="4263" s="14" customFormat="1">
      <c r="A4263" s="14"/>
      <c r="B4263" s="244"/>
      <c r="C4263" s="245"/>
      <c r="D4263" s="235" t="s">
        <v>153</v>
      </c>
      <c r="E4263" s="246" t="s">
        <v>19</v>
      </c>
      <c r="F4263" s="247" t="s">
        <v>5857</v>
      </c>
      <c r="G4263" s="245"/>
      <c r="H4263" s="248">
        <v>5.5199999999999996</v>
      </c>
      <c r="I4263" s="249"/>
      <c r="J4263" s="245"/>
      <c r="K4263" s="245"/>
      <c r="L4263" s="250"/>
      <c r="M4263" s="251"/>
      <c r="N4263" s="252"/>
      <c r="O4263" s="252"/>
      <c r="P4263" s="252"/>
      <c r="Q4263" s="252"/>
      <c r="R4263" s="252"/>
      <c r="S4263" s="252"/>
      <c r="T4263" s="253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4" t="s">
        <v>153</v>
      </c>
      <c r="AU4263" s="254" t="s">
        <v>79</v>
      </c>
      <c r="AV4263" s="14" t="s">
        <v>79</v>
      </c>
      <c r="AW4263" s="14" t="s">
        <v>31</v>
      </c>
      <c r="AX4263" s="14" t="s">
        <v>69</v>
      </c>
      <c r="AY4263" s="254" t="s">
        <v>142</v>
      </c>
    </row>
    <row r="4264" s="13" customFormat="1">
      <c r="A4264" s="13"/>
      <c r="B4264" s="233"/>
      <c r="C4264" s="234"/>
      <c r="D4264" s="235" t="s">
        <v>153</v>
      </c>
      <c r="E4264" s="236" t="s">
        <v>19</v>
      </c>
      <c r="F4264" s="237" t="s">
        <v>512</v>
      </c>
      <c r="G4264" s="234"/>
      <c r="H4264" s="236" t="s">
        <v>19</v>
      </c>
      <c r="I4264" s="238"/>
      <c r="J4264" s="234"/>
      <c r="K4264" s="234"/>
      <c r="L4264" s="239"/>
      <c r="M4264" s="240"/>
      <c r="N4264" s="241"/>
      <c r="O4264" s="241"/>
      <c r="P4264" s="241"/>
      <c r="Q4264" s="241"/>
      <c r="R4264" s="241"/>
      <c r="S4264" s="241"/>
      <c r="T4264" s="242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3" t="s">
        <v>153</v>
      </c>
      <c r="AU4264" s="243" t="s">
        <v>79</v>
      </c>
      <c r="AV4264" s="13" t="s">
        <v>77</v>
      </c>
      <c r="AW4264" s="13" t="s">
        <v>31</v>
      </c>
      <c r="AX4264" s="13" t="s">
        <v>69</v>
      </c>
      <c r="AY4264" s="243" t="s">
        <v>142</v>
      </c>
    </row>
    <row r="4265" s="14" customFormat="1">
      <c r="A4265" s="14"/>
      <c r="B4265" s="244"/>
      <c r="C4265" s="245"/>
      <c r="D4265" s="235" t="s">
        <v>153</v>
      </c>
      <c r="E4265" s="246" t="s">
        <v>19</v>
      </c>
      <c r="F4265" s="247" t="s">
        <v>5858</v>
      </c>
      <c r="G4265" s="245"/>
      <c r="H4265" s="248">
        <v>21.611999999999998</v>
      </c>
      <c r="I4265" s="249"/>
      <c r="J4265" s="245"/>
      <c r="K4265" s="245"/>
      <c r="L4265" s="250"/>
      <c r="M4265" s="251"/>
      <c r="N4265" s="252"/>
      <c r="O4265" s="252"/>
      <c r="P4265" s="252"/>
      <c r="Q4265" s="252"/>
      <c r="R4265" s="252"/>
      <c r="S4265" s="252"/>
      <c r="T4265" s="253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4" t="s">
        <v>153</v>
      </c>
      <c r="AU4265" s="254" t="s">
        <v>79</v>
      </c>
      <c r="AV4265" s="14" t="s">
        <v>79</v>
      </c>
      <c r="AW4265" s="14" t="s">
        <v>31</v>
      </c>
      <c r="AX4265" s="14" t="s">
        <v>69</v>
      </c>
      <c r="AY4265" s="254" t="s">
        <v>142</v>
      </c>
    </row>
    <row r="4266" s="13" customFormat="1">
      <c r="A4266" s="13"/>
      <c r="B4266" s="233"/>
      <c r="C4266" s="234"/>
      <c r="D4266" s="235" t="s">
        <v>153</v>
      </c>
      <c r="E4266" s="236" t="s">
        <v>19</v>
      </c>
      <c r="F4266" s="237" t="s">
        <v>579</v>
      </c>
      <c r="G4266" s="234"/>
      <c r="H4266" s="236" t="s">
        <v>19</v>
      </c>
      <c r="I4266" s="238"/>
      <c r="J4266" s="234"/>
      <c r="K4266" s="234"/>
      <c r="L4266" s="239"/>
      <c r="M4266" s="240"/>
      <c r="N4266" s="241"/>
      <c r="O4266" s="241"/>
      <c r="P4266" s="241"/>
      <c r="Q4266" s="241"/>
      <c r="R4266" s="241"/>
      <c r="S4266" s="241"/>
      <c r="T4266" s="242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3" t="s">
        <v>153</v>
      </c>
      <c r="AU4266" s="243" t="s">
        <v>79</v>
      </c>
      <c r="AV4266" s="13" t="s">
        <v>77</v>
      </c>
      <c r="AW4266" s="13" t="s">
        <v>31</v>
      </c>
      <c r="AX4266" s="13" t="s">
        <v>69</v>
      </c>
      <c r="AY4266" s="243" t="s">
        <v>142</v>
      </c>
    </row>
    <row r="4267" s="14" customFormat="1">
      <c r="A4267" s="14"/>
      <c r="B4267" s="244"/>
      <c r="C4267" s="245"/>
      <c r="D4267" s="235" t="s">
        <v>153</v>
      </c>
      <c r="E4267" s="246" t="s">
        <v>19</v>
      </c>
      <c r="F4267" s="247" t="s">
        <v>5859</v>
      </c>
      <c r="G4267" s="245"/>
      <c r="H4267" s="248">
        <v>38.722000000000001</v>
      </c>
      <c r="I4267" s="249"/>
      <c r="J4267" s="245"/>
      <c r="K4267" s="245"/>
      <c r="L4267" s="250"/>
      <c r="M4267" s="251"/>
      <c r="N4267" s="252"/>
      <c r="O4267" s="252"/>
      <c r="P4267" s="252"/>
      <c r="Q4267" s="252"/>
      <c r="R4267" s="252"/>
      <c r="S4267" s="252"/>
      <c r="T4267" s="253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4" t="s">
        <v>153</v>
      </c>
      <c r="AU4267" s="254" t="s">
        <v>79</v>
      </c>
      <c r="AV4267" s="14" t="s">
        <v>79</v>
      </c>
      <c r="AW4267" s="14" t="s">
        <v>31</v>
      </c>
      <c r="AX4267" s="14" t="s">
        <v>69</v>
      </c>
      <c r="AY4267" s="254" t="s">
        <v>142</v>
      </c>
    </row>
    <row r="4268" s="13" customFormat="1">
      <c r="A4268" s="13"/>
      <c r="B4268" s="233"/>
      <c r="C4268" s="234"/>
      <c r="D4268" s="235" t="s">
        <v>153</v>
      </c>
      <c r="E4268" s="236" t="s">
        <v>19</v>
      </c>
      <c r="F4268" s="237" t="s">
        <v>516</v>
      </c>
      <c r="G4268" s="234"/>
      <c r="H4268" s="236" t="s">
        <v>19</v>
      </c>
      <c r="I4268" s="238"/>
      <c r="J4268" s="234"/>
      <c r="K4268" s="234"/>
      <c r="L4268" s="239"/>
      <c r="M4268" s="240"/>
      <c r="N4268" s="241"/>
      <c r="O4268" s="241"/>
      <c r="P4268" s="241"/>
      <c r="Q4268" s="241"/>
      <c r="R4268" s="241"/>
      <c r="S4268" s="241"/>
      <c r="T4268" s="242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3" t="s">
        <v>153</v>
      </c>
      <c r="AU4268" s="243" t="s">
        <v>79</v>
      </c>
      <c r="AV4268" s="13" t="s">
        <v>77</v>
      </c>
      <c r="AW4268" s="13" t="s">
        <v>31</v>
      </c>
      <c r="AX4268" s="13" t="s">
        <v>69</v>
      </c>
      <c r="AY4268" s="243" t="s">
        <v>142</v>
      </c>
    </row>
    <row r="4269" s="14" customFormat="1">
      <c r="A4269" s="14"/>
      <c r="B4269" s="244"/>
      <c r="C4269" s="245"/>
      <c r="D4269" s="235" t="s">
        <v>153</v>
      </c>
      <c r="E4269" s="246" t="s">
        <v>19</v>
      </c>
      <c r="F4269" s="247" t="s">
        <v>5860</v>
      </c>
      <c r="G4269" s="245"/>
      <c r="H4269" s="248">
        <v>6.7000000000000002</v>
      </c>
      <c r="I4269" s="249"/>
      <c r="J4269" s="245"/>
      <c r="K4269" s="245"/>
      <c r="L4269" s="250"/>
      <c r="M4269" s="251"/>
      <c r="N4269" s="252"/>
      <c r="O4269" s="252"/>
      <c r="P4269" s="252"/>
      <c r="Q4269" s="252"/>
      <c r="R4269" s="252"/>
      <c r="S4269" s="252"/>
      <c r="T4269" s="253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54" t="s">
        <v>153</v>
      </c>
      <c r="AU4269" s="254" t="s">
        <v>79</v>
      </c>
      <c r="AV4269" s="14" t="s">
        <v>79</v>
      </c>
      <c r="AW4269" s="14" t="s">
        <v>31</v>
      </c>
      <c r="AX4269" s="14" t="s">
        <v>69</v>
      </c>
      <c r="AY4269" s="254" t="s">
        <v>142</v>
      </c>
    </row>
    <row r="4270" s="13" customFormat="1">
      <c r="A4270" s="13"/>
      <c r="B4270" s="233"/>
      <c r="C4270" s="234"/>
      <c r="D4270" s="235" t="s">
        <v>153</v>
      </c>
      <c r="E4270" s="236" t="s">
        <v>19</v>
      </c>
      <c r="F4270" s="237" t="s">
        <v>2352</v>
      </c>
      <c r="G4270" s="234"/>
      <c r="H4270" s="236" t="s">
        <v>19</v>
      </c>
      <c r="I4270" s="238"/>
      <c r="J4270" s="234"/>
      <c r="K4270" s="234"/>
      <c r="L4270" s="239"/>
      <c r="M4270" s="240"/>
      <c r="N4270" s="241"/>
      <c r="O4270" s="241"/>
      <c r="P4270" s="241"/>
      <c r="Q4270" s="241"/>
      <c r="R4270" s="241"/>
      <c r="S4270" s="241"/>
      <c r="T4270" s="242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43" t="s">
        <v>153</v>
      </c>
      <c r="AU4270" s="243" t="s">
        <v>79</v>
      </c>
      <c r="AV4270" s="13" t="s">
        <v>77</v>
      </c>
      <c r="AW4270" s="13" t="s">
        <v>31</v>
      </c>
      <c r="AX4270" s="13" t="s">
        <v>69</v>
      </c>
      <c r="AY4270" s="243" t="s">
        <v>142</v>
      </c>
    </row>
    <row r="4271" s="14" customFormat="1">
      <c r="A4271" s="14"/>
      <c r="B4271" s="244"/>
      <c r="C4271" s="245"/>
      <c r="D4271" s="235" t="s">
        <v>153</v>
      </c>
      <c r="E4271" s="246" t="s">
        <v>19</v>
      </c>
      <c r="F4271" s="247" t="s">
        <v>5861</v>
      </c>
      <c r="G4271" s="245"/>
      <c r="H4271" s="248">
        <v>27.100000000000001</v>
      </c>
      <c r="I4271" s="249"/>
      <c r="J4271" s="245"/>
      <c r="K4271" s="245"/>
      <c r="L4271" s="250"/>
      <c r="M4271" s="251"/>
      <c r="N4271" s="252"/>
      <c r="O4271" s="252"/>
      <c r="P4271" s="252"/>
      <c r="Q4271" s="252"/>
      <c r="R4271" s="252"/>
      <c r="S4271" s="252"/>
      <c r="T4271" s="253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4" t="s">
        <v>153</v>
      </c>
      <c r="AU4271" s="254" t="s">
        <v>79</v>
      </c>
      <c r="AV4271" s="14" t="s">
        <v>79</v>
      </c>
      <c r="AW4271" s="14" t="s">
        <v>31</v>
      </c>
      <c r="AX4271" s="14" t="s">
        <v>69</v>
      </c>
      <c r="AY4271" s="254" t="s">
        <v>142</v>
      </c>
    </row>
    <row r="4272" s="14" customFormat="1">
      <c r="A4272" s="14"/>
      <c r="B4272" s="244"/>
      <c r="C4272" s="245"/>
      <c r="D4272" s="235" t="s">
        <v>153</v>
      </c>
      <c r="E4272" s="246" t="s">
        <v>19</v>
      </c>
      <c r="F4272" s="247" t="s">
        <v>2355</v>
      </c>
      <c r="G4272" s="245"/>
      <c r="H4272" s="248">
        <v>2.3999999999999999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153</v>
      </c>
      <c r="AU4272" s="254" t="s">
        <v>79</v>
      </c>
      <c r="AV4272" s="14" t="s">
        <v>79</v>
      </c>
      <c r="AW4272" s="14" t="s">
        <v>31</v>
      </c>
      <c r="AX4272" s="14" t="s">
        <v>69</v>
      </c>
      <c r="AY4272" s="254" t="s">
        <v>142</v>
      </c>
    </row>
    <row r="4273" s="13" customFormat="1">
      <c r="A4273" s="13"/>
      <c r="B4273" s="233"/>
      <c r="C4273" s="234"/>
      <c r="D4273" s="235" t="s">
        <v>153</v>
      </c>
      <c r="E4273" s="236" t="s">
        <v>19</v>
      </c>
      <c r="F4273" s="237" t="s">
        <v>518</v>
      </c>
      <c r="G4273" s="234"/>
      <c r="H4273" s="236" t="s">
        <v>19</v>
      </c>
      <c r="I4273" s="238"/>
      <c r="J4273" s="234"/>
      <c r="K4273" s="234"/>
      <c r="L4273" s="239"/>
      <c r="M4273" s="240"/>
      <c r="N4273" s="241"/>
      <c r="O4273" s="241"/>
      <c r="P4273" s="241"/>
      <c r="Q4273" s="241"/>
      <c r="R4273" s="241"/>
      <c r="S4273" s="241"/>
      <c r="T4273" s="242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3" t="s">
        <v>153</v>
      </c>
      <c r="AU4273" s="243" t="s">
        <v>79</v>
      </c>
      <c r="AV4273" s="13" t="s">
        <v>77</v>
      </c>
      <c r="AW4273" s="13" t="s">
        <v>31</v>
      </c>
      <c r="AX4273" s="13" t="s">
        <v>69</v>
      </c>
      <c r="AY4273" s="243" t="s">
        <v>142</v>
      </c>
    </row>
    <row r="4274" s="14" customFormat="1">
      <c r="A4274" s="14"/>
      <c r="B4274" s="244"/>
      <c r="C4274" s="245"/>
      <c r="D4274" s="235" t="s">
        <v>153</v>
      </c>
      <c r="E4274" s="246" t="s">
        <v>19</v>
      </c>
      <c r="F4274" s="247" t="s">
        <v>5862</v>
      </c>
      <c r="G4274" s="245"/>
      <c r="H4274" s="248">
        <v>11.59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153</v>
      </c>
      <c r="AU4274" s="254" t="s">
        <v>79</v>
      </c>
      <c r="AV4274" s="14" t="s">
        <v>79</v>
      </c>
      <c r="AW4274" s="14" t="s">
        <v>31</v>
      </c>
      <c r="AX4274" s="14" t="s">
        <v>69</v>
      </c>
      <c r="AY4274" s="254" t="s">
        <v>142</v>
      </c>
    </row>
    <row r="4275" s="13" customFormat="1">
      <c r="A4275" s="13"/>
      <c r="B4275" s="233"/>
      <c r="C4275" s="234"/>
      <c r="D4275" s="235" t="s">
        <v>153</v>
      </c>
      <c r="E4275" s="236" t="s">
        <v>19</v>
      </c>
      <c r="F4275" s="237" t="s">
        <v>1905</v>
      </c>
      <c r="G4275" s="234"/>
      <c r="H4275" s="236" t="s">
        <v>19</v>
      </c>
      <c r="I4275" s="238"/>
      <c r="J4275" s="234"/>
      <c r="K4275" s="234"/>
      <c r="L4275" s="239"/>
      <c r="M4275" s="240"/>
      <c r="N4275" s="241"/>
      <c r="O4275" s="241"/>
      <c r="P4275" s="241"/>
      <c r="Q4275" s="241"/>
      <c r="R4275" s="241"/>
      <c r="S4275" s="241"/>
      <c r="T4275" s="242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3" t="s">
        <v>153</v>
      </c>
      <c r="AU4275" s="243" t="s">
        <v>79</v>
      </c>
      <c r="AV4275" s="13" t="s">
        <v>77</v>
      </c>
      <c r="AW4275" s="13" t="s">
        <v>31</v>
      </c>
      <c r="AX4275" s="13" t="s">
        <v>69</v>
      </c>
      <c r="AY4275" s="243" t="s">
        <v>142</v>
      </c>
    </row>
    <row r="4276" s="14" customFormat="1">
      <c r="A4276" s="14"/>
      <c r="B4276" s="244"/>
      <c r="C4276" s="245"/>
      <c r="D4276" s="235" t="s">
        <v>153</v>
      </c>
      <c r="E4276" s="246" t="s">
        <v>19</v>
      </c>
      <c r="F4276" s="247" t="s">
        <v>5863</v>
      </c>
      <c r="G4276" s="245"/>
      <c r="H4276" s="248">
        <v>27.489999999999998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153</v>
      </c>
      <c r="AU4276" s="254" t="s">
        <v>79</v>
      </c>
      <c r="AV4276" s="14" t="s">
        <v>79</v>
      </c>
      <c r="AW4276" s="14" t="s">
        <v>31</v>
      </c>
      <c r="AX4276" s="14" t="s">
        <v>69</v>
      </c>
      <c r="AY4276" s="254" t="s">
        <v>142</v>
      </c>
    </row>
    <row r="4277" s="14" customFormat="1">
      <c r="A4277" s="14"/>
      <c r="B4277" s="244"/>
      <c r="C4277" s="245"/>
      <c r="D4277" s="235" t="s">
        <v>153</v>
      </c>
      <c r="E4277" s="246" t="s">
        <v>19</v>
      </c>
      <c r="F4277" s="247" t="s">
        <v>2358</v>
      </c>
      <c r="G4277" s="245"/>
      <c r="H4277" s="248">
        <v>-3.3199999999999998</v>
      </c>
      <c r="I4277" s="249"/>
      <c r="J4277" s="245"/>
      <c r="K4277" s="245"/>
      <c r="L4277" s="250"/>
      <c r="M4277" s="251"/>
      <c r="N4277" s="252"/>
      <c r="O4277" s="252"/>
      <c r="P4277" s="252"/>
      <c r="Q4277" s="252"/>
      <c r="R4277" s="252"/>
      <c r="S4277" s="252"/>
      <c r="T4277" s="253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54" t="s">
        <v>153</v>
      </c>
      <c r="AU4277" s="254" t="s">
        <v>79</v>
      </c>
      <c r="AV4277" s="14" t="s">
        <v>79</v>
      </c>
      <c r="AW4277" s="14" t="s">
        <v>31</v>
      </c>
      <c r="AX4277" s="14" t="s">
        <v>69</v>
      </c>
      <c r="AY4277" s="254" t="s">
        <v>142</v>
      </c>
    </row>
    <row r="4278" s="13" customFormat="1">
      <c r="A4278" s="13"/>
      <c r="B4278" s="233"/>
      <c r="C4278" s="234"/>
      <c r="D4278" s="235" t="s">
        <v>153</v>
      </c>
      <c r="E4278" s="236" t="s">
        <v>19</v>
      </c>
      <c r="F4278" s="237" t="s">
        <v>576</v>
      </c>
      <c r="G4278" s="234"/>
      <c r="H4278" s="236" t="s">
        <v>19</v>
      </c>
      <c r="I4278" s="238"/>
      <c r="J4278" s="234"/>
      <c r="K4278" s="234"/>
      <c r="L4278" s="239"/>
      <c r="M4278" s="240"/>
      <c r="N4278" s="241"/>
      <c r="O4278" s="241"/>
      <c r="P4278" s="241"/>
      <c r="Q4278" s="241"/>
      <c r="R4278" s="241"/>
      <c r="S4278" s="241"/>
      <c r="T4278" s="242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3" t="s">
        <v>153</v>
      </c>
      <c r="AU4278" s="243" t="s">
        <v>79</v>
      </c>
      <c r="AV4278" s="13" t="s">
        <v>77</v>
      </c>
      <c r="AW4278" s="13" t="s">
        <v>31</v>
      </c>
      <c r="AX4278" s="13" t="s">
        <v>69</v>
      </c>
      <c r="AY4278" s="243" t="s">
        <v>142</v>
      </c>
    </row>
    <row r="4279" s="14" customFormat="1">
      <c r="A4279" s="14"/>
      <c r="B4279" s="244"/>
      <c r="C4279" s="245"/>
      <c r="D4279" s="235" t="s">
        <v>153</v>
      </c>
      <c r="E4279" s="246" t="s">
        <v>19</v>
      </c>
      <c r="F4279" s="247" t="s">
        <v>5864</v>
      </c>
      <c r="G4279" s="245"/>
      <c r="H4279" s="248">
        <v>29.326000000000001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153</v>
      </c>
      <c r="AU4279" s="254" t="s">
        <v>79</v>
      </c>
      <c r="AV4279" s="14" t="s">
        <v>79</v>
      </c>
      <c r="AW4279" s="14" t="s">
        <v>31</v>
      </c>
      <c r="AX4279" s="14" t="s">
        <v>69</v>
      </c>
      <c r="AY4279" s="254" t="s">
        <v>142</v>
      </c>
    </row>
    <row r="4280" s="14" customFormat="1">
      <c r="A4280" s="14"/>
      <c r="B4280" s="244"/>
      <c r="C4280" s="245"/>
      <c r="D4280" s="235" t="s">
        <v>153</v>
      </c>
      <c r="E4280" s="246" t="s">
        <v>19</v>
      </c>
      <c r="F4280" s="247" t="s">
        <v>5865</v>
      </c>
      <c r="G4280" s="245"/>
      <c r="H4280" s="248">
        <v>4.7000000000000002</v>
      </c>
      <c r="I4280" s="249"/>
      <c r="J4280" s="245"/>
      <c r="K4280" s="245"/>
      <c r="L4280" s="250"/>
      <c r="M4280" s="251"/>
      <c r="N4280" s="252"/>
      <c r="O4280" s="252"/>
      <c r="P4280" s="252"/>
      <c r="Q4280" s="252"/>
      <c r="R4280" s="252"/>
      <c r="S4280" s="252"/>
      <c r="T4280" s="253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4" t="s">
        <v>153</v>
      </c>
      <c r="AU4280" s="254" t="s">
        <v>79</v>
      </c>
      <c r="AV4280" s="14" t="s">
        <v>79</v>
      </c>
      <c r="AW4280" s="14" t="s">
        <v>31</v>
      </c>
      <c r="AX4280" s="14" t="s">
        <v>69</v>
      </c>
      <c r="AY4280" s="254" t="s">
        <v>142</v>
      </c>
    </row>
    <row r="4281" s="13" customFormat="1">
      <c r="A4281" s="13"/>
      <c r="B4281" s="233"/>
      <c r="C4281" s="234"/>
      <c r="D4281" s="235" t="s">
        <v>153</v>
      </c>
      <c r="E4281" s="236" t="s">
        <v>19</v>
      </c>
      <c r="F4281" s="237" t="s">
        <v>891</v>
      </c>
      <c r="G4281" s="234"/>
      <c r="H4281" s="236" t="s">
        <v>19</v>
      </c>
      <c r="I4281" s="238"/>
      <c r="J4281" s="234"/>
      <c r="K4281" s="234"/>
      <c r="L4281" s="239"/>
      <c r="M4281" s="240"/>
      <c r="N4281" s="241"/>
      <c r="O4281" s="241"/>
      <c r="P4281" s="241"/>
      <c r="Q4281" s="241"/>
      <c r="R4281" s="241"/>
      <c r="S4281" s="241"/>
      <c r="T4281" s="242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3" t="s">
        <v>153</v>
      </c>
      <c r="AU4281" s="243" t="s">
        <v>79</v>
      </c>
      <c r="AV4281" s="13" t="s">
        <v>77</v>
      </c>
      <c r="AW4281" s="13" t="s">
        <v>31</v>
      </c>
      <c r="AX4281" s="13" t="s">
        <v>69</v>
      </c>
      <c r="AY4281" s="243" t="s">
        <v>142</v>
      </c>
    </row>
    <row r="4282" s="14" customFormat="1">
      <c r="A4282" s="14"/>
      <c r="B4282" s="244"/>
      <c r="C4282" s="245"/>
      <c r="D4282" s="235" t="s">
        <v>153</v>
      </c>
      <c r="E4282" s="246" t="s">
        <v>19</v>
      </c>
      <c r="F4282" s="247" t="s">
        <v>5866</v>
      </c>
      <c r="G4282" s="245"/>
      <c r="H4282" s="248">
        <v>23.219999999999999</v>
      </c>
      <c r="I4282" s="249"/>
      <c r="J4282" s="245"/>
      <c r="K4282" s="245"/>
      <c r="L4282" s="250"/>
      <c r="M4282" s="251"/>
      <c r="N4282" s="252"/>
      <c r="O4282" s="252"/>
      <c r="P4282" s="252"/>
      <c r="Q4282" s="252"/>
      <c r="R4282" s="252"/>
      <c r="S4282" s="252"/>
      <c r="T4282" s="253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4" t="s">
        <v>153</v>
      </c>
      <c r="AU4282" s="254" t="s">
        <v>79</v>
      </c>
      <c r="AV4282" s="14" t="s">
        <v>79</v>
      </c>
      <c r="AW4282" s="14" t="s">
        <v>31</v>
      </c>
      <c r="AX4282" s="14" t="s">
        <v>69</v>
      </c>
      <c r="AY4282" s="254" t="s">
        <v>142</v>
      </c>
    </row>
    <row r="4283" s="16" customFormat="1">
      <c r="A4283" s="16"/>
      <c r="B4283" s="266"/>
      <c r="C4283" s="267"/>
      <c r="D4283" s="235" t="s">
        <v>153</v>
      </c>
      <c r="E4283" s="268" t="s">
        <v>19</v>
      </c>
      <c r="F4283" s="269" t="s">
        <v>214</v>
      </c>
      <c r="G4283" s="267"/>
      <c r="H4283" s="270">
        <v>258.03300000000002</v>
      </c>
      <c r="I4283" s="271"/>
      <c r="J4283" s="267"/>
      <c r="K4283" s="267"/>
      <c r="L4283" s="272"/>
      <c r="M4283" s="273"/>
      <c r="N4283" s="274"/>
      <c r="O4283" s="274"/>
      <c r="P4283" s="274"/>
      <c r="Q4283" s="274"/>
      <c r="R4283" s="274"/>
      <c r="S4283" s="274"/>
      <c r="T4283" s="275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T4283" s="276" t="s">
        <v>153</v>
      </c>
      <c r="AU4283" s="276" t="s">
        <v>79</v>
      </c>
      <c r="AV4283" s="16" t="s">
        <v>163</v>
      </c>
      <c r="AW4283" s="16" t="s">
        <v>31</v>
      </c>
      <c r="AX4283" s="16" t="s">
        <v>69</v>
      </c>
      <c r="AY4283" s="276" t="s">
        <v>142</v>
      </c>
    </row>
    <row r="4284" s="13" customFormat="1">
      <c r="A4284" s="13"/>
      <c r="B4284" s="233"/>
      <c r="C4284" s="234"/>
      <c r="D4284" s="235" t="s">
        <v>153</v>
      </c>
      <c r="E4284" s="236" t="s">
        <v>19</v>
      </c>
      <c r="F4284" s="237" t="s">
        <v>520</v>
      </c>
      <c r="G4284" s="234"/>
      <c r="H4284" s="236" t="s">
        <v>19</v>
      </c>
      <c r="I4284" s="238"/>
      <c r="J4284" s="234"/>
      <c r="K4284" s="234"/>
      <c r="L4284" s="239"/>
      <c r="M4284" s="240"/>
      <c r="N4284" s="241"/>
      <c r="O4284" s="241"/>
      <c r="P4284" s="241"/>
      <c r="Q4284" s="241"/>
      <c r="R4284" s="241"/>
      <c r="S4284" s="241"/>
      <c r="T4284" s="242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3" t="s">
        <v>153</v>
      </c>
      <c r="AU4284" s="243" t="s">
        <v>79</v>
      </c>
      <c r="AV4284" s="13" t="s">
        <v>77</v>
      </c>
      <c r="AW4284" s="13" t="s">
        <v>31</v>
      </c>
      <c r="AX4284" s="13" t="s">
        <v>69</v>
      </c>
      <c r="AY4284" s="243" t="s">
        <v>142</v>
      </c>
    </row>
    <row r="4285" s="13" customFormat="1">
      <c r="A4285" s="13"/>
      <c r="B4285" s="233"/>
      <c r="C4285" s="234"/>
      <c r="D4285" s="235" t="s">
        <v>153</v>
      </c>
      <c r="E4285" s="236" t="s">
        <v>19</v>
      </c>
      <c r="F4285" s="237" t="s">
        <v>520</v>
      </c>
      <c r="G4285" s="234"/>
      <c r="H4285" s="236" t="s">
        <v>19</v>
      </c>
      <c r="I4285" s="238"/>
      <c r="J4285" s="234"/>
      <c r="K4285" s="234"/>
      <c r="L4285" s="239"/>
      <c r="M4285" s="240"/>
      <c r="N4285" s="241"/>
      <c r="O4285" s="241"/>
      <c r="P4285" s="241"/>
      <c r="Q4285" s="241"/>
      <c r="R4285" s="241"/>
      <c r="S4285" s="241"/>
      <c r="T4285" s="242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3" t="s">
        <v>153</v>
      </c>
      <c r="AU4285" s="243" t="s">
        <v>79</v>
      </c>
      <c r="AV4285" s="13" t="s">
        <v>77</v>
      </c>
      <c r="AW4285" s="13" t="s">
        <v>31</v>
      </c>
      <c r="AX4285" s="13" t="s">
        <v>69</v>
      </c>
      <c r="AY4285" s="243" t="s">
        <v>142</v>
      </c>
    </row>
    <row r="4286" s="14" customFormat="1">
      <c r="A4286" s="14"/>
      <c r="B4286" s="244"/>
      <c r="C4286" s="245"/>
      <c r="D4286" s="235" t="s">
        <v>153</v>
      </c>
      <c r="E4286" s="246" t="s">
        <v>19</v>
      </c>
      <c r="F4286" s="247" t="s">
        <v>5867</v>
      </c>
      <c r="G4286" s="245"/>
      <c r="H4286" s="248">
        <v>57.68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153</v>
      </c>
      <c r="AU4286" s="254" t="s">
        <v>79</v>
      </c>
      <c r="AV4286" s="14" t="s">
        <v>79</v>
      </c>
      <c r="AW4286" s="14" t="s">
        <v>31</v>
      </c>
      <c r="AX4286" s="14" t="s">
        <v>69</v>
      </c>
      <c r="AY4286" s="254" t="s">
        <v>142</v>
      </c>
    </row>
    <row r="4287" s="14" customFormat="1">
      <c r="A4287" s="14"/>
      <c r="B4287" s="244"/>
      <c r="C4287" s="245"/>
      <c r="D4287" s="235" t="s">
        <v>153</v>
      </c>
      <c r="E4287" s="246" t="s">
        <v>19</v>
      </c>
      <c r="F4287" s="247" t="s">
        <v>5868</v>
      </c>
      <c r="G4287" s="245"/>
      <c r="H4287" s="248">
        <v>43.079999999999998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153</v>
      </c>
      <c r="AU4287" s="254" t="s">
        <v>79</v>
      </c>
      <c r="AV4287" s="14" t="s">
        <v>79</v>
      </c>
      <c r="AW4287" s="14" t="s">
        <v>31</v>
      </c>
      <c r="AX4287" s="14" t="s">
        <v>69</v>
      </c>
      <c r="AY4287" s="254" t="s">
        <v>142</v>
      </c>
    </row>
    <row r="4288" s="14" customFormat="1">
      <c r="A4288" s="14"/>
      <c r="B4288" s="244"/>
      <c r="C4288" s="245"/>
      <c r="D4288" s="235" t="s">
        <v>153</v>
      </c>
      <c r="E4288" s="246" t="s">
        <v>19</v>
      </c>
      <c r="F4288" s="247" t="s">
        <v>5869</v>
      </c>
      <c r="G4288" s="245"/>
      <c r="H4288" s="248">
        <v>44.600000000000001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153</v>
      </c>
      <c r="AU4288" s="254" t="s">
        <v>79</v>
      </c>
      <c r="AV4288" s="14" t="s">
        <v>79</v>
      </c>
      <c r="AW4288" s="14" t="s">
        <v>31</v>
      </c>
      <c r="AX4288" s="14" t="s">
        <v>69</v>
      </c>
      <c r="AY4288" s="254" t="s">
        <v>142</v>
      </c>
    </row>
    <row r="4289" s="14" customFormat="1">
      <c r="A4289" s="14"/>
      <c r="B4289" s="244"/>
      <c r="C4289" s="245"/>
      <c r="D4289" s="235" t="s">
        <v>153</v>
      </c>
      <c r="E4289" s="246" t="s">
        <v>19</v>
      </c>
      <c r="F4289" s="247" t="s">
        <v>5870</v>
      </c>
      <c r="G4289" s="245"/>
      <c r="H4289" s="248">
        <v>45.100000000000001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153</v>
      </c>
      <c r="AU4289" s="254" t="s">
        <v>79</v>
      </c>
      <c r="AV4289" s="14" t="s">
        <v>79</v>
      </c>
      <c r="AW4289" s="14" t="s">
        <v>31</v>
      </c>
      <c r="AX4289" s="14" t="s">
        <v>69</v>
      </c>
      <c r="AY4289" s="254" t="s">
        <v>142</v>
      </c>
    </row>
    <row r="4290" s="14" customFormat="1">
      <c r="A4290" s="14"/>
      <c r="B4290" s="244"/>
      <c r="C4290" s="245"/>
      <c r="D4290" s="235" t="s">
        <v>153</v>
      </c>
      <c r="E4290" s="246" t="s">
        <v>19</v>
      </c>
      <c r="F4290" s="247" t="s">
        <v>5871</v>
      </c>
      <c r="G4290" s="245"/>
      <c r="H4290" s="248">
        <v>29.460999999999999</v>
      </c>
      <c r="I4290" s="249"/>
      <c r="J4290" s="245"/>
      <c r="K4290" s="245"/>
      <c r="L4290" s="250"/>
      <c r="M4290" s="251"/>
      <c r="N4290" s="252"/>
      <c r="O4290" s="252"/>
      <c r="P4290" s="252"/>
      <c r="Q4290" s="252"/>
      <c r="R4290" s="252"/>
      <c r="S4290" s="252"/>
      <c r="T4290" s="253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4" t="s">
        <v>153</v>
      </c>
      <c r="AU4290" s="254" t="s">
        <v>79</v>
      </c>
      <c r="AV4290" s="14" t="s">
        <v>79</v>
      </c>
      <c r="AW4290" s="14" t="s">
        <v>31</v>
      </c>
      <c r="AX4290" s="14" t="s">
        <v>69</v>
      </c>
      <c r="AY4290" s="254" t="s">
        <v>142</v>
      </c>
    </row>
    <row r="4291" s="14" customFormat="1">
      <c r="A4291" s="14"/>
      <c r="B4291" s="244"/>
      <c r="C4291" s="245"/>
      <c r="D4291" s="235" t="s">
        <v>153</v>
      </c>
      <c r="E4291" s="246" t="s">
        <v>19</v>
      </c>
      <c r="F4291" s="247" t="s">
        <v>5872</v>
      </c>
      <c r="G4291" s="245"/>
      <c r="H4291" s="248">
        <v>116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153</v>
      </c>
      <c r="AU4291" s="254" t="s">
        <v>79</v>
      </c>
      <c r="AV4291" s="14" t="s">
        <v>79</v>
      </c>
      <c r="AW4291" s="14" t="s">
        <v>31</v>
      </c>
      <c r="AX4291" s="14" t="s">
        <v>69</v>
      </c>
      <c r="AY4291" s="254" t="s">
        <v>142</v>
      </c>
    </row>
    <row r="4292" s="14" customFormat="1">
      <c r="A4292" s="14"/>
      <c r="B4292" s="244"/>
      <c r="C4292" s="245"/>
      <c r="D4292" s="235" t="s">
        <v>153</v>
      </c>
      <c r="E4292" s="246" t="s">
        <v>19</v>
      </c>
      <c r="F4292" s="247" t="s">
        <v>5873</v>
      </c>
      <c r="G4292" s="245"/>
      <c r="H4292" s="248">
        <v>60.579999999999998</v>
      </c>
      <c r="I4292" s="249"/>
      <c r="J4292" s="245"/>
      <c r="K4292" s="245"/>
      <c r="L4292" s="250"/>
      <c r="M4292" s="251"/>
      <c r="N4292" s="252"/>
      <c r="O4292" s="252"/>
      <c r="P4292" s="252"/>
      <c r="Q4292" s="252"/>
      <c r="R4292" s="252"/>
      <c r="S4292" s="252"/>
      <c r="T4292" s="253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4" t="s">
        <v>153</v>
      </c>
      <c r="AU4292" s="254" t="s">
        <v>79</v>
      </c>
      <c r="AV4292" s="14" t="s">
        <v>79</v>
      </c>
      <c r="AW4292" s="14" t="s">
        <v>31</v>
      </c>
      <c r="AX4292" s="14" t="s">
        <v>69</v>
      </c>
      <c r="AY4292" s="254" t="s">
        <v>142</v>
      </c>
    </row>
    <row r="4293" s="14" customFormat="1">
      <c r="A4293" s="14"/>
      <c r="B4293" s="244"/>
      <c r="C4293" s="245"/>
      <c r="D4293" s="235" t="s">
        <v>153</v>
      </c>
      <c r="E4293" s="246" t="s">
        <v>19</v>
      </c>
      <c r="F4293" s="247" t="s">
        <v>5874</v>
      </c>
      <c r="G4293" s="245"/>
      <c r="H4293" s="248">
        <v>24.600000000000001</v>
      </c>
      <c r="I4293" s="249"/>
      <c r="J4293" s="245"/>
      <c r="K4293" s="245"/>
      <c r="L4293" s="250"/>
      <c r="M4293" s="251"/>
      <c r="N4293" s="252"/>
      <c r="O4293" s="252"/>
      <c r="P4293" s="252"/>
      <c r="Q4293" s="252"/>
      <c r="R4293" s="252"/>
      <c r="S4293" s="252"/>
      <c r="T4293" s="253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4" t="s">
        <v>153</v>
      </c>
      <c r="AU4293" s="254" t="s">
        <v>79</v>
      </c>
      <c r="AV4293" s="14" t="s">
        <v>79</v>
      </c>
      <c r="AW4293" s="14" t="s">
        <v>31</v>
      </c>
      <c r="AX4293" s="14" t="s">
        <v>69</v>
      </c>
      <c r="AY4293" s="254" t="s">
        <v>142</v>
      </c>
    </row>
    <row r="4294" s="14" customFormat="1">
      <c r="A4294" s="14"/>
      <c r="B4294" s="244"/>
      <c r="C4294" s="245"/>
      <c r="D4294" s="235" t="s">
        <v>153</v>
      </c>
      <c r="E4294" s="246" t="s">
        <v>19</v>
      </c>
      <c r="F4294" s="247" t="s">
        <v>5875</v>
      </c>
      <c r="G4294" s="245"/>
      <c r="H4294" s="248">
        <v>26.34</v>
      </c>
      <c r="I4294" s="249"/>
      <c r="J4294" s="245"/>
      <c r="K4294" s="245"/>
      <c r="L4294" s="250"/>
      <c r="M4294" s="251"/>
      <c r="N4294" s="252"/>
      <c r="O4294" s="252"/>
      <c r="P4294" s="252"/>
      <c r="Q4294" s="252"/>
      <c r="R4294" s="252"/>
      <c r="S4294" s="252"/>
      <c r="T4294" s="253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4" t="s">
        <v>153</v>
      </c>
      <c r="AU4294" s="254" t="s">
        <v>79</v>
      </c>
      <c r="AV4294" s="14" t="s">
        <v>79</v>
      </c>
      <c r="AW4294" s="14" t="s">
        <v>31</v>
      </c>
      <c r="AX4294" s="14" t="s">
        <v>69</v>
      </c>
      <c r="AY4294" s="254" t="s">
        <v>142</v>
      </c>
    </row>
    <row r="4295" s="14" customFormat="1">
      <c r="A4295" s="14"/>
      <c r="B4295" s="244"/>
      <c r="C4295" s="245"/>
      <c r="D4295" s="235" t="s">
        <v>153</v>
      </c>
      <c r="E4295" s="246" t="s">
        <v>19</v>
      </c>
      <c r="F4295" s="247" t="s">
        <v>5876</v>
      </c>
      <c r="G4295" s="245"/>
      <c r="H4295" s="248">
        <v>13.960000000000001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153</v>
      </c>
      <c r="AU4295" s="254" t="s">
        <v>79</v>
      </c>
      <c r="AV4295" s="14" t="s">
        <v>79</v>
      </c>
      <c r="AW4295" s="14" t="s">
        <v>31</v>
      </c>
      <c r="AX4295" s="14" t="s">
        <v>69</v>
      </c>
      <c r="AY4295" s="254" t="s">
        <v>142</v>
      </c>
    </row>
    <row r="4296" s="13" customFormat="1">
      <c r="A4296" s="13"/>
      <c r="B4296" s="233"/>
      <c r="C4296" s="234"/>
      <c r="D4296" s="235" t="s">
        <v>153</v>
      </c>
      <c r="E4296" s="236" t="s">
        <v>19</v>
      </c>
      <c r="F4296" s="237" t="s">
        <v>542</v>
      </c>
      <c r="G4296" s="234"/>
      <c r="H4296" s="236" t="s">
        <v>19</v>
      </c>
      <c r="I4296" s="238"/>
      <c r="J4296" s="234"/>
      <c r="K4296" s="234"/>
      <c r="L4296" s="239"/>
      <c r="M4296" s="240"/>
      <c r="N4296" s="241"/>
      <c r="O4296" s="241"/>
      <c r="P4296" s="241"/>
      <c r="Q4296" s="241"/>
      <c r="R4296" s="241"/>
      <c r="S4296" s="241"/>
      <c r="T4296" s="242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3" t="s">
        <v>153</v>
      </c>
      <c r="AU4296" s="243" t="s">
        <v>79</v>
      </c>
      <c r="AV4296" s="13" t="s">
        <v>77</v>
      </c>
      <c r="AW4296" s="13" t="s">
        <v>31</v>
      </c>
      <c r="AX4296" s="13" t="s">
        <v>69</v>
      </c>
      <c r="AY4296" s="243" t="s">
        <v>142</v>
      </c>
    </row>
    <row r="4297" s="14" customFormat="1">
      <c r="A4297" s="14"/>
      <c r="B4297" s="244"/>
      <c r="C4297" s="245"/>
      <c r="D4297" s="235" t="s">
        <v>153</v>
      </c>
      <c r="E4297" s="246" t="s">
        <v>19</v>
      </c>
      <c r="F4297" s="247" t="s">
        <v>5877</v>
      </c>
      <c r="G4297" s="245"/>
      <c r="H4297" s="248">
        <v>35.776000000000003</v>
      </c>
      <c r="I4297" s="249"/>
      <c r="J4297" s="245"/>
      <c r="K4297" s="245"/>
      <c r="L4297" s="250"/>
      <c r="M4297" s="251"/>
      <c r="N4297" s="252"/>
      <c r="O4297" s="252"/>
      <c r="P4297" s="252"/>
      <c r="Q4297" s="252"/>
      <c r="R4297" s="252"/>
      <c r="S4297" s="252"/>
      <c r="T4297" s="253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4" t="s">
        <v>153</v>
      </c>
      <c r="AU4297" s="254" t="s">
        <v>79</v>
      </c>
      <c r="AV4297" s="14" t="s">
        <v>79</v>
      </c>
      <c r="AW4297" s="14" t="s">
        <v>31</v>
      </c>
      <c r="AX4297" s="14" t="s">
        <v>69</v>
      </c>
      <c r="AY4297" s="254" t="s">
        <v>142</v>
      </c>
    </row>
    <row r="4298" s="14" customFormat="1">
      <c r="A4298" s="14"/>
      <c r="B4298" s="244"/>
      <c r="C4298" s="245"/>
      <c r="D4298" s="235" t="s">
        <v>153</v>
      </c>
      <c r="E4298" s="246" t="s">
        <v>19</v>
      </c>
      <c r="F4298" s="247" t="s">
        <v>5878</v>
      </c>
      <c r="G4298" s="245"/>
      <c r="H4298" s="248">
        <v>36.439999999999998</v>
      </c>
      <c r="I4298" s="249"/>
      <c r="J4298" s="245"/>
      <c r="K4298" s="245"/>
      <c r="L4298" s="250"/>
      <c r="M4298" s="251"/>
      <c r="N4298" s="252"/>
      <c r="O4298" s="252"/>
      <c r="P4298" s="252"/>
      <c r="Q4298" s="252"/>
      <c r="R4298" s="252"/>
      <c r="S4298" s="252"/>
      <c r="T4298" s="253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4" t="s">
        <v>153</v>
      </c>
      <c r="AU4298" s="254" t="s">
        <v>79</v>
      </c>
      <c r="AV4298" s="14" t="s">
        <v>79</v>
      </c>
      <c r="AW4298" s="14" t="s">
        <v>31</v>
      </c>
      <c r="AX4298" s="14" t="s">
        <v>69</v>
      </c>
      <c r="AY4298" s="254" t="s">
        <v>142</v>
      </c>
    </row>
    <row r="4299" s="14" customFormat="1">
      <c r="A4299" s="14"/>
      <c r="B4299" s="244"/>
      <c r="C4299" s="245"/>
      <c r="D4299" s="235" t="s">
        <v>153</v>
      </c>
      <c r="E4299" s="246" t="s">
        <v>19</v>
      </c>
      <c r="F4299" s="247" t="s">
        <v>5879</v>
      </c>
      <c r="G4299" s="245"/>
      <c r="H4299" s="248">
        <v>32.439999999999998</v>
      </c>
      <c r="I4299" s="249"/>
      <c r="J4299" s="245"/>
      <c r="K4299" s="245"/>
      <c r="L4299" s="250"/>
      <c r="M4299" s="251"/>
      <c r="N4299" s="252"/>
      <c r="O4299" s="252"/>
      <c r="P4299" s="252"/>
      <c r="Q4299" s="252"/>
      <c r="R4299" s="252"/>
      <c r="S4299" s="252"/>
      <c r="T4299" s="253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4" t="s">
        <v>153</v>
      </c>
      <c r="AU4299" s="254" t="s">
        <v>79</v>
      </c>
      <c r="AV4299" s="14" t="s">
        <v>79</v>
      </c>
      <c r="AW4299" s="14" t="s">
        <v>31</v>
      </c>
      <c r="AX4299" s="14" t="s">
        <v>69</v>
      </c>
      <c r="AY4299" s="254" t="s">
        <v>142</v>
      </c>
    </row>
    <row r="4300" s="14" customFormat="1">
      <c r="A4300" s="14"/>
      <c r="B4300" s="244"/>
      <c r="C4300" s="245"/>
      <c r="D4300" s="235" t="s">
        <v>153</v>
      </c>
      <c r="E4300" s="246" t="s">
        <v>19</v>
      </c>
      <c r="F4300" s="247" t="s">
        <v>5880</v>
      </c>
      <c r="G4300" s="245"/>
      <c r="H4300" s="248">
        <v>83.599999999999994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153</v>
      </c>
      <c r="AU4300" s="254" t="s">
        <v>79</v>
      </c>
      <c r="AV4300" s="14" t="s">
        <v>79</v>
      </c>
      <c r="AW4300" s="14" t="s">
        <v>31</v>
      </c>
      <c r="AX4300" s="14" t="s">
        <v>69</v>
      </c>
      <c r="AY4300" s="254" t="s">
        <v>142</v>
      </c>
    </row>
    <row r="4301" s="14" customFormat="1">
      <c r="A4301" s="14"/>
      <c r="B4301" s="244"/>
      <c r="C4301" s="245"/>
      <c r="D4301" s="235" t="s">
        <v>153</v>
      </c>
      <c r="E4301" s="246" t="s">
        <v>19</v>
      </c>
      <c r="F4301" s="247" t="s">
        <v>5881</v>
      </c>
      <c r="G4301" s="245"/>
      <c r="H4301" s="248">
        <v>37.939999999999998</v>
      </c>
      <c r="I4301" s="249"/>
      <c r="J4301" s="245"/>
      <c r="K4301" s="245"/>
      <c r="L4301" s="250"/>
      <c r="M4301" s="251"/>
      <c r="N4301" s="252"/>
      <c r="O4301" s="252"/>
      <c r="P4301" s="252"/>
      <c r="Q4301" s="252"/>
      <c r="R4301" s="252"/>
      <c r="S4301" s="252"/>
      <c r="T4301" s="253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4" t="s">
        <v>153</v>
      </c>
      <c r="AU4301" s="254" t="s">
        <v>79</v>
      </c>
      <c r="AV4301" s="14" t="s">
        <v>79</v>
      </c>
      <c r="AW4301" s="14" t="s">
        <v>31</v>
      </c>
      <c r="AX4301" s="14" t="s">
        <v>69</v>
      </c>
      <c r="AY4301" s="254" t="s">
        <v>142</v>
      </c>
    </row>
    <row r="4302" s="14" customFormat="1">
      <c r="A4302" s="14"/>
      <c r="B4302" s="244"/>
      <c r="C4302" s="245"/>
      <c r="D4302" s="235" t="s">
        <v>153</v>
      </c>
      <c r="E4302" s="246" t="s">
        <v>19</v>
      </c>
      <c r="F4302" s="247" t="s">
        <v>933</v>
      </c>
      <c r="G4302" s="245"/>
      <c r="H4302" s="248">
        <v>9</v>
      </c>
      <c r="I4302" s="249"/>
      <c r="J4302" s="245"/>
      <c r="K4302" s="245"/>
      <c r="L4302" s="250"/>
      <c r="M4302" s="251"/>
      <c r="N4302" s="252"/>
      <c r="O4302" s="252"/>
      <c r="P4302" s="252"/>
      <c r="Q4302" s="252"/>
      <c r="R4302" s="252"/>
      <c r="S4302" s="252"/>
      <c r="T4302" s="253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4" t="s">
        <v>153</v>
      </c>
      <c r="AU4302" s="254" t="s">
        <v>79</v>
      </c>
      <c r="AV4302" s="14" t="s">
        <v>79</v>
      </c>
      <c r="AW4302" s="14" t="s">
        <v>31</v>
      </c>
      <c r="AX4302" s="14" t="s">
        <v>69</v>
      </c>
      <c r="AY4302" s="254" t="s">
        <v>142</v>
      </c>
    </row>
    <row r="4303" s="14" customFormat="1">
      <c r="A4303" s="14"/>
      <c r="B4303" s="244"/>
      <c r="C4303" s="245"/>
      <c r="D4303" s="235" t="s">
        <v>153</v>
      </c>
      <c r="E4303" s="246" t="s">
        <v>19</v>
      </c>
      <c r="F4303" s="247" t="s">
        <v>5882</v>
      </c>
      <c r="G4303" s="245"/>
      <c r="H4303" s="248">
        <v>118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153</v>
      </c>
      <c r="AU4303" s="254" t="s">
        <v>79</v>
      </c>
      <c r="AV4303" s="14" t="s">
        <v>79</v>
      </c>
      <c r="AW4303" s="14" t="s">
        <v>31</v>
      </c>
      <c r="AX4303" s="14" t="s">
        <v>69</v>
      </c>
      <c r="AY4303" s="254" t="s">
        <v>142</v>
      </c>
    </row>
    <row r="4304" s="14" customFormat="1">
      <c r="A4304" s="14"/>
      <c r="B4304" s="244"/>
      <c r="C4304" s="245"/>
      <c r="D4304" s="235" t="s">
        <v>153</v>
      </c>
      <c r="E4304" s="246" t="s">
        <v>19</v>
      </c>
      <c r="F4304" s="247" t="s">
        <v>935</v>
      </c>
      <c r="G4304" s="245"/>
      <c r="H4304" s="248">
        <v>23.300000000000001</v>
      </c>
      <c r="I4304" s="249"/>
      <c r="J4304" s="245"/>
      <c r="K4304" s="245"/>
      <c r="L4304" s="250"/>
      <c r="M4304" s="251"/>
      <c r="N4304" s="252"/>
      <c r="O4304" s="252"/>
      <c r="P4304" s="252"/>
      <c r="Q4304" s="252"/>
      <c r="R4304" s="252"/>
      <c r="S4304" s="252"/>
      <c r="T4304" s="253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4" t="s">
        <v>153</v>
      </c>
      <c r="AU4304" s="254" t="s">
        <v>79</v>
      </c>
      <c r="AV4304" s="14" t="s">
        <v>79</v>
      </c>
      <c r="AW4304" s="14" t="s">
        <v>31</v>
      </c>
      <c r="AX4304" s="14" t="s">
        <v>69</v>
      </c>
      <c r="AY4304" s="254" t="s">
        <v>142</v>
      </c>
    </row>
    <row r="4305" s="14" customFormat="1">
      <c r="A4305" s="14"/>
      <c r="B4305" s="244"/>
      <c r="C4305" s="245"/>
      <c r="D4305" s="235" t="s">
        <v>153</v>
      </c>
      <c r="E4305" s="246" t="s">
        <v>19</v>
      </c>
      <c r="F4305" s="247" t="s">
        <v>5883</v>
      </c>
      <c r="G4305" s="245"/>
      <c r="H4305" s="248">
        <v>26.100000000000001</v>
      </c>
      <c r="I4305" s="249"/>
      <c r="J4305" s="245"/>
      <c r="K4305" s="245"/>
      <c r="L4305" s="250"/>
      <c r="M4305" s="251"/>
      <c r="N4305" s="252"/>
      <c r="O4305" s="252"/>
      <c r="P4305" s="252"/>
      <c r="Q4305" s="252"/>
      <c r="R4305" s="252"/>
      <c r="S4305" s="252"/>
      <c r="T4305" s="253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4" t="s">
        <v>153</v>
      </c>
      <c r="AU4305" s="254" t="s">
        <v>79</v>
      </c>
      <c r="AV4305" s="14" t="s">
        <v>79</v>
      </c>
      <c r="AW4305" s="14" t="s">
        <v>31</v>
      </c>
      <c r="AX4305" s="14" t="s">
        <v>69</v>
      </c>
      <c r="AY4305" s="254" t="s">
        <v>142</v>
      </c>
    </row>
    <row r="4306" s="14" customFormat="1">
      <c r="A4306" s="14"/>
      <c r="B4306" s="244"/>
      <c r="C4306" s="245"/>
      <c r="D4306" s="235" t="s">
        <v>153</v>
      </c>
      <c r="E4306" s="246" t="s">
        <v>19</v>
      </c>
      <c r="F4306" s="247" t="s">
        <v>5884</v>
      </c>
      <c r="G4306" s="245"/>
      <c r="H4306" s="248">
        <v>20.079999999999998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153</v>
      </c>
      <c r="AU4306" s="254" t="s">
        <v>79</v>
      </c>
      <c r="AV4306" s="14" t="s">
        <v>79</v>
      </c>
      <c r="AW4306" s="14" t="s">
        <v>31</v>
      </c>
      <c r="AX4306" s="14" t="s">
        <v>69</v>
      </c>
      <c r="AY4306" s="254" t="s">
        <v>142</v>
      </c>
    </row>
    <row r="4307" s="14" customFormat="1">
      <c r="A4307" s="14"/>
      <c r="B4307" s="244"/>
      <c r="C4307" s="245"/>
      <c r="D4307" s="235" t="s">
        <v>153</v>
      </c>
      <c r="E4307" s="246" t="s">
        <v>19</v>
      </c>
      <c r="F4307" s="247" t="s">
        <v>938</v>
      </c>
      <c r="G4307" s="245"/>
      <c r="H4307" s="248">
        <v>11.33</v>
      </c>
      <c r="I4307" s="249"/>
      <c r="J4307" s="245"/>
      <c r="K4307" s="245"/>
      <c r="L4307" s="250"/>
      <c r="M4307" s="251"/>
      <c r="N4307" s="252"/>
      <c r="O4307" s="252"/>
      <c r="P4307" s="252"/>
      <c r="Q4307" s="252"/>
      <c r="R4307" s="252"/>
      <c r="S4307" s="252"/>
      <c r="T4307" s="253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4" t="s">
        <v>153</v>
      </c>
      <c r="AU4307" s="254" t="s">
        <v>79</v>
      </c>
      <c r="AV4307" s="14" t="s">
        <v>79</v>
      </c>
      <c r="AW4307" s="14" t="s">
        <v>31</v>
      </c>
      <c r="AX4307" s="14" t="s">
        <v>69</v>
      </c>
      <c r="AY4307" s="254" t="s">
        <v>142</v>
      </c>
    </row>
    <row r="4308" s="14" customFormat="1">
      <c r="A4308" s="14"/>
      <c r="B4308" s="244"/>
      <c r="C4308" s="245"/>
      <c r="D4308" s="235" t="s">
        <v>153</v>
      </c>
      <c r="E4308" s="246" t="s">
        <v>19</v>
      </c>
      <c r="F4308" s="247" t="s">
        <v>5885</v>
      </c>
      <c r="G4308" s="245"/>
      <c r="H4308" s="248">
        <v>31.84</v>
      </c>
      <c r="I4308" s="249"/>
      <c r="J4308" s="245"/>
      <c r="K4308" s="245"/>
      <c r="L4308" s="250"/>
      <c r="M4308" s="251"/>
      <c r="N4308" s="252"/>
      <c r="O4308" s="252"/>
      <c r="P4308" s="252"/>
      <c r="Q4308" s="252"/>
      <c r="R4308" s="252"/>
      <c r="S4308" s="252"/>
      <c r="T4308" s="253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4" t="s">
        <v>153</v>
      </c>
      <c r="AU4308" s="254" t="s">
        <v>79</v>
      </c>
      <c r="AV4308" s="14" t="s">
        <v>79</v>
      </c>
      <c r="AW4308" s="14" t="s">
        <v>31</v>
      </c>
      <c r="AX4308" s="14" t="s">
        <v>69</v>
      </c>
      <c r="AY4308" s="254" t="s">
        <v>142</v>
      </c>
    </row>
    <row r="4309" s="16" customFormat="1">
      <c r="A4309" s="16"/>
      <c r="B4309" s="266"/>
      <c r="C4309" s="267"/>
      <c r="D4309" s="235" t="s">
        <v>153</v>
      </c>
      <c r="E4309" s="268" t="s">
        <v>19</v>
      </c>
      <c r="F4309" s="269" t="s">
        <v>214</v>
      </c>
      <c r="G4309" s="267"/>
      <c r="H4309" s="270">
        <v>927.24700000000007</v>
      </c>
      <c r="I4309" s="271"/>
      <c r="J4309" s="267"/>
      <c r="K4309" s="267"/>
      <c r="L4309" s="272"/>
      <c r="M4309" s="273"/>
      <c r="N4309" s="274"/>
      <c r="O4309" s="274"/>
      <c r="P4309" s="274"/>
      <c r="Q4309" s="274"/>
      <c r="R4309" s="274"/>
      <c r="S4309" s="274"/>
      <c r="T4309" s="275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T4309" s="276" t="s">
        <v>153</v>
      </c>
      <c r="AU4309" s="276" t="s">
        <v>79</v>
      </c>
      <c r="AV4309" s="16" t="s">
        <v>163</v>
      </c>
      <c r="AW4309" s="16" t="s">
        <v>31</v>
      </c>
      <c r="AX4309" s="16" t="s">
        <v>69</v>
      </c>
      <c r="AY4309" s="276" t="s">
        <v>142</v>
      </c>
    </row>
    <row r="4310" s="13" customFormat="1">
      <c r="A4310" s="13"/>
      <c r="B4310" s="233"/>
      <c r="C4310" s="234"/>
      <c r="D4310" s="235" t="s">
        <v>153</v>
      </c>
      <c r="E4310" s="236" t="s">
        <v>19</v>
      </c>
      <c r="F4310" s="237" t="s">
        <v>497</v>
      </c>
      <c r="G4310" s="234"/>
      <c r="H4310" s="236" t="s">
        <v>19</v>
      </c>
      <c r="I4310" s="238"/>
      <c r="J4310" s="234"/>
      <c r="K4310" s="234"/>
      <c r="L4310" s="239"/>
      <c r="M4310" s="240"/>
      <c r="N4310" s="241"/>
      <c r="O4310" s="241"/>
      <c r="P4310" s="241"/>
      <c r="Q4310" s="241"/>
      <c r="R4310" s="241"/>
      <c r="S4310" s="241"/>
      <c r="T4310" s="242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3" t="s">
        <v>153</v>
      </c>
      <c r="AU4310" s="243" t="s">
        <v>79</v>
      </c>
      <c r="AV4310" s="13" t="s">
        <v>77</v>
      </c>
      <c r="AW4310" s="13" t="s">
        <v>31</v>
      </c>
      <c r="AX4310" s="13" t="s">
        <v>69</v>
      </c>
      <c r="AY4310" s="243" t="s">
        <v>142</v>
      </c>
    </row>
    <row r="4311" s="13" customFormat="1">
      <c r="A4311" s="13"/>
      <c r="B4311" s="233"/>
      <c r="C4311" s="234"/>
      <c r="D4311" s="235" t="s">
        <v>153</v>
      </c>
      <c r="E4311" s="236" t="s">
        <v>19</v>
      </c>
      <c r="F4311" s="237" t="s">
        <v>671</v>
      </c>
      <c r="G4311" s="234"/>
      <c r="H4311" s="236" t="s">
        <v>19</v>
      </c>
      <c r="I4311" s="238"/>
      <c r="J4311" s="234"/>
      <c r="K4311" s="234"/>
      <c r="L4311" s="239"/>
      <c r="M4311" s="240"/>
      <c r="N4311" s="241"/>
      <c r="O4311" s="241"/>
      <c r="P4311" s="241"/>
      <c r="Q4311" s="241"/>
      <c r="R4311" s="241"/>
      <c r="S4311" s="241"/>
      <c r="T4311" s="242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3" t="s">
        <v>153</v>
      </c>
      <c r="AU4311" s="243" t="s">
        <v>79</v>
      </c>
      <c r="AV4311" s="13" t="s">
        <v>77</v>
      </c>
      <c r="AW4311" s="13" t="s">
        <v>31</v>
      </c>
      <c r="AX4311" s="13" t="s">
        <v>69</v>
      </c>
      <c r="AY4311" s="243" t="s">
        <v>142</v>
      </c>
    </row>
    <row r="4312" s="14" customFormat="1">
      <c r="A4312" s="14"/>
      <c r="B4312" s="244"/>
      <c r="C4312" s="245"/>
      <c r="D4312" s="235" t="s">
        <v>153</v>
      </c>
      <c r="E4312" s="246" t="s">
        <v>19</v>
      </c>
      <c r="F4312" s="247" t="s">
        <v>5886</v>
      </c>
      <c r="G4312" s="245"/>
      <c r="H4312" s="248">
        <v>8.4960000000000004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153</v>
      </c>
      <c r="AU4312" s="254" t="s">
        <v>79</v>
      </c>
      <c r="AV4312" s="14" t="s">
        <v>79</v>
      </c>
      <c r="AW4312" s="14" t="s">
        <v>31</v>
      </c>
      <c r="AX4312" s="14" t="s">
        <v>69</v>
      </c>
      <c r="AY4312" s="254" t="s">
        <v>142</v>
      </c>
    </row>
    <row r="4313" s="13" customFormat="1">
      <c r="A4313" s="13"/>
      <c r="B4313" s="233"/>
      <c r="C4313" s="234"/>
      <c r="D4313" s="235" t="s">
        <v>153</v>
      </c>
      <c r="E4313" s="236" t="s">
        <v>19</v>
      </c>
      <c r="F4313" s="237" t="s">
        <v>911</v>
      </c>
      <c r="G4313" s="234"/>
      <c r="H4313" s="236" t="s">
        <v>19</v>
      </c>
      <c r="I4313" s="238"/>
      <c r="J4313" s="234"/>
      <c r="K4313" s="234"/>
      <c r="L4313" s="239"/>
      <c r="M4313" s="240"/>
      <c r="N4313" s="241"/>
      <c r="O4313" s="241"/>
      <c r="P4313" s="241"/>
      <c r="Q4313" s="241"/>
      <c r="R4313" s="241"/>
      <c r="S4313" s="241"/>
      <c r="T4313" s="242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3" t="s">
        <v>153</v>
      </c>
      <c r="AU4313" s="243" t="s">
        <v>79</v>
      </c>
      <c r="AV4313" s="13" t="s">
        <v>77</v>
      </c>
      <c r="AW4313" s="13" t="s">
        <v>31</v>
      </c>
      <c r="AX4313" s="13" t="s">
        <v>69</v>
      </c>
      <c r="AY4313" s="243" t="s">
        <v>142</v>
      </c>
    </row>
    <row r="4314" s="14" customFormat="1">
      <c r="A4314" s="14"/>
      <c r="B4314" s="244"/>
      <c r="C4314" s="245"/>
      <c r="D4314" s="235" t="s">
        <v>153</v>
      </c>
      <c r="E4314" s="246" t="s">
        <v>19</v>
      </c>
      <c r="F4314" s="247" t="s">
        <v>5887</v>
      </c>
      <c r="G4314" s="245"/>
      <c r="H4314" s="248">
        <v>6.7999999999999998</v>
      </c>
      <c r="I4314" s="249"/>
      <c r="J4314" s="245"/>
      <c r="K4314" s="245"/>
      <c r="L4314" s="250"/>
      <c r="M4314" s="251"/>
      <c r="N4314" s="252"/>
      <c r="O4314" s="252"/>
      <c r="P4314" s="252"/>
      <c r="Q4314" s="252"/>
      <c r="R4314" s="252"/>
      <c r="S4314" s="252"/>
      <c r="T4314" s="253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4" t="s">
        <v>153</v>
      </c>
      <c r="AU4314" s="254" t="s">
        <v>79</v>
      </c>
      <c r="AV4314" s="14" t="s">
        <v>79</v>
      </c>
      <c r="AW4314" s="14" t="s">
        <v>31</v>
      </c>
      <c r="AX4314" s="14" t="s">
        <v>69</v>
      </c>
      <c r="AY4314" s="254" t="s">
        <v>142</v>
      </c>
    </row>
    <row r="4315" s="13" customFormat="1">
      <c r="A4315" s="13"/>
      <c r="B4315" s="233"/>
      <c r="C4315" s="234"/>
      <c r="D4315" s="235" t="s">
        <v>153</v>
      </c>
      <c r="E4315" s="236" t="s">
        <v>19</v>
      </c>
      <c r="F4315" s="237" t="s">
        <v>909</v>
      </c>
      <c r="G4315" s="234"/>
      <c r="H4315" s="236" t="s">
        <v>19</v>
      </c>
      <c r="I4315" s="238"/>
      <c r="J4315" s="234"/>
      <c r="K4315" s="234"/>
      <c r="L4315" s="239"/>
      <c r="M4315" s="240"/>
      <c r="N4315" s="241"/>
      <c r="O4315" s="241"/>
      <c r="P4315" s="241"/>
      <c r="Q4315" s="241"/>
      <c r="R4315" s="241"/>
      <c r="S4315" s="241"/>
      <c r="T4315" s="242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3" t="s">
        <v>153</v>
      </c>
      <c r="AU4315" s="243" t="s">
        <v>79</v>
      </c>
      <c r="AV4315" s="13" t="s">
        <v>77</v>
      </c>
      <c r="AW4315" s="13" t="s">
        <v>31</v>
      </c>
      <c r="AX4315" s="13" t="s">
        <v>69</v>
      </c>
      <c r="AY4315" s="243" t="s">
        <v>142</v>
      </c>
    </row>
    <row r="4316" s="14" customFormat="1">
      <c r="A4316" s="14"/>
      <c r="B4316" s="244"/>
      <c r="C4316" s="245"/>
      <c r="D4316" s="235" t="s">
        <v>153</v>
      </c>
      <c r="E4316" s="246" t="s">
        <v>19</v>
      </c>
      <c r="F4316" s="247" t="s">
        <v>5888</v>
      </c>
      <c r="G4316" s="245"/>
      <c r="H4316" s="248">
        <v>11.202</v>
      </c>
      <c r="I4316" s="249"/>
      <c r="J4316" s="245"/>
      <c r="K4316" s="245"/>
      <c r="L4316" s="250"/>
      <c r="M4316" s="251"/>
      <c r="N4316" s="252"/>
      <c r="O4316" s="252"/>
      <c r="P4316" s="252"/>
      <c r="Q4316" s="252"/>
      <c r="R4316" s="252"/>
      <c r="S4316" s="252"/>
      <c r="T4316" s="253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4" t="s">
        <v>153</v>
      </c>
      <c r="AU4316" s="254" t="s">
        <v>79</v>
      </c>
      <c r="AV4316" s="14" t="s">
        <v>79</v>
      </c>
      <c r="AW4316" s="14" t="s">
        <v>31</v>
      </c>
      <c r="AX4316" s="14" t="s">
        <v>69</v>
      </c>
      <c r="AY4316" s="254" t="s">
        <v>142</v>
      </c>
    </row>
    <row r="4317" s="13" customFormat="1">
      <c r="A4317" s="13"/>
      <c r="B4317" s="233"/>
      <c r="C4317" s="234"/>
      <c r="D4317" s="235" t="s">
        <v>153</v>
      </c>
      <c r="E4317" s="236" t="s">
        <v>19</v>
      </c>
      <c r="F4317" s="237" t="s">
        <v>512</v>
      </c>
      <c r="G4317" s="234"/>
      <c r="H4317" s="236" t="s">
        <v>19</v>
      </c>
      <c r="I4317" s="238"/>
      <c r="J4317" s="234"/>
      <c r="K4317" s="234"/>
      <c r="L4317" s="239"/>
      <c r="M4317" s="240"/>
      <c r="N4317" s="241"/>
      <c r="O4317" s="241"/>
      <c r="P4317" s="241"/>
      <c r="Q4317" s="241"/>
      <c r="R4317" s="241"/>
      <c r="S4317" s="241"/>
      <c r="T4317" s="242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3" t="s">
        <v>153</v>
      </c>
      <c r="AU4317" s="243" t="s">
        <v>79</v>
      </c>
      <c r="AV4317" s="13" t="s">
        <v>77</v>
      </c>
      <c r="AW4317" s="13" t="s">
        <v>31</v>
      </c>
      <c r="AX4317" s="13" t="s">
        <v>69</v>
      </c>
      <c r="AY4317" s="243" t="s">
        <v>142</v>
      </c>
    </row>
    <row r="4318" s="14" customFormat="1">
      <c r="A4318" s="14"/>
      <c r="B4318" s="244"/>
      <c r="C4318" s="245"/>
      <c r="D4318" s="235" t="s">
        <v>153</v>
      </c>
      <c r="E4318" s="246" t="s">
        <v>19</v>
      </c>
      <c r="F4318" s="247" t="s">
        <v>5889</v>
      </c>
      <c r="G4318" s="245"/>
      <c r="H4318" s="248">
        <v>5.4000000000000004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153</v>
      </c>
      <c r="AU4318" s="254" t="s">
        <v>79</v>
      </c>
      <c r="AV4318" s="14" t="s">
        <v>79</v>
      </c>
      <c r="AW4318" s="14" t="s">
        <v>31</v>
      </c>
      <c r="AX4318" s="14" t="s">
        <v>69</v>
      </c>
      <c r="AY4318" s="254" t="s">
        <v>142</v>
      </c>
    </row>
    <row r="4319" s="13" customFormat="1">
      <c r="A4319" s="13"/>
      <c r="B4319" s="233"/>
      <c r="C4319" s="234"/>
      <c r="D4319" s="235" t="s">
        <v>153</v>
      </c>
      <c r="E4319" s="236" t="s">
        <v>19</v>
      </c>
      <c r="F4319" s="237" t="s">
        <v>516</v>
      </c>
      <c r="G4319" s="234"/>
      <c r="H4319" s="236" t="s">
        <v>19</v>
      </c>
      <c r="I4319" s="238"/>
      <c r="J4319" s="234"/>
      <c r="K4319" s="234"/>
      <c r="L4319" s="239"/>
      <c r="M4319" s="240"/>
      <c r="N4319" s="241"/>
      <c r="O4319" s="241"/>
      <c r="P4319" s="241"/>
      <c r="Q4319" s="241"/>
      <c r="R4319" s="241"/>
      <c r="S4319" s="241"/>
      <c r="T4319" s="242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3" t="s">
        <v>153</v>
      </c>
      <c r="AU4319" s="243" t="s">
        <v>79</v>
      </c>
      <c r="AV4319" s="13" t="s">
        <v>77</v>
      </c>
      <c r="AW4319" s="13" t="s">
        <v>31</v>
      </c>
      <c r="AX4319" s="13" t="s">
        <v>69</v>
      </c>
      <c r="AY4319" s="243" t="s">
        <v>142</v>
      </c>
    </row>
    <row r="4320" s="14" customFormat="1">
      <c r="A4320" s="14"/>
      <c r="B4320" s="244"/>
      <c r="C4320" s="245"/>
      <c r="D4320" s="235" t="s">
        <v>153</v>
      </c>
      <c r="E4320" s="246" t="s">
        <v>19</v>
      </c>
      <c r="F4320" s="247" t="s">
        <v>5890</v>
      </c>
      <c r="G4320" s="245"/>
      <c r="H4320" s="248">
        <v>14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153</v>
      </c>
      <c r="AU4320" s="254" t="s">
        <v>79</v>
      </c>
      <c r="AV4320" s="14" t="s">
        <v>79</v>
      </c>
      <c r="AW4320" s="14" t="s">
        <v>31</v>
      </c>
      <c r="AX4320" s="14" t="s">
        <v>69</v>
      </c>
      <c r="AY4320" s="254" t="s">
        <v>142</v>
      </c>
    </row>
    <row r="4321" s="13" customFormat="1">
      <c r="A4321" s="13"/>
      <c r="B4321" s="233"/>
      <c r="C4321" s="234"/>
      <c r="D4321" s="235" t="s">
        <v>153</v>
      </c>
      <c r="E4321" s="236" t="s">
        <v>19</v>
      </c>
      <c r="F4321" s="237" t="s">
        <v>518</v>
      </c>
      <c r="G4321" s="234"/>
      <c r="H4321" s="236" t="s">
        <v>19</v>
      </c>
      <c r="I4321" s="238"/>
      <c r="J4321" s="234"/>
      <c r="K4321" s="234"/>
      <c r="L4321" s="239"/>
      <c r="M4321" s="240"/>
      <c r="N4321" s="241"/>
      <c r="O4321" s="241"/>
      <c r="P4321" s="241"/>
      <c r="Q4321" s="241"/>
      <c r="R4321" s="241"/>
      <c r="S4321" s="241"/>
      <c r="T4321" s="242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3" t="s">
        <v>153</v>
      </c>
      <c r="AU4321" s="243" t="s">
        <v>79</v>
      </c>
      <c r="AV4321" s="13" t="s">
        <v>77</v>
      </c>
      <c r="AW4321" s="13" t="s">
        <v>31</v>
      </c>
      <c r="AX4321" s="13" t="s">
        <v>69</v>
      </c>
      <c r="AY4321" s="243" t="s">
        <v>142</v>
      </c>
    </row>
    <row r="4322" s="14" customFormat="1">
      <c r="A4322" s="14"/>
      <c r="B4322" s="244"/>
      <c r="C4322" s="245"/>
      <c r="D4322" s="235" t="s">
        <v>153</v>
      </c>
      <c r="E4322" s="246" t="s">
        <v>19</v>
      </c>
      <c r="F4322" s="247" t="s">
        <v>2445</v>
      </c>
      <c r="G4322" s="245"/>
      <c r="H4322" s="248">
        <v>8.6999999999999993</v>
      </c>
      <c r="I4322" s="249"/>
      <c r="J4322" s="245"/>
      <c r="K4322" s="245"/>
      <c r="L4322" s="250"/>
      <c r="M4322" s="251"/>
      <c r="N4322" s="252"/>
      <c r="O4322" s="252"/>
      <c r="P4322" s="252"/>
      <c r="Q4322" s="252"/>
      <c r="R4322" s="252"/>
      <c r="S4322" s="252"/>
      <c r="T4322" s="253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4" t="s">
        <v>153</v>
      </c>
      <c r="AU4322" s="254" t="s">
        <v>79</v>
      </c>
      <c r="AV4322" s="14" t="s">
        <v>79</v>
      </c>
      <c r="AW4322" s="14" t="s">
        <v>31</v>
      </c>
      <c r="AX4322" s="14" t="s">
        <v>69</v>
      </c>
      <c r="AY4322" s="254" t="s">
        <v>142</v>
      </c>
    </row>
    <row r="4323" s="14" customFormat="1">
      <c r="A4323" s="14"/>
      <c r="B4323" s="244"/>
      <c r="C4323" s="245"/>
      <c r="D4323" s="235" t="s">
        <v>153</v>
      </c>
      <c r="E4323" s="246" t="s">
        <v>19</v>
      </c>
      <c r="F4323" s="247" t="s">
        <v>2446</v>
      </c>
      <c r="G4323" s="245"/>
      <c r="H4323" s="248">
        <v>3.1760000000000002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153</v>
      </c>
      <c r="AU4323" s="254" t="s">
        <v>79</v>
      </c>
      <c r="AV4323" s="14" t="s">
        <v>79</v>
      </c>
      <c r="AW4323" s="14" t="s">
        <v>31</v>
      </c>
      <c r="AX4323" s="14" t="s">
        <v>69</v>
      </c>
      <c r="AY4323" s="254" t="s">
        <v>142</v>
      </c>
    </row>
    <row r="4324" s="13" customFormat="1">
      <c r="A4324" s="13"/>
      <c r="B4324" s="233"/>
      <c r="C4324" s="234"/>
      <c r="D4324" s="235" t="s">
        <v>153</v>
      </c>
      <c r="E4324" s="236" t="s">
        <v>19</v>
      </c>
      <c r="F4324" s="237" t="s">
        <v>576</v>
      </c>
      <c r="G4324" s="234"/>
      <c r="H4324" s="236" t="s">
        <v>19</v>
      </c>
      <c r="I4324" s="238"/>
      <c r="J4324" s="234"/>
      <c r="K4324" s="234"/>
      <c r="L4324" s="239"/>
      <c r="M4324" s="240"/>
      <c r="N4324" s="241"/>
      <c r="O4324" s="241"/>
      <c r="P4324" s="241"/>
      <c r="Q4324" s="241"/>
      <c r="R4324" s="241"/>
      <c r="S4324" s="241"/>
      <c r="T4324" s="242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3" t="s">
        <v>153</v>
      </c>
      <c r="AU4324" s="243" t="s">
        <v>79</v>
      </c>
      <c r="AV4324" s="13" t="s">
        <v>77</v>
      </c>
      <c r="AW4324" s="13" t="s">
        <v>31</v>
      </c>
      <c r="AX4324" s="13" t="s">
        <v>69</v>
      </c>
      <c r="AY4324" s="243" t="s">
        <v>142</v>
      </c>
    </row>
    <row r="4325" s="14" customFormat="1">
      <c r="A4325" s="14"/>
      <c r="B4325" s="244"/>
      <c r="C4325" s="245"/>
      <c r="D4325" s="235" t="s">
        <v>153</v>
      </c>
      <c r="E4325" s="246" t="s">
        <v>19</v>
      </c>
      <c r="F4325" s="247" t="s">
        <v>5891</v>
      </c>
      <c r="G4325" s="245"/>
      <c r="H4325" s="248">
        <v>27.007999999999999</v>
      </c>
      <c r="I4325" s="249"/>
      <c r="J4325" s="245"/>
      <c r="K4325" s="245"/>
      <c r="L4325" s="250"/>
      <c r="M4325" s="251"/>
      <c r="N4325" s="252"/>
      <c r="O4325" s="252"/>
      <c r="P4325" s="252"/>
      <c r="Q4325" s="252"/>
      <c r="R4325" s="252"/>
      <c r="S4325" s="252"/>
      <c r="T4325" s="253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4" t="s">
        <v>153</v>
      </c>
      <c r="AU4325" s="254" t="s">
        <v>79</v>
      </c>
      <c r="AV4325" s="14" t="s">
        <v>79</v>
      </c>
      <c r="AW4325" s="14" t="s">
        <v>31</v>
      </c>
      <c r="AX4325" s="14" t="s">
        <v>69</v>
      </c>
      <c r="AY4325" s="254" t="s">
        <v>142</v>
      </c>
    </row>
    <row r="4326" s="16" customFormat="1">
      <c r="A4326" s="16"/>
      <c r="B4326" s="266"/>
      <c r="C4326" s="267"/>
      <c r="D4326" s="235" t="s">
        <v>153</v>
      </c>
      <c r="E4326" s="268" t="s">
        <v>19</v>
      </c>
      <c r="F4326" s="269" t="s">
        <v>214</v>
      </c>
      <c r="G4326" s="267"/>
      <c r="H4326" s="270">
        <v>84.781999999999996</v>
      </c>
      <c r="I4326" s="271"/>
      <c r="J4326" s="267"/>
      <c r="K4326" s="267"/>
      <c r="L4326" s="272"/>
      <c r="M4326" s="273"/>
      <c r="N4326" s="274"/>
      <c r="O4326" s="274"/>
      <c r="P4326" s="274"/>
      <c r="Q4326" s="274"/>
      <c r="R4326" s="274"/>
      <c r="S4326" s="274"/>
      <c r="T4326" s="275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T4326" s="276" t="s">
        <v>153</v>
      </c>
      <c r="AU4326" s="276" t="s">
        <v>79</v>
      </c>
      <c r="AV4326" s="16" t="s">
        <v>163</v>
      </c>
      <c r="AW4326" s="16" t="s">
        <v>31</v>
      </c>
      <c r="AX4326" s="16" t="s">
        <v>69</v>
      </c>
      <c r="AY4326" s="276" t="s">
        <v>142</v>
      </c>
    </row>
    <row r="4327" s="13" customFormat="1">
      <c r="A4327" s="13"/>
      <c r="B4327" s="233"/>
      <c r="C4327" s="234"/>
      <c r="D4327" s="235" t="s">
        <v>153</v>
      </c>
      <c r="E4327" s="236" t="s">
        <v>19</v>
      </c>
      <c r="F4327" s="237" t="s">
        <v>520</v>
      </c>
      <c r="G4327" s="234"/>
      <c r="H4327" s="236" t="s">
        <v>19</v>
      </c>
      <c r="I4327" s="238"/>
      <c r="J4327" s="234"/>
      <c r="K4327" s="234"/>
      <c r="L4327" s="239"/>
      <c r="M4327" s="240"/>
      <c r="N4327" s="241"/>
      <c r="O4327" s="241"/>
      <c r="P4327" s="241"/>
      <c r="Q4327" s="241"/>
      <c r="R4327" s="241"/>
      <c r="S4327" s="241"/>
      <c r="T4327" s="242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3" t="s">
        <v>153</v>
      </c>
      <c r="AU4327" s="243" t="s">
        <v>79</v>
      </c>
      <c r="AV4327" s="13" t="s">
        <v>77</v>
      </c>
      <c r="AW4327" s="13" t="s">
        <v>31</v>
      </c>
      <c r="AX4327" s="13" t="s">
        <v>69</v>
      </c>
      <c r="AY4327" s="243" t="s">
        <v>142</v>
      </c>
    </row>
    <row r="4328" s="13" customFormat="1">
      <c r="A4328" s="13"/>
      <c r="B4328" s="233"/>
      <c r="C4328" s="234"/>
      <c r="D4328" s="235" t="s">
        <v>153</v>
      </c>
      <c r="E4328" s="236" t="s">
        <v>19</v>
      </c>
      <c r="F4328" s="237" t="s">
        <v>2448</v>
      </c>
      <c r="G4328" s="234"/>
      <c r="H4328" s="236" t="s">
        <v>19</v>
      </c>
      <c r="I4328" s="238"/>
      <c r="J4328" s="234"/>
      <c r="K4328" s="234"/>
      <c r="L4328" s="239"/>
      <c r="M4328" s="240"/>
      <c r="N4328" s="241"/>
      <c r="O4328" s="241"/>
      <c r="P4328" s="241"/>
      <c r="Q4328" s="241"/>
      <c r="R4328" s="241"/>
      <c r="S4328" s="241"/>
      <c r="T4328" s="242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3" t="s">
        <v>153</v>
      </c>
      <c r="AU4328" s="243" t="s">
        <v>79</v>
      </c>
      <c r="AV4328" s="13" t="s">
        <v>77</v>
      </c>
      <c r="AW4328" s="13" t="s">
        <v>31</v>
      </c>
      <c r="AX4328" s="13" t="s">
        <v>69</v>
      </c>
      <c r="AY4328" s="243" t="s">
        <v>142</v>
      </c>
    </row>
    <row r="4329" s="14" customFormat="1">
      <c r="A4329" s="14"/>
      <c r="B4329" s="244"/>
      <c r="C4329" s="245"/>
      <c r="D4329" s="235" t="s">
        <v>153</v>
      </c>
      <c r="E4329" s="246" t="s">
        <v>19</v>
      </c>
      <c r="F4329" s="247" t="s">
        <v>5892</v>
      </c>
      <c r="G4329" s="245"/>
      <c r="H4329" s="248">
        <v>26.699999999999999</v>
      </c>
      <c r="I4329" s="249"/>
      <c r="J4329" s="245"/>
      <c r="K4329" s="245"/>
      <c r="L4329" s="250"/>
      <c r="M4329" s="251"/>
      <c r="N4329" s="252"/>
      <c r="O4329" s="252"/>
      <c r="P4329" s="252"/>
      <c r="Q4329" s="252"/>
      <c r="R4329" s="252"/>
      <c r="S4329" s="252"/>
      <c r="T4329" s="253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4" t="s">
        <v>153</v>
      </c>
      <c r="AU4329" s="254" t="s">
        <v>79</v>
      </c>
      <c r="AV4329" s="14" t="s">
        <v>79</v>
      </c>
      <c r="AW4329" s="14" t="s">
        <v>31</v>
      </c>
      <c r="AX4329" s="14" t="s">
        <v>69</v>
      </c>
      <c r="AY4329" s="254" t="s">
        <v>142</v>
      </c>
    </row>
    <row r="4330" s="13" customFormat="1">
      <c r="A4330" s="13"/>
      <c r="B4330" s="233"/>
      <c r="C4330" s="234"/>
      <c r="D4330" s="235" t="s">
        <v>153</v>
      </c>
      <c r="E4330" s="236" t="s">
        <v>19</v>
      </c>
      <c r="F4330" s="237" t="s">
        <v>2098</v>
      </c>
      <c r="G4330" s="234"/>
      <c r="H4330" s="236" t="s">
        <v>19</v>
      </c>
      <c r="I4330" s="238"/>
      <c r="J4330" s="234"/>
      <c r="K4330" s="234"/>
      <c r="L4330" s="239"/>
      <c r="M4330" s="240"/>
      <c r="N4330" s="241"/>
      <c r="O4330" s="241"/>
      <c r="P4330" s="241"/>
      <c r="Q4330" s="241"/>
      <c r="R4330" s="241"/>
      <c r="S4330" s="241"/>
      <c r="T4330" s="242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3" t="s">
        <v>153</v>
      </c>
      <c r="AU4330" s="243" t="s">
        <v>79</v>
      </c>
      <c r="AV4330" s="13" t="s">
        <v>77</v>
      </c>
      <c r="AW4330" s="13" t="s">
        <v>31</v>
      </c>
      <c r="AX4330" s="13" t="s">
        <v>69</v>
      </c>
      <c r="AY4330" s="243" t="s">
        <v>142</v>
      </c>
    </row>
    <row r="4331" s="14" customFormat="1">
      <c r="A4331" s="14"/>
      <c r="B4331" s="244"/>
      <c r="C4331" s="245"/>
      <c r="D4331" s="235" t="s">
        <v>153</v>
      </c>
      <c r="E4331" s="246" t="s">
        <v>19</v>
      </c>
      <c r="F4331" s="247" t="s">
        <v>5893</v>
      </c>
      <c r="G4331" s="245"/>
      <c r="H4331" s="248">
        <v>11.5</v>
      </c>
      <c r="I4331" s="249"/>
      <c r="J4331" s="245"/>
      <c r="K4331" s="245"/>
      <c r="L4331" s="250"/>
      <c r="M4331" s="251"/>
      <c r="N4331" s="252"/>
      <c r="O4331" s="252"/>
      <c r="P4331" s="252"/>
      <c r="Q4331" s="252"/>
      <c r="R4331" s="252"/>
      <c r="S4331" s="252"/>
      <c r="T4331" s="253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4" t="s">
        <v>153</v>
      </c>
      <c r="AU4331" s="254" t="s">
        <v>79</v>
      </c>
      <c r="AV4331" s="14" t="s">
        <v>79</v>
      </c>
      <c r="AW4331" s="14" t="s">
        <v>31</v>
      </c>
      <c r="AX4331" s="14" t="s">
        <v>69</v>
      </c>
      <c r="AY4331" s="254" t="s">
        <v>142</v>
      </c>
    </row>
    <row r="4332" s="14" customFormat="1">
      <c r="A4332" s="14"/>
      <c r="B4332" s="244"/>
      <c r="C4332" s="245"/>
      <c r="D4332" s="235" t="s">
        <v>153</v>
      </c>
      <c r="E4332" s="246" t="s">
        <v>19</v>
      </c>
      <c r="F4332" s="247" t="s">
        <v>5894</v>
      </c>
      <c r="G4332" s="245"/>
      <c r="H4332" s="248">
        <v>1.8</v>
      </c>
      <c r="I4332" s="249"/>
      <c r="J4332" s="245"/>
      <c r="K4332" s="245"/>
      <c r="L4332" s="250"/>
      <c r="M4332" s="251"/>
      <c r="N4332" s="252"/>
      <c r="O4332" s="252"/>
      <c r="P4332" s="252"/>
      <c r="Q4332" s="252"/>
      <c r="R4332" s="252"/>
      <c r="S4332" s="252"/>
      <c r="T4332" s="253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4" t="s">
        <v>153</v>
      </c>
      <c r="AU4332" s="254" t="s">
        <v>79</v>
      </c>
      <c r="AV4332" s="14" t="s">
        <v>79</v>
      </c>
      <c r="AW4332" s="14" t="s">
        <v>31</v>
      </c>
      <c r="AX4332" s="14" t="s">
        <v>69</v>
      </c>
      <c r="AY4332" s="254" t="s">
        <v>142</v>
      </c>
    </row>
    <row r="4333" s="13" customFormat="1">
      <c r="A4333" s="13"/>
      <c r="B4333" s="233"/>
      <c r="C4333" s="234"/>
      <c r="D4333" s="235" t="s">
        <v>153</v>
      </c>
      <c r="E4333" s="236" t="s">
        <v>19</v>
      </c>
      <c r="F4333" s="237" t="s">
        <v>2456</v>
      </c>
      <c r="G4333" s="234"/>
      <c r="H4333" s="236" t="s">
        <v>19</v>
      </c>
      <c r="I4333" s="238"/>
      <c r="J4333" s="234"/>
      <c r="K4333" s="234"/>
      <c r="L4333" s="239"/>
      <c r="M4333" s="240"/>
      <c r="N4333" s="241"/>
      <c r="O4333" s="241"/>
      <c r="P4333" s="241"/>
      <c r="Q4333" s="241"/>
      <c r="R4333" s="241"/>
      <c r="S4333" s="241"/>
      <c r="T4333" s="242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3" t="s">
        <v>153</v>
      </c>
      <c r="AU4333" s="243" t="s">
        <v>79</v>
      </c>
      <c r="AV4333" s="13" t="s">
        <v>77</v>
      </c>
      <c r="AW4333" s="13" t="s">
        <v>31</v>
      </c>
      <c r="AX4333" s="13" t="s">
        <v>69</v>
      </c>
      <c r="AY4333" s="243" t="s">
        <v>142</v>
      </c>
    </row>
    <row r="4334" s="14" customFormat="1">
      <c r="A4334" s="14"/>
      <c r="B4334" s="244"/>
      <c r="C4334" s="245"/>
      <c r="D4334" s="235" t="s">
        <v>153</v>
      </c>
      <c r="E4334" s="246" t="s">
        <v>19</v>
      </c>
      <c r="F4334" s="247" t="s">
        <v>5895</v>
      </c>
      <c r="G4334" s="245"/>
      <c r="H4334" s="248">
        <v>13.58</v>
      </c>
      <c r="I4334" s="249"/>
      <c r="J4334" s="245"/>
      <c r="K4334" s="245"/>
      <c r="L4334" s="250"/>
      <c r="M4334" s="251"/>
      <c r="N4334" s="252"/>
      <c r="O4334" s="252"/>
      <c r="P4334" s="252"/>
      <c r="Q4334" s="252"/>
      <c r="R4334" s="252"/>
      <c r="S4334" s="252"/>
      <c r="T4334" s="253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4" t="s">
        <v>153</v>
      </c>
      <c r="AU4334" s="254" t="s">
        <v>79</v>
      </c>
      <c r="AV4334" s="14" t="s">
        <v>79</v>
      </c>
      <c r="AW4334" s="14" t="s">
        <v>31</v>
      </c>
      <c r="AX4334" s="14" t="s">
        <v>69</v>
      </c>
      <c r="AY4334" s="254" t="s">
        <v>142</v>
      </c>
    </row>
    <row r="4335" s="13" customFormat="1">
      <c r="A4335" s="13"/>
      <c r="B4335" s="233"/>
      <c r="C4335" s="234"/>
      <c r="D4335" s="235" t="s">
        <v>153</v>
      </c>
      <c r="E4335" s="236" t="s">
        <v>19</v>
      </c>
      <c r="F4335" s="237" t="s">
        <v>592</v>
      </c>
      <c r="G4335" s="234"/>
      <c r="H4335" s="236" t="s">
        <v>19</v>
      </c>
      <c r="I4335" s="238"/>
      <c r="J4335" s="234"/>
      <c r="K4335" s="234"/>
      <c r="L4335" s="239"/>
      <c r="M4335" s="240"/>
      <c r="N4335" s="241"/>
      <c r="O4335" s="241"/>
      <c r="P4335" s="241"/>
      <c r="Q4335" s="241"/>
      <c r="R4335" s="241"/>
      <c r="S4335" s="241"/>
      <c r="T4335" s="242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3" t="s">
        <v>153</v>
      </c>
      <c r="AU4335" s="243" t="s">
        <v>79</v>
      </c>
      <c r="AV4335" s="13" t="s">
        <v>77</v>
      </c>
      <c r="AW4335" s="13" t="s">
        <v>31</v>
      </c>
      <c r="AX4335" s="13" t="s">
        <v>69</v>
      </c>
      <c r="AY4335" s="243" t="s">
        <v>142</v>
      </c>
    </row>
    <row r="4336" s="14" customFormat="1">
      <c r="A4336" s="14"/>
      <c r="B4336" s="244"/>
      <c r="C4336" s="245"/>
      <c r="D4336" s="235" t="s">
        <v>153</v>
      </c>
      <c r="E4336" s="246" t="s">
        <v>19</v>
      </c>
      <c r="F4336" s="247" t="s">
        <v>5896</v>
      </c>
      <c r="G4336" s="245"/>
      <c r="H4336" s="248">
        <v>3.3999999999999999</v>
      </c>
      <c r="I4336" s="249"/>
      <c r="J4336" s="245"/>
      <c r="K4336" s="245"/>
      <c r="L4336" s="250"/>
      <c r="M4336" s="251"/>
      <c r="N4336" s="252"/>
      <c r="O4336" s="252"/>
      <c r="P4336" s="252"/>
      <c r="Q4336" s="252"/>
      <c r="R4336" s="252"/>
      <c r="S4336" s="252"/>
      <c r="T4336" s="253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4" t="s">
        <v>153</v>
      </c>
      <c r="AU4336" s="254" t="s">
        <v>79</v>
      </c>
      <c r="AV4336" s="14" t="s">
        <v>79</v>
      </c>
      <c r="AW4336" s="14" t="s">
        <v>31</v>
      </c>
      <c r="AX4336" s="14" t="s">
        <v>69</v>
      </c>
      <c r="AY4336" s="254" t="s">
        <v>142</v>
      </c>
    </row>
    <row r="4337" s="13" customFormat="1">
      <c r="A4337" s="13"/>
      <c r="B4337" s="233"/>
      <c r="C4337" s="234"/>
      <c r="D4337" s="235" t="s">
        <v>153</v>
      </c>
      <c r="E4337" s="236" t="s">
        <v>19</v>
      </c>
      <c r="F4337" s="237" t="s">
        <v>2459</v>
      </c>
      <c r="G4337" s="234"/>
      <c r="H4337" s="236" t="s">
        <v>19</v>
      </c>
      <c r="I4337" s="238"/>
      <c r="J4337" s="234"/>
      <c r="K4337" s="234"/>
      <c r="L4337" s="239"/>
      <c r="M4337" s="240"/>
      <c r="N4337" s="241"/>
      <c r="O4337" s="241"/>
      <c r="P4337" s="241"/>
      <c r="Q4337" s="241"/>
      <c r="R4337" s="241"/>
      <c r="S4337" s="241"/>
      <c r="T4337" s="242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3" t="s">
        <v>153</v>
      </c>
      <c r="AU4337" s="243" t="s">
        <v>79</v>
      </c>
      <c r="AV4337" s="13" t="s">
        <v>77</v>
      </c>
      <c r="AW4337" s="13" t="s">
        <v>31</v>
      </c>
      <c r="AX4337" s="13" t="s">
        <v>69</v>
      </c>
      <c r="AY4337" s="243" t="s">
        <v>142</v>
      </c>
    </row>
    <row r="4338" s="14" customFormat="1">
      <c r="A4338" s="14"/>
      <c r="B4338" s="244"/>
      <c r="C4338" s="245"/>
      <c r="D4338" s="235" t="s">
        <v>153</v>
      </c>
      <c r="E4338" s="246" t="s">
        <v>19</v>
      </c>
      <c r="F4338" s="247" t="s">
        <v>5897</v>
      </c>
      <c r="G4338" s="245"/>
      <c r="H4338" s="248">
        <v>4.6319999999999997</v>
      </c>
      <c r="I4338" s="249"/>
      <c r="J4338" s="245"/>
      <c r="K4338" s="245"/>
      <c r="L4338" s="250"/>
      <c r="M4338" s="251"/>
      <c r="N4338" s="252"/>
      <c r="O4338" s="252"/>
      <c r="P4338" s="252"/>
      <c r="Q4338" s="252"/>
      <c r="R4338" s="252"/>
      <c r="S4338" s="252"/>
      <c r="T4338" s="253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4" t="s">
        <v>153</v>
      </c>
      <c r="AU4338" s="254" t="s">
        <v>79</v>
      </c>
      <c r="AV4338" s="14" t="s">
        <v>79</v>
      </c>
      <c r="AW4338" s="14" t="s">
        <v>31</v>
      </c>
      <c r="AX4338" s="14" t="s">
        <v>69</v>
      </c>
      <c r="AY4338" s="254" t="s">
        <v>142</v>
      </c>
    </row>
    <row r="4339" s="13" customFormat="1">
      <c r="A4339" s="13"/>
      <c r="B4339" s="233"/>
      <c r="C4339" s="234"/>
      <c r="D4339" s="235" t="s">
        <v>153</v>
      </c>
      <c r="E4339" s="236" t="s">
        <v>19</v>
      </c>
      <c r="F4339" s="237" t="s">
        <v>2103</v>
      </c>
      <c r="G4339" s="234"/>
      <c r="H4339" s="236" t="s">
        <v>19</v>
      </c>
      <c r="I4339" s="238"/>
      <c r="J4339" s="234"/>
      <c r="K4339" s="234"/>
      <c r="L4339" s="239"/>
      <c r="M4339" s="240"/>
      <c r="N4339" s="241"/>
      <c r="O4339" s="241"/>
      <c r="P4339" s="241"/>
      <c r="Q4339" s="241"/>
      <c r="R4339" s="241"/>
      <c r="S4339" s="241"/>
      <c r="T4339" s="242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3" t="s">
        <v>153</v>
      </c>
      <c r="AU4339" s="243" t="s">
        <v>79</v>
      </c>
      <c r="AV4339" s="13" t="s">
        <v>77</v>
      </c>
      <c r="AW4339" s="13" t="s">
        <v>31</v>
      </c>
      <c r="AX4339" s="13" t="s">
        <v>69</v>
      </c>
      <c r="AY4339" s="243" t="s">
        <v>142</v>
      </c>
    </row>
    <row r="4340" s="14" customFormat="1">
      <c r="A4340" s="14"/>
      <c r="B4340" s="244"/>
      <c r="C4340" s="245"/>
      <c r="D4340" s="235" t="s">
        <v>153</v>
      </c>
      <c r="E4340" s="246" t="s">
        <v>19</v>
      </c>
      <c r="F4340" s="247" t="s">
        <v>5898</v>
      </c>
      <c r="G4340" s="245"/>
      <c r="H4340" s="248">
        <v>26.803999999999998</v>
      </c>
      <c r="I4340" s="249"/>
      <c r="J4340" s="245"/>
      <c r="K4340" s="245"/>
      <c r="L4340" s="250"/>
      <c r="M4340" s="251"/>
      <c r="N4340" s="252"/>
      <c r="O4340" s="252"/>
      <c r="P4340" s="252"/>
      <c r="Q4340" s="252"/>
      <c r="R4340" s="252"/>
      <c r="S4340" s="252"/>
      <c r="T4340" s="253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4" t="s">
        <v>153</v>
      </c>
      <c r="AU4340" s="254" t="s">
        <v>79</v>
      </c>
      <c r="AV4340" s="14" t="s">
        <v>79</v>
      </c>
      <c r="AW4340" s="14" t="s">
        <v>31</v>
      </c>
      <c r="AX4340" s="14" t="s">
        <v>69</v>
      </c>
      <c r="AY4340" s="254" t="s">
        <v>142</v>
      </c>
    </row>
    <row r="4341" s="13" customFormat="1">
      <c r="A4341" s="13"/>
      <c r="B4341" s="233"/>
      <c r="C4341" s="234"/>
      <c r="D4341" s="235" t="s">
        <v>153</v>
      </c>
      <c r="E4341" s="236" t="s">
        <v>19</v>
      </c>
      <c r="F4341" s="237" t="s">
        <v>587</v>
      </c>
      <c r="G4341" s="234"/>
      <c r="H4341" s="236" t="s">
        <v>19</v>
      </c>
      <c r="I4341" s="238"/>
      <c r="J4341" s="234"/>
      <c r="K4341" s="234"/>
      <c r="L4341" s="239"/>
      <c r="M4341" s="240"/>
      <c r="N4341" s="241"/>
      <c r="O4341" s="241"/>
      <c r="P4341" s="241"/>
      <c r="Q4341" s="241"/>
      <c r="R4341" s="241"/>
      <c r="S4341" s="241"/>
      <c r="T4341" s="242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3" t="s">
        <v>153</v>
      </c>
      <c r="AU4341" s="243" t="s">
        <v>79</v>
      </c>
      <c r="AV4341" s="13" t="s">
        <v>77</v>
      </c>
      <c r="AW4341" s="13" t="s">
        <v>31</v>
      </c>
      <c r="AX4341" s="13" t="s">
        <v>69</v>
      </c>
      <c r="AY4341" s="243" t="s">
        <v>142</v>
      </c>
    </row>
    <row r="4342" s="14" customFormat="1">
      <c r="A4342" s="14"/>
      <c r="B4342" s="244"/>
      <c r="C4342" s="245"/>
      <c r="D4342" s="235" t="s">
        <v>153</v>
      </c>
      <c r="E4342" s="246" t="s">
        <v>19</v>
      </c>
      <c r="F4342" s="247" t="s">
        <v>5899</v>
      </c>
      <c r="G4342" s="245"/>
      <c r="H4342" s="248">
        <v>11.6</v>
      </c>
      <c r="I4342" s="249"/>
      <c r="J4342" s="245"/>
      <c r="K4342" s="245"/>
      <c r="L4342" s="250"/>
      <c r="M4342" s="251"/>
      <c r="N4342" s="252"/>
      <c r="O4342" s="252"/>
      <c r="P4342" s="252"/>
      <c r="Q4342" s="252"/>
      <c r="R4342" s="252"/>
      <c r="S4342" s="252"/>
      <c r="T4342" s="253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4" t="s">
        <v>153</v>
      </c>
      <c r="AU4342" s="254" t="s">
        <v>79</v>
      </c>
      <c r="AV4342" s="14" t="s">
        <v>79</v>
      </c>
      <c r="AW4342" s="14" t="s">
        <v>31</v>
      </c>
      <c r="AX4342" s="14" t="s">
        <v>69</v>
      </c>
      <c r="AY4342" s="254" t="s">
        <v>142</v>
      </c>
    </row>
    <row r="4343" s="14" customFormat="1">
      <c r="A4343" s="14"/>
      <c r="B4343" s="244"/>
      <c r="C4343" s="245"/>
      <c r="D4343" s="235" t="s">
        <v>153</v>
      </c>
      <c r="E4343" s="246" t="s">
        <v>19</v>
      </c>
      <c r="F4343" s="247" t="s">
        <v>5900</v>
      </c>
      <c r="G4343" s="245"/>
      <c r="H4343" s="248">
        <v>8.5399999999999991</v>
      </c>
      <c r="I4343" s="249"/>
      <c r="J4343" s="245"/>
      <c r="K4343" s="245"/>
      <c r="L4343" s="250"/>
      <c r="M4343" s="251"/>
      <c r="N4343" s="252"/>
      <c r="O4343" s="252"/>
      <c r="P4343" s="252"/>
      <c r="Q4343" s="252"/>
      <c r="R4343" s="252"/>
      <c r="S4343" s="252"/>
      <c r="T4343" s="253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4" t="s">
        <v>153</v>
      </c>
      <c r="AU4343" s="254" t="s">
        <v>79</v>
      </c>
      <c r="AV4343" s="14" t="s">
        <v>79</v>
      </c>
      <c r="AW4343" s="14" t="s">
        <v>31</v>
      </c>
      <c r="AX4343" s="14" t="s">
        <v>69</v>
      </c>
      <c r="AY4343" s="254" t="s">
        <v>142</v>
      </c>
    </row>
    <row r="4344" s="13" customFormat="1">
      <c r="A4344" s="13"/>
      <c r="B4344" s="233"/>
      <c r="C4344" s="234"/>
      <c r="D4344" s="235" t="s">
        <v>153</v>
      </c>
      <c r="E4344" s="236" t="s">
        <v>19</v>
      </c>
      <c r="F4344" s="237" t="s">
        <v>525</v>
      </c>
      <c r="G4344" s="234"/>
      <c r="H4344" s="236" t="s">
        <v>19</v>
      </c>
      <c r="I4344" s="238"/>
      <c r="J4344" s="234"/>
      <c r="K4344" s="234"/>
      <c r="L4344" s="239"/>
      <c r="M4344" s="240"/>
      <c r="N4344" s="241"/>
      <c r="O4344" s="241"/>
      <c r="P4344" s="241"/>
      <c r="Q4344" s="241"/>
      <c r="R4344" s="241"/>
      <c r="S4344" s="241"/>
      <c r="T4344" s="242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3" t="s">
        <v>153</v>
      </c>
      <c r="AU4344" s="243" t="s">
        <v>79</v>
      </c>
      <c r="AV4344" s="13" t="s">
        <v>77</v>
      </c>
      <c r="AW4344" s="13" t="s">
        <v>31</v>
      </c>
      <c r="AX4344" s="13" t="s">
        <v>69</v>
      </c>
      <c r="AY4344" s="243" t="s">
        <v>142</v>
      </c>
    </row>
    <row r="4345" s="14" customFormat="1">
      <c r="A4345" s="14"/>
      <c r="B4345" s="244"/>
      <c r="C4345" s="245"/>
      <c r="D4345" s="235" t="s">
        <v>153</v>
      </c>
      <c r="E4345" s="246" t="s">
        <v>19</v>
      </c>
      <c r="F4345" s="247" t="s">
        <v>5901</v>
      </c>
      <c r="G4345" s="245"/>
      <c r="H4345" s="248">
        <v>22.858000000000001</v>
      </c>
      <c r="I4345" s="249"/>
      <c r="J4345" s="245"/>
      <c r="K4345" s="245"/>
      <c r="L4345" s="250"/>
      <c r="M4345" s="251"/>
      <c r="N4345" s="252"/>
      <c r="O4345" s="252"/>
      <c r="P4345" s="252"/>
      <c r="Q4345" s="252"/>
      <c r="R4345" s="252"/>
      <c r="S4345" s="252"/>
      <c r="T4345" s="253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54" t="s">
        <v>153</v>
      </c>
      <c r="AU4345" s="254" t="s">
        <v>79</v>
      </c>
      <c r="AV4345" s="14" t="s">
        <v>79</v>
      </c>
      <c r="AW4345" s="14" t="s">
        <v>31</v>
      </c>
      <c r="AX4345" s="14" t="s">
        <v>69</v>
      </c>
      <c r="AY4345" s="254" t="s">
        <v>142</v>
      </c>
    </row>
    <row r="4346" s="14" customFormat="1">
      <c r="A4346" s="14"/>
      <c r="B4346" s="244"/>
      <c r="C4346" s="245"/>
      <c r="D4346" s="235" t="s">
        <v>153</v>
      </c>
      <c r="E4346" s="246" t="s">
        <v>19</v>
      </c>
      <c r="F4346" s="247" t="s">
        <v>2470</v>
      </c>
      <c r="G4346" s="245"/>
      <c r="H4346" s="248">
        <v>4.2030000000000003</v>
      </c>
      <c r="I4346" s="249"/>
      <c r="J4346" s="245"/>
      <c r="K4346" s="245"/>
      <c r="L4346" s="250"/>
      <c r="M4346" s="251"/>
      <c r="N4346" s="252"/>
      <c r="O4346" s="252"/>
      <c r="P4346" s="252"/>
      <c r="Q4346" s="252"/>
      <c r="R4346" s="252"/>
      <c r="S4346" s="252"/>
      <c r="T4346" s="253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4" t="s">
        <v>153</v>
      </c>
      <c r="AU4346" s="254" t="s">
        <v>79</v>
      </c>
      <c r="AV4346" s="14" t="s">
        <v>79</v>
      </c>
      <c r="AW4346" s="14" t="s">
        <v>31</v>
      </c>
      <c r="AX4346" s="14" t="s">
        <v>69</v>
      </c>
      <c r="AY4346" s="254" t="s">
        <v>142</v>
      </c>
    </row>
    <row r="4347" s="13" customFormat="1">
      <c r="A4347" s="13"/>
      <c r="B4347" s="233"/>
      <c r="C4347" s="234"/>
      <c r="D4347" s="235" t="s">
        <v>153</v>
      </c>
      <c r="E4347" s="236" t="s">
        <v>19</v>
      </c>
      <c r="F4347" s="237" t="s">
        <v>2416</v>
      </c>
      <c r="G4347" s="234"/>
      <c r="H4347" s="236" t="s">
        <v>19</v>
      </c>
      <c r="I4347" s="238"/>
      <c r="J4347" s="234"/>
      <c r="K4347" s="234"/>
      <c r="L4347" s="239"/>
      <c r="M4347" s="240"/>
      <c r="N4347" s="241"/>
      <c r="O4347" s="241"/>
      <c r="P4347" s="241"/>
      <c r="Q4347" s="241"/>
      <c r="R4347" s="241"/>
      <c r="S4347" s="241"/>
      <c r="T4347" s="242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3" t="s">
        <v>153</v>
      </c>
      <c r="AU4347" s="243" t="s">
        <v>79</v>
      </c>
      <c r="AV4347" s="13" t="s">
        <v>77</v>
      </c>
      <c r="AW4347" s="13" t="s">
        <v>31</v>
      </c>
      <c r="AX4347" s="13" t="s">
        <v>69</v>
      </c>
      <c r="AY4347" s="243" t="s">
        <v>142</v>
      </c>
    </row>
    <row r="4348" s="14" customFormat="1">
      <c r="A4348" s="14"/>
      <c r="B4348" s="244"/>
      <c r="C4348" s="245"/>
      <c r="D4348" s="235" t="s">
        <v>153</v>
      </c>
      <c r="E4348" s="246" t="s">
        <v>19</v>
      </c>
      <c r="F4348" s="247" t="s">
        <v>5902</v>
      </c>
      <c r="G4348" s="245"/>
      <c r="H4348" s="248">
        <v>27.140000000000001</v>
      </c>
      <c r="I4348" s="249"/>
      <c r="J4348" s="245"/>
      <c r="K4348" s="245"/>
      <c r="L4348" s="250"/>
      <c r="M4348" s="251"/>
      <c r="N4348" s="252"/>
      <c r="O4348" s="252"/>
      <c r="P4348" s="252"/>
      <c r="Q4348" s="252"/>
      <c r="R4348" s="252"/>
      <c r="S4348" s="252"/>
      <c r="T4348" s="253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T4348" s="254" t="s">
        <v>153</v>
      </c>
      <c r="AU4348" s="254" t="s">
        <v>79</v>
      </c>
      <c r="AV4348" s="14" t="s">
        <v>79</v>
      </c>
      <c r="AW4348" s="14" t="s">
        <v>31</v>
      </c>
      <c r="AX4348" s="14" t="s">
        <v>69</v>
      </c>
      <c r="AY4348" s="254" t="s">
        <v>142</v>
      </c>
    </row>
    <row r="4349" s="14" customFormat="1">
      <c r="A4349" s="14"/>
      <c r="B4349" s="244"/>
      <c r="C4349" s="245"/>
      <c r="D4349" s="235" t="s">
        <v>153</v>
      </c>
      <c r="E4349" s="246" t="s">
        <v>19</v>
      </c>
      <c r="F4349" s="247" t="s">
        <v>5903</v>
      </c>
      <c r="G4349" s="245"/>
      <c r="H4349" s="248">
        <v>13.699999999999999</v>
      </c>
      <c r="I4349" s="249"/>
      <c r="J4349" s="245"/>
      <c r="K4349" s="245"/>
      <c r="L4349" s="250"/>
      <c r="M4349" s="251"/>
      <c r="N4349" s="252"/>
      <c r="O4349" s="252"/>
      <c r="P4349" s="252"/>
      <c r="Q4349" s="252"/>
      <c r="R4349" s="252"/>
      <c r="S4349" s="252"/>
      <c r="T4349" s="253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4" t="s">
        <v>153</v>
      </c>
      <c r="AU4349" s="254" t="s">
        <v>79</v>
      </c>
      <c r="AV4349" s="14" t="s">
        <v>79</v>
      </c>
      <c r="AW4349" s="14" t="s">
        <v>31</v>
      </c>
      <c r="AX4349" s="14" t="s">
        <v>69</v>
      </c>
      <c r="AY4349" s="254" t="s">
        <v>142</v>
      </c>
    </row>
    <row r="4350" s="13" customFormat="1">
      <c r="A4350" s="13"/>
      <c r="B4350" s="233"/>
      <c r="C4350" s="234"/>
      <c r="D4350" s="235" t="s">
        <v>153</v>
      </c>
      <c r="E4350" s="236" t="s">
        <v>19</v>
      </c>
      <c r="F4350" s="237" t="s">
        <v>2473</v>
      </c>
      <c r="G4350" s="234"/>
      <c r="H4350" s="236" t="s">
        <v>19</v>
      </c>
      <c r="I4350" s="238"/>
      <c r="J4350" s="234"/>
      <c r="K4350" s="234"/>
      <c r="L4350" s="239"/>
      <c r="M4350" s="240"/>
      <c r="N4350" s="241"/>
      <c r="O4350" s="241"/>
      <c r="P4350" s="241"/>
      <c r="Q4350" s="241"/>
      <c r="R4350" s="241"/>
      <c r="S4350" s="241"/>
      <c r="T4350" s="242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3" t="s">
        <v>153</v>
      </c>
      <c r="AU4350" s="243" t="s">
        <v>79</v>
      </c>
      <c r="AV4350" s="13" t="s">
        <v>77</v>
      </c>
      <c r="AW4350" s="13" t="s">
        <v>31</v>
      </c>
      <c r="AX4350" s="13" t="s">
        <v>69</v>
      </c>
      <c r="AY4350" s="243" t="s">
        <v>142</v>
      </c>
    </row>
    <row r="4351" s="14" customFormat="1">
      <c r="A4351" s="14"/>
      <c r="B4351" s="244"/>
      <c r="C4351" s="245"/>
      <c r="D4351" s="235" t="s">
        <v>153</v>
      </c>
      <c r="E4351" s="246" t="s">
        <v>19</v>
      </c>
      <c r="F4351" s="247" t="s">
        <v>5904</v>
      </c>
      <c r="G4351" s="245"/>
      <c r="H4351" s="248">
        <v>6.3179999999999996</v>
      </c>
      <c r="I4351" s="249"/>
      <c r="J4351" s="245"/>
      <c r="K4351" s="245"/>
      <c r="L4351" s="250"/>
      <c r="M4351" s="251"/>
      <c r="N4351" s="252"/>
      <c r="O4351" s="252"/>
      <c r="P4351" s="252"/>
      <c r="Q4351" s="252"/>
      <c r="R4351" s="252"/>
      <c r="S4351" s="252"/>
      <c r="T4351" s="253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4" t="s">
        <v>153</v>
      </c>
      <c r="AU4351" s="254" t="s">
        <v>79</v>
      </c>
      <c r="AV4351" s="14" t="s">
        <v>79</v>
      </c>
      <c r="AW4351" s="14" t="s">
        <v>31</v>
      </c>
      <c r="AX4351" s="14" t="s">
        <v>69</v>
      </c>
      <c r="AY4351" s="254" t="s">
        <v>142</v>
      </c>
    </row>
    <row r="4352" s="14" customFormat="1">
      <c r="A4352" s="14"/>
      <c r="B4352" s="244"/>
      <c r="C4352" s="245"/>
      <c r="D4352" s="235" t="s">
        <v>153</v>
      </c>
      <c r="E4352" s="246" t="s">
        <v>19</v>
      </c>
      <c r="F4352" s="247" t="s">
        <v>2475</v>
      </c>
      <c r="G4352" s="245"/>
      <c r="H4352" s="248">
        <v>1.8480000000000001</v>
      </c>
      <c r="I4352" s="249"/>
      <c r="J4352" s="245"/>
      <c r="K4352" s="245"/>
      <c r="L4352" s="250"/>
      <c r="M4352" s="251"/>
      <c r="N4352" s="252"/>
      <c r="O4352" s="252"/>
      <c r="P4352" s="252"/>
      <c r="Q4352" s="252"/>
      <c r="R4352" s="252"/>
      <c r="S4352" s="252"/>
      <c r="T4352" s="253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4" t="s">
        <v>153</v>
      </c>
      <c r="AU4352" s="254" t="s">
        <v>79</v>
      </c>
      <c r="AV4352" s="14" t="s">
        <v>79</v>
      </c>
      <c r="AW4352" s="14" t="s">
        <v>31</v>
      </c>
      <c r="AX4352" s="14" t="s">
        <v>69</v>
      </c>
      <c r="AY4352" s="254" t="s">
        <v>142</v>
      </c>
    </row>
    <row r="4353" s="14" customFormat="1">
      <c r="A4353" s="14"/>
      <c r="B4353" s="244"/>
      <c r="C4353" s="245"/>
      <c r="D4353" s="235" t="s">
        <v>153</v>
      </c>
      <c r="E4353" s="246" t="s">
        <v>19</v>
      </c>
      <c r="F4353" s="247" t="s">
        <v>5905</v>
      </c>
      <c r="G4353" s="245"/>
      <c r="H4353" s="248">
        <v>7.2999999999999998</v>
      </c>
      <c r="I4353" s="249"/>
      <c r="J4353" s="245"/>
      <c r="K4353" s="245"/>
      <c r="L4353" s="250"/>
      <c r="M4353" s="251"/>
      <c r="N4353" s="252"/>
      <c r="O4353" s="252"/>
      <c r="P4353" s="252"/>
      <c r="Q4353" s="252"/>
      <c r="R4353" s="252"/>
      <c r="S4353" s="252"/>
      <c r="T4353" s="253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4" t="s">
        <v>153</v>
      </c>
      <c r="AU4353" s="254" t="s">
        <v>79</v>
      </c>
      <c r="AV4353" s="14" t="s">
        <v>79</v>
      </c>
      <c r="AW4353" s="14" t="s">
        <v>31</v>
      </c>
      <c r="AX4353" s="14" t="s">
        <v>69</v>
      </c>
      <c r="AY4353" s="254" t="s">
        <v>142</v>
      </c>
    </row>
    <row r="4354" s="13" customFormat="1">
      <c r="A4354" s="13"/>
      <c r="B4354" s="233"/>
      <c r="C4354" s="234"/>
      <c r="D4354" s="235" t="s">
        <v>153</v>
      </c>
      <c r="E4354" s="236" t="s">
        <v>19</v>
      </c>
      <c r="F4354" s="237" t="s">
        <v>2423</v>
      </c>
      <c r="G4354" s="234"/>
      <c r="H4354" s="236" t="s">
        <v>19</v>
      </c>
      <c r="I4354" s="238"/>
      <c r="J4354" s="234"/>
      <c r="K4354" s="234"/>
      <c r="L4354" s="239"/>
      <c r="M4354" s="240"/>
      <c r="N4354" s="241"/>
      <c r="O4354" s="241"/>
      <c r="P4354" s="241"/>
      <c r="Q4354" s="241"/>
      <c r="R4354" s="241"/>
      <c r="S4354" s="241"/>
      <c r="T4354" s="242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3" t="s">
        <v>153</v>
      </c>
      <c r="AU4354" s="243" t="s">
        <v>79</v>
      </c>
      <c r="AV4354" s="13" t="s">
        <v>77</v>
      </c>
      <c r="AW4354" s="13" t="s">
        <v>31</v>
      </c>
      <c r="AX4354" s="13" t="s">
        <v>69</v>
      </c>
      <c r="AY4354" s="243" t="s">
        <v>142</v>
      </c>
    </row>
    <row r="4355" s="14" customFormat="1">
      <c r="A4355" s="14"/>
      <c r="B4355" s="244"/>
      <c r="C4355" s="245"/>
      <c r="D4355" s="235" t="s">
        <v>153</v>
      </c>
      <c r="E4355" s="246" t="s">
        <v>19</v>
      </c>
      <c r="F4355" s="247" t="s">
        <v>2040</v>
      </c>
      <c r="G4355" s="245"/>
      <c r="H4355" s="248">
        <v>6.2000000000000002</v>
      </c>
      <c r="I4355" s="249"/>
      <c r="J4355" s="245"/>
      <c r="K4355" s="245"/>
      <c r="L4355" s="250"/>
      <c r="M4355" s="251"/>
      <c r="N4355" s="252"/>
      <c r="O4355" s="252"/>
      <c r="P4355" s="252"/>
      <c r="Q4355" s="252"/>
      <c r="R4355" s="252"/>
      <c r="S4355" s="252"/>
      <c r="T4355" s="253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4" t="s">
        <v>153</v>
      </c>
      <c r="AU4355" s="254" t="s">
        <v>79</v>
      </c>
      <c r="AV4355" s="14" t="s">
        <v>79</v>
      </c>
      <c r="AW4355" s="14" t="s">
        <v>31</v>
      </c>
      <c r="AX4355" s="14" t="s">
        <v>69</v>
      </c>
      <c r="AY4355" s="254" t="s">
        <v>142</v>
      </c>
    </row>
    <row r="4356" s="14" customFormat="1">
      <c r="A4356" s="14"/>
      <c r="B4356" s="244"/>
      <c r="C4356" s="245"/>
      <c r="D4356" s="235" t="s">
        <v>153</v>
      </c>
      <c r="E4356" s="246" t="s">
        <v>19</v>
      </c>
      <c r="F4356" s="247" t="s">
        <v>2481</v>
      </c>
      <c r="G4356" s="245"/>
      <c r="H4356" s="248">
        <v>3.6960000000000002</v>
      </c>
      <c r="I4356" s="249"/>
      <c r="J4356" s="245"/>
      <c r="K4356" s="245"/>
      <c r="L4356" s="250"/>
      <c r="M4356" s="251"/>
      <c r="N4356" s="252"/>
      <c r="O4356" s="252"/>
      <c r="P4356" s="252"/>
      <c r="Q4356" s="252"/>
      <c r="R4356" s="252"/>
      <c r="S4356" s="252"/>
      <c r="T4356" s="253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4" t="s">
        <v>153</v>
      </c>
      <c r="AU4356" s="254" t="s">
        <v>79</v>
      </c>
      <c r="AV4356" s="14" t="s">
        <v>79</v>
      </c>
      <c r="AW4356" s="14" t="s">
        <v>31</v>
      </c>
      <c r="AX4356" s="14" t="s">
        <v>69</v>
      </c>
      <c r="AY4356" s="254" t="s">
        <v>142</v>
      </c>
    </row>
    <row r="4357" s="14" customFormat="1">
      <c r="A4357" s="14"/>
      <c r="B4357" s="244"/>
      <c r="C4357" s="245"/>
      <c r="D4357" s="235" t="s">
        <v>153</v>
      </c>
      <c r="E4357" s="246" t="s">
        <v>19</v>
      </c>
      <c r="F4357" s="247" t="s">
        <v>2482</v>
      </c>
      <c r="G4357" s="245"/>
      <c r="H4357" s="248">
        <v>11.890000000000001</v>
      </c>
      <c r="I4357" s="249"/>
      <c r="J4357" s="245"/>
      <c r="K4357" s="245"/>
      <c r="L4357" s="250"/>
      <c r="M4357" s="251"/>
      <c r="N4357" s="252"/>
      <c r="O4357" s="252"/>
      <c r="P4357" s="252"/>
      <c r="Q4357" s="252"/>
      <c r="R4357" s="252"/>
      <c r="S4357" s="252"/>
      <c r="T4357" s="253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4" t="s">
        <v>153</v>
      </c>
      <c r="AU4357" s="254" t="s">
        <v>79</v>
      </c>
      <c r="AV4357" s="14" t="s">
        <v>79</v>
      </c>
      <c r="AW4357" s="14" t="s">
        <v>31</v>
      </c>
      <c r="AX4357" s="14" t="s">
        <v>69</v>
      </c>
      <c r="AY4357" s="254" t="s">
        <v>142</v>
      </c>
    </row>
    <row r="4358" s="13" customFormat="1">
      <c r="A4358" s="13"/>
      <c r="B4358" s="233"/>
      <c r="C4358" s="234"/>
      <c r="D4358" s="235" t="s">
        <v>153</v>
      </c>
      <c r="E4358" s="236" t="s">
        <v>19</v>
      </c>
      <c r="F4358" s="237" t="s">
        <v>2486</v>
      </c>
      <c r="G4358" s="234"/>
      <c r="H4358" s="236" t="s">
        <v>19</v>
      </c>
      <c r="I4358" s="238"/>
      <c r="J4358" s="234"/>
      <c r="K4358" s="234"/>
      <c r="L4358" s="239"/>
      <c r="M4358" s="240"/>
      <c r="N4358" s="241"/>
      <c r="O4358" s="241"/>
      <c r="P4358" s="241"/>
      <c r="Q4358" s="241"/>
      <c r="R4358" s="241"/>
      <c r="S4358" s="241"/>
      <c r="T4358" s="242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3" t="s">
        <v>153</v>
      </c>
      <c r="AU4358" s="243" t="s">
        <v>79</v>
      </c>
      <c r="AV4358" s="13" t="s">
        <v>77</v>
      </c>
      <c r="AW4358" s="13" t="s">
        <v>31</v>
      </c>
      <c r="AX4358" s="13" t="s">
        <v>69</v>
      </c>
      <c r="AY4358" s="243" t="s">
        <v>142</v>
      </c>
    </row>
    <row r="4359" s="14" customFormat="1">
      <c r="A4359" s="14"/>
      <c r="B4359" s="244"/>
      <c r="C4359" s="245"/>
      <c r="D4359" s="235" t="s">
        <v>153</v>
      </c>
      <c r="E4359" s="246" t="s">
        <v>19</v>
      </c>
      <c r="F4359" s="247" t="s">
        <v>2487</v>
      </c>
      <c r="G4359" s="245"/>
      <c r="H4359" s="248">
        <v>11.34</v>
      </c>
      <c r="I4359" s="249"/>
      <c r="J4359" s="245"/>
      <c r="K4359" s="245"/>
      <c r="L4359" s="250"/>
      <c r="M4359" s="251"/>
      <c r="N4359" s="252"/>
      <c r="O4359" s="252"/>
      <c r="P4359" s="252"/>
      <c r="Q4359" s="252"/>
      <c r="R4359" s="252"/>
      <c r="S4359" s="252"/>
      <c r="T4359" s="253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4" t="s">
        <v>153</v>
      </c>
      <c r="AU4359" s="254" t="s">
        <v>79</v>
      </c>
      <c r="AV4359" s="14" t="s">
        <v>79</v>
      </c>
      <c r="AW4359" s="14" t="s">
        <v>31</v>
      </c>
      <c r="AX4359" s="14" t="s">
        <v>69</v>
      </c>
      <c r="AY4359" s="254" t="s">
        <v>142</v>
      </c>
    </row>
    <row r="4360" s="14" customFormat="1">
      <c r="A4360" s="14"/>
      <c r="B4360" s="244"/>
      <c r="C4360" s="245"/>
      <c r="D4360" s="235" t="s">
        <v>153</v>
      </c>
      <c r="E4360" s="246" t="s">
        <v>19</v>
      </c>
      <c r="F4360" s="247" t="s">
        <v>2488</v>
      </c>
      <c r="G4360" s="245"/>
      <c r="H4360" s="248">
        <v>3.6960000000000002</v>
      </c>
      <c r="I4360" s="249"/>
      <c r="J4360" s="245"/>
      <c r="K4360" s="245"/>
      <c r="L4360" s="250"/>
      <c r="M4360" s="251"/>
      <c r="N4360" s="252"/>
      <c r="O4360" s="252"/>
      <c r="P4360" s="252"/>
      <c r="Q4360" s="252"/>
      <c r="R4360" s="252"/>
      <c r="S4360" s="252"/>
      <c r="T4360" s="253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4" t="s">
        <v>153</v>
      </c>
      <c r="AU4360" s="254" t="s">
        <v>79</v>
      </c>
      <c r="AV4360" s="14" t="s">
        <v>79</v>
      </c>
      <c r="AW4360" s="14" t="s">
        <v>31</v>
      </c>
      <c r="AX4360" s="14" t="s">
        <v>69</v>
      </c>
      <c r="AY4360" s="254" t="s">
        <v>142</v>
      </c>
    </row>
    <row r="4361" s="16" customFormat="1">
      <c r="A4361" s="16"/>
      <c r="B4361" s="266"/>
      <c r="C4361" s="267"/>
      <c r="D4361" s="235" t="s">
        <v>153</v>
      </c>
      <c r="E4361" s="268" t="s">
        <v>19</v>
      </c>
      <c r="F4361" s="269" t="s">
        <v>214</v>
      </c>
      <c r="G4361" s="267"/>
      <c r="H4361" s="270">
        <v>228.74500000000001</v>
      </c>
      <c r="I4361" s="271"/>
      <c r="J4361" s="267"/>
      <c r="K4361" s="267"/>
      <c r="L4361" s="272"/>
      <c r="M4361" s="273"/>
      <c r="N4361" s="274"/>
      <c r="O4361" s="274"/>
      <c r="P4361" s="274"/>
      <c r="Q4361" s="274"/>
      <c r="R4361" s="274"/>
      <c r="S4361" s="274"/>
      <c r="T4361" s="275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T4361" s="276" t="s">
        <v>153</v>
      </c>
      <c r="AU4361" s="276" t="s">
        <v>79</v>
      </c>
      <c r="AV4361" s="16" t="s">
        <v>163</v>
      </c>
      <c r="AW4361" s="16" t="s">
        <v>31</v>
      </c>
      <c r="AX4361" s="16" t="s">
        <v>69</v>
      </c>
      <c r="AY4361" s="276" t="s">
        <v>142</v>
      </c>
    </row>
    <row r="4362" s="13" customFormat="1">
      <c r="A4362" s="13"/>
      <c r="B4362" s="233"/>
      <c r="C4362" s="234"/>
      <c r="D4362" s="235" t="s">
        <v>153</v>
      </c>
      <c r="E4362" s="236" t="s">
        <v>19</v>
      </c>
      <c r="F4362" s="237" t="s">
        <v>542</v>
      </c>
      <c r="G4362" s="234"/>
      <c r="H4362" s="236" t="s">
        <v>19</v>
      </c>
      <c r="I4362" s="238"/>
      <c r="J4362" s="234"/>
      <c r="K4362" s="234"/>
      <c r="L4362" s="239"/>
      <c r="M4362" s="240"/>
      <c r="N4362" s="241"/>
      <c r="O4362" s="241"/>
      <c r="P4362" s="241"/>
      <c r="Q4362" s="241"/>
      <c r="R4362" s="241"/>
      <c r="S4362" s="241"/>
      <c r="T4362" s="242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3" t="s">
        <v>153</v>
      </c>
      <c r="AU4362" s="243" t="s">
        <v>79</v>
      </c>
      <c r="AV4362" s="13" t="s">
        <v>77</v>
      </c>
      <c r="AW4362" s="13" t="s">
        <v>31</v>
      </c>
      <c r="AX4362" s="13" t="s">
        <v>69</v>
      </c>
      <c r="AY4362" s="243" t="s">
        <v>142</v>
      </c>
    </row>
    <row r="4363" s="13" customFormat="1">
      <c r="A4363" s="13"/>
      <c r="B4363" s="233"/>
      <c r="C4363" s="234"/>
      <c r="D4363" s="235" t="s">
        <v>153</v>
      </c>
      <c r="E4363" s="236" t="s">
        <v>19</v>
      </c>
      <c r="F4363" s="237" t="s">
        <v>2489</v>
      </c>
      <c r="G4363" s="234"/>
      <c r="H4363" s="236" t="s">
        <v>19</v>
      </c>
      <c r="I4363" s="238"/>
      <c r="J4363" s="234"/>
      <c r="K4363" s="234"/>
      <c r="L4363" s="239"/>
      <c r="M4363" s="240"/>
      <c r="N4363" s="241"/>
      <c r="O4363" s="241"/>
      <c r="P4363" s="241"/>
      <c r="Q4363" s="241"/>
      <c r="R4363" s="241"/>
      <c r="S4363" s="241"/>
      <c r="T4363" s="242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43" t="s">
        <v>153</v>
      </c>
      <c r="AU4363" s="243" t="s">
        <v>79</v>
      </c>
      <c r="AV4363" s="13" t="s">
        <v>77</v>
      </c>
      <c r="AW4363" s="13" t="s">
        <v>31</v>
      </c>
      <c r="AX4363" s="13" t="s">
        <v>69</v>
      </c>
      <c r="AY4363" s="243" t="s">
        <v>142</v>
      </c>
    </row>
    <row r="4364" s="14" customFormat="1">
      <c r="A4364" s="14"/>
      <c r="B4364" s="244"/>
      <c r="C4364" s="245"/>
      <c r="D4364" s="235" t="s">
        <v>153</v>
      </c>
      <c r="E4364" s="246" t="s">
        <v>19</v>
      </c>
      <c r="F4364" s="247" t="s">
        <v>5906</v>
      </c>
      <c r="G4364" s="245"/>
      <c r="H4364" s="248">
        <v>21.103999999999999</v>
      </c>
      <c r="I4364" s="249"/>
      <c r="J4364" s="245"/>
      <c r="K4364" s="245"/>
      <c r="L4364" s="250"/>
      <c r="M4364" s="251"/>
      <c r="N4364" s="252"/>
      <c r="O4364" s="252"/>
      <c r="P4364" s="252"/>
      <c r="Q4364" s="252"/>
      <c r="R4364" s="252"/>
      <c r="S4364" s="252"/>
      <c r="T4364" s="253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4" t="s">
        <v>153</v>
      </c>
      <c r="AU4364" s="254" t="s">
        <v>79</v>
      </c>
      <c r="AV4364" s="14" t="s">
        <v>79</v>
      </c>
      <c r="AW4364" s="14" t="s">
        <v>31</v>
      </c>
      <c r="AX4364" s="14" t="s">
        <v>69</v>
      </c>
      <c r="AY4364" s="254" t="s">
        <v>142</v>
      </c>
    </row>
    <row r="4365" s="13" customFormat="1">
      <c r="A4365" s="13"/>
      <c r="B4365" s="233"/>
      <c r="C4365" s="234"/>
      <c r="D4365" s="235" t="s">
        <v>153</v>
      </c>
      <c r="E4365" s="236" t="s">
        <v>19</v>
      </c>
      <c r="F4365" s="237" t="s">
        <v>2492</v>
      </c>
      <c r="G4365" s="234"/>
      <c r="H4365" s="236" t="s">
        <v>19</v>
      </c>
      <c r="I4365" s="238"/>
      <c r="J4365" s="234"/>
      <c r="K4365" s="234"/>
      <c r="L4365" s="239"/>
      <c r="M4365" s="240"/>
      <c r="N4365" s="241"/>
      <c r="O4365" s="241"/>
      <c r="P4365" s="241"/>
      <c r="Q4365" s="241"/>
      <c r="R4365" s="241"/>
      <c r="S4365" s="241"/>
      <c r="T4365" s="242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3" t="s">
        <v>153</v>
      </c>
      <c r="AU4365" s="243" t="s">
        <v>79</v>
      </c>
      <c r="AV4365" s="13" t="s">
        <v>77</v>
      </c>
      <c r="AW4365" s="13" t="s">
        <v>31</v>
      </c>
      <c r="AX4365" s="13" t="s">
        <v>69</v>
      </c>
      <c r="AY4365" s="243" t="s">
        <v>142</v>
      </c>
    </row>
    <row r="4366" s="14" customFormat="1">
      <c r="A4366" s="14"/>
      <c r="B4366" s="244"/>
      <c r="C4366" s="245"/>
      <c r="D4366" s="235" t="s">
        <v>153</v>
      </c>
      <c r="E4366" s="246" t="s">
        <v>19</v>
      </c>
      <c r="F4366" s="247" t="s">
        <v>5907</v>
      </c>
      <c r="G4366" s="245"/>
      <c r="H4366" s="248">
        <v>3.0840000000000001</v>
      </c>
      <c r="I4366" s="249"/>
      <c r="J4366" s="245"/>
      <c r="K4366" s="245"/>
      <c r="L4366" s="250"/>
      <c r="M4366" s="251"/>
      <c r="N4366" s="252"/>
      <c r="O4366" s="252"/>
      <c r="P4366" s="252"/>
      <c r="Q4366" s="252"/>
      <c r="R4366" s="252"/>
      <c r="S4366" s="252"/>
      <c r="T4366" s="253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4" t="s">
        <v>153</v>
      </c>
      <c r="AU4366" s="254" t="s">
        <v>79</v>
      </c>
      <c r="AV4366" s="14" t="s">
        <v>79</v>
      </c>
      <c r="AW4366" s="14" t="s">
        <v>31</v>
      </c>
      <c r="AX4366" s="14" t="s">
        <v>69</v>
      </c>
      <c r="AY4366" s="254" t="s">
        <v>142</v>
      </c>
    </row>
    <row r="4367" s="13" customFormat="1">
      <c r="A4367" s="13"/>
      <c r="B4367" s="233"/>
      <c r="C4367" s="234"/>
      <c r="D4367" s="235" t="s">
        <v>153</v>
      </c>
      <c r="E4367" s="236" t="s">
        <v>19</v>
      </c>
      <c r="F4367" s="237" t="s">
        <v>1222</v>
      </c>
      <c r="G4367" s="234"/>
      <c r="H4367" s="236" t="s">
        <v>19</v>
      </c>
      <c r="I4367" s="238"/>
      <c r="J4367" s="234"/>
      <c r="K4367" s="234"/>
      <c r="L4367" s="239"/>
      <c r="M4367" s="240"/>
      <c r="N4367" s="241"/>
      <c r="O4367" s="241"/>
      <c r="P4367" s="241"/>
      <c r="Q4367" s="241"/>
      <c r="R4367" s="241"/>
      <c r="S4367" s="241"/>
      <c r="T4367" s="242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3" t="s">
        <v>153</v>
      </c>
      <c r="AU4367" s="243" t="s">
        <v>79</v>
      </c>
      <c r="AV4367" s="13" t="s">
        <v>77</v>
      </c>
      <c r="AW4367" s="13" t="s">
        <v>31</v>
      </c>
      <c r="AX4367" s="13" t="s">
        <v>69</v>
      </c>
      <c r="AY4367" s="243" t="s">
        <v>142</v>
      </c>
    </row>
    <row r="4368" s="14" customFormat="1">
      <c r="A4368" s="14"/>
      <c r="B4368" s="244"/>
      <c r="C4368" s="245"/>
      <c r="D4368" s="235" t="s">
        <v>153</v>
      </c>
      <c r="E4368" s="246" t="s">
        <v>19</v>
      </c>
      <c r="F4368" s="247" t="s">
        <v>5908</v>
      </c>
      <c r="G4368" s="245"/>
      <c r="H4368" s="248">
        <v>13.949999999999999</v>
      </c>
      <c r="I4368" s="249"/>
      <c r="J4368" s="245"/>
      <c r="K4368" s="245"/>
      <c r="L4368" s="250"/>
      <c r="M4368" s="251"/>
      <c r="N4368" s="252"/>
      <c r="O4368" s="252"/>
      <c r="P4368" s="252"/>
      <c r="Q4368" s="252"/>
      <c r="R4368" s="252"/>
      <c r="S4368" s="252"/>
      <c r="T4368" s="253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4" t="s">
        <v>153</v>
      </c>
      <c r="AU4368" s="254" t="s">
        <v>79</v>
      </c>
      <c r="AV4368" s="14" t="s">
        <v>79</v>
      </c>
      <c r="AW4368" s="14" t="s">
        <v>31</v>
      </c>
      <c r="AX4368" s="14" t="s">
        <v>69</v>
      </c>
      <c r="AY4368" s="254" t="s">
        <v>142</v>
      </c>
    </row>
    <row r="4369" s="14" customFormat="1">
      <c r="A4369" s="14"/>
      <c r="B4369" s="244"/>
      <c r="C4369" s="245"/>
      <c r="D4369" s="235" t="s">
        <v>153</v>
      </c>
      <c r="E4369" s="246" t="s">
        <v>19</v>
      </c>
      <c r="F4369" s="247" t="s">
        <v>5909</v>
      </c>
      <c r="G4369" s="245"/>
      <c r="H4369" s="248">
        <v>14.576000000000001</v>
      </c>
      <c r="I4369" s="249"/>
      <c r="J4369" s="245"/>
      <c r="K4369" s="245"/>
      <c r="L4369" s="250"/>
      <c r="M4369" s="251"/>
      <c r="N4369" s="252"/>
      <c r="O4369" s="252"/>
      <c r="P4369" s="252"/>
      <c r="Q4369" s="252"/>
      <c r="R4369" s="252"/>
      <c r="S4369" s="252"/>
      <c r="T4369" s="253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4" t="s">
        <v>153</v>
      </c>
      <c r="AU4369" s="254" t="s">
        <v>79</v>
      </c>
      <c r="AV4369" s="14" t="s">
        <v>79</v>
      </c>
      <c r="AW4369" s="14" t="s">
        <v>31</v>
      </c>
      <c r="AX4369" s="14" t="s">
        <v>69</v>
      </c>
      <c r="AY4369" s="254" t="s">
        <v>142</v>
      </c>
    </row>
    <row r="4370" s="13" customFormat="1">
      <c r="A4370" s="13"/>
      <c r="B4370" s="233"/>
      <c r="C4370" s="234"/>
      <c r="D4370" s="235" t="s">
        <v>153</v>
      </c>
      <c r="E4370" s="236" t="s">
        <v>19</v>
      </c>
      <c r="F4370" s="237" t="s">
        <v>1225</v>
      </c>
      <c r="G4370" s="234"/>
      <c r="H4370" s="236" t="s">
        <v>19</v>
      </c>
      <c r="I4370" s="238"/>
      <c r="J4370" s="234"/>
      <c r="K4370" s="234"/>
      <c r="L4370" s="239"/>
      <c r="M4370" s="240"/>
      <c r="N4370" s="241"/>
      <c r="O4370" s="241"/>
      <c r="P4370" s="241"/>
      <c r="Q4370" s="241"/>
      <c r="R4370" s="241"/>
      <c r="S4370" s="241"/>
      <c r="T4370" s="242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3" t="s">
        <v>153</v>
      </c>
      <c r="AU4370" s="243" t="s">
        <v>79</v>
      </c>
      <c r="AV4370" s="13" t="s">
        <v>77</v>
      </c>
      <c r="AW4370" s="13" t="s">
        <v>31</v>
      </c>
      <c r="AX4370" s="13" t="s">
        <v>69</v>
      </c>
      <c r="AY4370" s="243" t="s">
        <v>142</v>
      </c>
    </row>
    <row r="4371" s="14" customFormat="1">
      <c r="A4371" s="14"/>
      <c r="B4371" s="244"/>
      <c r="C4371" s="245"/>
      <c r="D4371" s="235" t="s">
        <v>153</v>
      </c>
      <c r="E4371" s="246" t="s">
        <v>19</v>
      </c>
      <c r="F4371" s="247" t="s">
        <v>5910</v>
      </c>
      <c r="G4371" s="245"/>
      <c r="H4371" s="248">
        <v>19.609999999999999</v>
      </c>
      <c r="I4371" s="249"/>
      <c r="J4371" s="245"/>
      <c r="K4371" s="245"/>
      <c r="L4371" s="250"/>
      <c r="M4371" s="251"/>
      <c r="N4371" s="252"/>
      <c r="O4371" s="252"/>
      <c r="P4371" s="252"/>
      <c r="Q4371" s="252"/>
      <c r="R4371" s="252"/>
      <c r="S4371" s="252"/>
      <c r="T4371" s="253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4" t="s">
        <v>153</v>
      </c>
      <c r="AU4371" s="254" t="s">
        <v>79</v>
      </c>
      <c r="AV4371" s="14" t="s">
        <v>79</v>
      </c>
      <c r="AW4371" s="14" t="s">
        <v>31</v>
      </c>
      <c r="AX4371" s="14" t="s">
        <v>69</v>
      </c>
      <c r="AY4371" s="254" t="s">
        <v>142</v>
      </c>
    </row>
    <row r="4372" s="14" customFormat="1">
      <c r="A4372" s="14"/>
      <c r="B4372" s="244"/>
      <c r="C4372" s="245"/>
      <c r="D4372" s="235" t="s">
        <v>153</v>
      </c>
      <c r="E4372" s="246" t="s">
        <v>19</v>
      </c>
      <c r="F4372" s="247" t="s">
        <v>5911</v>
      </c>
      <c r="G4372" s="245"/>
      <c r="H4372" s="248">
        <v>16.399999999999999</v>
      </c>
      <c r="I4372" s="249"/>
      <c r="J4372" s="245"/>
      <c r="K4372" s="245"/>
      <c r="L4372" s="250"/>
      <c r="M4372" s="251"/>
      <c r="N4372" s="252"/>
      <c r="O4372" s="252"/>
      <c r="P4372" s="252"/>
      <c r="Q4372" s="252"/>
      <c r="R4372" s="252"/>
      <c r="S4372" s="252"/>
      <c r="T4372" s="253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4" t="s">
        <v>153</v>
      </c>
      <c r="AU4372" s="254" t="s">
        <v>79</v>
      </c>
      <c r="AV4372" s="14" t="s">
        <v>79</v>
      </c>
      <c r="AW4372" s="14" t="s">
        <v>31</v>
      </c>
      <c r="AX4372" s="14" t="s">
        <v>69</v>
      </c>
      <c r="AY4372" s="254" t="s">
        <v>142</v>
      </c>
    </row>
    <row r="4373" s="13" customFormat="1">
      <c r="A4373" s="13"/>
      <c r="B4373" s="233"/>
      <c r="C4373" s="234"/>
      <c r="D4373" s="235" t="s">
        <v>153</v>
      </c>
      <c r="E4373" s="236" t="s">
        <v>19</v>
      </c>
      <c r="F4373" s="237" t="s">
        <v>620</v>
      </c>
      <c r="G4373" s="234"/>
      <c r="H4373" s="236" t="s">
        <v>19</v>
      </c>
      <c r="I4373" s="238"/>
      <c r="J4373" s="234"/>
      <c r="K4373" s="234"/>
      <c r="L4373" s="239"/>
      <c r="M4373" s="240"/>
      <c r="N4373" s="241"/>
      <c r="O4373" s="241"/>
      <c r="P4373" s="241"/>
      <c r="Q4373" s="241"/>
      <c r="R4373" s="241"/>
      <c r="S4373" s="241"/>
      <c r="T4373" s="242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3" t="s">
        <v>153</v>
      </c>
      <c r="AU4373" s="243" t="s">
        <v>79</v>
      </c>
      <c r="AV4373" s="13" t="s">
        <v>77</v>
      </c>
      <c r="AW4373" s="13" t="s">
        <v>31</v>
      </c>
      <c r="AX4373" s="13" t="s">
        <v>69</v>
      </c>
      <c r="AY4373" s="243" t="s">
        <v>142</v>
      </c>
    </row>
    <row r="4374" s="14" customFormat="1">
      <c r="A4374" s="14"/>
      <c r="B4374" s="244"/>
      <c r="C4374" s="245"/>
      <c r="D4374" s="235" t="s">
        <v>153</v>
      </c>
      <c r="E4374" s="246" t="s">
        <v>19</v>
      </c>
      <c r="F4374" s="247" t="s">
        <v>5912</v>
      </c>
      <c r="G4374" s="245"/>
      <c r="H4374" s="248">
        <v>16.436</v>
      </c>
      <c r="I4374" s="249"/>
      <c r="J4374" s="245"/>
      <c r="K4374" s="245"/>
      <c r="L4374" s="250"/>
      <c r="M4374" s="251"/>
      <c r="N4374" s="252"/>
      <c r="O4374" s="252"/>
      <c r="P4374" s="252"/>
      <c r="Q4374" s="252"/>
      <c r="R4374" s="252"/>
      <c r="S4374" s="252"/>
      <c r="T4374" s="253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4" t="s">
        <v>153</v>
      </c>
      <c r="AU4374" s="254" t="s">
        <v>79</v>
      </c>
      <c r="AV4374" s="14" t="s">
        <v>79</v>
      </c>
      <c r="AW4374" s="14" t="s">
        <v>31</v>
      </c>
      <c r="AX4374" s="14" t="s">
        <v>69</v>
      </c>
      <c r="AY4374" s="254" t="s">
        <v>142</v>
      </c>
    </row>
    <row r="4375" s="13" customFormat="1">
      <c r="A4375" s="13"/>
      <c r="B4375" s="233"/>
      <c r="C4375" s="234"/>
      <c r="D4375" s="235" t="s">
        <v>153</v>
      </c>
      <c r="E4375" s="236" t="s">
        <v>19</v>
      </c>
      <c r="F4375" s="237" t="s">
        <v>616</v>
      </c>
      <c r="G4375" s="234"/>
      <c r="H4375" s="236" t="s">
        <v>19</v>
      </c>
      <c r="I4375" s="238"/>
      <c r="J4375" s="234"/>
      <c r="K4375" s="234"/>
      <c r="L4375" s="239"/>
      <c r="M4375" s="240"/>
      <c r="N4375" s="241"/>
      <c r="O4375" s="241"/>
      <c r="P4375" s="241"/>
      <c r="Q4375" s="241"/>
      <c r="R4375" s="241"/>
      <c r="S4375" s="241"/>
      <c r="T4375" s="242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3" t="s">
        <v>153</v>
      </c>
      <c r="AU4375" s="243" t="s">
        <v>79</v>
      </c>
      <c r="AV4375" s="13" t="s">
        <v>77</v>
      </c>
      <c r="AW4375" s="13" t="s">
        <v>31</v>
      </c>
      <c r="AX4375" s="13" t="s">
        <v>69</v>
      </c>
      <c r="AY4375" s="243" t="s">
        <v>142</v>
      </c>
    </row>
    <row r="4376" s="14" customFormat="1">
      <c r="A4376" s="14"/>
      <c r="B4376" s="244"/>
      <c r="C4376" s="245"/>
      <c r="D4376" s="235" t="s">
        <v>153</v>
      </c>
      <c r="E4376" s="246" t="s">
        <v>19</v>
      </c>
      <c r="F4376" s="247" t="s">
        <v>5913</v>
      </c>
      <c r="G4376" s="245"/>
      <c r="H4376" s="248">
        <v>10.34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153</v>
      </c>
      <c r="AU4376" s="254" t="s">
        <v>79</v>
      </c>
      <c r="AV4376" s="14" t="s">
        <v>79</v>
      </c>
      <c r="AW4376" s="14" t="s">
        <v>31</v>
      </c>
      <c r="AX4376" s="14" t="s">
        <v>69</v>
      </c>
      <c r="AY4376" s="254" t="s">
        <v>142</v>
      </c>
    </row>
    <row r="4377" s="14" customFormat="1">
      <c r="A4377" s="14"/>
      <c r="B4377" s="244"/>
      <c r="C4377" s="245"/>
      <c r="D4377" s="235" t="s">
        <v>153</v>
      </c>
      <c r="E4377" s="246" t="s">
        <v>19</v>
      </c>
      <c r="F4377" s="247" t="s">
        <v>5914</v>
      </c>
      <c r="G4377" s="245"/>
      <c r="H4377" s="248">
        <v>10.52</v>
      </c>
      <c r="I4377" s="249"/>
      <c r="J4377" s="245"/>
      <c r="K4377" s="245"/>
      <c r="L4377" s="250"/>
      <c r="M4377" s="251"/>
      <c r="N4377" s="252"/>
      <c r="O4377" s="252"/>
      <c r="P4377" s="252"/>
      <c r="Q4377" s="252"/>
      <c r="R4377" s="252"/>
      <c r="S4377" s="252"/>
      <c r="T4377" s="253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4" t="s">
        <v>153</v>
      </c>
      <c r="AU4377" s="254" t="s">
        <v>79</v>
      </c>
      <c r="AV4377" s="14" t="s">
        <v>79</v>
      </c>
      <c r="AW4377" s="14" t="s">
        <v>31</v>
      </c>
      <c r="AX4377" s="14" t="s">
        <v>69</v>
      </c>
      <c r="AY4377" s="254" t="s">
        <v>142</v>
      </c>
    </row>
    <row r="4378" s="14" customFormat="1">
      <c r="A4378" s="14"/>
      <c r="B4378" s="244"/>
      <c r="C4378" s="245"/>
      <c r="D4378" s="235" t="s">
        <v>153</v>
      </c>
      <c r="E4378" s="246" t="s">
        <v>19</v>
      </c>
      <c r="F4378" s="247" t="s">
        <v>5915</v>
      </c>
      <c r="G4378" s="245"/>
      <c r="H4378" s="248">
        <v>3</v>
      </c>
      <c r="I4378" s="249"/>
      <c r="J4378" s="245"/>
      <c r="K4378" s="245"/>
      <c r="L4378" s="250"/>
      <c r="M4378" s="251"/>
      <c r="N4378" s="252"/>
      <c r="O4378" s="252"/>
      <c r="P4378" s="252"/>
      <c r="Q4378" s="252"/>
      <c r="R4378" s="252"/>
      <c r="S4378" s="252"/>
      <c r="T4378" s="253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4" t="s">
        <v>153</v>
      </c>
      <c r="AU4378" s="254" t="s">
        <v>79</v>
      </c>
      <c r="AV4378" s="14" t="s">
        <v>79</v>
      </c>
      <c r="AW4378" s="14" t="s">
        <v>31</v>
      </c>
      <c r="AX4378" s="14" t="s">
        <v>69</v>
      </c>
      <c r="AY4378" s="254" t="s">
        <v>142</v>
      </c>
    </row>
    <row r="4379" s="13" customFormat="1">
      <c r="A4379" s="13"/>
      <c r="B4379" s="233"/>
      <c r="C4379" s="234"/>
      <c r="D4379" s="235" t="s">
        <v>153</v>
      </c>
      <c r="E4379" s="236" t="s">
        <v>19</v>
      </c>
      <c r="F4379" s="237" t="s">
        <v>610</v>
      </c>
      <c r="G4379" s="234"/>
      <c r="H4379" s="236" t="s">
        <v>19</v>
      </c>
      <c r="I4379" s="238"/>
      <c r="J4379" s="234"/>
      <c r="K4379" s="234"/>
      <c r="L4379" s="239"/>
      <c r="M4379" s="240"/>
      <c r="N4379" s="241"/>
      <c r="O4379" s="241"/>
      <c r="P4379" s="241"/>
      <c r="Q4379" s="241"/>
      <c r="R4379" s="241"/>
      <c r="S4379" s="241"/>
      <c r="T4379" s="242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3" t="s">
        <v>153</v>
      </c>
      <c r="AU4379" s="243" t="s">
        <v>79</v>
      </c>
      <c r="AV4379" s="13" t="s">
        <v>77</v>
      </c>
      <c r="AW4379" s="13" t="s">
        <v>31</v>
      </c>
      <c r="AX4379" s="13" t="s">
        <v>69</v>
      </c>
      <c r="AY4379" s="243" t="s">
        <v>142</v>
      </c>
    </row>
    <row r="4380" s="14" customFormat="1">
      <c r="A4380" s="14"/>
      <c r="B4380" s="244"/>
      <c r="C4380" s="245"/>
      <c r="D4380" s="235" t="s">
        <v>153</v>
      </c>
      <c r="E4380" s="246" t="s">
        <v>19</v>
      </c>
      <c r="F4380" s="247" t="s">
        <v>5916</v>
      </c>
      <c r="G4380" s="245"/>
      <c r="H4380" s="248">
        <v>8.6999999999999993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153</v>
      </c>
      <c r="AU4380" s="254" t="s">
        <v>79</v>
      </c>
      <c r="AV4380" s="14" t="s">
        <v>79</v>
      </c>
      <c r="AW4380" s="14" t="s">
        <v>31</v>
      </c>
      <c r="AX4380" s="14" t="s">
        <v>69</v>
      </c>
      <c r="AY4380" s="254" t="s">
        <v>142</v>
      </c>
    </row>
    <row r="4381" s="14" customFormat="1">
      <c r="A4381" s="14"/>
      <c r="B4381" s="244"/>
      <c r="C4381" s="245"/>
      <c r="D4381" s="235" t="s">
        <v>153</v>
      </c>
      <c r="E4381" s="246" t="s">
        <v>19</v>
      </c>
      <c r="F4381" s="247" t="s">
        <v>2411</v>
      </c>
      <c r="G4381" s="245"/>
      <c r="H4381" s="248">
        <v>2.3100000000000001</v>
      </c>
      <c r="I4381" s="249"/>
      <c r="J4381" s="245"/>
      <c r="K4381" s="245"/>
      <c r="L4381" s="250"/>
      <c r="M4381" s="251"/>
      <c r="N4381" s="252"/>
      <c r="O4381" s="252"/>
      <c r="P4381" s="252"/>
      <c r="Q4381" s="252"/>
      <c r="R4381" s="252"/>
      <c r="S4381" s="252"/>
      <c r="T4381" s="253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4" t="s">
        <v>153</v>
      </c>
      <c r="AU4381" s="254" t="s">
        <v>79</v>
      </c>
      <c r="AV4381" s="14" t="s">
        <v>79</v>
      </c>
      <c r="AW4381" s="14" t="s">
        <v>31</v>
      </c>
      <c r="AX4381" s="14" t="s">
        <v>69</v>
      </c>
      <c r="AY4381" s="254" t="s">
        <v>142</v>
      </c>
    </row>
    <row r="4382" s="13" customFormat="1">
      <c r="A4382" s="13"/>
      <c r="B4382" s="233"/>
      <c r="C4382" s="234"/>
      <c r="D4382" s="235" t="s">
        <v>153</v>
      </c>
      <c r="E4382" s="236" t="s">
        <v>19</v>
      </c>
      <c r="F4382" s="237" t="s">
        <v>614</v>
      </c>
      <c r="G4382" s="234"/>
      <c r="H4382" s="236" t="s">
        <v>19</v>
      </c>
      <c r="I4382" s="238"/>
      <c r="J4382" s="234"/>
      <c r="K4382" s="234"/>
      <c r="L4382" s="239"/>
      <c r="M4382" s="240"/>
      <c r="N4382" s="241"/>
      <c r="O4382" s="241"/>
      <c r="P4382" s="241"/>
      <c r="Q4382" s="241"/>
      <c r="R4382" s="241"/>
      <c r="S4382" s="241"/>
      <c r="T4382" s="242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3" t="s">
        <v>153</v>
      </c>
      <c r="AU4382" s="243" t="s">
        <v>79</v>
      </c>
      <c r="AV4382" s="13" t="s">
        <v>77</v>
      </c>
      <c r="AW4382" s="13" t="s">
        <v>31</v>
      </c>
      <c r="AX4382" s="13" t="s">
        <v>69</v>
      </c>
      <c r="AY4382" s="243" t="s">
        <v>142</v>
      </c>
    </row>
    <row r="4383" s="14" customFormat="1">
      <c r="A4383" s="14"/>
      <c r="B4383" s="244"/>
      <c r="C4383" s="245"/>
      <c r="D4383" s="235" t="s">
        <v>153</v>
      </c>
      <c r="E4383" s="246" t="s">
        <v>19</v>
      </c>
      <c r="F4383" s="247" t="s">
        <v>5917</v>
      </c>
      <c r="G4383" s="245"/>
      <c r="H4383" s="248">
        <v>4.0999999999999996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153</v>
      </c>
      <c r="AU4383" s="254" t="s">
        <v>79</v>
      </c>
      <c r="AV4383" s="14" t="s">
        <v>79</v>
      </c>
      <c r="AW4383" s="14" t="s">
        <v>31</v>
      </c>
      <c r="AX4383" s="14" t="s">
        <v>69</v>
      </c>
      <c r="AY4383" s="254" t="s">
        <v>142</v>
      </c>
    </row>
    <row r="4384" s="13" customFormat="1">
      <c r="A4384" s="13"/>
      <c r="B4384" s="233"/>
      <c r="C4384" s="234"/>
      <c r="D4384" s="235" t="s">
        <v>153</v>
      </c>
      <c r="E4384" s="236" t="s">
        <v>19</v>
      </c>
      <c r="F4384" s="237" t="s">
        <v>604</v>
      </c>
      <c r="G4384" s="234"/>
      <c r="H4384" s="236" t="s">
        <v>19</v>
      </c>
      <c r="I4384" s="238"/>
      <c r="J4384" s="234"/>
      <c r="K4384" s="234"/>
      <c r="L4384" s="239"/>
      <c r="M4384" s="240"/>
      <c r="N4384" s="241"/>
      <c r="O4384" s="241"/>
      <c r="P4384" s="241"/>
      <c r="Q4384" s="241"/>
      <c r="R4384" s="241"/>
      <c r="S4384" s="241"/>
      <c r="T4384" s="242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3" t="s">
        <v>153</v>
      </c>
      <c r="AU4384" s="243" t="s">
        <v>79</v>
      </c>
      <c r="AV4384" s="13" t="s">
        <v>77</v>
      </c>
      <c r="AW4384" s="13" t="s">
        <v>31</v>
      </c>
      <c r="AX4384" s="13" t="s">
        <v>69</v>
      </c>
      <c r="AY4384" s="243" t="s">
        <v>142</v>
      </c>
    </row>
    <row r="4385" s="14" customFormat="1">
      <c r="A4385" s="14"/>
      <c r="B4385" s="244"/>
      <c r="C4385" s="245"/>
      <c r="D4385" s="235" t="s">
        <v>153</v>
      </c>
      <c r="E4385" s="246" t="s">
        <v>19</v>
      </c>
      <c r="F4385" s="247" t="s">
        <v>5918</v>
      </c>
      <c r="G4385" s="245"/>
      <c r="H4385" s="248">
        <v>13.086</v>
      </c>
      <c r="I4385" s="249"/>
      <c r="J4385" s="245"/>
      <c r="K4385" s="245"/>
      <c r="L4385" s="250"/>
      <c r="M4385" s="251"/>
      <c r="N4385" s="252"/>
      <c r="O4385" s="252"/>
      <c r="P4385" s="252"/>
      <c r="Q4385" s="252"/>
      <c r="R4385" s="252"/>
      <c r="S4385" s="252"/>
      <c r="T4385" s="253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4" t="s">
        <v>153</v>
      </c>
      <c r="AU4385" s="254" t="s">
        <v>79</v>
      </c>
      <c r="AV4385" s="14" t="s">
        <v>79</v>
      </c>
      <c r="AW4385" s="14" t="s">
        <v>31</v>
      </c>
      <c r="AX4385" s="14" t="s">
        <v>69</v>
      </c>
      <c r="AY4385" s="254" t="s">
        <v>142</v>
      </c>
    </row>
    <row r="4386" s="13" customFormat="1">
      <c r="A4386" s="13"/>
      <c r="B4386" s="233"/>
      <c r="C4386" s="234"/>
      <c r="D4386" s="235" t="s">
        <v>153</v>
      </c>
      <c r="E4386" s="236" t="s">
        <v>19</v>
      </c>
      <c r="F4386" s="237" t="s">
        <v>2506</v>
      </c>
      <c r="G4386" s="234"/>
      <c r="H4386" s="236" t="s">
        <v>19</v>
      </c>
      <c r="I4386" s="238"/>
      <c r="J4386" s="234"/>
      <c r="K4386" s="234"/>
      <c r="L4386" s="239"/>
      <c r="M4386" s="240"/>
      <c r="N4386" s="241"/>
      <c r="O4386" s="241"/>
      <c r="P4386" s="241"/>
      <c r="Q4386" s="241"/>
      <c r="R4386" s="241"/>
      <c r="S4386" s="241"/>
      <c r="T4386" s="242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3" t="s">
        <v>153</v>
      </c>
      <c r="AU4386" s="243" t="s">
        <v>79</v>
      </c>
      <c r="AV4386" s="13" t="s">
        <v>77</v>
      </c>
      <c r="AW4386" s="13" t="s">
        <v>31</v>
      </c>
      <c r="AX4386" s="13" t="s">
        <v>69</v>
      </c>
      <c r="AY4386" s="243" t="s">
        <v>142</v>
      </c>
    </row>
    <row r="4387" s="14" customFormat="1">
      <c r="A4387" s="14"/>
      <c r="B4387" s="244"/>
      <c r="C4387" s="245"/>
      <c r="D4387" s="235" t="s">
        <v>153</v>
      </c>
      <c r="E4387" s="246" t="s">
        <v>19</v>
      </c>
      <c r="F4387" s="247" t="s">
        <v>5919</v>
      </c>
      <c r="G4387" s="245"/>
      <c r="H4387" s="248">
        <v>23.210000000000001</v>
      </c>
      <c r="I4387" s="249"/>
      <c r="J4387" s="245"/>
      <c r="K4387" s="245"/>
      <c r="L4387" s="250"/>
      <c r="M4387" s="251"/>
      <c r="N4387" s="252"/>
      <c r="O4387" s="252"/>
      <c r="P4387" s="252"/>
      <c r="Q4387" s="252"/>
      <c r="R4387" s="252"/>
      <c r="S4387" s="252"/>
      <c r="T4387" s="253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4" t="s">
        <v>153</v>
      </c>
      <c r="AU4387" s="254" t="s">
        <v>79</v>
      </c>
      <c r="AV4387" s="14" t="s">
        <v>79</v>
      </c>
      <c r="AW4387" s="14" t="s">
        <v>31</v>
      </c>
      <c r="AX4387" s="14" t="s">
        <v>69</v>
      </c>
      <c r="AY4387" s="254" t="s">
        <v>142</v>
      </c>
    </row>
    <row r="4388" s="14" customFormat="1">
      <c r="A4388" s="14"/>
      <c r="B4388" s="244"/>
      <c r="C4388" s="245"/>
      <c r="D4388" s="235" t="s">
        <v>153</v>
      </c>
      <c r="E4388" s="246" t="s">
        <v>19</v>
      </c>
      <c r="F4388" s="247" t="s">
        <v>5920</v>
      </c>
      <c r="G4388" s="245"/>
      <c r="H4388" s="248">
        <v>13.279999999999999</v>
      </c>
      <c r="I4388" s="249"/>
      <c r="J4388" s="245"/>
      <c r="K4388" s="245"/>
      <c r="L4388" s="250"/>
      <c r="M4388" s="251"/>
      <c r="N4388" s="252"/>
      <c r="O4388" s="252"/>
      <c r="P4388" s="252"/>
      <c r="Q4388" s="252"/>
      <c r="R4388" s="252"/>
      <c r="S4388" s="252"/>
      <c r="T4388" s="253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4" t="s">
        <v>153</v>
      </c>
      <c r="AU4388" s="254" t="s">
        <v>79</v>
      </c>
      <c r="AV4388" s="14" t="s">
        <v>79</v>
      </c>
      <c r="AW4388" s="14" t="s">
        <v>31</v>
      </c>
      <c r="AX4388" s="14" t="s">
        <v>69</v>
      </c>
      <c r="AY4388" s="254" t="s">
        <v>142</v>
      </c>
    </row>
    <row r="4389" s="14" customFormat="1">
      <c r="A4389" s="14"/>
      <c r="B4389" s="244"/>
      <c r="C4389" s="245"/>
      <c r="D4389" s="235" t="s">
        <v>153</v>
      </c>
      <c r="E4389" s="246" t="s">
        <v>19</v>
      </c>
      <c r="F4389" s="247" t="s">
        <v>5921</v>
      </c>
      <c r="G4389" s="245"/>
      <c r="H4389" s="248">
        <v>13.6</v>
      </c>
      <c r="I4389" s="249"/>
      <c r="J4389" s="245"/>
      <c r="K4389" s="245"/>
      <c r="L4389" s="250"/>
      <c r="M4389" s="251"/>
      <c r="N4389" s="252"/>
      <c r="O4389" s="252"/>
      <c r="P4389" s="252"/>
      <c r="Q4389" s="252"/>
      <c r="R4389" s="252"/>
      <c r="S4389" s="252"/>
      <c r="T4389" s="253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4" t="s">
        <v>153</v>
      </c>
      <c r="AU4389" s="254" t="s">
        <v>79</v>
      </c>
      <c r="AV4389" s="14" t="s">
        <v>79</v>
      </c>
      <c r="AW4389" s="14" t="s">
        <v>31</v>
      </c>
      <c r="AX4389" s="14" t="s">
        <v>69</v>
      </c>
      <c r="AY4389" s="254" t="s">
        <v>142</v>
      </c>
    </row>
    <row r="4390" s="13" customFormat="1">
      <c r="A4390" s="13"/>
      <c r="B4390" s="233"/>
      <c r="C4390" s="234"/>
      <c r="D4390" s="235" t="s">
        <v>153</v>
      </c>
      <c r="E4390" s="236" t="s">
        <v>19</v>
      </c>
      <c r="F4390" s="237" t="s">
        <v>543</v>
      </c>
      <c r="G4390" s="234"/>
      <c r="H4390" s="236" t="s">
        <v>19</v>
      </c>
      <c r="I4390" s="238"/>
      <c r="J4390" s="234"/>
      <c r="K4390" s="234"/>
      <c r="L4390" s="239"/>
      <c r="M4390" s="240"/>
      <c r="N4390" s="241"/>
      <c r="O4390" s="241"/>
      <c r="P4390" s="241"/>
      <c r="Q4390" s="241"/>
      <c r="R4390" s="241"/>
      <c r="S4390" s="241"/>
      <c r="T4390" s="242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3" t="s">
        <v>153</v>
      </c>
      <c r="AU4390" s="243" t="s">
        <v>79</v>
      </c>
      <c r="AV4390" s="13" t="s">
        <v>77</v>
      </c>
      <c r="AW4390" s="13" t="s">
        <v>31</v>
      </c>
      <c r="AX4390" s="13" t="s">
        <v>69</v>
      </c>
      <c r="AY4390" s="243" t="s">
        <v>142</v>
      </c>
    </row>
    <row r="4391" s="14" customFormat="1">
      <c r="A4391" s="14"/>
      <c r="B4391" s="244"/>
      <c r="C4391" s="245"/>
      <c r="D4391" s="235" t="s">
        <v>153</v>
      </c>
      <c r="E4391" s="246" t="s">
        <v>19</v>
      </c>
      <c r="F4391" s="247" t="s">
        <v>5922</v>
      </c>
      <c r="G4391" s="245"/>
      <c r="H4391" s="248">
        <v>13.326000000000001</v>
      </c>
      <c r="I4391" s="249"/>
      <c r="J4391" s="245"/>
      <c r="K4391" s="245"/>
      <c r="L4391" s="250"/>
      <c r="M4391" s="251"/>
      <c r="N4391" s="252"/>
      <c r="O4391" s="252"/>
      <c r="P4391" s="252"/>
      <c r="Q4391" s="252"/>
      <c r="R4391" s="252"/>
      <c r="S4391" s="252"/>
      <c r="T4391" s="253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4" t="s">
        <v>153</v>
      </c>
      <c r="AU4391" s="254" t="s">
        <v>79</v>
      </c>
      <c r="AV4391" s="14" t="s">
        <v>79</v>
      </c>
      <c r="AW4391" s="14" t="s">
        <v>31</v>
      </c>
      <c r="AX4391" s="14" t="s">
        <v>69</v>
      </c>
      <c r="AY4391" s="254" t="s">
        <v>142</v>
      </c>
    </row>
    <row r="4392" s="13" customFormat="1">
      <c r="A4392" s="13"/>
      <c r="B4392" s="233"/>
      <c r="C4392" s="234"/>
      <c r="D4392" s="235" t="s">
        <v>153</v>
      </c>
      <c r="E4392" s="236" t="s">
        <v>19</v>
      </c>
      <c r="F4392" s="237" t="s">
        <v>2512</v>
      </c>
      <c r="G4392" s="234"/>
      <c r="H4392" s="236" t="s">
        <v>19</v>
      </c>
      <c r="I4392" s="238"/>
      <c r="J4392" s="234"/>
      <c r="K4392" s="234"/>
      <c r="L4392" s="239"/>
      <c r="M4392" s="240"/>
      <c r="N4392" s="241"/>
      <c r="O4392" s="241"/>
      <c r="P4392" s="241"/>
      <c r="Q4392" s="241"/>
      <c r="R4392" s="241"/>
      <c r="S4392" s="241"/>
      <c r="T4392" s="242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3" t="s">
        <v>153</v>
      </c>
      <c r="AU4392" s="243" t="s">
        <v>79</v>
      </c>
      <c r="AV4392" s="13" t="s">
        <v>77</v>
      </c>
      <c r="AW4392" s="13" t="s">
        <v>31</v>
      </c>
      <c r="AX4392" s="13" t="s">
        <v>69</v>
      </c>
      <c r="AY4392" s="243" t="s">
        <v>142</v>
      </c>
    </row>
    <row r="4393" s="14" customFormat="1">
      <c r="A4393" s="14"/>
      <c r="B4393" s="244"/>
      <c r="C4393" s="245"/>
      <c r="D4393" s="235" t="s">
        <v>153</v>
      </c>
      <c r="E4393" s="246" t="s">
        <v>19</v>
      </c>
      <c r="F4393" s="247" t="s">
        <v>5923</v>
      </c>
      <c r="G4393" s="245"/>
      <c r="H4393" s="248">
        <v>7.8799999999999999</v>
      </c>
      <c r="I4393" s="249"/>
      <c r="J4393" s="245"/>
      <c r="K4393" s="245"/>
      <c r="L4393" s="250"/>
      <c r="M4393" s="251"/>
      <c r="N4393" s="252"/>
      <c r="O4393" s="252"/>
      <c r="P4393" s="252"/>
      <c r="Q4393" s="252"/>
      <c r="R4393" s="252"/>
      <c r="S4393" s="252"/>
      <c r="T4393" s="253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4" t="s">
        <v>153</v>
      </c>
      <c r="AU4393" s="254" t="s">
        <v>79</v>
      </c>
      <c r="AV4393" s="14" t="s">
        <v>79</v>
      </c>
      <c r="AW4393" s="14" t="s">
        <v>31</v>
      </c>
      <c r="AX4393" s="14" t="s">
        <v>69</v>
      </c>
      <c r="AY4393" s="254" t="s">
        <v>142</v>
      </c>
    </row>
    <row r="4394" s="14" customFormat="1">
      <c r="A4394" s="14"/>
      <c r="B4394" s="244"/>
      <c r="C4394" s="245"/>
      <c r="D4394" s="235" t="s">
        <v>153</v>
      </c>
      <c r="E4394" s="246" t="s">
        <v>19</v>
      </c>
      <c r="F4394" s="247" t="s">
        <v>5924</v>
      </c>
      <c r="G4394" s="245"/>
      <c r="H4394" s="248">
        <v>11.44</v>
      </c>
      <c r="I4394" s="249"/>
      <c r="J4394" s="245"/>
      <c r="K4394" s="245"/>
      <c r="L4394" s="250"/>
      <c r="M4394" s="251"/>
      <c r="N4394" s="252"/>
      <c r="O4394" s="252"/>
      <c r="P4394" s="252"/>
      <c r="Q4394" s="252"/>
      <c r="R4394" s="252"/>
      <c r="S4394" s="252"/>
      <c r="T4394" s="253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4" t="s">
        <v>153</v>
      </c>
      <c r="AU4394" s="254" t="s">
        <v>79</v>
      </c>
      <c r="AV4394" s="14" t="s">
        <v>79</v>
      </c>
      <c r="AW4394" s="14" t="s">
        <v>31</v>
      </c>
      <c r="AX4394" s="14" t="s">
        <v>69</v>
      </c>
      <c r="AY4394" s="254" t="s">
        <v>142</v>
      </c>
    </row>
    <row r="4395" s="14" customFormat="1">
      <c r="A4395" s="14"/>
      <c r="B4395" s="244"/>
      <c r="C4395" s="245"/>
      <c r="D4395" s="235" t="s">
        <v>153</v>
      </c>
      <c r="E4395" s="246" t="s">
        <v>19</v>
      </c>
      <c r="F4395" s="247" t="s">
        <v>2515</v>
      </c>
      <c r="G4395" s="245"/>
      <c r="H4395" s="248">
        <v>8.4239999999999995</v>
      </c>
      <c r="I4395" s="249"/>
      <c r="J4395" s="245"/>
      <c r="K4395" s="245"/>
      <c r="L4395" s="250"/>
      <c r="M4395" s="251"/>
      <c r="N4395" s="252"/>
      <c r="O4395" s="252"/>
      <c r="P4395" s="252"/>
      <c r="Q4395" s="252"/>
      <c r="R4395" s="252"/>
      <c r="S4395" s="252"/>
      <c r="T4395" s="253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4" t="s">
        <v>153</v>
      </c>
      <c r="AU4395" s="254" t="s">
        <v>79</v>
      </c>
      <c r="AV4395" s="14" t="s">
        <v>79</v>
      </c>
      <c r="AW4395" s="14" t="s">
        <v>31</v>
      </c>
      <c r="AX4395" s="14" t="s">
        <v>69</v>
      </c>
      <c r="AY4395" s="254" t="s">
        <v>142</v>
      </c>
    </row>
    <row r="4396" s="14" customFormat="1">
      <c r="A4396" s="14"/>
      <c r="B4396" s="244"/>
      <c r="C4396" s="245"/>
      <c r="D4396" s="235" t="s">
        <v>153</v>
      </c>
      <c r="E4396" s="246" t="s">
        <v>19</v>
      </c>
      <c r="F4396" s="247" t="s">
        <v>2516</v>
      </c>
      <c r="G4396" s="245"/>
      <c r="H4396" s="248">
        <v>3.5939999999999999</v>
      </c>
      <c r="I4396" s="249"/>
      <c r="J4396" s="245"/>
      <c r="K4396" s="245"/>
      <c r="L4396" s="250"/>
      <c r="M4396" s="251"/>
      <c r="N4396" s="252"/>
      <c r="O4396" s="252"/>
      <c r="P4396" s="252"/>
      <c r="Q4396" s="252"/>
      <c r="R4396" s="252"/>
      <c r="S4396" s="252"/>
      <c r="T4396" s="253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4" t="s">
        <v>153</v>
      </c>
      <c r="AU4396" s="254" t="s">
        <v>79</v>
      </c>
      <c r="AV4396" s="14" t="s">
        <v>79</v>
      </c>
      <c r="AW4396" s="14" t="s">
        <v>31</v>
      </c>
      <c r="AX4396" s="14" t="s">
        <v>69</v>
      </c>
      <c r="AY4396" s="254" t="s">
        <v>142</v>
      </c>
    </row>
    <row r="4397" s="14" customFormat="1">
      <c r="A4397" s="14"/>
      <c r="B4397" s="244"/>
      <c r="C4397" s="245"/>
      <c r="D4397" s="235" t="s">
        <v>153</v>
      </c>
      <c r="E4397" s="246" t="s">
        <v>19</v>
      </c>
      <c r="F4397" s="247" t="s">
        <v>2517</v>
      </c>
      <c r="G4397" s="245"/>
      <c r="H4397" s="248">
        <v>2.9089999999999998</v>
      </c>
      <c r="I4397" s="249"/>
      <c r="J4397" s="245"/>
      <c r="K4397" s="245"/>
      <c r="L4397" s="250"/>
      <c r="M4397" s="251"/>
      <c r="N4397" s="252"/>
      <c r="O4397" s="252"/>
      <c r="P4397" s="252"/>
      <c r="Q4397" s="252"/>
      <c r="R4397" s="252"/>
      <c r="S4397" s="252"/>
      <c r="T4397" s="253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4" t="s">
        <v>153</v>
      </c>
      <c r="AU4397" s="254" t="s">
        <v>79</v>
      </c>
      <c r="AV4397" s="14" t="s">
        <v>79</v>
      </c>
      <c r="AW4397" s="14" t="s">
        <v>31</v>
      </c>
      <c r="AX4397" s="14" t="s">
        <v>69</v>
      </c>
      <c r="AY4397" s="254" t="s">
        <v>142</v>
      </c>
    </row>
    <row r="4398" s="13" customFormat="1">
      <c r="A4398" s="13"/>
      <c r="B4398" s="233"/>
      <c r="C4398" s="234"/>
      <c r="D4398" s="235" t="s">
        <v>153</v>
      </c>
      <c r="E4398" s="236" t="s">
        <v>19</v>
      </c>
      <c r="F4398" s="237" t="s">
        <v>1240</v>
      </c>
      <c r="G4398" s="234"/>
      <c r="H4398" s="236" t="s">
        <v>19</v>
      </c>
      <c r="I4398" s="238"/>
      <c r="J4398" s="234"/>
      <c r="K4398" s="234"/>
      <c r="L4398" s="239"/>
      <c r="M4398" s="240"/>
      <c r="N4398" s="241"/>
      <c r="O4398" s="241"/>
      <c r="P4398" s="241"/>
      <c r="Q4398" s="241"/>
      <c r="R4398" s="241"/>
      <c r="S4398" s="241"/>
      <c r="T4398" s="242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3" t="s">
        <v>153</v>
      </c>
      <c r="AU4398" s="243" t="s">
        <v>79</v>
      </c>
      <c r="AV4398" s="13" t="s">
        <v>77</v>
      </c>
      <c r="AW4398" s="13" t="s">
        <v>31</v>
      </c>
      <c r="AX4398" s="13" t="s">
        <v>69</v>
      </c>
      <c r="AY4398" s="243" t="s">
        <v>142</v>
      </c>
    </row>
    <row r="4399" s="14" customFormat="1">
      <c r="A4399" s="14"/>
      <c r="B4399" s="244"/>
      <c r="C4399" s="245"/>
      <c r="D4399" s="235" t="s">
        <v>153</v>
      </c>
      <c r="E4399" s="246" t="s">
        <v>19</v>
      </c>
      <c r="F4399" s="247" t="s">
        <v>5925</v>
      </c>
      <c r="G4399" s="245"/>
      <c r="H4399" s="248">
        <v>12.039999999999999</v>
      </c>
      <c r="I4399" s="249"/>
      <c r="J4399" s="245"/>
      <c r="K4399" s="245"/>
      <c r="L4399" s="250"/>
      <c r="M4399" s="251"/>
      <c r="N4399" s="252"/>
      <c r="O4399" s="252"/>
      <c r="P4399" s="252"/>
      <c r="Q4399" s="252"/>
      <c r="R4399" s="252"/>
      <c r="S4399" s="252"/>
      <c r="T4399" s="253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4" t="s">
        <v>153</v>
      </c>
      <c r="AU4399" s="254" t="s">
        <v>79</v>
      </c>
      <c r="AV4399" s="14" t="s">
        <v>79</v>
      </c>
      <c r="AW4399" s="14" t="s">
        <v>31</v>
      </c>
      <c r="AX4399" s="14" t="s">
        <v>69</v>
      </c>
      <c r="AY4399" s="254" t="s">
        <v>142</v>
      </c>
    </row>
    <row r="4400" s="13" customFormat="1">
      <c r="A4400" s="13"/>
      <c r="B4400" s="233"/>
      <c r="C4400" s="234"/>
      <c r="D4400" s="235" t="s">
        <v>153</v>
      </c>
      <c r="E4400" s="236" t="s">
        <v>19</v>
      </c>
      <c r="F4400" s="237" t="s">
        <v>2430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153</v>
      </c>
      <c r="AU4400" s="243" t="s">
        <v>79</v>
      </c>
      <c r="AV4400" s="13" t="s">
        <v>77</v>
      </c>
      <c r="AW4400" s="13" t="s">
        <v>31</v>
      </c>
      <c r="AX4400" s="13" t="s">
        <v>69</v>
      </c>
      <c r="AY4400" s="243" t="s">
        <v>142</v>
      </c>
    </row>
    <row r="4401" s="14" customFormat="1">
      <c r="A4401" s="14"/>
      <c r="B4401" s="244"/>
      <c r="C4401" s="245"/>
      <c r="D4401" s="235" t="s">
        <v>153</v>
      </c>
      <c r="E4401" s="246" t="s">
        <v>19</v>
      </c>
      <c r="F4401" s="247" t="s">
        <v>5926</v>
      </c>
      <c r="G4401" s="245"/>
      <c r="H4401" s="248">
        <v>2.8479999999999999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153</v>
      </c>
      <c r="AU4401" s="254" t="s">
        <v>79</v>
      </c>
      <c r="AV4401" s="14" t="s">
        <v>79</v>
      </c>
      <c r="AW4401" s="14" t="s">
        <v>31</v>
      </c>
      <c r="AX4401" s="14" t="s">
        <v>69</v>
      </c>
      <c r="AY4401" s="254" t="s">
        <v>142</v>
      </c>
    </row>
    <row r="4402" s="14" customFormat="1">
      <c r="A4402" s="14"/>
      <c r="B4402" s="244"/>
      <c r="C4402" s="245"/>
      <c r="D4402" s="235" t="s">
        <v>153</v>
      </c>
      <c r="E4402" s="246" t="s">
        <v>19</v>
      </c>
      <c r="F4402" s="247" t="s">
        <v>2521</v>
      </c>
      <c r="G4402" s="245"/>
      <c r="H4402" s="248">
        <v>2.1000000000000001</v>
      </c>
      <c r="I4402" s="249"/>
      <c r="J4402" s="245"/>
      <c r="K4402" s="245"/>
      <c r="L4402" s="250"/>
      <c r="M4402" s="251"/>
      <c r="N4402" s="252"/>
      <c r="O4402" s="252"/>
      <c r="P4402" s="252"/>
      <c r="Q4402" s="252"/>
      <c r="R4402" s="252"/>
      <c r="S4402" s="252"/>
      <c r="T4402" s="253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4" t="s">
        <v>153</v>
      </c>
      <c r="AU4402" s="254" t="s">
        <v>79</v>
      </c>
      <c r="AV4402" s="14" t="s">
        <v>79</v>
      </c>
      <c r="AW4402" s="14" t="s">
        <v>31</v>
      </c>
      <c r="AX4402" s="14" t="s">
        <v>69</v>
      </c>
      <c r="AY4402" s="254" t="s">
        <v>142</v>
      </c>
    </row>
    <row r="4403" s="14" customFormat="1">
      <c r="A4403" s="14"/>
      <c r="B4403" s="244"/>
      <c r="C4403" s="245"/>
      <c r="D4403" s="235" t="s">
        <v>153</v>
      </c>
      <c r="E4403" s="246" t="s">
        <v>19</v>
      </c>
      <c r="F4403" s="247" t="s">
        <v>5927</v>
      </c>
      <c r="G4403" s="245"/>
      <c r="H4403" s="248">
        <v>6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153</v>
      </c>
      <c r="AU4403" s="254" t="s">
        <v>79</v>
      </c>
      <c r="AV4403" s="14" t="s">
        <v>79</v>
      </c>
      <c r="AW4403" s="14" t="s">
        <v>31</v>
      </c>
      <c r="AX4403" s="14" t="s">
        <v>69</v>
      </c>
      <c r="AY4403" s="254" t="s">
        <v>142</v>
      </c>
    </row>
    <row r="4404" s="16" customFormat="1">
      <c r="A4404" s="16"/>
      <c r="B4404" s="266"/>
      <c r="C4404" s="267"/>
      <c r="D4404" s="235" t="s">
        <v>153</v>
      </c>
      <c r="E4404" s="268" t="s">
        <v>19</v>
      </c>
      <c r="F4404" s="269" t="s">
        <v>214</v>
      </c>
      <c r="G4404" s="267"/>
      <c r="H4404" s="270">
        <v>277.86700000000002</v>
      </c>
      <c r="I4404" s="271"/>
      <c r="J4404" s="267"/>
      <c r="K4404" s="267"/>
      <c r="L4404" s="272"/>
      <c r="M4404" s="273"/>
      <c r="N4404" s="274"/>
      <c r="O4404" s="274"/>
      <c r="P4404" s="274"/>
      <c r="Q4404" s="274"/>
      <c r="R4404" s="274"/>
      <c r="S4404" s="274"/>
      <c r="T4404" s="275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T4404" s="276" t="s">
        <v>153</v>
      </c>
      <c r="AU4404" s="276" t="s">
        <v>79</v>
      </c>
      <c r="AV4404" s="16" t="s">
        <v>163</v>
      </c>
      <c r="AW4404" s="16" t="s">
        <v>31</v>
      </c>
      <c r="AX4404" s="16" t="s">
        <v>69</v>
      </c>
      <c r="AY4404" s="276" t="s">
        <v>142</v>
      </c>
    </row>
    <row r="4405" s="15" customFormat="1">
      <c r="A4405" s="15"/>
      <c r="B4405" s="255"/>
      <c r="C4405" s="256"/>
      <c r="D4405" s="235" t="s">
        <v>153</v>
      </c>
      <c r="E4405" s="257" t="s">
        <v>19</v>
      </c>
      <c r="F4405" s="258" t="s">
        <v>158</v>
      </c>
      <c r="G4405" s="256"/>
      <c r="H4405" s="259">
        <v>1776.6739999999998</v>
      </c>
      <c r="I4405" s="260"/>
      <c r="J4405" s="256"/>
      <c r="K4405" s="256"/>
      <c r="L4405" s="261"/>
      <c r="M4405" s="262"/>
      <c r="N4405" s="263"/>
      <c r="O4405" s="263"/>
      <c r="P4405" s="263"/>
      <c r="Q4405" s="263"/>
      <c r="R4405" s="263"/>
      <c r="S4405" s="263"/>
      <c r="T4405" s="264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T4405" s="265" t="s">
        <v>153</v>
      </c>
      <c r="AU4405" s="265" t="s">
        <v>79</v>
      </c>
      <c r="AV4405" s="15" t="s">
        <v>149</v>
      </c>
      <c r="AW4405" s="15" t="s">
        <v>31</v>
      </c>
      <c r="AX4405" s="15" t="s">
        <v>77</v>
      </c>
      <c r="AY4405" s="265" t="s">
        <v>142</v>
      </c>
    </row>
    <row r="4406" s="2" customFormat="1" ht="24.15" customHeight="1">
      <c r="A4406" s="41"/>
      <c r="B4406" s="42"/>
      <c r="C4406" s="215" t="s">
        <v>5928</v>
      </c>
      <c r="D4406" s="215" t="s">
        <v>144</v>
      </c>
      <c r="E4406" s="216" t="s">
        <v>5929</v>
      </c>
      <c r="F4406" s="217" t="s">
        <v>5930</v>
      </c>
      <c r="G4406" s="218" t="s">
        <v>147</v>
      </c>
      <c r="H4406" s="219">
        <v>1776.674</v>
      </c>
      <c r="I4406" s="220"/>
      <c r="J4406" s="221">
        <f>ROUND(I4406*H4406,2)</f>
        <v>0</v>
      </c>
      <c r="K4406" s="217" t="s">
        <v>148</v>
      </c>
      <c r="L4406" s="47"/>
      <c r="M4406" s="222" t="s">
        <v>19</v>
      </c>
      <c r="N4406" s="223" t="s">
        <v>40</v>
      </c>
      <c r="O4406" s="87"/>
      <c r="P4406" s="224">
        <f>O4406*H4406</f>
        <v>0</v>
      </c>
      <c r="Q4406" s="224">
        <v>0.00021000000000000001</v>
      </c>
      <c r="R4406" s="224">
        <f>Q4406*H4406</f>
        <v>0.37310154000000001</v>
      </c>
      <c r="S4406" s="224">
        <v>0</v>
      </c>
      <c r="T4406" s="225">
        <f>S4406*H4406</f>
        <v>0</v>
      </c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R4406" s="226" t="s">
        <v>248</v>
      </c>
      <c r="AT4406" s="226" t="s">
        <v>144</v>
      </c>
      <c r="AU4406" s="226" t="s">
        <v>79</v>
      </c>
      <c r="AY4406" s="20" t="s">
        <v>142</v>
      </c>
      <c r="BE4406" s="227">
        <f>IF(N4406="základní",J4406,0)</f>
        <v>0</v>
      </c>
      <c r="BF4406" s="227">
        <f>IF(N4406="snížená",J4406,0)</f>
        <v>0</v>
      </c>
      <c r="BG4406" s="227">
        <f>IF(N4406="zákl. přenesená",J4406,0)</f>
        <v>0</v>
      </c>
      <c r="BH4406" s="227">
        <f>IF(N4406="sníž. přenesená",J4406,0)</f>
        <v>0</v>
      </c>
      <c r="BI4406" s="227">
        <f>IF(N4406="nulová",J4406,0)</f>
        <v>0</v>
      </c>
      <c r="BJ4406" s="20" t="s">
        <v>77</v>
      </c>
      <c r="BK4406" s="227">
        <f>ROUND(I4406*H4406,2)</f>
        <v>0</v>
      </c>
      <c r="BL4406" s="20" t="s">
        <v>248</v>
      </c>
      <c r="BM4406" s="226" t="s">
        <v>5931</v>
      </c>
    </row>
    <row r="4407" s="2" customFormat="1">
      <c r="A4407" s="41"/>
      <c r="B4407" s="42"/>
      <c r="C4407" s="43"/>
      <c r="D4407" s="228" t="s">
        <v>151</v>
      </c>
      <c r="E4407" s="43"/>
      <c r="F4407" s="229" t="s">
        <v>5932</v>
      </c>
      <c r="G4407" s="43"/>
      <c r="H4407" s="43"/>
      <c r="I4407" s="230"/>
      <c r="J4407" s="43"/>
      <c r="K4407" s="43"/>
      <c r="L4407" s="47"/>
      <c r="M4407" s="231"/>
      <c r="N4407" s="232"/>
      <c r="O4407" s="87"/>
      <c r="P4407" s="87"/>
      <c r="Q4407" s="87"/>
      <c r="R4407" s="87"/>
      <c r="S4407" s="87"/>
      <c r="T4407" s="88"/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T4407" s="20" t="s">
        <v>151</v>
      </c>
      <c r="AU4407" s="20" t="s">
        <v>79</v>
      </c>
    </row>
    <row r="4408" s="2" customFormat="1" ht="21.75" customHeight="1">
      <c r="A4408" s="41"/>
      <c r="B4408" s="42"/>
      <c r="C4408" s="215" t="s">
        <v>5933</v>
      </c>
      <c r="D4408" s="215" t="s">
        <v>144</v>
      </c>
      <c r="E4408" s="216" t="s">
        <v>5934</v>
      </c>
      <c r="F4408" s="217" t="s">
        <v>5935</v>
      </c>
      <c r="G4408" s="218" t="s">
        <v>147</v>
      </c>
      <c r="H4408" s="219">
        <v>1776.674</v>
      </c>
      <c r="I4408" s="220"/>
      <c r="J4408" s="221">
        <f>ROUND(I4408*H4408,2)</f>
        <v>0</v>
      </c>
      <c r="K4408" s="217" t="s">
        <v>148</v>
      </c>
      <c r="L4408" s="47"/>
      <c r="M4408" s="222" t="s">
        <v>19</v>
      </c>
      <c r="N4408" s="223" t="s">
        <v>40</v>
      </c>
      <c r="O4408" s="87"/>
      <c r="P4408" s="224">
        <f>O4408*H4408</f>
        <v>0</v>
      </c>
      <c r="Q4408" s="224">
        <v>0.0047200000000000002</v>
      </c>
      <c r="R4408" s="224">
        <f>Q4408*H4408</f>
        <v>8.3859012800000006</v>
      </c>
      <c r="S4408" s="224">
        <v>0</v>
      </c>
      <c r="T4408" s="225">
        <f>S4408*H4408</f>
        <v>0</v>
      </c>
      <c r="U4408" s="41"/>
      <c r="V4408" s="41"/>
      <c r="W4408" s="41"/>
      <c r="X4408" s="41"/>
      <c r="Y4408" s="41"/>
      <c r="Z4408" s="41"/>
      <c r="AA4408" s="41"/>
      <c r="AB4408" s="41"/>
      <c r="AC4408" s="41"/>
      <c r="AD4408" s="41"/>
      <c r="AE4408" s="41"/>
      <c r="AR4408" s="226" t="s">
        <v>248</v>
      </c>
      <c r="AT4408" s="226" t="s">
        <v>144</v>
      </c>
      <c r="AU4408" s="226" t="s">
        <v>79</v>
      </c>
      <c r="AY4408" s="20" t="s">
        <v>142</v>
      </c>
      <c r="BE4408" s="227">
        <f>IF(N4408="základní",J4408,0)</f>
        <v>0</v>
      </c>
      <c r="BF4408" s="227">
        <f>IF(N4408="snížená",J4408,0)</f>
        <v>0</v>
      </c>
      <c r="BG4408" s="227">
        <f>IF(N4408="zákl. přenesená",J4408,0)</f>
        <v>0</v>
      </c>
      <c r="BH4408" s="227">
        <f>IF(N4408="sníž. přenesená",J4408,0)</f>
        <v>0</v>
      </c>
      <c r="BI4408" s="227">
        <f>IF(N4408="nulová",J4408,0)</f>
        <v>0</v>
      </c>
      <c r="BJ4408" s="20" t="s">
        <v>77</v>
      </c>
      <c r="BK4408" s="227">
        <f>ROUND(I4408*H4408,2)</f>
        <v>0</v>
      </c>
      <c r="BL4408" s="20" t="s">
        <v>248</v>
      </c>
      <c r="BM4408" s="226" t="s">
        <v>5936</v>
      </c>
    </row>
    <row r="4409" s="2" customFormat="1">
      <c r="A4409" s="41"/>
      <c r="B4409" s="42"/>
      <c r="C4409" s="43"/>
      <c r="D4409" s="228" t="s">
        <v>151</v>
      </c>
      <c r="E4409" s="43"/>
      <c r="F4409" s="229" t="s">
        <v>5937</v>
      </c>
      <c r="G4409" s="43"/>
      <c r="H4409" s="43"/>
      <c r="I4409" s="230"/>
      <c r="J4409" s="43"/>
      <c r="K4409" s="43"/>
      <c r="L4409" s="47"/>
      <c r="M4409" s="231"/>
      <c r="N4409" s="232"/>
      <c r="O4409" s="87"/>
      <c r="P4409" s="87"/>
      <c r="Q4409" s="87"/>
      <c r="R4409" s="87"/>
      <c r="S4409" s="87"/>
      <c r="T4409" s="88"/>
      <c r="U4409" s="41"/>
      <c r="V4409" s="41"/>
      <c r="W4409" s="41"/>
      <c r="X4409" s="41"/>
      <c r="Y4409" s="41"/>
      <c r="Z4409" s="41"/>
      <c r="AA4409" s="41"/>
      <c r="AB4409" s="41"/>
      <c r="AC4409" s="41"/>
      <c r="AD4409" s="41"/>
      <c r="AE4409" s="41"/>
      <c r="AT4409" s="20" t="s">
        <v>151</v>
      </c>
      <c r="AU4409" s="20" t="s">
        <v>79</v>
      </c>
    </row>
    <row r="4410" s="12" customFormat="1" ht="22.8" customHeight="1">
      <c r="A4410" s="12"/>
      <c r="B4410" s="199"/>
      <c r="C4410" s="200"/>
      <c r="D4410" s="201" t="s">
        <v>68</v>
      </c>
      <c r="E4410" s="213" t="s">
        <v>5681</v>
      </c>
      <c r="F4410" s="213" t="s">
        <v>5938</v>
      </c>
      <c r="G4410" s="200"/>
      <c r="H4410" s="200"/>
      <c r="I4410" s="203"/>
      <c r="J4410" s="214">
        <f>BK4410</f>
        <v>0</v>
      </c>
      <c r="K4410" s="200"/>
      <c r="L4410" s="205"/>
      <c r="M4410" s="206"/>
      <c r="N4410" s="207"/>
      <c r="O4410" s="207"/>
      <c r="P4410" s="208">
        <f>SUM(P4411:P4632)</f>
        <v>0</v>
      </c>
      <c r="Q4410" s="207"/>
      <c r="R4410" s="208">
        <f>SUM(R4411:R4632)</f>
        <v>1.3895293600000001</v>
      </c>
      <c r="S4410" s="207"/>
      <c r="T4410" s="209">
        <f>SUM(T4411:T4632)</f>
        <v>0</v>
      </c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R4410" s="210" t="s">
        <v>79</v>
      </c>
      <c r="AT4410" s="211" t="s">
        <v>68</v>
      </c>
      <c r="AU4410" s="211" t="s">
        <v>77</v>
      </c>
      <c r="AY4410" s="210" t="s">
        <v>142</v>
      </c>
      <c r="BK4410" s="212">
        <f>SUM(BK4411:BK4632)</f>
        <v>0</v>
      </c>
    </row>
    <row r="4411" s="2" customFormat="1" ht="16.5" customHeight="1">
      <c r="A4411" s="41"/>
      <c r="B4411" s="42"/>
      <c r="C4411" s="215" t="s">
        <v>5939</v>
      </c>
      <c r="D4411" s="215" t="s">
        <v>144</v>
      </c>
      <c r="E4411" s="216" t="s">
        <v>5940</v>
      </c>
      <c r="F4411" s="217" t="s">
        <v>5941</v>
      </c>
      <c r="G4411" s="218" t="s">
        <v>147</v>
      </c>
      <c r="H4411" s="219">
        <v>2998.0010000000002</v>
      </c>
      <c r="I4411" s="220"/>
      <c r="J4411" s="221">
        <f>ROUND(I4411*H4411,2)</f>
        <v>0</v>
      </c>
      <c r="K4411" s="217" t="s">
        <v>148</v>
      </c>
      <c r="L4411" s="47"/>
      <c r="M4411" s="222" t="s">
        <v>19</v>
      </c>
      <c r="N4411" s="223" t="s">
        <v>40</v>
      </c>
      <c r="O4411" s="87"/>
      <c r="P4411" s="224">
        <f>O4411*H4411</f>
        <v>0</v>
      </c>
      <c r="Q4411" s="224">
        <v>0.00020000000000000001</v>
      </c>
      <c r="R4411" s="224">
        <f>Q4411*H4411</f>
        <v>0.59960020000000003</v>
      </c>
      <c r="S4411" s="224">
        <v>0</v>
      </c>
      <c r="T4411" s="225">
        <f>S4411*H4411</f>
        <v>0</v>
      </c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R4411" s="226" t="s">
        <v>248</v>
      </c>
      <c r="AT4411" s="226" t="s">
        <v>144</v>
      </c>
      <c r="AU4411" s="226" t="s">
        <v>79</v>
      </c>
      <c r="AY4411" s="20" t="s">
        <v>142</v>
      </c>
      <c r="BE4411" s="227">
        <f>IF(N4411="základní",J4411,0)</f>
        <v>0</v>
      </c>
      <c r="BF4411" s="227">
        <f>IF(N4411="snížená",J4411,0)</f>
        <v>0</v>
      </c>
      <c r="BG4411" s="227">
        <f>IF(N4411="zákl. přenesená",J4411,0)</f>
        <v>0</v>
      </c>
      <c r="BH4411" s="227">
        <f>IF(N4411="sníž. přenesená",J4411,0)</f>
        <v>0</v>
      </c>
      <c r="BI4411" s="227">
        <f>IF(N4411="nulová",J4411,0)</f>
        <v>0</v>
      </c>
      <c r="BJ4411" s="20" t="s">
        <v>77</v>
      </c>
      <c r="BK4411" s="227">
        <f>ROUND(I4411*H4411,2)</f>
        <v>0</v>
      </c>
      <c r="BL4411" s="20" t="s">
        <v>248</v>
      </c>
      <c r="BM4411" s="226" t="s">
        <v>5942</v>
      </c>
    </row>
    <row r="4412" s="2" customFormat="1">
      <c r="A4412" s="41"/>
      <c r="B4412" s="42"/>
      <c r="C4412" s="43"/>
      <c r="D4412" s="228" t="s">
        <v>151</v>
      </c>
      <c r="E4412" s="43"/>
      <c r="F4412" s="229" t="s">
        <v>5943</v>
      </c>
      <c r="G4412" s="43"/>
      <c r="H4412" s="43"/>
      <c r="I4412" s="230"/>
      <c r="J4412" s="43"/>
      <c r="K4412" s="43"/>
      <c r="L4412" s="47"/>
      <c r="M4412" s="231"/>
      <c r="N4412" s="232"/>
      <c r="O4412" s="87"/>
      <c r="P4412" s="87"/>
      <c r="Q4412" s="87"/>
      <c r="R4412" s="87"/>
      <c r="S4412" s="87"/>
      <c r="T4412" s="88"/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T4412" s="20" t="s">
        <v>151</v>
      </c>
      <c r="AU4412" s="20" t="s">
        <v>79</v>
      </c>
    </row>
    <row r="4413" s="13" customFormat="1">
      <c r="A4413" s="13"/>
      <c r="B4413" s="233"/>
      <c r="C4413" s="234"/>
      <c r="D4413" s="235" t="s">
        <v>153</v>
      </c>
      <c r="E4413" s="236" t="s">
        <v>19</v>
      </c>
      <c r="F4413" s="237" t="s">
        <v>5944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153</v>
      </c>
      <c r="AU4413" s="243" t="s">
        <v>79</v>
      </c>
      <c r="AV4413" s="13" t="s">
        <v>77</v>
      </c>
      <c r="AW4413" s="13" t="s">
        <v>31</v>
      </c>
      <c r="AX4413" s="13" t="s">
        <v>69</v>
      </c>
      <c r="AY4413" s="243" t="s">
        <v>142</v>
      </c>
    </row>
    <row r="4414" s="14" customFormat="1">
      <c r="A4414" s="14"/>
      <c r="B4414" s="244"/>
      <c r="C4414" s="245"/>
      <c r="D4414" s="235" t="s">
        <v>153</v>
      </c>
      <c r="E4414" s="246" t="s">
        <v>19</v>
      </c>
      <c r="F4414" s="247" t="s">
        <v>5945</v>
      </c>
      <c r="G4414" s="245"/>
      <c r="H4414" s="248">
        <v>614.83900000000006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153</v>
      </c>
      <c r="AU4414" s="254" t="s">
        <v>79</v>
      </c>
      <c r="AV4414" s="14" t="s">
        <v>79</v>
      </c>
      <c r="AW4414" s="14" t="s">
        <v>31</v>
      </c>
      <c r="AX4414" s="14" t="s">
        <v>69</v>
      </c>
      <c r="AY4414" s="254" t="s">
        <v>142</v>
      </c>
    </row>
    <row r="4415" s="13" customFormat="1">
      <c r="A4415" s="13"/>
      <c r="B4415" s="233"/>
      <c r="C4415" s="234"/>
      <c r="D4415" s="235" t="s">
        <v>153</v>
      </c>
      <c r="E4415" s="236" t="s">
        <v>19</v>
      </c>
      <c r="F4415" s="237" t="s">
        <v>5946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153</v>
      </c>
      <c r="AU4415" s="243" t="s">
        <v>79</v>
      </c>
      <c r="AV4415" s="13" t="s">
        <v>77</v>
      </c>
      <c r="AW4415" s="13" t="s">
        <v>31</v>
      </c>
      <c r="AX4415" s="13" t="s">
        <v>69</v>
      </c>
      <c r="AY4415" s="243" t="s">
        <v>142</v>
      </c>
    </row>
    <row r="4416" s="14" customFormat="1">
      <c r="A4416" s="14"/>
      <c r="B4416" s="244"/>
      <c r="C4416" s="245"/>
      <c r="D4416" s="235" t="s">
        <v>153</v>
      </c>
      <c r="E4416" s="246" t="s">
        <v>19</v>
      </c>
      <c r="F4416" s="247" t="s">
        <v>4744</v>
      </c>
      <c r="G4416" s="245"/>
      <c r="H4416" s="248">
        <v>1418.925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153</v>
      </c>
      <c r="AU4416" s="254" t="s">
        <v>79</v>
      </c>
      <c r="AV4416" s="14" t="s">
        <v>79</v>
      </c>
      <c r="AW4416" s="14" t="s">
        <v>31</v>
      </c>
      <c r="AX4416" s="14" t="s">
        <v>69</v>
      </c>
      <c r="AY4416" s="254" t="s">
        <v>142</v>
      </c>
    </row>
    <row r="4417" s="16" customFormat="1">
      <c r="A4417" s="16"/>
      <c r="B4417" s="266"/>
      <c r="C4417" s="267"/>
      <c r="D4417" s="235" t="s">
        <v>153</v>
      </c>
      <c r="E4417" s="268" t="s">
        <v>19</v>
      </c>
      <c r="F4417" s="269" t="s">
        <v>214</v>
      </c>
      <c r="G4417" s="267"/>
      <c r="H4417" s="270">
        <v>2033.7640000000001</v>
      </c>
      <c r="I4417" s="271"/>
      <c r="J4417" s="267"/>
      <c r="K4417" s="267"/>
      <c r="L4417" s="272"/>
      <c r="M4417" s="273"/>
      <c r="N4417" s="274"/>
      <c r="O4417" s="274"/>
      <c r="P4417" s="274"/>
      <c r="Q4417" s="274"/>
      <c r="R4417" s="274"/>
      <c r="S4417" s="274"/>
      <c r="T4417" s="275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T4417" s="276" t="s">
        <v>153</v>
      </c>
      <c r="AU4417" s="276" t="s">
        <v>79</v>
      </c>
      <c r="AV4417" s="16" t="s">
        <v>163</v>
      </c>
      <c r="AW4417" s="16" t="s">
        <v>31</v>
      </c>
      <c r="AX4417" s="16" t="s">
        <v>69</v>
      </c>
      <c r="AY4417" s="276" t="s">
        <v>142</v>
      </c>
    </row>
    <row r="4418" s="13" customFormat="1">
      <c r="A4418" s="13"/>
      <c r="B4418" s="233"/>
      <c r="C4418" s="234"/>
      <c r="D4418" s="235" t="s">
        <v>153</v>
      </c>
      <c r="E4418" s="236" t="s">
        <v>19</v>
      </c>
      <c r="F4418" s="237" t="s">
        <v>497</v>
      </c>
      <c r="G4418" s="234"/>
      <c r="H4418" s="236" t="s">
        <v>19</v>
      </c>
      <c r="I4418" s="238"/>
      <c r="J4418" s="234"/>
      <c r="K4418" s="234"/>
      <c r="L4418" s="239"/>
      <c r="M4418" s="240"/>
      <c r="N4418" s="241"/>
      <c r="O4418" s="241"/>
      <c r="P4418" s="241"/>
      <c r="Q4418" s="241"/>
      <c r="R4418" s="241"/>
      <c r="S4418" s="241"/>
      <c r="T4418" s="242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3" t="s">
        <v>153</v>
      </c>
      <c r="AU4418" s="243" t="s">
        <v>79</v>
      </c>
      <c r="AV4418" s="13" t="s">
        <v>77</v>
      </c>
      <c r="AW4418" s="13" t="s">
        <v>31</v>
      </c>
      <c r="AX4418" s="13" t="s">
        <v>69</v>
      </c>
      <c r="AY4418" s="243" t="s">
        <v>142</v>
      </c>
    </row>
    <row r="4419" s="13" customFormat="1">
      <c r="A4419" s="13"/>
      <c r="B4419" s="233"/>
      <c r="C4419" s="234"/>
      <c r="D4419" s="235" t="s">
        <v>153</v>
      </c>
      <c r="E4419" s="236" t="s">
        <v>19</v>
      </c>
      <c r="F4419" s="237" t="s">
        <v>2321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153</v>
      </c>
      <c r="AU4419" s="243" t="s">
        <v>79</v>
      </c>
      <c r="AV4419" s="13" t="s">
        <v>77</v>
      </c>
      <c r="AW4419" s="13" t="s">
        <v>31</v>
      </c>
      <c r="AX4419" s="13" t="s">
        <v>69</v>
      </c>
      <c r="AY4419" s="243" t="s">
        <v>142</v>
      </c>
    </row>
    <row r="4420" s="14" customFormat="1">
      <c r="A4420" s="14"/>
      <c r="B4420" s="244"/>
      <c r="C4420" s="245"/>
      <c r="D4420" s="235" t="s">
        <v>153</v>
      </c>
      <c r="E4420" s="246" t="s">
        <v>19</v>
      </c>
      <c r="F4420" s="247" t="s">
        <v>2322</v>
      </c>
      <c r="G4420" s="245"/>
      <c r="H4420" s="248">
        <v>26.100000000000001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153</v>
      </c>
      <c r="AU4420" s="254" t="s">
        <v>79</v>
      </c>
      <c r="AV4420" s="14" t="s">
        <v>79</v>
      </c>
      <c r="AW4420" s="14" t="s">
        <v>31</v>
      </c>
      <c r="AX4420" s="14" t="s">
        <v>69</v>
      </c>
      <c r="AY4420" s="254" t="s">
        <v>142</v>
      </c>
    </row>
    <row r="4421" s="14" customFormat="1">
      <c r="A4421" s="14"/>
      <c r="B4421" s="244"/>
      <c r="C4421" s="245"/>
      <c r="D4421" s="235" t="s">
        <v>153</v>
      </c>
      <c r="E4421" s="246" t="s">
        <v>19</v>
      </c>
      <c r="F4421" s="247" t="s">
        <v>2325</v>
      </c>
      <c r="G4421" s="245"/>
      <c r="H4421" s="248">
        <v>10.307</v>
      </c>
      <c r="I4421" s="249"/>
      <c r="J4421" s="245"/>
      <c r="K4421" s="245"/>
      <c r="L4421" s="250"/>
      <c r="M4421" s="251"/>
      <c r="N4421" s="252"/>
      <c r="O4421" s="252"/>
      <c r="P4421" s="252"/>
      <c r="Q4421" s="252"/>
      <c r="R4421" s="252"/>
      <c r="S4421" s="252"/>
      <c r="T4421" s="253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4" t="s">
        <v>153</v>
      </c>
      <c r="AU4421" s="254" t="s">
        <v>79</v>
      </c>
      <c r="AV4421" s="14" t="s">
        <v>79</v>
      </c>
      <c r="AW4421" s="14" t="s">
        <v>31</v>
      </c>
      <c r="AX4421" s="14" t="s">
        <v>69</v>
      </c>
      <c r="AY4421" s="254" t="s">
        <v>142</v>
      </c>
    </row>
    <row r="4422" s="13" customFormat="1">
      <c r="A4422" s="13"/>
      <c r="B4422" s="233"/>
      <c r="C4422" s="234"/>
      <c r="D4422" s="235" t="s">
        <v>153</v>
      </c>
      <c r="E4422" s="236" t="s">
        <v>19</v>
      </c>
      <c r="F4422" s="237" t="s">
        <v>671</v>
      </c>
      <c r="G4422" s="234"/>
      <c r="H4422" s="236" t="s">
        <v>19</v>
      </c>
      <c r="I4422" s="238"/>
      <c r="J4422" s="234"/>
      <c r="K4422" s="234"/>
      <c r="L4422" s="239"/>
      <c r="M4422" s="240"/>
      <c r="N4422" s="241"/>
      <c r="O4422" s="241"/>
      <c r="P4422" s="241"/>
      <c r="Q4422" s="241"/>
      <c r="R4422" s="241"/>
      <c r="S4422" s="241"/>
      <c r="T4422" s="242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3" t="s">
        <v>153</v>
      </c>
      <c r="AU4422" s="243" t="s">
        <v>79</v>
      </c>
      <c r="AV4422" s="13" t="s">
        <v>77</v>
      </c>
      <c r="AW4422" s="13" t="s">
        <v>31</v>
      </c>
      <c r="AX4422" s="13" t="s">
        <v>69</v>
      </c>
      <c r="AY4422" s="243" t="s">
        <v>142</v>
      </c>
    </row>
    <row r="4423" s="14" customFormat="1">
      <c r="A4423" s="14"/>
      <c r="B4423" s="244"/>
      <c r="C4423" s="245"/>
      <c r="D4423" s="235" t="s">
        <v>153</v>
      </c>
      <c r="E4423" s="246" t="s">
        <v>19</v>
      </c>
      <c r="F4423" s="247" t="s">
        <v>2326</v>
      </c>
      <c r="G4423" s="245"/>
      <c r="H4423" s="248">
        <v>20.838999999999999</v>
      </c>
      <c r="I4423" s="249"/>
      <c r="J4423" s="245"/>
      <c r="K4423" s="245"/>
      <c r="L4423" s="250"/>
      <c r="M4423" s="251"/>
      <c r="N4423" s="252"/>
      <c r="O4423" s="252"/>
      <c r="P4423" s="252"/>
      <c r="Q4423" s="252"/>
      <c r="R4423" s="252"/>
      <c r="S4423" s="252"/>
      <c r="T4423" s="253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4" t="s">
        <v>153</v>
      </c>
      <c r="AU4423" s="254" t="s">
        <v>79</v>
      </c>
      <c r="AV4423" s="14" t="s">
        <v>79</v>
      </c>
      <c r="AW4423" s="14" t="s">
        <v>31</v>
      </c>
      <c r="AX4423" s="14" t="s">
        <v>69</v>
      </c>
      <c r="AY4423" s="254" t="s">
        <v>142</v>
      </c>
    </row>
    <row r="4424" s="13" customFormat="1">
      <c r="A4424" s="13"/>
      <c r="B4424" s="233"/>
      <c r="C4424" s="234"/>
      <c r="D4424" s="235" t="s">
        <v>153</v>
      </c>
      <c r="E4424" s="236" t="s">
        <v>19</v>
      </c>
      <c r="F4424" s="237" t="s">
        <v>564</v>
      </c>
      <c r="G4424" s="234"/>
      <c r="H4424" s="236" t="s">
        <v>19</v>
      </c>
      <c r="I4424" s="238"/>
      <c r="J4424" s="234"/>
      <c r="K4424" s="234"/>
      <c r="L4424" s="239"/>
      <c r="M4424" s="240"/>
      <c r="N4424" s="241"/>
      <c r="O4424" s="241"/>
      <c r="P4424" s="241"/>
      <c r="Q4424" s="241"/>
      <c r="R4424" s="241"/>
      <c r="S4424" s="241"/>
      <c r="T4424" s="242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3" t="s">
        <v>153</v>
      </c>
      <c r="AU4424" s="243" t="s">
        <v>79</v>
      </c>
      <c r="AV4424" s="13" t="s">
        <v>77</v>
      </c>
      <c r="AW4424" s="13" t="s">
        <v>31</v>
      </c>
      <c r="AX4424" s="13" t="s">
        <v>69</v>
      </c>
      <c r="AY4424" s="243" t="s">
        <v>142</v>
      </c>
    </row>
    <row r="4425" s="14" customFormat="1">
      <c r="A4425" s="14"/>
      <c r="B4425" s="244"/>
      <c r="C4425" s="245"/>
      <c r="D4425" s="235" t="s">
        <v>153</v>
      </c>
      <c r="E4425" s="246" t="s">
        <v>19</v>
      </c>
      <c r="F4425" s="247" t="s">
        <v>2329</v>
      </c>
      <c r="G4425" s="245"/>
      <c r="H4425" s="248">
        <v>17.109999999999999</v>
      </c>
      <c r="I4425" s="249"/>
      <c r="J4425" s="245"/>
      <c r="K4425" s="245"/>
      <c r="L4425" s="250"/>
      <c r="M4425" s="251"/>
      <c r="N4425" s="252"/>
      <c r="O4425" s="252"/>
      <c r="P4425" s="252"/>
      <c r="Q4425" s="252"/>
      <c r="R4425" s="252"/>
      <c r="S4425" s="252"/>
      <c r="T4425" s="253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4" t="s">
        <v>153</v>
      </c>
      <c r="AU4425" s="254" t="s">
        <v>79</v>
      </c>
      <c r="AV4425" s="14" t="s">
        <v>79</v>
      </c>
      <c r="AW4425" s="14" t="s">
        <v>31</v>
      </c>
      <c r="AX4425" s="14" t="s">
        <v>69</v>
      </c>
      <c r="AY4425" s="254" t="s">
        <v>142</v>
      </c>
    </row>
    <row r="4426" s="13" customFormat="1">
      <c r="A4426" s="13"/>
      <c r="B4426" s="233"/>
      <c r="C4426" s="234"/>
      <c r="D4426" s="235" t="s">
        <v>153</v>
      </c>
      <c r="E4426" s="236" t="s">
        <v>19</v>
      </c>
      <c r="F4426" s="237" t="s">
        <v>498</v>
      </c>
      <c r="G4426" s="234"/>
      <c r="H4426" s="236" t="s">
        <v>19</v>
      </c>
      <c r="I4426" s="238"/>
      <c r="J4426" s="234"/>
      <c r="K4426" s="234"/>
      <c r="L4426" s="239"/>
      <c r="M4426" s="240"/>
      <c r="N4426" s="241"/>
      <c r="O4426" s="241"/>
      <c r="P4426" s="241"/>
      <c r="Q4426" s="241"/>
      <c r="R4426" s="241"/>
      <c r="S4426" s="241"/>
      <c r="T4426" s="242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3" t="s">
        <v>153</v>
      </c>
      <c r="AU4426" s="243" t="s">
        <v>79</v>
      </c>
      <c r="AV4426" s="13" t="s">
        <v>77</v>
      </c>
      <c r="AW4426" s="13" t="s">
        <v>31</v>
      </c>
      <c r="AX4426" s="13" t="s">
        <v>69</v>
      </c>
      <c r="AY4426" s="243" t="s">
        <v>142</v>
      </c>
    </row>
    <row r="4427" s="14" customFormat="1">
      <c r="A4427" s="14"/>
      <c r="B4427" s="244"/>
      <c r="C4427" s="245"/>
      <c r="D4427" s="235" t="s">
        <v>153</v>
      </c>
      <c r="E4427" s="246" t="s">
        <v>19</v>
      </c>
      <c r="F4427" s="247" t="s">
        <v>2331</v>
      </c>
      <c r="G4427" s="245"/>
      <c r="H4427" s="248">
        <v>35.960000000000001</v>
      </c>
      <c r="I4427" s="249"/>
      <c r="J4427" s="245"/>
      <c r="K4427" s="245"/>
      <c r="L4427" s="250"/>
      <c r="M4427" s="251"/>
      <c r="N4427" s="252"/>
      <c r="O4427" s="252"/>
      <c r="P4427" s="252"/>
      <c r="Q4427" s="252"/>
      <c r="R4427" s="252"/>
      <c r="S4427" s="252"/>
      <c r="T4427" s="253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4" t="s">
        <v>153</v>
      </c>
      <c r="AU4427" s="254" t="s">
        <v>79</v>
      </c>
      <c r="AV4427" s="14" t="s">
        <v>79</v>
      </c>
      <c r="AW4427" s="14" t="s">
        <v>31</v>
      </c>
      <c r="AX4427" s="14" t="s">
        <v>69</v>
      </c>
      <c r="AY4427" s="254" t="s">
        <v>142</v>
      </c>
    </row>
    <row r="4428" s="13" customFormat="1">
      <c r="A4428" s="13"/>
      <c r="B4428" s="233"/>
      <c r="C4428" s="234"/>
      <c r="D4428" s="235" t="s">
        <v>153</v>
      </c>
      <c r="E4428" s="236" t="s">
        <v>19</v>
      </c>
      <c r="F4428" s="237" t="s">
        <v>2332</v>
      </c>
      <c r="G4428" s="234"/>
      <c r="H4428" s="236" t="s">
        <v>19</v>
      </c>
      <c r="I4428" s="238"/>
      <c r="J4428" s="234"/>
      <c r="K4428" s="234"/>
      <c r="L4428" s="239"/>
      <c r="M4428" s="240"/>
      <c r="N4428" s="241"/>
      <c r="O4428" s="241"/>
      <c r="P4428" s="241"/>
      <c r="Q4428" s="241"/>
      <c r="R4428" s="241"/>
      <c r="S4428" s="241"/>
      <c r="T4428" s="242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3" t="s">
        <v>153</v>
      </c>
      <c r="AU4428" s="243" t="s">
        <v>79</v>
      </c>
      <c r="AV4428" s="13" t="s">
        <v>77</v>
      </c>
      <c r="AW4428" s="13" t="s">
        <v>31</v>
      </c>
      <c r="AX4428" s="13" t="s">
        <v>69</v>
      </c>
      <c r="AY4428" s="243" t="s">
        <v>142</v>
      </c>
    </row>
    <row r="4429" s="14" customFormat="1">
      <c r="A4429" s="14"/>
      <c r="B4429" s="244"/>
      <c r="C4429" s="245"/>
      <c r="D4429" s="235" t="s">
        <v>153</v>
      </c>
      <c r="E4429" s="246" t="s">
        <v>19</v>
      </c>
      <c r="F4429" s="247" t="s">
        <v>2333</v>
      </c>
      <c r="G4429" s="245"/>
      <c r="H4429" s="248">
        <v>23.379999999999999</v>
      </c>
      <c r="I4429" s="249"/>
      <c r="J4429" s="245"/>
      <c r="K4429" s="245"/>
      <c r="L4429" s="250"/>
      <c r="M4429" s="251"/>
      <c r="N4429" s="252"/>
      <c r="O4429" s="252"/>
      <c r="P4429" s="252"/>
      <c r="Q4429" s="252"/>
      <c r="R4429" s="252"/>
      <c r="S4429" s="252"/>
      <c r="T4429" s="253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4" t="s">
        <v>153</v>
      </c>
      <c r="AU4429" s="254" t="s">
        <v>79</v>
      </c>
      <c r="AV4429" s="14" t="s">
        <v>79</v>
      </c>
      <c r="AW4429" s="14" t="s">
        <v>31</v>
      </c>
      <c r="AX4429" s="14" t="s">
        <v>69</v>
      </c>
      <c r="AY4429" s="254" t="s">
        <v>142</v>
      </c>
    </row>
    <row r="4430" s="13" customFormat="1">
      <c r="A4430" s="13"/>
      <c r="B4430" s="233"/>
      <c r="C4430" s="234"/>
      <c r="D4430" s="235" t="s">
        <v>153</v>
      </c>
      <c r="E4430" s="236" t="s">
        <v>19</v>
      </c>
      <c r="F4430" s="237" t="s">
        <v>666</v>
      </c>
      <c r="G4430" s="234"/>
      <c r="H4430" s="236" t="s">
        <v>19</v>
      </c>
      <c r="I4430" s="238"/>
      <c r="J4430" s="234"/>
      <c r="K4430" s="234"/>
      <c r="L4430" s="239"/>
      <c r="M4430" s="240"/>
      <c r="N4430" s="241"/>
      <c r="O4430" s="241"/>
      <c r="P4430" s="241"/>
      <c r="Q4430" s="241"/>
      <c r="R4430" s="241"/>
      <c r="S4430" s="241"/>
      <c r="T4430" s="242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3" t="s">
        <v>153</v>
      </c>
      <c r="AU4430" s="243" t="s">
        <v>79</v>
      </c>
      <c r="AV4430" s="13" t="s">
        <v>77</v>
      </c>
      <c r="AW4430" s="13" t="s">
        <v>31</v>
      </c>
      <c r="AX4430" s="13" t="s">
        <v>69</v>
      </c>
      <c r="AY4430" s="243" t="s">
        <v>142</v>
      </c>
    </row>
    <row r="4431" s="14" customFormat="1">
      <c r="A4431" s="14"/>
      <c r="B4431" s="244"/>
      <c r="C4431" s="245"/>
      <c r="D4431" s="235" t="s">
        <v>153</v>
      </c>
      <c r="E4431" s="246" t="s">
        <v>19</v>
      </c>
      <c r="F4431" s="247" t="s">
        <v>2335</v>
      </c>
      <c r="G4431" s="245"/>
      <c r="H4431" s="248">
        <v>11.6</v>
      </c>
      <c r="I4431" s="249"/>
      <c r="J4431" s="245"/>
      <c r="K4431" s="245"/>
      <c r="L4431" s="250"/>
      <c r="M4431" s="251"/>
      <c r="N4431" s="252"/>
      <c r="O4431" s="252"/>
      <c r="P4431" s="252"/>
      <c r="Q4431" s="252"/>
      <c r="R4431" s="252"/>
      <c r="S4431" s="252"/>
      <c r="T4431" s="253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4" t="s">
        <v>153</v>
      </c>
      <c r="AU4431" s="254" t="s">
        <v>79</v>
      </c>
      <c r="AV4431" s="14" t="s">
        <v>79</v>
      </c>
      <c r="AW4431" s="14" t="s">
        <v>31</v>
      </c>
      <c r="AX4431" s="14" t="s">
        <v>69</v>
      </c>
      <c r="AY4431" s="254" t="s">
        <v>142</v>
      </c>
    </row>
    <row r="4432" s="13" customFormat="1">
      <c r="A4432" s="13"/>
      <c r="B4432" s="233"/>
      <c r="C4432" s="234"/>
      <c r="D4432" s="235" t="s">
        <v>153</v>
      </c>
      <c r="E4432" s="236" t="s">
        <v>19</v>
      </c>
      <c r="F4432" s="237" t="s">
        <v>2336</v>
      </c>
      <c r="G4432" s="234"/>
      <c r="H4432" s="236" t="s">
        <v>19</v>
      </c>
      <c r="I4432" s="238"/>
      <c r="J4432" s="234"/>
      <c r="K4432" s="234"/>
      <c r="L4432" s="239"/>
      <c r="M4432" s="240"/>
      <c r="N4432" s="241"/>
      <c r="O4432" s="241"/>
      <c r="P4432" s="241"/>
      <c r="Q4432" s="241"/>
      <c r="R4432" s="241"/>
      <c r="S4432" s="241"/>
      <c r="T4432" s="242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3" t="s">
        <v>153</v>
      </c>
      <c r="AU4432" s="243" t="s">
        <v>79</v>
      </c>
      <c r="AV4432" s="13" t="s">
        <v>77</v>
      </c>
      <c r="AW4432" s="13" t="s">
        <v>31</v>
      </c>
      <c r="AX4432" s="13" t="s">
        <v>69</v>
      </c>
      <c r="AY4432" s="243" t="s">
        <v>142</v>
      </c>
    </row>
    <row r="4433" s="14" customFormat="1">
      <c r="A4433" s="14"/>
      <c r="B4433" s="244"/>
      <c r="C4433" s="245"/>
      <c r="D4433" s="235" t="s">
        <v>153</v>
      </c>
      <c r="E4433" s="246" t="s">
        <v>19</v>
      </c>
      <c r="F4433" s="247" t="s">
        <v>2337</v>
      </c>
      <c r="G4433" s="245"/>
      <c r="H4433" s="248">
        <v>11.69</v>
      </c>
      <c r="I4433" s="249"/>
      <c r="J4433" s="245"/>
      <c r="K4433" s="245"/>
      <c r="L4433" s="250"/>
      <c r="M4433" s="251"/>
      <c r="N4433" s="252"/>
      <c r="O4433" s="252"/>
      <c r="P4433" s="252"/>
      <c r="Q4433" s="252"/>
      <c r="R4433" s="252"/>
      <c r="S4433" s="252"/>
      <c r="T4433" s="253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4" t="s">
        <v>153</v>
      </c>
      <c r="AU4433" s="254" t="s">
        <v>79</v>
      </c>
      <c r="AV4433" s="14" t="s">
        <v>79</v>
      </c>
      <c r="AW4433" s="14" t="s">
        <v>31</v>
      </c>
      <c r="AX4433" s="14" t="s">
        <v>69</v>
      </c>
      <c r="AY4433" s="254" t="s">
        <v>142</v>
      </c>
    </row>
    <row r="4434" s="13" customFormat="1">
      <c r="A4434" s="13"/>
      <c r="B4434" s="233"/>
      <c r="C4434" s="234"/>
      <c r="D4434" s="235" t="s">
        <v>153</v>
      </c>
      <c r="E4434" s="236" t="s">
        <v>19</v>
      </c>
      <c r="F4434" s="237" t="s">
        <v>911</v>
      </c>
      <c r="G4434" s="234"/>
      <c r="H4434" s="236" t="s">
        <v>19</v>
      </c>
      <c r="I4434" s="238"/>
      <c r="J4434" s="234"/>
      <c r="K4434" s="234"/>
      <c r="L4434" s="239"/>
      <c r="M4434" s="240"/>
      <c r="N4434" s="241"/>
      <c r="O4434" s="241"/>
      <c r="P4434" s="241"/>
      <c r="Q4434" s="241"/>
      <c r="R4434" s="241"/>
      <c r="S4434" s="241"/>
      <c r="T4434" s="242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3" t="s">
        <v>153</v>
      </c>
      <c r="AU4434" s="243" t="s">
        <v>79</v>
      </c>
      <c r="AV4434" s="13" t="s">
        <v>77</v>
      </c>
      <c r="AW4434" s="13" t="s">
        <v>31</v>
      </c>
      <c r="AX4434" s="13" t="s">
        <v>69</v>
      </c>
      <c r="AY4434" s="243" t="s">
        <v>142</v>
      </c>
    </row>
    <row r="4435" s="14" customFormat="1">
      <c r="A4435" s="14"/>
      <c r="B4435" s="244"/>
      <c r="C4435" s="245"/>
      <c r="D4435" s="235" t="s">
        <v>153</v>
      </c>
      <c r="E4435" s="246" t="s">
        <v>19</v>
      </c>
      <c r="F4435" s="247" t="s">
        <v>2338</v>
      </c>
      <c r="G4435" s="245"/>
      <c r="H4435" s="248">
        <v>13.34</v>
      </c>
      <c r="I4435" s="249"/>
      <c r="J4435" s="245"/>
      <c r="K4435" s="245"/>
      <c r="L4435" s="250"/>
      <c r="M4435" s="251"/>
      <c r="N4435" s="252"/>
      <c r="O4435" s="252"/>
      <c r="P4435" s="252"/>
      <c r="Q4435" s="252"/>
      <c r="R4435" s="252"/>
      <c r="S4435" s="252"/>
      <c r="T4435" s="253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4" t="s">
        <v>153</v>
      </c>
      <c r="AU4435" s="254" t="s">
        <v>79</v>
      </c>
      <c r="AV4435" s="14" t="s">
        <v>79</v>
      </c>
      <c r="AW4435" s="14" t="s">
        <v>31</v>
      </c>
      <c r="AX4435" s="14" t="s">
        <v>69</v>
      </c>
      <c r="AY4435" s="254" t="s">
        <v>142</v>
      </c>
    </row>
    <row r="4436" s="13" customFormat="1">
      <c r="A4436" s="13"/>
      <c r="B4436" s="233"/>
      <c r="C4436" s="234"/>
      <c r="D4436" s="235" t="s">
        <v>153</v>
      </c>
      <c r="E4436" s="236" t="s">
        <v>19</v>
      </c>
      <c r="F4436" s="237" t="s">
        <v>909</v>
      </c>
      <c r="G4436" s="234"/>
      <c r="H4436" s="236" t="s">
        <v>19</v>
      </c>
      <c r="I4436" s="238"/>
      <c r="J4436" s="234"/>
      <c r="K4436" s="234"/>
      <c r="L4436" s="239"/>
      <c r="M4436" s="240"/>
      <c r="N4436" s="241"/>
      <c r="O4436" s="241"/>
      <c r="P4436" s="241"/>
      <c r="Q4436" s="241"/>
      <c r="R4436" s="241"/>
      <c r="S4436" s="241"/>
      <c r="T4436" s="242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3" t="s">
        <v>153</v>
      </c>
      <c r="AU4436" s="243" t="s">
        <v>79</v>
      </c>
      <c r="AV4436" s="13" t="s">
        <v>77</v>
      </c>
      <c r="AW4436" s="13" t="s">
        <v>31</v>
      </c>
      <c r="AX4436" s="13" t="s">
        <v>69</v>
      </c>
      <c r="AY4436" s="243" t="s">
        <v>142</v>
      </c>
    </row>
    <row r="4437" s="14" customFormat="1">
      <c r="A4437" s="14"/>
      <c r="B4437" s="244"/>
      <c r="C4437" s="245"/>
      <c r="D4437" s="235" t="s">
        <v>153</v>
      </c>
      <c r="E4437" s="246" t="s">
        <v>19</v>
      </c>
      <c r="F4437" s="247" t="s">
        <v>2340</v>
      </c>
      <c r="G4437" s="245"/>
      <c r="H4437" s="248">
        <v>10.15</v>
      </c>
      <c r="I4437" s="249"/>
      <c r="J4437" s="245"/>
      <c r="K4437" s="245"/>
      <c r="L4437" s="250"/>
      <c r="M4437" s="251"/>
      <c r="N4437" s="252"/>
      <c r="O4437" s="252"/>
      <c r="P4437" s="252"/>
      <c r="Q4437" s="252"/>
      <c r="R4437" s="252"/>
      <c r="S4437" s="252"/>
      <c r="T4437" s="253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4" t="s">
        <v>153</v>
      </c>
      <c r="AU4437" s="254" t="s">
        <v>79</v>
      </c>
      <c r="AV4437" s="14" t="s">
        <v>79</v>
      </c>
      <c r="AW4437" s="14" t="s">
        <v>31</v>
      </c>
      <c r="AX4437" s="14" t="s">
        <v>69</v>
      </c>
      <c r="AY4437" s="254" t="s">
        <v>142</v>
      </c>
    </row>
    <row r="4438" s="13" customFormat="1">
      <c r="A4438" s="13"/>
      <c r="B4438" s="233"/>
      <c r="C4438" s="234"/>
      <c r="D4438" s="235" t="s">
        <v>153</v>
      </c>
      <c r="E4438" s="236" t="s">
        <v>19</v>
      </c>
      <c r="F4438" s="237" t="s">
        <v>2341</v>
      </c>
      <c r="G4438" s="234"/>
      <c r="H4438" s="236" t="s">
        <v>19</v>
      </c>
      <c r="I4438" s="238"/>
      <c r="J4438" s="234"/>
      <c r="K4438" s="234"/>
      <c r="L4438" s="239"/>
      <c r="M4438" s="240"/>
      <c r="N4438" s="241"/>
      <c r="O4438" s="241"/>
      <c r="P4438" s="241"/>
      <c r="Q4438" s="241"/>
      <c r="R4438" s="241"/>
      <c r="S4438" s="241"/>
      <c r="T4438" s="242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3" t="s">
        <v>153</v>
      </c>
      <c r="AU4438" s="243" t="s">
        <v>79</v>
      </c>
      <c r="AV4438" s="13" t="s">
        <v>77</v>
      </c>
      <c r="AW4438" s="13" t="s">
        <v>31</v>
      </c>
      <c r="AX4438" s="13" t="s">
        <v>69</v>
      </c>
      <c r="AY4438" s="243" t="s">
        <v>142</v>
      </c>
    </row>
    <row r="4439" s="14" customFormat="1">
      <c r="A4439" s="14"/>
      <c r="B4439" s="244"/>
      <c r="C4439" s="245"/>
      <c r="D4439" s="235" t="s">
        <v>153</v>
      </c>
      <c r="E4439" s="246" t="s">
        <v>19</v>
      </c>
      <c r="F4439" s="247" t="s">
        <v>2342</v>
      </c>
      <c r="G4439" s="245"/>
      <c r="H4439" s="248">
        <v>3.3300000000000001</v>
      </c>
      <c r="I4439" s="249"/>
      <c r="J4439" s="245"/>
      <c r="K4439" s="245"/>
      <c r="L4439" s="250"/>
      <c r="M4439" s="251"/>
      <c r="N4439" s="252"/>
      <c r="O4439" s="252"/>
      <c r="P4439" s="252"/>
      <c r="Q4439" s="252"/>
      <c r="R4439" s="252"/>
      <c r="S4439" s="252"/>
      <c r="T4439" s="253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4" t="s">
        <v>153</v>
      </c>
      <c r="AU4439" s="254" t="s">
        <v>79</v>
      </c>
      <c r="AV4439" s="14" t="s">
        <v>79</v>
      </c>
      <c r="AW4439" s="14" t="s">
        <v>31</v>
      </c>
      <c r="AX4439" s="14" t="s">
        <v>69</v>
      </c>
      <c r="AY4439" s="254" t="s">
        <v>142</v>
      </c>
    </row>
    <row r="4440" s="13" customFormat="1">
      <c r="A4440" s="13"/>
      <c r="B4440" s="233"/>
      <c r="C4440" s="234"/>
      <c r="D4440" s="235" t="s">
        <v>153</v>
      </c>
      <c r="E4440" s="236" t="s">
        <v>19</v>
      </c>
      <c r="F4440" s="237" t="s">
        <v>512</v>
      </c>
      <c r="G4440" s="234"/>
      <c r="H4440" s="236" t="s">
        <v>19</v>
      </c>
      <c r="I4440" s="238"/>
      <c r="J4440" s="234"/>
      <c r="K4440" s="234"/>
      <c r="L4440" s="239"/>
      <c r="M4440" s="240"/>
      <c r="N4440" s="241"/>
      <c r="O4440" s="241"/>
      <c r="P4440" s="241"/>
      <c r="Q4440" s="241"/>
      <c r="R4440" s="241"/>
      <c r="S4440" s="241"/>
      <c r="T4440" s="242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3" t="s">
        <v>153</v>
      </c>
      <c r="AU4440" s="243" t="s">
        <v>79</v>
      </c>
      <c r="AV4440" s="13" t="s">
        <v>77</v>
      </c>
      <c r="AW4440" s="13" t="s">
        <v>31</v>
      </c>
      <c r="AX4440" s="13" t="s">
        <v>69</v>
      </c>
      <c r="AY4440" s="243" t="s">
        <v>142</v>
      </c>
    </row>
    <row r="4441" s="14" customFormat="1">
      <c r="A4441" s="14"/>
      <c r="B4441" s="244"/>
      <c r="C4441" s="245"/>
      <c r="D4441" s="235" t="s">
        <v>153</v>
      </c>
      <c r="E4441" s="246" t="s">
        <v>19</v>
      </c>
      <c r="F4441" s="247" t="s">
        <v>2343</v>
      </c>
      <c r="G4441" s="245"/>
      <c r="H4441" s="248">
        <v>31.337</v>
      </c>
      <c r="I4441" s="249"/>
      <c r="J4441" s="245"/>
      <c r="K4441" s="245"/>
      <c r="L4441" s="250"/>
      <c r="M4441" s="251"/>
      <c r="N4441" s="252"/>
      <c r="O4441" s="252"/>
      <c r="P4441" s="252"/>
      <c r="Q4441" s="252"/>
      <c r="R4441" s="252"/>
      <c r="S4441" s="252"/>
      <c r="T4441" s="253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4" t="s">
        <v>153</v>
      </c>
      <c r="AU4441" s="254" t="s">
        <v>79</v>
      </c>
      <c r="AV4441" s="14" t="s">
        <v>79</v>
      </c>
      <c r="AW4441" s="14" t="s">
        <v>31</v>
      </c>
      <c r="AX4441" s="14" t="s">
        <v>69</v>
      </c>
      <c r="AY4441" s="254" t="s">
        <v>142</v>
      </c>
    </row>
    <row r="4442" s="14" customFormat="1">
      <c r="A4442" s="14"/>
      <c r="B4442" s="244"/>
      <c r="C4442" s="245"/>
      <c r="D4442" s="235" t="s">
        <v>153</v>
      </c>
      <c r="E4442" s="246" t="s">
        <v>19</v>
      </c>
      <c r="F4442" s="247" t="s">
        <v>2344</v>
      </c>
      <c r="G4442" s="245"/>
      <c r="H4442" s="248">
        <v>-2.6840000000000002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153</v>
      </c>
      <c r="AU4442" s="254" t="s">
        <v>79</v>
      </c>
      <c r="AV4442" s="14" t="s">
        <v>79</v>
      </c>
      <c r="AW4442" s="14" t="s">
        <v>31</v>
      </c>
      <c r="AX4442" s="14" t="s">
        <v>69</v>
      </c>
      <c r="AY4442" s="254" t="s">
        <v>142</v>
      </c>
    </row>
    <row r="4443" s="13" customFormat="1">
      <c r="A4443" s="13"/>
      <c r="B4443" s="233"/>
      <c r="C4443" s="234"/>
      <c r="D4443" s="235" t="s">
        <v>153</v>
      </c>
      <c r="E4443" s="236" t="s">
        <v>19</v>
      </c>
      <c r="F4443" s="237" t="s">
        <v>579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153</v>
      </c>
      <c r="AU4443" s="243" t="s">
        <v>79</v>
      </c>
      <c r="AV4443" s="13" t="s">
        <v>77</v>
      </c>
      <c r="AW4443" s="13" t="s">
        <v>31</v>
      </c>
      <c r="AX4443" s="13" t="s">
        <v>69</v>
      </c>
      <c r="AY4443" s="243" t="s">
        <v>142</v>
      </c>
    </row>
    <row r="4444" s="14" customFormat="1">
      <c r="A4444" s="14"/>
      <c r="B4444" s="244"/>
      <c r="C4444" s="245"/>
      <c r="D4444" s="235" t="s">
        <v>153</v>
      </c>
      <c r="E4444" s="246" t="s">
        <v>19</v>
      </c>
      <c r="F4444" s="247" t="s">
        <v>2347</v>
      </c>
      <c r="G4444" s="245"/>
      <c r="H4444" s="248">
        <v>56.146999999999998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153</v>
      </c>
      <c r="AU4444" s="254" t="s">
        <v>79</v>
      </c>
      <c r="AV4444" s="14" t="s">
        <v>79</v>
      </c>
      <c r="AW4444" s="14" t="s">
        <v>31</v>
      </c>
      <c r="AX4444" s="14" t="s">
        <v>69</v>
      </c>
      <c r="AY4444" s="254" t="s">
        <v>142</v>
      </c>
    </row>
    <row r="4445" s="13" customFormat="1">
      <c r="A4445" s="13"/>
      <c r="B4445" s="233"/>
      <c r="C4445" s="234"/>
      <c r="D4445" s="235" t="s">
        <v>153</v>
      </c>
      <c r="E4445" s="236" t="s">
        <v>19</v>
      </c>
      <c r="F4445" s="237" t="s">
        <v>516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153</v>
      </c>
      <c r="AU4445" s="243" t="s">
        <v>79</v>
      </c>
      <c r="AV4445" s="13" t="s">
        <v>77</v>
      </c>
      <c r="AW4445" s="13" t="s">
        <v>31</v>
      </c>
      <c r="AX4445" s="13" t="s">
        <v>69</v>
      </c>
      <c r="AY4445" s="243" t="s">
        <v>142</v>
      </c>
    </row>
    <row r="4446" s="14" customFormat="1">
      <c r="A4446" s="14"/>
      <c r="B4446" s="244"/>
      <c r="C4446" s="245"/>
      <c r="D4446" s="235" t="s">
        <v>153</v>
      </c>
      <c r="E4446" s="246" t="s">
        <v>19</v>
      </c>
      <c r="F4446" s="247" t="s">
        <v>2350</v>
      </c>
      <c r="G4446" s="245"/>
      <c r="H4446" s="248">
        <v>9.7149999999999999</v>
      </c>
      <c r="I4446" s="249"/>
      <c r="J4446" s="245"/>
      <c r="K4446" s="245"/>
      <c r="L4446" s="250"/>
      <c r="M4446" s="251"/>
      <c r="N4446" s="252"/>
      <c r="O4446" s="252"/>
      <c r="P4446" s="252"/>
      <c r="Q4446" s="252"/>
      <c r="R4446" s="252"/>
      <c r="S4446" s="252"/>
      <c r="T4446" s="253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4" t="s">
        <v>153</v>
      </c>
      <c r="AU4446" s="254" t="s">
        <v>79</v>
      </c>
      <c r="AV4446" s="14" t="s">
        <v>79</v>
      </c>
      <c r="AW4446" s="14" t="s">
        <v>31</v>
      </c>
      <c r="AX4446" s="14" t="s">
        <v>69</v>
      </c>
      <c r="AY4446" s="254" t="s">
        <v>142</v>
      </c>
    </row>
    <row r="4447" s="13" customFormat="1">
      <c r="A4447" s="13"/>
      <c r="B4447" s="233"/>
      <c r="C4447" s="234"/>
      <c r="D4447" s="235" t="s">
        <v>153</v>
      </c>
      <c r="E4447" s="236" t="s">
        <v>19</v>
      </c>
      <c r="F4447" s="237" t="s">
        <v>2352</v>
      </c>
      <c r="G4447" s="234"/>
      <c r="H4447" s="236" t="s">
        <v>19</v>
      </c>
      <c r="I4447" s="238"/>
      <c r="J4447" s="234"/>
      <c r="K4447" s="234"/>
      <c r="L4447" s="239"/>
      <c r="M4447" s="240"/>
      <c r="N4447" s="241"/>
      <c r="O4447" s="241"/>
      <c r="P4447" s="241"/>
      <c r="Q4447" s="241"/>
      <c r="R4447" s="241"/>
      <c r="S4447" s="241"/>
      <c r="T4447" s="242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3" t="s">
        <v>153</v>
      </c>
      <c r="AU4447" s="243" t="s">
        <v>79</v>
      </c>
      <c r="AV4447" s="13" t="s">
        <v>77</v>
      </c>
      <c r="AW4447" s="13" t="s">
        <v>31</v>
      </c>
      <c r="AX4447" s="13" t="s">
        <v>69</v>
      </c>
      <c r="AY4447" s="243" t="s">
        <v>142</v>
      </c>
    </row>
    <row r="4448" s="14" customFormat="1">
      <c r="A4448" s="14"/>
      <c r="B4448" s="244"/>
      <c r="C4448" s="245"/>
      <c r="D4448" s="235" t="s">
        <v>153</v>
      </c>
      <c r="E4448" s="246" t="s">
        <v>19</v>
      </c>
      <c r="F4448" s="247" t="s">
        <v>2353</v>
      </c>
      <c r="G4448" s="245"/>
      <c r="H4448" s="248">
        <v>39.295000000000002</v>
      </c>
      <c r="I4448" s="249"/>
      <c r="J4448" s="245"/>
      <c r="K4448" s="245"/>
      <c r="L4448" s="250"/>
      <c r="M4448" s="251"/>
      <c r="N4448" s="252"/>
      <c r="O4448" s="252"/>
      <c r="P4448" s="252"/>
      <c r="Q4448" s="252"/>
      <c r="R4448" s="252"/>
      <c r="S4448" s="252"/>
      <c r="T4448" s="253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4" t="s">
        <v>153</v>
      </c>
      <c r="AU4448" s="254" t="s">
        <v>79</v>
      </c>
      <c r="AV4448" s="14" t="s">
        <v>79</v>
      </c>
      <c r="AW4448" s="14" t="s">
        <v>31</v>
      </c>
      <c r="AX4448" s="14" t="s">
        <v>69</v>
      </c>
      <c r="AY4448" s="254" t="s">
        <v>142</v>
      </c>
    </row>
    <row r="4449" s="13" customFormat="1">
      <c r="A4449" s="13"/>
      <c r="B4449" s="233"/>
      <c r="C4449" s="234"/>
      <c r="D4449" s="235" t="s">
        <v>153</v>
      </c>
      <c r="E4449" s="236" t="s">
        <v>19</v>
      </c>
      <c r="F4449" s="237" t="s">
        <v>518</v>
      </c>
      <c r="G4449" s="234"/>
      <c r="H4449" s="236" t="s">
        <v>19</v>
      </c>
      <c r="I4449" s="238"/>
      <c r="J4449" s="234"/>
      <c r="K4449" s="234"/>
      <c r="L4449" s="239"/>
      <c r="M4449" s="240"/>
      <c r="N4449" s="241"/>
      <c r="O4449" s="241"/>
      <c r="P4449" s="241"/>
      <c r="Q4449" s="241"/>
      <c r="R4449" s="241"/>
      <c r="S4449" s="241"/>
      <c r="T4449" s="242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3" t="s">
        <v>153</v>
      </c>
      <c r="AU4449" s="243" t="s">
        <v>79</v>
      </c>
      <c r="AV4449" s="13" t="s">
        <v>77</v>
      </c>
      <c r="AW4449" s="13" t="s">
        <v>31</v>
      </c>
      <c r="AX4449" s="13" t="s">
        <v>69</v>
      </c>
      <c r="AY4449" s="243" t="s">
        <v>142</v>
      </c>
    </row>
    <row r="4450" s="14" customFormat="1">
      <c r="A4450" s="14"/>
      <c r="B4450" s="244"/>
      <c r="C4450" s="245"/>
      <c r="D4450" s="235" t="s">
        <v>153</v>
      </c>
      <c r="E4450" s="246" t="s">
        <v>19</v>
      </c>
      <c r="F4450" s="247" t="s">
        <v>2356</v>
      </c>
      <c r="G4450" s="245"/>
      <c r="H4450" s="248">
        <v>16.806000000000001</v>
      </c>
      <c r="I4450" s="249"/>
      <c r="J4450" s="245"/>
      <c r="K4450" s="245"/>
      <c r="L4450" s="250"/>
      <c r="M4450" s="251"/>
      <c r="N4450" s="252"/>
      <c r="O4450" s="252"/>
      <c r="P4450" s="252"/>
      <c r="Q4450" s="252"/>
      <c r="R4450" s="252"/>
      <c r="S4450" s="252"/>
      <c r="T4450" s="253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4" t="s">
        <v>153</v>
      </c>
      <c r="AU4450" s="254" t="s">
        <v>79</v>
      </c>
      <c r="AV4450" s="14" t="s">
        <v>79</v>
      </c>
      <c r="AW4450" s="14" t="s">
        <v>31</v>
      </c>
      <c r="AX4450" s="14" t="s">
        <v>69</v>
      </c>
      <c r="AY4450" s="254" t="s">
        <v>142</v>
      </c>
    </row>
    <row r="4451" s="13" customFormat="1">
      <c r="A4451" s="13"/>
      <c r="B4451" s="233"/>
      <c r="C4451" s="234"/>
      <c r="D4451" s="235" t="s">
        <v>153</v>
      </c>
      <c r="E4451" s="236" t="s">
        <v>19</v>
      </c>
      <c r="F4451" s="237" t="s">
        <v>1905</v>
      </c>
      <c r="G4451" s="234"/>
      <c r="H4451" s="236" t="s">
        <v>19</v>
      </c>
      <c r="I4451" s="238"/>
      <c r="J4451" s="234"/>
      <c r="K4451" s="234"/>
      <c r="L4451" s="239"/>
      <c r="M4451" s="240"/>
      <c r="N4451" s="241"/>
      <c r="O4451" s="241"/>
      <c r="P4451" s="241"/>
      <c r="Q4451" s="241"/>
      <c r="R4451" s="241"/>
      <c r="S4451" s="241"/>
      <c r="T4451" s="242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3" t="s">
        <v>153</v>
      </c>
      <c r="AU4451" s="243" t="s">
        <v>79</v>
      </c>
      <c r="AV4451" s="13" t="s">
        <v>77</v>
      </c>
      <c r="AW4451" s="13" t="s">
        <v>31</v>
      </c>
      <c r="AX4451" s="13" t="s">
        <v>69</v>
      </c>
      <c r="AY4451" s="243" t="s">
        <v>142</v>
      </c>
    </row>
    <row r="4452" s="14" customFormat="1">
      <c r="A4452" s="14"/>
      <c r="B4452" s="244"/>
      <c r="C4452" s="245"/>
      <c r="D4452" s="235" t="s">
        <v>153</v>
      </c>
      <c r="E4452" s="246" t="s">
        <v>19</v>
      </c>
      <c r="F4452" s="247" t="s">
        <v>2357</v>
      </c>
      <c r="G4452" s="245"/>
      <c r="H4452" s="248">
        <v>39.860999999999997</v>
      </c>
      <c r="I4452" s="249"/>
      <c r="J4452" s="245"/>
      <c r="K4452" s="245"/>
      <c r="L4452" s="250"/>
      <c r="M4452" s="251"/>
      <c r="N4452" s="252"/>
      <c r="O4452" s="252"/>
      <c r="P4452" s="252"/>
      <c r="Q4452" s="252"/>
      <c r="R4452" s="252"/>
      <c r="S4452" s="252"/>
      <c r="T4452" s="253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4" t="s">
        <v>153</v>
      </c>
      <c r="AU4452" s="254" t="s">
        <v>79</v>
      </c>
      <c r="AV4452" s="14" t="s">
        <v>79</v>
      </c>
      <c r="AW4452" s="14" t="s">
        <v>31</v>
      </c>
      <c r="AX4452" s="14" t="s">
        <v>69</v>
      </c>
      <c r="AY4452" s="254" t="s">
        <v>142</v>
      </c>
    </row>
    <row r="4453" s="14" customFormat="1">
      <c r="A4453" s="14"/>
      <c r="B4453" s="244"/>
      <c r="C4453" s="245"/>
      <c r="D4453" s="235" t="s">
        <v>153</v>
      </c>
      <c r="E4453" s="246" t="s">
        <v>19</v>
      </c>
      <c r="F4453" s="247" t="s">
        <v>2358</v>
      </c>
      <c r="G4453" s="245"/>
      <c r="H4453" s="248">
        <v>-3.3199999999999998</v>
      </c>
      <c r="I4453" s="249"/>
      <c r="J4453" s="245"/>
      <c r="K4453" s="245"/>
      <c r="L4453" s="250"/>
      <c r="M4453" s="251"/>
      <c r="N4453" s="252"/>
      <c r="O4453" s="252"/>
      <c r="P4453" s="252"/>
      <c r="Q4453" s="252"/>
      <c r="R4453" s="252"/>
      <c r="S4453" s="252"/>
      <c r="T4453" s="253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4" t="s">
        <v>153</v>
      </c>
      <c r="AU4453" s="254" t="s">
        <v>79</v>
      </c>
      <c r="AV4453" s="14" t="s">
        <v>79</v>
      </c>
      <c r="AW4453" s="14" t="s">
        <v>31</v>
      </c>
      <c r="AX4453" s="14" t="s">
        <v>69</v>
      </c>
      <c r="AY4453" s="254" t="s">
        <v>142</v>
      </c>
    </row>
    <row r="4454" s="13" customFormat="1">
      <c r="A4454" s="13"/>
      <c r="B4454" s="233"/>
      <c r="C4454" s="234"/>
      <c r="D4454" s="235" t="s">
        <v>153</v>
      </c>
      <c r="E4454" s="236" t="s">
        <v>19</v>
      </c>
      <c r="F4454" s="237" t="s">
        <v>576</v>
      </c>
      <c r="G4454" s="234"/>
      <c r="H4454" s="236" t="s">
        <v>19</v>
      </c>
      <c r="I4454" s="238"/>
      <c r="J4454" s="234"/>
      <c r="K4454" s="234"/>
      <c r="L4454" s="239"/>
      <c r="M4454" s="240"/>
      <c r="N4454" s="241"/>
      <c r="O4454" s="241"/>
      <c r="P4454" s="241"/>
      <c r="Q4454" s="241"/>
      <c r="R4454" s="241"/>
      <c r="S4454" s="241"/>
      <c r="T4454" s="242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3" t="s">
        <v>153</v>
      </c>
      <c r="AU4454" s="243" t="s">
        <v>79</v>
      </c>
      <c r="AV4454" s="13" t="s">
        <v>77</v>
      </c>
      <c r="AW4454" s="13" t="s">
        <v>31</v>
      </c>
      <c r="AX4454" s="13" t="s">
        <v>69</v>
      </c>
      <c r="AY4454" s="243" t="s">
        <v>142</v>
      </c>
    </row>
    <row r="4455" s="14" customFormat="1">
      <c r="A4455" s="14"/>
      <c r="B4455" s="244"/>
      <c r="C4455" s="245"/>
      <c r="D4455" s="235" t="s">
        <v>153</v>
      </c>
      <c r="E4455" s="246" t="s">
        <v>19</v>
      </c>
      <c r="F4455" s="247" t="s">
        <v>2360</v>
      </c>
      <c r="G4455" s="245"/>
      <c r="H4455" s="248">
        <v>42.523000000000003</v>
      </c>
      <c r="I4455" s="249"/>
      <c r="J4455" s="245"/>
      <c r="K4455" s="245"/>
      <c r="L4455" s="250"/>
      <c r="M4455" s="251"/>
      <c r="N4455" s="252"/>
      <c r="O4455" s="252"/>
      <c r="P4455" s="252"/>
      <c r="Q4455" s="252"/>
      <c r="R4455" s="252"/>
      <c r="S4455" s="252"/>
      <c r="T4455" s="253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4" t="s">
        <v>153</v>
      </c>
      <c r="AU4455" s="254" t="s">
        <v>79</v>
      </c>
      <c r="AV4455" s="14" t="s">
        <v>79</v>
      </c>
      <c r="AW4455" s="14" t="s">
        <v>31</v>
      </c>
      <c r="AX4455" s="14" t="s">
        <v>69</v>
      </c>
      <c r="AY4455" s="254" t="s">
        <v>142</v>
      </c>
    </row>
    <row r="4456" s="14" customFormat="1">
      <c r="A4456" s="14"/>
      <c r="B4456" s="244"/>
      <c r="C4456" s="245"/>
      <c r="D4456" s="235" t="s">
        <v>153</v>
      </c>
      <c r="E4456" s="246" t="s">
        <v>19</v>
      </c>
      <c r="F4456" s="247" t="s">
        <v>2363</v>
      </c>
      <c r="G4456" s="245"/>
      <c r="H4456" s="248">
        <v>6.8150000000000004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153</v>
      </c>
      <c r="AU4456" s="254" t="s">
        <v>79</v>
      </c>
      <c r="AV4456" s="14" t="s">
        <v>79</v>
      </c>
      <c r="AW4456" s="14" t="s">
        <v>31</v>
      </c>
      <c r="AX4456" s="14" t="s">
        <v>69</v>
      </c>
      <c r="AY4456" s="254" t="s">
        <v>142</v>
      </c>
    </row>
    <row r="4457" s="13" customFormat="1">
      <c r="A4457" s="13"/>
      <c r="B4457" s="233"/>
      <c r="C4457" s="234"/>
      <c r="D4457" s="235" t="s">
        <v>153</v>
      </c>
      <c r="E4457" s="236" t="s">
        <v>19</v>
      </c>
      <c r="F4457" s="237" t="s">
        <v>891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153</v>
      </c>
      <c r="AU4457" s="243" t="s">
        <v>79</v>
      </c>
      <c r="AV4457" s="13" t="s">
        <v>77</v>
      </c>
      <c r="AW4457" s="13" t="s">
        <v>31</v>
      </c>
      <c r="AX4457" s="13" t="s">
        <v>69</v>
      </c>
      <c r="AY4457" s="243" t="s">
        <v>142</v>
      </c>
    </row>
    <row r="4458" s="14" customFormat="1">
      <c r="A4458" s="14"/>
      <c r="B4458" s="244"/>
      <c r="C4458" s="245"/>
      <c r="D4458" s="235" t="s">
        <v>153</v>
      </c>
      <c r="E4458" s="246" t="s">
        <v>19</v>
      </c>
      <c r="F4458" s="247" t="s">
        <v>2366</v>
      </c>
      <c r="G4458" s="245"/>
      <c r="H4458" s="248">
        <v>56.115000000000002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153</v>
      </c>
      <c r="AU4458" s="254" t="s">
        <v>79</v>
      </c>
      <c r="AV4458" s="14" t="s">
        <v>79</v>
      </c>
      <c r="AW4458" s="14" t="s">
        <v>31</v>
      </c>
      <c r="AX4458" s="14" t="s">
        <v>69</v>
      </c>
      <c r="AY4458" s="254" t="s">
        <v>142</v>
      </c>
    </row>
    <row r="4459" s="16" customFormat="1">
      <c r="A4459" s="16"/>
      <c r="B4459" s="266"/>
      <c r="C4459" s="267"/>
      <c r="D4459" s="235" t="s">
        <v>153</v>
      </c>
      <c r="E4459" s="268" t="s">
        <v>19</v>
      </c>
      <c r="F4459" s="269" t="s">
        <v>214</v>
      </c>
      <c r="G4459" s="267"/>
      <c r="H4459" s="270">
        <v>476.416</v>
      </c>
      <c r="I4459" s="271"/>
      <c r="J4459" s="267"/>
      <c r="K4459" s="267"/>
      <c r="L4459" s="272"/>
      <c r="M4459" s="273"/>
      <c r="N4459" s="274"/>
      <c r="O4459" s="274"/>
      <c r="P4459" s="274"/>
      <c r="Q4459" s="274"/>
      <c r="R4459" s="274"/>
      <c r="S4459" s="274"/>
      <c r="T4459" s="275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T4459" s="276" t="s">
        <v>153</v>
      </c>
      <c r="AU4459" s="276" t="s">
        <v>79</v>
      </c>
      <c r="AV4459" s="16" t="s">
        <v>163</v>
      </c>
      <c r="AW4459" s="16" t="s">
        <v>31</v>
      </c>
      <c r="AX4459" s="16" t="s">
        <v>69</v>
      </c>
      <c r="AY4459" s="276" t="s">
        <v>142</v>
      </c>
    </row>
    <row r="4460" s="13" customFormat="1">
      <c r="A4460" s="13"/>
      <c r="B4460" s="233"/>
      <c r="C4460" s="234"/>
      <c r="D4460" s="235" t="s">
        <v>153</v>
      </c>
      <c r="E4460" s="236" t="s">
        <v>19</v>
      </c>
      <c r="F4460" s="237" t="s">
        <v>520</v>
      </c>
      <c r="G4460" s="234"/>
      <c r="H4460" s="236" t="s">
        <v>19</v>
      </c>
      <c r="I4460" s="238"/>
      <c r="J4460" s="234"/>
      <c r="K4460" s="234"/>
      <c r="L4460" s="239"/>
      <c r="M4460" s="240"/>
      <c r="N4460" s="241"/>
      <c r="O4460" s="241"/>
      <c r="P4460" s="241"/>
      <c r="Q4460" s="241"/>
      <c r="R4460" s="241"/>
      <c r="S4460" s="241"/>
      <c r="T4460" s="242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3" t="s">
        <v>153</v>
      </c>
      <c r="AU4460" s="243" t="s">
        <v>79</v>
      </c>
      <c r="AV4460" s="13" t="s">
        <v>77</v>
      </c>
      <c r="AW4460" s="13" t="s">
        <v>31</v>
      </c>
      <c r="AX4460" s="13" t="s">
        <v>69</v>
      </c>
      <c r="AY4460" s="243" t="s">
        <v>142</v>
      </c>
    </row>
    <row r="4461" s="13" customFormat="1">
      <c r="A4461" s="13"/>
      <c r="B4461" s="233"/>
      <c r="C4461" s="234"/>
      <c r="D4461" s="235" t="s">
        <v>153</v>
      </c>
      <c r="E4461" s="236" t="s">
        <v>19</v>
      </c>
      <c r="F4461" s="237" t="s">
        <v>520</v>
      </c>
      <c r="G4461" s="234"/>
      <c r="H4461" s="236" t="s">
        <v>19</v>
      </c>
      <c r="I4461" s="238"/>
      <c r="J4461" s="234"/>
      <c r="K4461" s="234"/>
      <c r="L4461" s="239"/>
      <c r="M4461" s="240"/>
      <c r="N4461" s="241"/>
      <c r="O4461" s="241"/>
      <c r="P4461" s="241"/>
      <c r="Q4461" s="241"/>
      <c r="R4461" s="241"/>
      <c r="S4461" s="241"/>
      <c r="T4461" s="242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3" t="s">
        <v>153</v>
      </c>
      <c r="AU4461" s="243" t="s">
        <v>79</v>
      </c>
      <c r="AV4461" s="13" t="s">
        <v>77</v>
      </c>
      <c r="AW4461" s="13" t="s">
        <v>31</v>
      </c>
      <c r="AX4461" s="13" t="s">
        <v>69</v>
      </c>
      <c r="AY4461" s="243" t="s">
        <v>142</v>
      </c>
    </row>
    <row r="4462" s="14" customFormat="1">
      <c r="A4462" s="14"/>
      <c r="B4462" s="244"/>
      <c r="C4462" s="245"/>
      <c r="D4462" s="235" t="s">
        <v>153</v>
      </c>
      <c r="E4462" s="246" t="s">
        <v>19</v>
      </c>
      <c r="F4462" s="247" t="s">
        <v>2367</v>
      </c>
      <c r="G4462" s="245"/>
      <c r="H4462" s="248">
        <v>83.635999999999996</v>
      </c>
      <c r="I4462" s="249"/>
      <c r="J4462" s="245"/>
      <c r="K4462" s="245"/>
      <c r="L4462" s="250"/>
      <c r="M4462" s="251"/>
      <c r="N4462" s="252"/>
      <c r="O4462" s="252"/>
      <c r="P4462" s="252"/>
      <c r="Q4462" s="252"/>
      <c r="R4462" s="252"/>
      <c r="S4462" s="252"/>
      <c r="T4462" s="253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4" t="s">
        <v>153</v>
      </c>
      <c r="AU4462" s="254" t="s">
        <v>79</v>
      </c>
      <c r="AV4462" s="14" t="s">
        <v>79</v>
      </c>
      <c r="AW4462" s="14" t="s">
        <v>31</v>
      </c>
      <c r="AX4462" s="14" t="s">
        <v>69</v>
      </c>
      <c r="AY4462" s="254" t="s">
        <v>142</v>
      </c>
    </row>
    <row r="4463" s="14" customFormat="1">
      <c r="A4463" s="14"/>
      <c r="B4463" s="244"/>
      <c r="C4463" s="245"/>
      <c r="D4463" s="235" t="s">
        <v>153</v>
      </c>
      <c r="E4463" s="246" t="s">
        <v>19</v>
      </c>
      <c r="F4463" s="247" t="s">
        <v>2368</v>
      </c>
      <c r="G4463" s="245"/>
      <c r="H4463" s="248">
        <v>62.466000000000001</v>
      </c>
      <c r="I4463" s="249"/>
      <c r="J4463" s="245"/>
      <c r="K4463" s="245"/>
      <c r="L4463" s="250"/>
      <c r="M4463" s="251"/>
      <c r="N4463" s="252"/>
      <c r="O4463" s="252"/>
      <c r="P4463" s="252"/>
      <c r="Q4463" s="252"/>
      <c r="R4463" s="252"/>
      <c r="S4463" s="252"/>
      <c r="T4463" s="253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4" t="s">
        <v>153</v>
      </c>
      <c r="AU4463" s="254" t="s">
        <v>79</v>
      </c>
      <c r="AV4463" s="14" t="s">
        <v>79</v>
      </c>
      <c r="AW4463" s="14" t="s">
        <v>31</v>
      </c>
      <c r="AX4463" s="14" t="s">
        <v>69</v>
      </c>
      <c r="AY4463" s="254" t="s">
        <v>142</v>
      </c>
    </row>
    <row r="4464" s="14" customFormat="1">
      <c r="A4464" s="14"/>
      <c r="B4464" s="244"/>
      <c r="C4464" s="245"/>
      <c r="D4464" s="235" t="s">
        <v>153</v>
      </c>
      <c r="E4464" s="246" t="s">
        <v>19</v>
      </c>
      <c r="F4464" s="247" t="s">
        <v>2369</v>
      </c>
      <c r="G4464" s="245"/>
      <c r="H4464" s="248">
        <v>64.670000000000002</v>
      </c>
      <c r="I4464" s="249"/>
      <c r="J4464" s="245"/>
      <c r="K4464" s="245"/>
      <c r="L4464" s="250"/>
      <c r="M4464" s="251"/>
      <c r="N4464" s="252"/>
      <c r="O4464" s="252"/>
      <c r="P4464" s="252"/>
      <c r="Q4464" s="252"/>
      <c r="R4464" s="252"/>
      <c r="S4464" s="252"/>
      <c r="T4464" s="253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4" t="s">
        <v>153</v>
      </c>
      <c r="AU4464" s="254" t="s">
        <v>79</v>
      </c>
      <c r="AV4464" s="14" t="s">
        <v>79</v>
      </c>
      <c r="AW4464" s="14" t="s">
        <v>31</v>
      </c>
      <c r="AX4464" s="14" t="s">
        <v>69</v>
      </c>
      <c r="AY4464" s="254" t="s">
        <v>142</v>
      </c>
    </row>
    <row r="4465" s="14" customFormat="1">
      <c r="A4465" s="14"/>
      <c r="B4465" s="244"/>
      <c r="C4465" s="245"/>
      <c r="D4465" s="235" t="s">
        <v>153</v>
      </c>
      <c r="E4465" s="246" t="s">
        <v>19</v>
      </c>
      <c r="F4465" s="247" t="s">
        <v>2370</v>
      </c>
      <c r="G4465" s="245"/>
      <c r="H4465" s="248">
        <v>65.394999999999996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153</v>
      </c>
      <c r="AU4465" s="254" t="s">
        <v>79</v>
      </c>
      <c r="AV4465" s="14" t="s">
        <v>79</v>
      </c>
      <c r="AW4465" s="14" t="s">
        <v>31</v>
      </c>
      <c r="AX4465" s="14" t="s">
        <v>69</v>
      </c>
      <c r="AY4465" s="254" t="s">
        <v>142</v>
      </c>
    </row>
    <row r="4466" s="14" customFormat="1">
      <c r="A4466" s="14"/>
      <c r="B4466" s="244"/>
      <c r="C4466" s="245"/>
      <c r="D4466" s="235" t="s">
        <v>153</v>
      </c>
      <c r="E4466" s="246" t="s">
        <v>19</v>
      </c>
      <c r="F4466" s="247" t="s">
        <v>2371</v>
      </c>
      <c r="G4466" s="245"/>
      <c r="H4466" s="248">
        <v>71.197999999999993</v>
      </c>
      <c r="I4466" s="249"/>
      <c r="J4466" s="245"/>
      <c r="K4466" s="245"/>
      <c r="L4466" s="250"/>
      <c r="M4466" s="251"/>
      <c r="N4466" s="252"/>
      <c r="O4466" s="252"/>
      <c r="P4466" s="252"/>
      <c r="Q4466" s="252"/>
      <c r="R4466" s="252"/>
      <c r="S4466" s="252"/>
      <c r="T4466" s="253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4" t="s">
        <v>153</v>
      </c>
      <c r="AU4466" s="254" t="s">
        <v>79</v>
      </c>
      <c r="AV4466" s="14" t="s">
        <v>79</v>
      </c>
      <c r="AW4466" s="14" t="s">
        <v>31</v>
      </c>
      <c r="AX4466" s="14" t="s">
        <v>69</v>
      </c>
      <c r="AY4466" s="254" t="s">
        <v>142</v>
      </c>
    </row>
    <row r="4467" s="14" customFormat="1">
      <c r="A4467" s="14"/>
      <c r="B4467" s="244"/>
      <c r="C4467" s="245"/>
      <c r="D4467" s="235" t="s">
        <v>153</v>
      </c>
      <c r="E4467" s="246" t="s">
        <v>19</v>
      </c>
      <c r="F4467" s="247" t="s">
        <v>2372</v>
      </c>
      <c r="G4467" s="245"/>
      <c r="H4467" s="248">
        <v>168.19999999999999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153</v>
      </c>
      <c r="AU4467" s="254" t="s">
        <v>79</v>
      </c>
      <c r="AV4467" s="14" t="s">
        <v>79</v>
      </c>
      <c r="AW4467" s="14" t="s">
        <v>31</v>
      </c>
      <c r="AX4467" s="14" t="s">
        <v>69</v>
      </c>
      <c r="AY4467" s="254" t="s">
        <v>142</v>
      </c>
    </row>
    <row r="4468" s="14" customFormat="1">
      <c r="A4468" s="14"/>
      <c r="B4468" s="244"/>
      <c r="C4468" s="245"/>
      <c r="D4468" s="235" t="s">
        <v>153</v>
      </c>
      <c r="E4468" s="246" t="s">
        <v>19</v>
      </c>
      <c r="F4468" s="247" t="s">
        <v>2373</v>
      </c>
      <c r="G4468" s="245"/>
      <c r="H4468" s="248">
        <v>87.840999999999994</v>
      </c>
      <c r="I4468" s="249"/>
      <c r="J4468" s="245"/>
      <c r="K4468" s="245"/>
      <c r="L4468" s="250"/>
      <c r="M4468" s="251"/>
      <c r="N4468" s="252"/>
      <c r="O4468" s="252"/>
      <c r="P4468" s="252"/>
      <c r="Q4468" s="252"/>
      <c r="R4468" s="252"/>
      <c r="S4468" s="252"/>
      <c r="T4468" s="253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4" t="s">
        <v>153</v>
      </c>
      <c r="AU4468" s="254" t="s">
        <v>79</v>
      </c>
      <c r="AV4468" s="14" t="s">
        <v>79</v>
      </c>
      <c r="AW4468" s="14" t="s">
        <v>31</v>
      </c>
      <c r="AX4468" s="14" t="s">
        <v>69</v>
      </c>
      <c r="AY4468" s="254" t="s">
        <v>142</v>
      </c>
    </row>
    <row r="4469" s="14" customFormat="1">
      <c r="A4469" s="14"/>
      <c r="B4469" s="244"/>
      <c r="C4469" s="245"/>
      <c r="D4469" s="235" t="s">
        <v>153</v>
      </c>
      <c r="E4469" s="246" t="s">
        <v>19</v>
      </c>
      <c r="F4469" s="247" t="s">
        <v>2374</v>
      </c>
      <c r="G4469" s="245"/>
      <c r="H4469" s="248">
        <v>35.670000000000002</v>
      </c>
      <c r="I4469" s="249"/>
      <c r="J4469" s="245"/>
      <c r="K4469" s="245"/>
      <c r="L4469" s="250"/>
      <c r="M4469" s="251"/>
      <c r="N4469" s="252"/>
      <c r="O4469" s="252"/>
      <c r="P4469" s="252"/>
      <c r="Q4469" s="252"/>
      <c r="R4469" s="252"/>
      <c r="S4469" s="252"/>
      <c r="T4469" s="253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4" t="s">
        <v>153</v>
      </c>
      <c r="AU4469" s="254" t="s">
        <v>79</v>
      </c>
      <c r="AV4469" s="14" t="s">
        <v>79</v>
      </c>
      <c r="AW4469" s="14" t="s">
        <v>31</v>
      </c>
      <c r="AX4469" s="14" t="s">
        <v>69</v>
      </c>
      <c r="AY4469" s="254" t="s">
        <v>142</v>
      </c>
    </row>
    <row r="4470" s="14" customFormat="1">
      <c r="A4470" s="14"/>
      <c r="B4470" s="244"/>
      <c r="C4470" s="245"/>
      <c r="D4470" s="235" t="s">
        <v>153</v>
      </c>
      <c r="E4470" s="246" t="s">
        <v>19</v>
      </c>
      <c r="F4470" s="247" t="s">
        <v>2375</v>
      </c>
      <c r="G4470" s="245"/>
      <c r="H4470" s="248">
        <v>38.192999999999998</v>
      </c>
      <c r="I4470" s="249"/>
      <c r="J4470" s="245"/>
      <c r="K4470" s="245"/>
      <c r="L4470" s="250"/>
      <c r="M4470" s="251"/>
      <c r="N4470" s="252"/>
      <c r="O4470" s="252"/>
      <c r="P4470" s="252"/>
      <c r="Q4470" s="252"/>
      <c r="R4470" s="252"/>
      <c r="S4470" s="252"/>
      <c r="T4470" s="253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4" t="s">
        <v>153</v>
      </c>
      <c r="AU4470" s="254" t="s">
        <v>79</v>
      </c>
      <c r="AV4470" s="14" t="s">
        <v>79</v>
      </c>
      <c r="AW4470" s="14" t="s">
        <v>31</v>
      </c>
      <c r="AX4470" s="14" t="s">
        <v>69</v>
      </c>
      <c r="AY4470" s="254" t="s">
        <v>142</v>
      </c>
    </row>
    <row r="4471" s="14" customFormat="1">
      <c r="A4471" s="14"/>
      <c r="B4471" s="244"/>
      <c r="C4471" s="245"/>
      <c r="D4471" s="235" t="s">
        <v>153</v>
      </c>
      <c r="E4471" s="246" t="s">
        <v>19</v>
      </c>
      <c r="F4471" s="247" t="s">
        <v>2376</v>
      </c>
      <c r="G4471" s="245"/>
      <c r="H4471" s="248">
        <v>21.184999999999999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153</v>
      </c>
      <c r="AU4471" s="254" t="s">
        <v>79</v>
      </c>
      <c r="AV4471" s="14" t="s">
        <v>79</v>
      </c>
      <c r="AW4471" s="14" t="s">
        <v>31</v>
      </c>
      <c r="AX4471" s="14" t="s">
        <v>69</v>
      </c>
      <c r="AY4471" s="254" t="s">
        <v>142</v>
      </c>
    </row>
    <row r="4472" s="14" customFormat="1">
      <c r="A4472" s="14"/>
      <c r="B4472" s="244"/>
      <c r="C4472" s="245"/>
      <c r="D4472" s="235" t="s">
        <v>153</v>
      </c>
      <c r="E4472" s="246" t="s">
        <v>19</v>
      </c>
      <c r="F4472" s="247" t="s">
        <v>2377</v>
      </c>
      <c r="G4472" s="245"/>
      <c r="H4472" s="248">
        <v>22.184999999999999</v>
      </c>
      <c r="I4472" s="249"/>
      <c r="J4472" s="245"/>
      <c r="K4472" s="245"/>
      <c r="L4472" s="250"/>
      <c r="M4472" s="251"/>
      <c r="N4472" s="252"/>
      <c r="O4472" s="252"/>
      <c r="P4472" s="252"/>
      <c r="Q4472" s="252"/>
      <c r="R4472" s="252"/>
      <c r="S4472" s="252"/>
      <c r="T4472" s="253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4" t="s">
        <v>153</v>
      </c>
      <c r="AU4472" s="254" t="s">
        <v>79</v>
      </c>
      <c r="AV4472" s="14" t="s">
        <v>79</v>
      </c>
      <c r="AW4472" s="14" t="s">
        <v>31</v>
      </c>
      <c r="AX4472" s="14" t="s">
        <v>69</v>
      </c>
      <c r="AY4472" s="254" t="s">
        <v>142</v>
      </c>
    </row>
    <row r="4473" s="14" customFormat="1">
      <c r="A4473" s="14"/>
      <c r="B4473" s="244"/>
      <c r="C4473" s="245"/>
      <c r="D4473" s="235" t="s">
        <v>153</v>
      </c>
      <c r="E4473" s="246" t="s">
        <v>19</v>
      </c>
      <c r="F4473" s="247" t="s">
        <v>2378</v>
      </c>
      <c r="G4473" s="245"/>
      <c r="H4473" s="248">
        <v>20.242000000000001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153</v>
      </c>
      <c r="AU4473" s="254" t="s">
        <v>79</v>
      </c>
      <c r="AV4473" s="14" t="s">
        <v>79</v>
      </c>
      <c r="AW4473" s="14" t="s">
        <v>31</v>
      </c>
      <c r="AX4473" s="14" t="s">
        <v>69</v>
      </c>
      <c r="AY4473" s="254" t="s">
        <v>142</v>
      </c>
    </row>
    <row r="4474" s="14" customFormat="1">
      <c r="A4474" s="14"/>
      <c r="B4474" s="244"/>
      <c r="C4474" s="245"/>
      <c r="D4474" s="235" t="s">
        <v>153</v>
      </c>
      <c r="E4474" s="246" t="s">
        <v>19</v>
      </c>
      <c r="F4474" s="247" t="s">
        <v>925</v>
      </c>
      <c r="G4474" s="245"/>
      <c r="H4474" s="248">
        <v>13.77</v>
      </c>
      <c r="I4474" s="249"/>
      <c r="J4474" s="245"/>
      <c r="K4474" s="245"/>
      <c r="L4474" s="250"/>
      <c r="M4474" s="251"/>
      <c r="N4474" s="252"/>
      <c r="O4474" s="252"/>
      <c r="P4474" s="252"/>
      <c r="Q4474" s="252"/>
      <c r="R4474" s="252"/>
      <c r="S4474" s="252"/>
      <c r="T4474" s="253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4" t="s">
        <v>153</v>
      </c>
      <c r="AU4474" s="254" t="s">
        <v>79</v>
      </c>
      <c r="AV4474" s="14" t="s">
        <v>79</v>
      </c>
      <c r="AW4474" s="14" t="s">
        <v>31</v>
      </c>
      <c r="AX4474" s="14" t="s">
        <v>69</v>
      </c>
      <c r="AY4474" s="254" t="s">
        <v>142</v>
      </c>
    </row>
    <row r="4475" s="13" customFormat="1">
      <c r="A4475" s="13"/>
      <c r="B4475" s="233"/>
      <c r="C4475" s="234"/>
      <c r="D4475" s="235" t="s">
        <v>153</v>
      </c>
      <c r="E4475" s="236" t="s">
        <v>19</v>
      </c>
      <c r="F4475" s="237" t="s">
        <v>542</v>
      </c>
      <c r="G4475" s="234"/>
      <c r="H4475" s="236" t="s">
        <v>19</v>
      </c>
      <c r="I4475" s="238"/>
      <c r="J4475" s="234"/>
      <c r="K4475" s="234"/>
      <c r="L4475" s="239"/>
      <c r="M4475" s="240"/>
      <c r="N4475" s="241"/>
      <c r="O4475" s="241"/>
      <c r="P4475" s="241"/>
      <c r="Q4475" s="241"/>
      <c r="R4475" s="241"/>
      <c r="S4475" s="241"/>
      <c r="T4475" s="242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3" t="s">
        <v>153</v>
      </c>
      <c r="AU4475" s="243" t="s">
        <v>79</v>
      </c>
      <c r="AV4475" s="13" t="s">
        <v>77</v>
      </c>
      <c r="AW4475" s="13" t="s">
        <v>31</v>
      </c>
      <c r="AX4475" s="13" t="s">
        <v>69</v>
      </c>
      <c r="AY4475" s="243" t="s">
        <v>142</v>
      </c>
    </row>
    <row r="4476" s="14" customFormat="1">
      <c r="A4476" s="14"/>
      <c r="B4476" s="244"/>
      <c r="C4476" s="245"/>
      <c r="D4476" s="235" t="s">
        <v>153</v>
      </c>
      <c r="E4476" s="246" t="s">
        <v>19</v>
      </c>
      <c r="F4476" s="247" t="s">
        <v>927</v>
      </c>
      <c r="G4476" s="245"/>
      <c r="H4476" s="248">
        <v>45.256999999999998</v>
      </c>
      <c r="I4476" s="249"/>
      <c r="J4476" s="245"/>
      <c r="K4476" s="245"/>
      <c r="L4476" s="250"/>
      <c r="M4476" s="251"/>
      <c r="N4476" s="252"/>
      <c r="O4476" s="252"/>
      <c r="P4476" s="252"/>
      <c r="Q4476" s="252"/>
      <c r="R4476" s="252"/>
      <c r="S4476" s="252"/>
      <c r="T4476" s="253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4" t="s">
        <v>153</v>
      </c>
      <c r="AU4476" s="254" t="s">
        <v>79</v>
      </c>
      <c r="AV4476" s="14" t="s">
        <v>79</v>
      </c>
      <c r="AW4476" s="14" t="s">
        <v>31</v>
      </c>
      <c r="AX4476" s="14" t="s">
        <v>69</v>
      </c>
      <c r="AY4476" s="254" t="s">
        <v>142</v>
      </c>
    </row>
    <row r="4477" s="14" customFormat="1">
      <c r="A4477" s="14"/>
      <c r="B4477" s="244"/>
      <c r="C4477" s="245"/>
      <c r="D4477" s="235" t="s">
        <v>153</v>
      </c>
      <c r="E4477" s="246" t="s">
        <v>19</v>
      </c>
      <c r="F4477" s="247" t="s">
        <v>928</v>
      </c>
      <c r="G4477" s="245"/>
      <c r="H4477" s="248">
        <v>46.097000000000001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153</v>
      </c>
      <c r="AU4477" s="254" t="s">
        <v>79</v>
      </c>
      <c r="AV4477" s="14" t="s">
        <v>79</v>
      </c>
      <c r="AW4477" s="14" t="s">
        <v>31</v>
      </c>
      <c r="AX4477" s="14" t="s">
        <v>69</v>
      </c>
      <c r="AY4477" s="254" t="s">
        <v>142</v>
      </c>
    </row>
    <row r="4478" s="14" customFormat="1">
      <c r="A4478" s="14"/>
      <c r="B4478" s="244"/>
      <c r="C4478" s="245"/>
      <c r="D4478" s="235" t="s">
        <v>153</v>
      </c>
      <c r="E4478" s="246" t="s">
        <v>19</v>
      </c>
      <c r="F4478" s="247" t="s">
        <v>929</v>
      </c>
      <c r="G4478" s="245"/>
      <c r="H4478" s="248">
        <v>41.036999999999999</v>
      </c>
      <c r="I4478" s="249"/>
      <c r="J4478" s="245"/>
      <c r="K4478" s="245"/>
      <c r="L4478" s="250"/>
      <c r="M4478" s="251"/>
      <c r="N4478" s="252"/>
      <c r="O4478" s="252"/>
      <c r="P4478" s="252"/>
      <c r="Q4478" s="252"/>
      <c r="R4478" s="252"/>
      <c r="S4478" s="252"/>
      <c r="T4478" s="253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4" t="s">
        <v>153</v>
      </c>
      <c r="AU4478" s="254" t="s">
        <v>79</v>
      </c>
      <c r="AV4478" s="14" t="s">
        <v>79</v>
      </c>
      <c r="AW4478" s="14" t="s">
        <v>31</v>
      </c>
      <c r="AX4478" s="14" t="s">
        <v>69</v>
      </c>
      <c r="AY4478" s="254" t="s">
        <v>142</v>
      </c>
    </row>
    <row r="4479" s="14" customFormat="1">
      <c r="A4479" s="14"/>
      <c r="B4479" s="244"/>
      <c r="C4479" s="245"/>
      <c r="D4479" s="235" t="s">
        <v>153</v>
      </c>
      <c r="E4479" s="246" t="s">
        <v>19</v>
      </c>
      <c r="F4479" s="247" t="s">
        <v>930</v>
      </c>
      <c r="G4479" s="245"/>
      <c r="H4479" s="248">
        <v>105.75400000000001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153</v>
      </c>
      <c r="AU4479" s="254" t="s">
        <v>79</v>
      </c>
      <c r="AV4479" s="14" t="s">
        <v>79</v>
      </c>
      <c r="AW4479" s="14" t="s">
        <v>31</v>
      </c>
      <c r="AX4479" s="14" t="s">
        <v>69</v>
      </c>
      <c r="AY4479" s="254" t="s">
        <v>142</v>
      </c>
    </row>
    <row r="4480" s="14" customFormat="1">
      <c r="A4480" s="14"/>
      <c r="B4480" s="244"/>
      <c r="C4480" s="245"/>
      <c r="D4480" s="235" t="s">
        <v>153</v>
      </c>
      <c r="E4480" s="246" t="s">
        <v>19</v>
      </c>
      <c r="F4480" s="247" t="s">
        <v>931</v>
      </c>
      <c r="G4480" s="245"/>
      <c r="H4480" s="248">
        <v>47.994</v>
      </c>
      <c r="I4480" s="249"/>
      <c r="J4480" s="245"/>
      <c r="K4480" s="245"/>
      <c r="L4480" s="250"/>
      <c r="M4480" s="251"/>
      <c r="N4480" s="252"/>
      <c r="O4480" s="252"/>
      <c r="P4480" s="252"/>
      <c r="Q4480" s="252"/>
      <c r="R4480" s="252"/>
      <c r="S4480" s="252"/>
      <c r="T4480" s="253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4" t="s">
        <v>153</v>
      </c>
      <c r="AU4480" s="254" t="s">
        <v>79</v>
      </c>
      <c r="AV4480" s="14" t="s">
        <v>79</v>
      </c>
      <c r="AW4480" s="14" t="s">
        <v>31</v>
      </c>
      <c r="AX4480" s="14" t="s">
        <v>69</v>
      </c>
      <c r="AY4480" s="254" t="s">
        <v>142</v>
      </c>
    </row>
    <row r="4481" s="14" customFormat="1">
      <c r="A4481" s="14"/>
      <c r="B4481" s="244"/>
      <c r="C4481" s="245"/>
      <c r="D4481" s="235" t="s">
        <v>153</v>
      </c>
      <c r="E4481" s="246" t="s">
        <v>19</v>
      </c>
      <c r="F4481" s="247" t="s">
        <v>933</v>
      </c>
      <c r="G4481" s="245"/>
      <c r="H4481" s="248">
        <v>9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153</v>
      </c>
      <c r="AU4481" s="254" t="s">
        <v>79</v>
      </c>
      <c r="AV4481" s="14" t="s">
        <v>79</v>
      </c>
      <c r="AW4481" s="14" t="s">
        <v>31</v>
      </c>
      <c r="AX4481" s="14" t="s">
        <v>69</v>
      </c>
      <c r="AY4481" s="254" t="s">
        <v>142</v>
      </c>
    </row>
    <row r="4482" s="14" customFormat="1">
      <c r="A4482" s="14"/>
      <c r="B4482" s="244"/>
      <c r="C4482" s="245"/>
      <c r="D4482" s="235" t="s">
        <v>153</v>
      </c>
      <c r="E4482" s="246" t="s">
        <v>19</v>
      </c>
      <c r="F4482" s="247" t="s">
        <v>934</v>
      </c>
      <c r="G4482" s="245"/>
      <c r="H4482" s="248">
        <v>149.27000000000001</v>
      </c>
      <c r="I4482" s="249"/>
      <c r="J4482" s="245"/>
      <c r="K4482" s="245"/>
      <c r="L4482" s="250"/>
      <c r="M4482" s="251"/>
      <c r="N4482" s="252"/>
      <c r="O4482" s="252"/>
      <c r="P4482" s="252"/>
      <c r="Q4482" s="252"/>
      <c r="R4482" s="252"/>
      <c r="S4482" s="252"/>
      <c r="T4482" s="253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4" t="s">
        <v>153</v>
      </c>
      <c r="AU4482" s="254" t="s">
        <v>79</v>
      </c>
      <c r="AV4482" s="14" t="s">
        <v>79</v>
      </c>
      <c r="AW4482" s="14" t="s">
        <v>31</v>
      </c>
      <c r="AX4482" s="14" t="s">
        <v>69</v>
      </c>
      <c r="AY4482" s="254" t="s">
        <v>142</v>
      </c>
    </row>
    <row r="4483" s="14" customFormat="1">
      <c r="A4483" s="14"/>
      <c r="B4483" s="244"/>
      <c r="C4483" s="245"/>
      <c r="D4483" s="235" t="s">
        <v>153</v>
      </c>
      <c r="E4483" s="246" t="s">
        <v>19</v>
      </c>
      <c r="F4483" s="247" t="s">
        <v>935</v>
      </c>
      <c r="G4483" s="245"/>
      <c r="H4483" s="248">
        <v>23.300000000000001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153</v>
      </c>
      <c r="AU4483" s="254" t="s">
        <v>79</v>
      </c>
      <c r="AV4483" s="14" t="s">
        <v>79</v>
      </c>
      <c r="AW4483" s="14" t="s">
        <v>31</v>
      </c>
      <c r="AX4483" s="14" t="s">
        <v>69</v>
      </c>
      <c r="AY4483" s="254" t="s">
        <v>142</v>
      </c>
    </row>
    <row r="4484" s="14" customFormat="1">
      <c r="A4484" s="14"/>
      <c r="B4484" s="244"/>
      <c r="C4484" s="245"/>
      <c r="D4484" s="235" t="s">
        <v>153</v>
      </c>
      <c r="E4484" s="246" t="s">
        <v>19</v>
      </c>
      <c r="F4484" s="247" t="s">
        <v>936</v>
      </c>
      <c r="G4484" s="245"/>
      <c r="H4484" s="248">
        <v>33.017000000000003</v>
      </c>
      <c r="I4484" s="249"/>
      <c r="J4484" s="245"/>
      <c r="K4484" s="245"/>
      <c r="L4484" s="250"/>
      <c r="M4484" s="251"/>
      <c r="N4484" s="252"/>
      <c r="O4484" s="252"/>
      <c r="P4484" s="252"/>
      <c r="Q4484" s="252"/>
      <c r="R4484" s="252"/>
      <c r="S4484" s="252"/>
      <c r="T4484" s="253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4" t="s">
        <v>153</v>
      </c>
      <c r="AU4484" s="254" t="s">
        <v>79</v>
      </c>
      <c r="AV4484" s="14" t="s">
        <v>79</v>
      </c>
      <c r="AW4484" s="14" t="s">
        <v>31</v>
      </c>
      <c r="AX4484" s="14" t="s">
        <v>69</v>
      </c>
      <c r="AY4484" s="254" t="s">
        <v>142</v>
      </c>
    </row>
    <row r="4485" s="14" customFormat="1">
      <c r="A4485" s="14"/>
      <c r="B4485" s="244"/>
      <c r="C4485" s="245"/>
      <c r="D4485" s="235" t="s">
        <v>153</v>
      </c>
      <c r="E4485" s="246" t="s">
        <v>19</v>
      </c>
      <c r="F4485" s="247" t="s">
        <v>937</v>
      </c>
      <c r="G4485" s="245"/>
      <c r="H4485" s="248">
        <v>25.401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153</v>
      </c>
      <c r="AU4485" s="254" t="s">
        <v>79</v>
      </c>
      <c r="AV4485" s="14" t="s">
        <v>79</v>
      </c>
      <c r="AW4485" s="14" t="s">
        <v>31</v>
      </c>
      <c r="AX4485" s="14" t="s">
        <v>69</v>
      </c>
      <c r="AY4485" s="254" t="s">
        <v>142</v>
      </c>
    </row>
    <row r="4486" s="14" customFormat="1">
      <c r="A4486" s="14"/>
      <c r="B4486" s="244"/>
      <c r="C4486" s="245"/>
      <c r="D4486" s="235" t="s">
        <v>153</v>
      </c>
      <c r="E4486" s="246" t="s">
        <v>19</v>
      </c>
      <c r="F4486" s="247" t="s">
        <v>938</v>
      </c>
      <c r="G4486" s="245"/>
      <c r="H4486" s="248">
        <v>11.33</v>
      </c>
      <c r="I4486" s="249"/>
      <c r="J4486" s="245"/>
      <c r="K4486" s="245"/>
      <c r="L4486" s="250"/>
      <c r="M4486" s="251"/>
      <c r="N4486" s="252"/>
      <c r="O4486" s="252"/>
      <c r="P4486" s="252"/>
      <c r="Q4486" s="252"/>
      <c r="R4486" s="252"/>
      <c r="S4486" s="252"/>
      <c r="T4486" s="253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4" t="s">
        <v>153</v>
      </c>
      <c r="AU4486" s="254" t="s">
        <v>79</v>
      </c>
      <c r="AV4486" s="14" t="s">
        <v>79</v>
      </c>
      <c r="AW4486" s="14" t="s">
        <v>31</v>
      </c>
      <c r="AX4486" s="14" t="s">
        <v>69</v>
      </c>
      <c r="AY4486" s="254" t="s">
        <v>142</v>
      </c>
    </row>
    <row r="4487" s="14" customFormat="1">
      <c r="A4487" s="14"/>
      <c r="B4487" s="244"/>
      <c r="C4487" s="245"/>
      <c r="D4487" s="235" t="s">
        <v>153</v>
      </c>
      <c r="E4487" s="246" t="s">
        <v>19</v>
      </c>
      <c r="F4487" s="247" t="s">
        <v>939</v>
      </c>
      <c r="G4487" s="245"/>
      <c r="H4487" s="248">
        <v>67.128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153</v>
      </c>
      <c r="AU4487" s="254" t="s">
        <v>79</v>
      </c>
      <c r="AV4487" s="14" t="s">
        <v>79</v>
      </c>
      <c r="AW4487" s="14" t="s">
        <v>31</v>
      </c>
      <c r="AX4487" s="14" t="s">
        <v>69</v>
      </c>
      <c r="AY4487" s="254" t="s">
        <v>142</v>
      </c>
    </row>
    <row r="4488" s="16" customFormat="1">
      <c r="A4488" s="16"/>
      <c r="B4488" s="266"/>
      <c r="C4488" s="267"/>
      <c r="D4488" s="235" t="s">
        <v>153</v>
      </c>
      <c r="E4488" s="268" t="s">
        <v>19</v>
      </c>
      <c r="F4488" s="269" t="s">
        <v>214</v>
      </c>
      <c r="G4488" s="267"/>
      <c r="H4488" s="270">
        <v>1359.2359999999997</v>
      </c>
      <c r="I4488" s="271"/>
      <c r="J4488" s="267"/>
      <c r="K4488" s="267"/>
      <c r="L4488" s="272"/>
      <c r="M4488" s="273"/>
      <c r="N4488" s="274"/>
      <c r="O4488" s="274"/>
      <c r="P4488" s="274"/>
      <c r="Q4488" s="274"/>
      <c r="R4488" s="274"/>
      <c r="S4488" s="274"/>
      <c r="T4488" s="275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T4488" s="276" t="s">
        <v>153</v>
      </c>
      <c r="AU4488" s="276" t="s">
        <v>79</v>
      </c>
      <c r="AV4488" s="16" t="s">
        <v>163</v>
      </c>
      <c r="AW4488" s="16" t="s">
        <v>31</v>
      </c>
      <c r="AX4488" s="16" t="s">
        <v>69</v>
      </c>
      <c r="AY4488" s="276" t="s">
        <v>142</v>
      </c>
    </row>
    <row r="4489" s="16" customFormat="1">
      <c r="A4489" s="16"/>
      <c r="B4489" s="266"/>
      <c r="C4489" s="267"/>
      <c r="D4489" s="235" t="s">
        <v>153</v>
      </c>
      <c r="E4489" s="268" t="s">
        <v>19</v>
      </c>
      <c r="F4489" s="269" t="s">
        <v>214</v>
      </c>
      <c r="G4489" s="267"/>
      <c r="H4489" s="270">
        <v>0</v>
      </c>
      <c r="I4489" s="271"/>
      <c r="J4489" s="267"/>
      <c r="K4489" s="267"/>
      <c r="L4489" s="272"/>
      <c r="M4489" s="273"/>
      <c r="N4489" s="274"/>
      <c r="O4489" s="274"/>
      <c r="P4489" s="274"/>
      <c r="Q4489" s="274"/>
      <c r="R4489" s="274"/>
      <c r="S4489" s="274"/>
      <c r="T4489" s="275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T4489" s="276" t="s">
        <v>153</v>
      </c>
      <c r="AU4489" s="276" t="s">
        <v>79</v>
      </c>
      <c r="AV4489" s="16" t="s">
        <v>163</v>
      </c>
      <c r="AW4489" s="16" t="s">
        <v>31</v>
      </c>
      <c r="AX4489" s="16" t="s">
        <v>69</v>
      </c>
      <c r="AY4489" s="276" t="s">
        <v>142</v>
      </c>
    </row>
    <row r="4490" s="13" customFormat="1">
      <c r="A4490" s="13"/>
      <c r="B4490" s="233"/>
      <c r="C4490" s="234"/>
      <c r="D4490" s="235" t="s">
        <v>153</v>
      </c>
      <c r="E4490" s="236" t="s">
        <v>19</v>
      </c>
      <c r="F4490" s="237" t="s">
        <v>497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153</v>
      </c>
      <c r="AU4490" s="243" t="s">
        <v>79</v>
      </c>
      <c r="AV4490" s="13" t="s">
        <v>77</v>
      </c>
      <c r="AW4490" s="13" t="s">
        <v>31</v>
      </c>
      <c r="AX4490" s="13" t="s">
        <v>69</v>
      </c>
      <c r="AY4490" s="243" t="s">
        <v>142</v>
      </c>
    </row>
    <row r="4491" s="13" customFormat="1">
      <c r="A4491" s="13"/>
      <c r="B4491" s="233"/>
      <c r="C4491" s="234"/>
      <c r="D4491" s="235" t="s">
        <v>153</v>
      </c>
      <c r="E4491" s="236" t="s">
        <v>19</v>
      </c>
      <c r="F4491" s="237" t="s">
        <v>671</v>
      </c>
      <c r="G4491" s="234"/>
      <c r="H4491" s="236" t="s">
        <v>19</v>
      </c>
      <c r="I4491" s="238"/>
      <c r="J4491" s="234"/>
      <c r="K4491" s="234"/>
      <c r="L4491" s="239"/>
      <c r="M4491" s="240"/>
      <c r="N4491" s="241"/>
      <c r="O4491" s="241"/>
      <c r="P4491" s="241"/>
      <c r="Q4491" s="241"/>
      <c r="R4491" s="241"/>
      <c r="S4491" s="241"/>
      <c r="T4491" s="242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3" t="s">
        <v>153</v>
      </c>
      <c r="AU4491" s="243" t="s">
        <v>79</v>
      </c>
      <c r="AV4491" s="13" t="s">
        <v>77</v>
      </c>
      <c r="AW4491" s="13" t="s">
        <v>31</v>
      </c>
      <c r="AX4491" s="13" t="s">
        <v>69</v>
      </c>
      <c r="AY4491" s="243" t="s">
        <v>142</v>
      </c>
    </row>
    <row r="4492" s="14" customFormat="1">
      <c r="A4492" s="14"/>
      <c r="B4492" s="244"/>
      <c r="C4492" s="245"/>
      <c r="D4492" s="235" t="s">
        <v>153</v>
      </c>
      <c r="E4492" s="246" t="s">
        <v>19</v>
      </c>
      <c r="F4492" s="247" t="s">
        <v>2437</v>
      </c>
      <c r="G4492" s="245"/>
      <c r="H4492" s="248">
        <v>20.532</v>
      </c>
      <c r="I4492" s="249"/>
      <c r="J4492" s="245"/>
      <c r="K4492" s="245"/>
      <c r="L4492" s="250"/>
      <c r="M4492" s="251"/>
      <c r="N4492" s="252"/>
      <c r="O4492" s="252"/>
      <c r="P4492" s="252"/>
      <c r="Q4492" s="252"/>
      <c r="R4492" s="252"/>
      <c r="S4492" s="252"/>
      <c r="T4492" s="253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4" t="s">
        <v>153</v>
      </c>
      <c r="AU4492" s="254" t="s">
        <v>79</v>
      </c>
      <c r="AV4492" s="14" t="s">
        <v>79</v>
      </c>
      <c r="AW4492" s="14" t="s">
        <v>31</v>
      </c>
      <c r="AX4492" s="14" t="s">
        <v>69</v>
      </c>
      <c r="AY4492" s="254" t="s">
        <v>142</v>
      </c>
    </row>
    <row r="4493" s="13" customFormat="1">
      <c r="A4493" s="13"/>
      <c r="B4493" s="233"/>
      <c r="C4493" s="234"/>
      <c r="D4493" s="235" t="s">
        <v>153</v>
      </c>
      <c r="E4493" s="236" t="s">
        <v>19</v>
      </c>
      <c r="F4493" s="237" t="s">
        <v>664</v>
      </c>
      <c r="G4493" s="234"/>
      <c r="H4493" s="236" t="s">
        <v>19</v>
      </c>
      <c r="I4493" s="238"/>
      <c r="J4493" s="234"/>
      <c r="K4493" s="234"/>
      <c r="L4493" s="239"/>
      <c r="M4493" s="240"/>
      <c r="N4493" s="241"/>
      <c r="O4493" s="241"/>
      <c r="P4493" s="241"/>
      <c r="Q4493" s="241"/>
      <c r="R4493" s="241"/>
      <c r="S4493" s="241"/>
      <c r="T4493" s="242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3" t="s">
        <v>153</v>
      </c>
      <c r="AU4493" s="243" t="s">
        <v>79</v>
      </c>
      <c r="AV4493" s="13" t="s">
        <v>77</v>
      </c>
      <c r="AW4493" s="13" t="s">
        <v>31</v>
      </c>
      <c r="AX4493" s="13" t="s">
        <v>69</v>
      </c>
      <c r="AY4493" s="243" t="s">
        <v>142</v>
      </c>
    </row>
    <row r="4494" s="14" customFormat="1">
      <c r="A4494" s="14"/>
      <c r="B4494" s="244"/>
      <c r="C4494" s="245"/>
      <c r="D4494" s="235" t="s">
        <v>153</v>
      </c>
      <c r="E4494" s="246" t="s">
        <v>19</v>
      </c>
      <c r="F4494" s="247" t="s">
        <v>2438</v>
      </c>
      <c r="G4494" s="245"/>
      <c r="H4494" s="248">
        <v>3.7719999999999998</v>
      </c>
      <c r="I4494" s="249"/>
      <c r="J4494" s="245"/>
      <c r="K4494" s="245"/>
      <c r="L4494" s="250"/>
      <c r="M4494" s="251"/>
      <c r="N4494" s="252"/>
      <c r="O4494" s="252"/>
      <c r="P4494" s="252"/>
      <c r="Q4494" s="252"/>
      <c r="R4494" s="252"/>
      <c r="S4494" s="252"/>
      <c r="T4494" s="253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4" t="s">
        <v>153</v>
      </c>
      <c r="AU4494" s="254" t="s">
        <v>79</v>
      </c>
      <c r="AV4494" s="14" t="s">
        <v>79</v>
      </c>
      <c r="AW4494" s="14" t="s">
        <v>31</v>
      </c>
      <c r="AX4494" s="14" t="s">
        <v>69</v>
      </c>
      <c r="AY4494" s="254" t="s">
        <v>142</v>
      </c>
    </row>
    <row r="4495" s="13" customFormat="1">
      <c r="A4495" s="13"/>
      <c r="B4495" s="233"/>
      <c r="C4495" s="234"/>
      <c r="D4495" s="235" t="s">
        <v>153</v>
      </c>
      <c r="E4495" s="236" t="s">
        <v>19</v>
      </c>
      <c r="F4495" s="237" t="s">
        <v>573</v>
      </c>
      <c r="G4495" s="234"/>
      <c r="H4495" s="236" t="s">
        <v>19</v>
      </c>
      <c r="I4495" s="238"/>
      <c r="J4495" s="234"/>
      <c r="K4495" s="234"/>
      <c r="L4495" s="239"/>
      <c r="M4495" s="240"/>
      <c r="N4495" s="241"/>
      <c r="O4495" s="241"/>
      <c r="P4495" s="241"/>
      <c r="Q4495" s="241"/>
      <c r="R4495" s="241"/>
      <c r="S4495" s="241"/>
      <c r="T4495" s="242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3" t="s">
        <v>153</v>
      </c>
      <c r="AU4495" s="243" t="s">
        <v>79</v>
      </c>
      <c r="AV4495" s="13" t="s">
        <v>77</v>
      </c>
      <c r="AW4495" s="13" t="s">
        <v>31</v>
      </c>
      <c r="AX4495" s="13" t="s">
        <v>69</v>
      </c>
      <c r="AY4495" s="243" t="s">
        <v>142</v>
      </c>
    </row>
    <row r="4496" s="14" customFormat="1">
      <c r="A4496" s="14"/>
      <c r="B4496" s="244"/>
      <c r="C4496" s="245"/>
      <c r="D4496" s="235" t="s">
        <v>153</v>
      </c>
      <c r="E4496" s="246" t="s">
        <v>19</v>
      </c>
      <c r="F4496" s="247" t="s">
        <v>2439</v>
      </c>
      <c r="G4496" s="245"/>
      <c r="H4496" s="248">
        <v>9.5700000000000003</v>
      </c>
      <c r="I4496" s="249"/>
      <c r="J4496" s="245"/>
      <c r="K4496" s="245"/>
      <c r="L4496" s="250"/>
      <c r="M4496" s="251"/>
      <c r="N4496" s="252"/>
      <c r="O4496" s="252"/>
      <c r="P4496" s="252"/>
      <c r="Q4496" s="252"/>
      <c r="R4496" s="252"/>
      <c r="S4496" s="252"/>
      <c r="T4496" s="253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4" t="s">
        <v>153</v>
      </c>
      <c r="AU4496" s="254" t="s">
        <v>79</v>
      </c>
      <c r="AV4496" s="14" t="s">
        <v>79</v>
      </c>
      <c r="AW4496" s="14" t="s">
        <v>31</v>
      </c>
      <c r="AX4496" s="14" t="s">
        <v>69</v>
      </c>
      <c r="AY4496" s="254" t="s">
        <v>142</v>
      </c>
    </row>
    <row r="4497" s="13" customFormat="1">
      <c r="A4497" s="13"/>
      <c r="B4497" s="233"/>
      <c r="C4497" s="234"/>
      <c r="D4497" s="235" t="s">
        <v>153</v>
      </c>
      <c r="E4497" s="236" t="s">
        <v>19</v>
      </c>
      <c r="F4497" s="237" t="s">
        <v>911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153</v>
      </c>
      <c r="AU4497" s="243" t="s">
        <v>79</v>
      </c>
      <c r="AV4497" s="13" t="s">
        <v>77</v>
      </c>
      <c r="AW4497" s="13" t="s">
        <v>31</v>
      </c>
      <c r="AX4497" s="13" t="s">
        <v>69</v>
      </c>
      <c r="AY4497" s="243" t="s">
        <v>142</v>
      </c>
    </row>
    <row r="4498" s="14" customFormat="1">
      <c r="A4498" s="14"/>
      <c r="B4498" s="244"/>
      <c r="C4498" s="245"/>
      <c r="D4498" s="235" t="s">
        <v>153</v>
      </c>
      <c r="E4498" s="246" t="s">
        <v>19</v>
      </c>
      <c r="F4498" s="247" t="s">
        <v>2440</v>
      </c>
      <c r="G4498" s="245"/>
      <c r="H4498" s="248">
        <v>9.8599999999999994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153</v>
      </c>
      <c r="AU4498" s="254" t="s">
        <v>79</v>
      </c>
      <c r="AV4498" s="14" t="s">
        <v>79</v>
      </c>
      <c r="AW4498" s="14" t="s">
        <v>31</v>
      </c>
      <c r="AX4498" s="14" t="s">
        <v>69</v>
      </c>
      <c r="AY4498" s="254" t="s">
        <v>142</v>
      </c>
    </row>
    <row r="4499" s="13" customFormat="1">
      <c r="A4499" s="13"/>
      <c r="B4499" s="233"/>
      <c r="C4499" s="234"/>
      <c r="D4499" s="235" t="s">
        <v>153</v>
      </c>
      <c r="E4499" s="236" t="s">
        <v>19</v>
      </c>
      <c r="F4499" s="237" t="s">
        <v>909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153</v>
      </c>
      <c r="AU4499" s="243" t="s">
        <v>79</v>
      </c>
      <c r="AV4499" s="13" t="s">
        <v>77</v>
      </c>
      <c r="AW4499" s="13" t="s">
        <v>31</v>
      </c>
      <c r="AX4499" s="13" t="s">
        <v>69</v>
      </c>
      <c r="AY4499" s="243" t="s">
        <v>142</v>
      </c>
    </row>
    <row r="4500" s="14" customFormat="1">
      <c r="A4500" s="14"/>
      <c r="B4500" s="244"/>
      <c r="C4500" s="245"/>
      <c r="D4500" s="235" t="s">
        <v>153</v>
      </c>
      <c r="E4500" s="246" t="s">
        <v>19</v>
      </c>
      <c r="F4500" s="247" t="s">
        <v>2441</v>
      </c>
      <c r="G4500" s="245"/>
      <c r="H4500" s="248">
        <v>16.242999999999999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153</v>
      </c>
      <c r="AU4500" s="254" t="s">
        <v>79</v>
      </c>
      <c r="AV4500" s="14" t="s">
        <v>79</v>
      </c>
      <c r="AW4500" s="14" t="s">
        <v>31</v>
      </c>
      <c r="AX4500" s="14" t="s">
        <v>69</v>
      </c>
      <c r="AY4500" s="254" t="s">
        <v>142</v>
      </c>
    </row>
    <row r="4501" s="13" customFormat="1">
      <c r="A4501" s="13"/>
      <c r="B4501" s="233"/>
      <c r="C4501" s="234"/>
      <c r="D4501" s="235" t="s">
        <v>153</v>
      </c>
      <c r="E4501" s="236" t="s">
        <v>19</v>
      </c>
      <c r="F4501" s="237" t="s">
        <v>901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153</v>
      </c>
      <c r="AU4501" s="243" t="s">
        <v>79</v>
      </c>
      <c r="AV4501" s="13" t="s">
        <v>77</v>
      </c>
      <c r="AW4501" s="13" t="s">
        <v>31</v>
      </c>
      <c r="AX4501" s="13" t="s">
        <v>69</v>
      </c>
      <c r="AY4501" s="243" t="s">
        <v>142</v>
      </c>
    </row>
    <row r="4502" s="14" customFormat="1">
      <c r="A4502" s="14"/>
      <c r="B4502" s="244"/>
      <c r="C4502" s="245"/>
      <c r="D4502" s="235" t="s">
        <v>153</v>
      </c>
      <c r="E4502" s="246" t="s">
        <v>19</v>
      </c>
      <c r="F4502" s="247" t="s">
        <v>2442</v>
      </c>
      <c r="G4502" s="245"/>
      <c r="H4502" s="248">
        <v>5.3360000000000003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153</v>
      </c>
      <c r="AU4502" s="254" t="s">
        <v>79</v>
      </c>
      <c r="AV4502" s="14" t="s">
        <v>79</v>
      </c>
      <c r="AW4502" s="14" t="s">
        <v>31</v>
      </c>
      <c r="AX4502" s="14" t="s">
        <v>69</v>
      </c>
      <c r="AY4502" s="254" t="s">
        <v>142</v>
      </c>
    </row>
    <row r="4503" s="13" customFormat="1">
      <c r="A4503" s="13"/>
      <c r="B4503" s="233"/>
      <c r="C4503" s="234"/>
      <c r="D4503" s="235" t="s">
        <v>153</v>
      </c>
      <c r="E4503" s="236" t="s">
        <v>19</v>
      </c>
      <c r="F4503" s="237" t="s">
        <v>512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153</v>
      </c>
      <c r="AU4503" s="243" t="s">
        <v>79</v>
      </c>
      <c r="AV4503" s="13" t="s">
        <v>77</v>
      </c>
      <c r="AW4503" s="13" t="s">
        <v>31</v>
      </c>
      <c r="AX4503" s="13" t="s">
        <v>69</v>
      </c>
      <c r="AY4503" s="243" t="s">
        <v>142</v>
      </c>
    </row>
    <row r="4504" s="14" customFormat="1">
      <c r="A4504" s="14"/>
      <c r="B4504" s="244"/>
      <c r="C4504" s="245"/>
      <c r="D4504" s="235" t="s">
        <v>153</v>
      </c>
      <c r="E4504" s="246" t="s">
        <v>19</v>
      </c>
      <c r="F4504" s="247" t="s">
        <v>2443</v>
      </c>
      <c r="G4504" s="245"/>
      <c r="H4504" s="248">
        <v>7.8300000000000001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153</v>
      </c>
      <c r="AU4504" s="254" t="s">
        <v>79</v>
      </c>
      <c r="AV4504" s="14" t="s">
        <v>79</v>
      </c>
      <c r="AW4504" s="14" t="s">
        <v>31</v>
      </c>
      <c r="AX4504" s="14" t="s">
        <v>69</v>
      </c>
      <c r="AY4504" s="254" t="s">
        <v>142</v>
      </c>
    </row>
    <row r="4505" s="13" customFormat="1">
      <c r="A4505" s="13"/>
      <c r="B4505" s="233"/>
      <c r="C4505" s="234"/>
      <c r="D4505" s="235" t="s">
        <v>153</v>
      </c>
      <c r="E4505" s="236" t="s">
        <v>19</v>
      </c>
      <c r="F4505" s="237" t="s">
        <v>516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153</v>
      </c>
      <c r="AU4505" s="243" t="s">
        <v>79</v>
      </c>
      <c r="AV4505" s="13" t="s">
        <v>77</v>
      </c>
      <c r="AW4505" s="13" t="s">
        <v>31</v>
      </c>
      <c r="AX4505" s="13" t="s">
        <v>69</v>
      </c>
      <c r="AY4505" s="243" t="s">
        <v>142</v>
      </c>
    </row>
    <row r="4506" s="14" customFormat="1">
      <c r="A4506" s="14"/>
      <c r="B4506" s="244"/>
      <c r="C4506" s="245"/>
      <c r="D4506" s="235" t="s">
        <v>153</v>
      </c>
      <c r="E4506" s="246" t="s">
        <v>19</v>
      </c>
      <c r="F4506" s="247" t="s">
        <v>2444</v>
      </c>
      <c r="G4506" s="245"/>
      <c r="H4506" s="248">
        <v>20.300000000000001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153</v>
      </c>
      <c r="AU4506" s="254" t="s">
        <v>79</v>
      </c>
      <c r="AV4506" s="14" t="s">
        <v>79</v>
      </c>
      <c r="AW4506" s="14" t="s">
        <v>31</v>
      </c>
      <c r="AX4506" s="14" t="s">
        <v>69</v>
      </c>
      <c r="AY4506" s="254" t="s">
        <v>142</v>
      </c>
    </row>
    <row r="4507" s="13" customFormat="1">
      <c r="A4507" s="13"/>
      <c r="B4507" s="233"/>
      <c r="C4507" s="234"/>
      <c r="D4507" s="235" t="s">
        <v>153</v>
      </c>
      <c r="E4507" s="236" t="s">
        <v>19</v>
      </c>
      <c r="F4507" s="237" t="s">
        <v>518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153</v>
      </c>
      <c r="AU4507" s="243" t="s">
        <v>79</v>
      </c>
      <c r="AV4507" s="13" t="s">
        <v>77</v>
      </c>
      <c r="AW4507" s="13" t="s">
        <v>31</v>
      </c>
      <c r="AX4507" s="13" t="s">
        <v>69</v>
      </c>
      <c r="AY4507" s="243" t="s">
        <v>142</v>
      </c>
    </row>
    <row r="4508" s="14" customFormat="1">
      <c r="A4508" s="14"/>
      <c r="B4508" s="244"/>
      <c r="C4508" s="245"/>
      <c r="D4508" s="235" t="s">
        <v>153</v>
      </c>
      <c r="E4508" s="246" t="s">
        <v>19</v>
      </c>
      <c r="F4508" s="247" t="s">
        <v>2445</v>
      </c>
      <c r="G4508" s="245"/>
      <c r="H4508" s="248">
        <v>8.6999999999999993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153</v>
      </c>
      <c r="AU4508" s="254" t="s">
        <v>79</v>
      </c>
      <c r="AV4508" s="14" t="s">
        <v>79</v>
      </c>
      <c r="AW4508" s="14" t="s">
        <v>31</v>
      </c>
      <c r="AX4508" s="14" t="s">
        <v>69</v>
      </c>
      <c r="AY4508" s="254" t="s">
        <v>142</v>
      </c>
    </row>
    <row r="4509" s="14" customFormat="1">
      <c r="A4509" s="14"/>
      <c r="B4509" s="244"/>
      <c r="C4509" s="245"/>
      <c r="D4509" s="235" t="s">
        <v>153</v>
      </c>
      <c r="E4509" s="246" t="s">
        <v>19</v>
      </c>
      <c r="F4509" s="247" t="s">
        <v>2446</v>
      </c>
      <c r="G4509" s="245"/>
      <c r="H4509" s="248">
        <v>3.1760000000000002</v>
      </c>
      <c r="I4509" s="249"/>
      <c r="J4509" s="245"/>
      <c r="K4509" s="245"/>
      <c r="L4509" s="250"/>
      <c r="M4509" s="251"/>
      <c r="N4509" s="252"/>
      <c r="O4509" s="252"/>
      <c r="P4509" s="252"/>
      <c r="Q4509" s="252"/>
      <c r="R4509" s="252"/>
      <c r="S4509" s="252"/>
      <c r="T4509" s="253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4" t="s">
        <v>153</v>
      </c>
      <c r="AU4509" s="254" t="s">
        <v>79</v>
      </c>
      <c r="AV4509" s="14" t="s">
        <v>79</v>
      </c>
      <c r="AW4509" s="14" t="s">
        <v>31</v>
      </c>
      <c r="AX4509" s="14" t="s">
        <v>69</v>
      </c>
      <c r="AY4509" s="254" t="s">
        <v>142</v>
      </c>
    </row>
    <row r="4510" s="13" customFormat="1">
      <c r="A4510" s="13"/>
      <c r="B4510" s="233"/>
      <c r="C4510" s="234"/>
      <c r="D4510" s="235" t="s">
        <v>153</v>
      </c>
      <c r="E4510" s="236" t="s">
        <v>19</v>
      </c>
      <c r="F4510" s="237" t="s">
        <v>576</v>
      </c>
      <c r="G4510" s="234"/>
      <c r="H4510" s="236" t="s">
        <v>19</v>
      </c>
      <c r="I4510" s="238"/>
      <c r="J4510" s="234"/>
      <c r="K4510" s="234"/>
      <c r="L4510" s="239"/>
      <c r="M4510" s="240"/>
      <c r="N4510" s="241"/>
      <c r="O4510" s="241"/>
      <c r="P4510" s="241"/>
      <c r="Q4510" s="241"/>
      <c r="R4510" s="241"/>
      <c r="S4510" s="241"/>
      <c r="T4510" s="242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3" t="s">
        <v>153</v>
      </c>
      <c r="AU4510" s="243" t="s">
        <v>79</v>
      </c>
      <c r="AV4510" s="13" t="s">
        <v>77</v>
      </c>
      <c r="AW4510" s="13" t="s">
        <v>31</v>
      </c>
      <c r="AX4510" s="13" t="s">
        <v>69</v>
      </c>
      <c r="AY4510" s="243" t="s">
        <v>142</v>
      </c>
    </row>
    <row r="4511" s="14" customFormat="1">
      <c r="A4511" s="14"/>
      <c r="B4511" s="244"/>
      <c r="C4511" s="245"/>
      <c r="D4511" s="235" t="s">
        <v>153</v>
      </c>
      <c r="E4511" s="246" t="s">
        <v>19</v>
      </c>
      <c r="F4511" s="247" t="s">
        <v>2447</v>
      </c>
      <c r="G4511" s="245"/>
      <c r="H4511" s="248">
        <v>39.161999999999999</v>
      </c>
      <c r="I4511" s="249"/>
      <c r="J4511" s="245"/>
      <c r="K4511" s="245"/>
      <c r="L4511" s="250"/>
      <c r="M4511" s="251"/>
      <c r="N4511" s="252"/>
      <c r="O4511" s="252"/>
      <c r="P4511" s="252"/>
      <c r="Q4511" s="252"/>
      <c r="R4511" s="252"/>
      <c r="S4511" s="252"/>
      <c r="T4511" s="253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4" t="s">
        <v>153</v>
      </c>
      <c r="AU4511" s="254" t="s">
        <v>79</v>
      </c>
      <c r="AV4511" s="14" t="s">
        <v>79</v>
      </c>
      <c r="AW4511" s="14" t="s">
        <v>31</v>
      </c>
      <c r="AX4511" s="14" t="s">
        <v>69</v>
      </c>
      <c r="AY4511" s="254" t="s">
        <v>142</v>
      </c>
    </row>
    <row r="4512" s="16" customFormat="1">
      <c r="A4512" s="16"/>
      <c r="B4512" s="266"/>
      <c r="C4512" s="267"/>
      <c r="D4512" s="235" t="s">
        <v>153</v>
      </c>
      <c r="E4512" s="268" t="s">
        <v>19</v>
      </c>
      <c r="F4512" s="269" t="s">
        <v>214</v>
      </c>
      <c r="G4512" s="267"/>
      <c r="H4512" s="270">
        <v>144.481</v>
      </c>
      <c r="I4512" s="271"/>
      <c r="J4512" s="267"/>
      <c r="K4512" s="267"/>
      <c r="L4512" s="272"/>
      <c r="M4512" s="273"/>
      <c r="N4512" s="274"/>
      <c r="O4512" s="274"/>
      <c r="P4512" s="274"/>
      <c r="Q4512" s="274"/>
      <c r="R4512" s="274"/>
      <c r="S4512" s="274"/>
      <c r="T4512" s="275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T4512" s="276" t="s">
        <v>153</v>
      </c>
      <c r="AU4512" s="276" t="s">
        <v>79</v>
      </c>
      <c r="AV4512" s="16" t="s">
        <v>163</v>
      </c>
      <c r="AW4512" s="16" t="s">
        <v>31</v>
      </c>
      <c r="AX4512" s="16" t="s">
        <v>69</v>
      </c>
      <c r="AY4512" s="276" t="s">
        <v>142</v>
      </c>
    </row>
    <row r="4513" s="13" customFormat="1">
      <c r="A4513" s="13"/>
      <c r="B4513" s="233"/>
      <c r="C4513" s="234"/>
      <c r="D4513" s="235" t="s">
        <v>153</v>
      </c>
      <c r="E4513" s="236" t="s">
        <v>19</v>
      </c>
      <c r="F4513" s="237" t="s">
        <v>520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153</v>
      </c>
      <c r="AU4513" s="243" t="s">
        <v>79</v>
      </c>
      <c r="AV4513" s="13" t="s">
        <v>77</v>
      </c>
      <c r="AW4513" s="13" t="s">
        <v>31</v>
      </c>
      <c r="AX4513" s="13" t="s">
        <v>69</v>
      </c>
      <c r="AY4513" s="243" t="s">
        <v>142</v>
      </c>
    </row>
    <row r="4514" s="13" customFormat="1">
      <c r="A4514" s="13"/>
      <c r="B4514" s="233"/>
      <c r="C4514" s="234"/>
      <c r="D4514" s="235" t="s">
        <v>153</v>
      </c>
      <c r="E4514" s="236" t="s">
        <v>19</v>
      </c>
      <c r="F4514" s="237" t="s">
        <v>2448</v>
      </c>
      <c r="G4514" s="234"/>
      <c r="H4514" s="236" t="s">
        <v>19</v>
      </c>
      <c r="I4514" s="238"/>
      <c r="J4514" s="234"/>
      <c r="K4514" s="234"/>
      <c r="L4514" s="239"/>
      <c r="M4514" s="240"/>
      <c r="N4514" s="241"/>
      <c r="O4514" s="241"/>
      <c r="P4514" s="241"/>
      <c r="Q4514" s="241"/>
      <c r="R4514" s="241"/>
      <c r="S4514" s="241"/>
      <c r="T4514" s="242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3" t="s">
        <v>153</v>
      </c>
      <c r="AU4514" s="243" t="s">
        <v>79</v>
      </c>
      <c r="AV4514" s="13" t="s">
        <v>77</v>
      </c>
      <c r="AW4514" s="13" t="s">
        <v>31</v>
      </c>
      <c r="AX4514" s="13" t="s">
        <v>69</v>
      </c>
      <c r="AY4514" s="243" t="s">
        <v>142</v>
      </c>
    </row>
    <row r="4515" s="14" customFormat="1">
      <c r="A4515" s="14"/>
      <c r="B4515" s="244"/>
      <c r="C4515" s="245"/>
      <c r="D4515" s="235" t="s">
        <v>153</v>
      </c>
      <c r="E4515" s="246" t="s">
        <v>19</v>
      </c>
      <c r="F4515" s="247" t="s">
        <v>2449</v>
      </c>
      <c r="G4515" s="245"/>
      <c r="H4515" s="248">
        <v>38.715000000000003</v>
      </c>
      <c r="I4515" s="249"/>
      <c r="J4515" s="245"/>
      <c r="K4515" s="245"/>
      <c r="L4515" s="250"/>
      <c r="M4515" s="251"/>
      <c r="N4515" s="252"/>
      <c r="O4515" s="252"/>
      <c r="P4515" s="252"/>
      <c r="Q4515" s="252"/>
      <c r="R4515" s="252"/>
      <c r="S4515" s="252"/>
      <c r="T4515" s="253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4" t="s">
        <v>153</v>
      </c>
      <c r="AU4515" s="254" t="s">
        <v>79</v>
      </c>
      <c r="AV4515" s="14" t="s">
        <v>79</v>
      </c>
      <c r="AW4515" s="14" t="s">
        <v>31</v>
      </c>
      <c r="AX4515" s="14" t="s">
        <v>69</v>
      </c>
      <c r="AY4515" s="254" t="s">
        <v>142</v>
      </c>
    </row>
    <row r="4516" s="13" customFormat="1">
      <c r="A4516" s="13"/>
      <c r="B4516" s="233"/>
      <c r="C4516" s="234"/>
      <c r="D4516" s="235" t="s">
        <v>153</v>
      </c>
      <c r="E4516" s="236" t="s">
        <v>19</v>
      </c>
      <c r="F4516" s="237" t="s">
        <v>528</v>
      </c>
      <c r="G4516" s="234"/>
      <c r="H4516" s="236" t="s">
        <v>19</v>
      </c>
      <c r="I4516" s="238"/>
      <c r="J4516" s="234"/>
      <c r="K4516" s="234"/>
      <c r="L4516" s="239"/>
      <c r="M4516" s="240"/>
      <c r="N4516" s="241"/>
      <c r="O4516" s="241"/>
      <c r="P4516" s="241"/>
      <c r="Q4516" s="241"/>
      <c r="R4516" s="241"/>
      <c r="S4516" s="241"/>
      <c r="T4516" s="242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3" t="s">
        <v>153</v>
      </c>
      <c r="AU4516" s="243" t="s">
        <v>79</v>
      </c>
      <c r="AV4516" s="13" t="s">
        <v>77</v>
      </c>
      <c r="AW4516" s="13" t="s">
        <v>31</v>
      </c>
      <c r="AX4516" s="13" t="s">
        <v>69</v>
      </c>
      <c r="AY4516" s="243" t="s">
        <v>142</v>
      </c>
    </row>
    <row r="4517" s="14" customFormat="1">
      <c r="A4517" s="14"/>
      <c r="B4517" s="244"/>
      <c r="C4517" s="245"/>
      <c r="D4517" s="235" t="s">
        <v>153</v>
      </c>
      <c r="E4517" s="246" t="s">
        <v>19</v>
      </c>
      <c r="F4517" s="247" t="s">
        <v>2450</v>
      </c>
      <c r="G4517" s="245"/>
      <c r="H4517" s="248">
        <v>4.5</v>
      </c>
      <c r="I4517" s="249"/>
      <c r="J4517" s="245"/>
      <c r="K4517" s="245"/>
      <c r="L4517" s="250"/>
      <c r="M4517" s="251"/>
      <c r="N4517" s="252"/>
      <c r="O4517" s="252"/>
      <c r="P4517" s="252"/>
      <c r="Q4517" s="252"/>
      <c r="R4517" s="252"/>
      <c r="S4517" s="252"/>
      <c r="T4517" s="253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4" t="s">
        <v>153</v>
      </c>
      <c r="AU4517" s="254" t="s">
        <v>79</v>
      </c>
      <c r="AV4517" s="14" t="s">
        <v>79</v>
      </c>
      <c r="AW4517" s="14" t="s">
        <v>31</v>
      </c>
      <c r="AX4517" s="14" t="s">
        <v>69</v>
      </c>
      <c r="AY4517" s="254" t="s">
        <v>142</v>
      </c>
    </row>
    <row r="4518" s="13" customFormat="1">
      <c r="A4518" s="13"/>
      <c r="B4518" s="233"/>
      <c r="C4518" s="234"/>
      <c r="D4518" s="235" t="s">
        <v>153</v>
      </c>
      <c r="E4518" s="236" t="s">
        <v>19</v>
      </c>
      <c r="F4518" s="237" t="s">
        <v>595</v>
      </c>
      <c r="G4518" s="234"/>
      <c r="H4518" s="236" t="s">
        <v>19</v>
      </c>
      <c r="I4518" s="238"/>
      <c r="J4518" s="234"/>
      <c r="K4518" s="234"/>
      <c r="L4518" s="239"/>
      <c r="M4518" s="240"/>
      <c r="N4518" s="241"/>
      <c r="O4518" s="241"/>
      <c r="P4518" s="241"/>
      <c r="Q4518" s="241"/>
      <c r="R4518" s="241"/>
      <c r="S4518" s="241"/>
      <c r="T4518" s="242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3" t="s">
        <v>153</v>
      </c>
      <c r="AU4518" s="243" t="s">
        <v>79</v>
      </c>
      <c r="AV4518" s="13" t="s">
        <v>77</v>
      </c>
      <c r="AW4518" s="13" t="s">
        <v>31</v>
      </c>
      <c r="AX4518" s="13" t="s">
        <v>69</v>
      </c>
      <c r="AY4518" s="243" t="s">
        <v>142</v>
      </c>
    </row>
    <row r="4519" s="14" customFormat="1">
      <c r="A4519" s="14"/>
      <c r="B4519" s="244"/>
      <c r="C4519" s="245"/>
      <c r="D4519" s="235" t="s">
        <v>153</v>
      </c>
      <c r="E4519" s="246" t="s">
        <v>19</v>
      </c>
      <c r="F4519" s="247" t="s">
        <v>2451</v>
      </c>
      <c r="G4519" s="245"/>
      <c r="H4519" s="248">
        <v>0.81000000000000005</v>
      </c>
      <c r="I4519" s="249"/>
      <c r="J4519" s="245"/>
      <c r="K4519" s="245"/>
      <c r="L4519" s="250"/>
      <c r="M4519" s="251"/>
      <c r="N4519" s="252"/>
      <c r="O4519" s="252"/>
      <c r="P4519" s="252"/>
      <c r="Q4519" s="252"/>
      <c r="R4519" s="252"/>
      <c r="S4519" s="252"/>
      <c r="T4519" s="253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4" t="s">
        <v>153</v>
      </c>
      <c r="AU4519" s="254" t="s">
        <v>79</v>
      </c>
      <c r="AV4519" s="14" t="s">
        <v>79</v>
      </c>
      <c r="AW4519" s="14" t="s">
        <v>31</v>
      </c>
      <c r="AX4519" s="14" t="s">
        <v>69</v>
      </c>
      <c r="AY4519" s="254" t="s">
        <v>142</v>
      </c>
    </row>
    <row r="4520" s="13" customFormat="1">
      <c r="A4520" s="13"/>
      <c r="B4520" s="233"/>
      <c r="C4520" s="234"/>
      <c r="D4520" s="235" t="s">
        <v>153</v>
      </c>
      <c r="E4520" s="236" t="s">
        <v>19</v>
      </c>
      <c r="F4520" s="237" t="s">
        <v>2452</v>
      </c>
      <c r="G4520" s="234"/>
      <c r="H4520" s="236" t="s">
        <v>19</v>
      </c>
      <c r="I4520" s="238"/>
      <c r="J4520" s="234"/>
      <c r="K4520" s="234"/>
      <c r="L4520" s="239"/>
      <c r="M4520" s="240"/>
      <c r="N4520" s="241"/>
      <c r="O4520" s="241"/>
      <c r="P4520" s="241"/>
      <c r="Q4520" s="241"/>
      <c r="R4520" s="241"/>
      <c r="S4520" s="241"/>
      <c r="T4520" s="242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3" t="s">
        <v>153</v>
      </c>
      <c r="AU4520" s="243" t="s">
        <v>79</v>
      </c>
      <c r="AV4520" s="13" t="s">
        <v>77</v>
      </c>
      <c r="AW4520" s="13" t="s">
        <v>31</v>
      </c>
      <c r="AX4520" s="13" t="s">
        <v>69</v>
      </c>
      <c r="AY4520" s="243" t="s">
        <v>142</v>
      </c>
    </row>
    <row r="4521" s="14" customFormat="1">
      <c r="A4521" s="14"/>
      <c r="B4521" s="244"/>
      <c r="C4521" s="245"/>
      <c r="D4521" s="235" t="s">
        <v>153</v>
      </c>
      <c r="E4521" s="246" t="s">
        <v>19</v>
      </c>
      <c r="F4521" s="247" t="s">
        <v>2453</v>
      </c>
      <c r="G4521" s="245"/>
      <c r="H4521" s="248">
        <v>15.66</v>
      </c>
      <c r="I4521" s="249"/>
      <c r="J4521" s="245"/>
      <c r="K4521" s="245"/>
      <c r="L4521" s="250"/>
      <c r="M4521" s="251"/>
      <c r="N4521" s="252"/>
      <c r="O4521" s="252"/>
      <c r="P4521" s="252"/>
      <c r="Q4521" s="252"/>
      <c r="R4521" s="252"/>
      <c r="S4521" s="252"/>
      <c r="T4521" s="253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4" t="s">
        <v>153</v>
      </c>
      <c r="AU4521" s="254" t="s">
        <v>79</v>
      </c>
      <c r="AV4521" s="14" t="s">
        <v>79</v>
      </c>
      <c r="AW4521" s="14" t="s">
        <v>31</v>
      </c>
      <c r="AX4521" s="14" t="s">
        <v>69</v>
      </c>
      <c r="AY4521" s="254" t="s">
        <v>142</v>
      </c>
    </row>
    <row r="4522" s="13" customFormat="1">
      <c r="A4522" s="13"/>
      <c r="B4522" s="233"/>
      <c r="C4522" s="234"/>
      <c r="D4522" s="235" t="s">
        <v>153</v>
      </c>
      <c r="E4522" s="236" t="s">
        <v>19</v>
      </c>
      <c r="F4522" s="237" t="s">
        <v>2098</v>
      </c>
      <c r="G4522" s="234"/>
      <c r="H4522" s="236" t="s">
        <v>19</v>
      </c>
      <c r="I4522" s="238"/>
      <c r="J4522" s="234"/>
      <c r="K4522" s="234"/>
      <c r="L4522" s="239"/>
      <c r="M4522" s="240"/>
      <c r="N4522" s="241"/>
      <c r="O4522" s="241"/>
      <c r="P4522" s="241"/>
      <c r="Q4522" s="241"/>
      <c r="R4522" s="241"/>
      <c r="S4522" s="241"/>
      <c r="T4522" s="242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3" t="s">
        <v>153</v>
      </c>
      <c r="AU4522" s="243" t="s">
        <v>79</v>
      </c>
      <c r="AV4522" s="13" t="s">
        <v>77</v>
      </c>
      <c r="AW4522" s="13" t="s">
        <v>31</v>
      </c>
      <c r="AX4522" s="13" t="s">
        <v>69</v>
      </c>
      <c r="AY4522" s="243" t="s">
        <v>142</v>
      </c>
    </row>
    <row r="4523" s="14" customFormat="1">
      <c r="A4523" s="14"/>
      <c r="B4523" s="244"/>
      <c r="C4523" s="245"/>
      <c r="D4523" s="235" t="s">
        <v>153</v>
      </c>
      <c r="E4523" s="246" t="s">
        <v>19</v>
      </c>
      <c r="F4523" s="247" t="s">
        <v>2454</v>
      </c>
      <c r="G4523" s="245"/>
      <c r="H4523" s="248">
        <v>16.675000000000001</v>
      </c>
      <c r="I4523" s="249"/>
      <c r="J4523" s="245"/>
      <c r="K4523" s="245"/>
      <c r="L4523" s="250"/>
      <c r="M4523" s="251"/>
      <c r="N4523" s="252"/>
      <c r="O4523" s="252"/>
      <c r="P4523" s="252"/>
      <c r="Q4523" s="252"/>
      <c r="R4523" s="252"/>
      <c r="S4523" s="252"/>
      <c r="T4523" s="253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4" t="s">
        <v>153</v>
      </c>
      <c r="AU4523" s="254" t="s">
        <v>79</v>
      </c>
      <c r="AV4523" s="14" t="s">
        <v>79</v>
      </c>
      <c r="AW4523" s="14" t="s">
        <v>31</v>
      </c>
      <c r="AX4523" s="14" t="s">
        <v>69</v>
      </c>
      <c r="AY4523" s="254" t="s">
        <v>142</v>
      </c>
    </row>
    <row r="4524" s="14" customFormat="1">
      <c r="A4524" s="14"/>
      <c r="B4524" s="244"/>
      <c r="C4524" s="245"/>
      <c r="D4524" s="235" t="s">
        <v>153</v>
      </c>
      <c r="E4524" s="246" t="s">
        <v>19</v>
      </c>
      <c r="F4524" s="247" t="s">
        <v>2455</v>
      </c>
      <c r="G4524" s="245"/>
      <c r="H4524" s="248">
        <v>2.6099999999999999</v>
      </c>
      <c r="I4524" s="249"/>
      <c r="J4524" s="245"/>
      <c r="K4524" s="245"/>
      <c r="L4524" s="250"/>
      <c r="M4524" s="251"/>
      <c r="N4524" s="252"/>
      <c r="O4524" s="252"/>
      <c r="P4524" s="252"/>
      <c r="Q4524" s="252"/>
      <c r="R4524" s="252"/>
      <c r="S4524" s="252"/>
      <c r="T4524" s="253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4" t="s">
        <v>153</v>
      </c>
      <c r="AU4524" s="254" t="s">
        <v>79</v>
      </c>
      <c r="AV4524" s="14" t="s">
        <v>79</v>
      </c>
      <c r="AW4524" s="14" t="s">
        <v>31</v>
      </c>
      <c r="AX4524" s="14" t="s">
        <v>69</v>
      </c>
      <c r="AY4524" s="254" t="s">
        <v>142</v>
      </c>
    </row>
    <row r="4525" s="13" customFormat="1">
      <c r="A4525" s="13"/>
      <c r="B4525" s="233"/>
      <c r="C4525" s="234"/>
      <c r="D4525" s="235" t="s">
        <v>153</v>
      </c>
      <c r="E4525" s="236" t="s">
        <v>19</v>
      </c>
      <c r="F4525" s="237" t="s">
        <v>2456</v>
      </c>
      <c r="G4525" s="234"/>
      <c r="H4525" s="236" t="s">
        <v>19</v>
      </c>
      <c r="I4525" s="238"/>
      <c r="J4525" s="234"/>
      <c r="K4525" s="234"/>
      <c r="L4525" s="239"/>
      <c r="M4525" s="240"/>
      <c r="N4525" s="241"/>
      <c r="O4525" s="241"/>
      <c r="P4525" s="241"/>
      <c r="Q4525" s="241"/>
      <c r="R4525" s="241"/>
      <c r="S4525" s="241"/>
      <c r="T4525" s="242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3" t="s">
        <v>153</v>
      </c>
      <c r="AU4525" s="243" t="s">
        <v>79</v>
      </c>
      <c r="AV4525" s="13" t="s">
        <v>77</v>
      </c>
      <c r="AW4525" s="13" t="s">
        <v>31</v>
      </c>
      <c r="AX4525" s="13" t="s">
        <v>69</v>
      </c>
      <c r="AY4525" s="243" t="s">
        <v>142</v>
      </c>
    </row>
    <row r="4526" s="14" customFormat="1">
      <c r="A4526" s="14"/>
      <c r="B4526" s="244"/>
      <c r="C4526" s="245"/>
      <c r="D4526" s="235" t="s">
        <v>153</v>
      </c>
      <c r="E4526" s="246" t="s">
        <v>19</v>
      </c>
      <c r="F4526" s="247" t="s">
        <v>2457</v>
      </c>
      <c r="G4526" s="245"/>
      <c r="H4526" s="248">
        <v>19.690999999999999</v>
      </c>
      <c r="I4526" s="249"/>
      <c r="J4526" s="245"/>
      <c r="K4526" s="245"/>
      <c r="L4526" s="250"/>
      <c r="M4526" s="251"/>
      <c r="N4526" s="252"/>
      <c r="O4526" s="252"/>
      <c r="P4526" s="252"/>
      <c r="Q4526" s="252"/>
      <c r="R4526" s="252"/>
      <c r="S4526" s="252"/>
      <c r="T4526" s="253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4" t="s">
        <v>153</v>
      </c>
      <c r="AU4526" s="254" t="s">
        <v>79</v>
      </c>
      <c r="AV4526" s="14" t="s">
        <v>79</v>
      </c>
      <c r="AW4526" s="14" t="s">
        <v>31</v>
      </c>
      <c r="AX4526" s="14" t="s">
        <v>69</v>
      </c>
      <c r="AY4526" s="254" t="s">
        <v>142</v>
      </c>
    </row>
    <row r="4527" s="13" customFormat="1">
      <c r="A4527" s="13"/>
      <c r="B4527" s="233"/>
      <c r="C4527" s="234"/>
      <c r="D4527" s="235" t="s">
        <v>153</v>
      </c>
      <c r="E4527" s="236" t="s">
        <v>19</v>
      </c>
      <c r="F4527" s="237" t="s">
        <v>592</v>
      </c>
      <c r="G4527" s="234"/>
      <c r="H4527" s="236" t="s">
        <v>19</v>
      </c>
      <c r="I4527" s="238"/>
      <c r="J4527" s="234"/>
      <c r="K4527" s="234"/>
      <c r="L4527" s="239"/>
      <c r="M4527" s="240"/>
      <c r="N4527" s="241"/>
      <c r="O4527" s="241"/>
      <c r="P4527" s="241"/>
      <c r="Q4527" s="241"/>
      <c r="R4527" s="241"/>
      <c r="S4527" s="241"/>
      <c r="T4527" s="242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3" t="s">
        <v>153</v>
      </c>
      <c r="AU4527" s="243" t="s">
        <v>79</v>
      </c>
      <c r="AV4527" s="13" t="s">
        <v>77</v>
      </c>
      <c r="AW4527" s="13" t="s">
        <v>31</v>
      </c>
      <c r="AX4527" s="13" t="s">
        <v>69</v>
      </c>
      <c r="AY4527" s="243" t="s">
        <v>142</v>
      </c>
    </row>
    <row r="4528" s="14" customFormat="1">
      <c r="A4528" s="14"/>
      <c r="B4528" s="244"/>
      <c r="C4528" s="245"/>
      <c r="D4528" s="235" t="s">
        <v>153</v>
      </c>
      <c r="E4528" s="246" t="s">
        <v>19</v>
      </c>
      <c r="F4528" s="247" t="s">
        <v>2458</v>
      </c>
      <c r="G4528" s="245"/>
      <c r="H4528" s="248">
        <v>4.9299999999999997</v>
      </c>
      <c r="I4528" s="249"/>
      <c r="J4528" s="245"/>
      <c r="K4528" s="245"/>
      <c r="L4528" s="250"/>
      <c r="M4528" s="251"/>
      <c r="N4528" s="252"/>
      <c r="O4528" s="252"/>
      <c r="P4528" s="252"/>
      <c r="Q4528" s="252"/>
      <c r="R4528" s="252"/>
      <c r="S4528" s="252"/>
      <c r="T4528" s="253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4" t="s">
        <v>153</v>
      </c>
      <c r="AU4528" s="254" t="s">
        <v>79</v>
      </c>
      <c r="AV4528" s="14" t="s">
        <v>79</v>
      </c>
      <c r="AW4528" s="14" t="s">
        <v>31</v>
      </c>
      <c r="AX4528" s="14" t="s">
        <v>69</v>
      </c>
      <c r="AY4528" s="254" t="s">
        <v>142</v>
      </c>
    </row>
    <row r="4529" s="13" customFormat="1">
      <c r="A4529" s="13"/>
      <c r="B4529" s="233"/>
      <c r="C4529" s="234"/>
      <c r="D4529" s="235" t="s">
        <v>153</v>
      </c>
      <c r="E4529" s="236" t="s">
        <v>19</v>
      </c>
      <c r="F4529" s="237" t="s">
        <v>2459</v>
      </c>
      <c r="G4529" s="234"/>
      <c r="H4529" s="236" t="s">
        <v>19</v>
      </c>
      <c r="I4529" s="238"/>
      <c r="J4529" s="234"/>
      <c r="K4529" s="234"/>
      <c r="L4529" s="239"/>
      <c r="M4529" s="240"/>
      <c r="N4529" s="241"/>
      <c r="O4529" s="241"/>
      <c r="P4529" s="241"/>
      <c r="Q4529" s="241"/>
      <c r="R4529" s="241"/>
      <c r="S4529" s="241"/>
      <c r="T4529" s="242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3" t="s">
        <v>153</v>
      </c>
      <c r="AU4529" s="243" t="s">
        <v>79</v>
      </c>
      <c r="AV4529" s="13" t="s">
        <v>77</v>
      </c>
      <c r="AW4529" s="13" t="s">
        <v>31</v>
      </c>
      <c r="AX4529" s="13" t="s">
        <v>69</v>
      </c>
      <c r="AY4529" s="243" t="s">
        <v>142</v>
      </c>
    </row>
    <row r="4530" s="14" customFormat="1">
      <c r="A4530" s="14"/>
      <c r="B4530" s="244"/>
      <c r="C4530" s="245"/>
      <c r="D4530" s="235" t="s">
        <v>153</v>
      </c>
      <c r="E4530" s="246" t="s">
        <v>19</v>
      </c>
      <c r="F4530" s="247" t="s">
        <v>2460</v>
      </c>
      <c r="G4530" s="245"/>
      <c r="H4530" s="248">
        <v>11.194000000000001</v>
      </c>
      <c r="I4530" s="249"/>
      <c r="J4530" s="245"/>
      <c r="K4530" s="245"/>
      <c r="L4530" s="250"/>
      <c r="M4530" s="251"/>
      <c r="N4530" s="252"/>
      <c r="O4530" s="252"/>
      <c r="P4530" s="252"/>
      <c r="Q4530" s="252"/>
      <c r="R4530" s="252"/>
      <c r="S4530" s="252"/>
      <c r="T4530" s="253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4" t="s">
        <v>153</v>
      </c>
      <c r="AU4530" s="254" t="s">
        <v>79</v>
      </c>
      <c r="AV4530" s="14" t="s">
        <v>79</v>
      </c>
      <c r="AW4530" s="14" t="s">
        <v>31</v>
      </c>
      <c r="AX4530" s="14" t="s">
        <v>69</v>
      </c>
      <c r="AY4530" s="254" t="s">
        <v>142</v>
      </c>
    </row>
    <row r="4531" s="13" customFormat="1">
      <c r="A4531" s="13"/>
      <c r="B4531" s="233"/>
      <c r="C4531" s="234"/>
      <c r="D4531" s="235" t="s">
        <v>153</v>
      </c>
      <c r="E4531" s="236" t="s">
        <v>19</v>
      </c>
      <c r="F4531" s="237" t="s">
        <v>590</v>
      </c>
      <c r="G4531" s="234"/>
      <c r="H4531" s="236" t="s">
        <v>19</v>
      </c>
      <c r="I4531" s="238"/>
      <c r="J4531" s="234"/>
      <c r="K4531" s="234"/>
      <c r="L4531" s="239"/>
      <c r="M4531" s="240"/>
      <c r="N4531" s="241"/>
      <c r="O4531" s="241"/>
      <c r="P4531" s="241"/>
      <c r="Q4531" s="241"/>
      <c r="R4531" s="241"/>
      <c r="S4531" s="241"/>
      <c r="T4531" s="242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3" t="s">
        <v>153</v>
      </c>
      <c r="AU4531" s="243" t="s">
        <v>79</v>
      </c>
      <c r="AV4531" s="13" t="s">
        <v>77</v>
      </c>
      <c r="AW4531" s="13" t="s">
        <v>31</v>
      </c>
      <c r="AX4531" s="13" t="s">
        <v>69</v>
      </c>
      <c r="AY4531" s="243" t="s">
        <v>142</v>
      </c>
    </row>
    <row r="4532" s="14" customFormat="1">
      <c r="A4532" s="14"/>
      <c r="B4532" s="244"/>
      <c r="C4532" s="245"/>
      <c r="D4532" s="235" t="s">
        <v>153</v>
      </c>
      <c r="E4532" s="246" t="s">
        <v>19</v>
      </c>
      <c r="F4532" s="247" t="s">
        <v>2451</v>
      </c>
      <c r="G4532" s="245"/>
      <c r="H4532" s="248">
        <v>0.81000000000000005</v>
      </c>
      <c r="I4532" s="249"/>
      <c r="J4532" s="245"/>
      <c r="K4532" s="245"/>
      <c r="L4532" s="250"/>
      <c r="M4532" s="251"/>
      <c r="N4532" s="252"/>
      <c r="O4532" s="252"/>
      <c r="P4532" s="252"/>
      <c r="Q4532" s="252"/>
      <c r="R4532" s="252"/>
      <c r="S4532" s="252"/>
      <c r="T4532" s="253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4" t="s">
        <v>153</v>
      </c>
      <c r="AU4532" s="254" t="s">
        <v>79</v>
      </c>
      <c r="AV4532" s="14" t="s">
        <v>79</v>
      </c>
      <c r="AW4532" s="14" t="s">
        <v>31</v>
      </c>
      <c r="AX4532" s="14" t="s">
        <v>69</v>
      </c>
      <c r="AY4532" s="254" t="s">
        <v>142</v>
      </c>
    </row>
    <row r="4533" s="14" customFormat="1">
      <c r="A4533" s="14"/>
      <c r="B4533" s="244"/>
      <c r="C4533" s="245"/>
      <c r="D4533" s="235" t="s">
        <v>153</v>
      </c>
      <c r="E4533" s="246" t="s">
        <v>19</v>
      </c>
      <c r="F4533" s="247" t="s">
        <v>2461</v>
      </c>
      <c r="G4533" s="245"/>
      <c r="H4533" s="248">
        <v>4.6799999999999997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153</v>
      </c>
      <c r="AU4533" s="254" t="s">
        <v>79</v>
      </c>
      <c r="AV4533" s="14" t="s">
        <v>79</v>
      </c>
      <c r="AW4533" s="14" t="s">
        <v>31</v>
      </c>
      <c r="AX4533" s="14" t="s">
        <v>69</v>
      </c>
      <c r="AY4533" s="254" t="s">
        <v>142</v>
      </c>
    </row>
    <row r="4534" s="14" customFormat="1">
      <c r="A4534" s="14"/>
      <c r="B4534" s="244"/>
      <c r="C4534" s="245"/>
      <c r="D4534" s="235" t="s">
        <v>153</v>
      </c>
      <c r="E4534" s="246" t="s">
        <v>19</v>
      </c>
      <c r="F4534" s="247" t="s">
        <v>2462</v>
      </c>
      <c r="G4534" s="245"/>
      <c r="H4534" s="248">
        <v>6.1950000000000003</v>
      </c>
      <c r="I4534" s="249"/>
      <c r="J4534" s="245"/>
      <c r="K4534" s="245"/>
      <c r="L4534" s="250"/>
      <c r="M4534" s="251"/>
      <c r="N4534" s="252"/>
      <c r="O4534" s="252"/>
      <c r="P4534" s="252"/>
      <c r="Q4534" s="252"/>
      <c r="R4534" s="252"/>
      <c r="S4534" s="252"/>
      <c r="T4534" s="253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4" t="s">
        <v>153</v>
      </c>
      <c r="AU4534" s="254" t="s">
        <v>79</v>
      </c>
      <c r="AV4534" s="14" t="s">
        <v>79</v>
      </c>
      <c r="AW4534" s="14" t="s">
        <v>31</v>
      </c>
      <c r="AX4534" s="14" t="s">
        <v>69</v>
      </c>
      <c r="AY4534" s="254" t="s">
        <v>142</v>
      </c>
    </row>
    <row r="4535" s="14" customFormat="1">
      <c r="A4535" s="14"/>
      <c r="B4535" s="244"/>
      <c r="C4535" s="245"/>
      <c r="D4535" s="235" t="s">
        <v>153</v>
      </c>
      <c r="E4535" s="246" t="s">
        <v>19</v>
      </c>
      <c r="F4535" s="247" t="s">
        <v>2463</v>
      </c>
      <c r="G4535" s="245"/>
      <c r="H4535" s="248">
        <v>11.339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153</v>
      </c>
      <c r="AU4535" s="254" t="s">
        <v>79</v>
      </c>
      <c r="AV4535" s="14" t="s">
        <v>79</v>
      </c>
      <c r="AW4535" s="14" t="s">
        <v>31</v>
      </c>
      <c r="AX4535" s="14" t="s">
        <v>69</v>
      </c>
      <c r="AY4535" s="254" t="s">
        <v>142</v>
      </c>
    </row>
    <row r="4536" s="13" customFormat="1">
      <c r="A4536" s="13"/>
      <c r="B4536" s="233"/>
      <c r="C4536" s="234"/>
      <c r="D4536" s="235" t="s">
        <v>153</v>
      </c>
      <c r="E4536" s="236" t="s">
        <v>19</v>
      </c>
      <c r="F4536" s="237" t="s">
        <v>2103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153</v>
      </c>
      <c r="AU4536" s="243" t="s">
        <v>79</v>
      </c>
      <c r="AV4536" s="13" t="s">
        <v>77</v>
      </c>
      <c r="AW4536" s="13" t="s">
        <v>31</v>
      </c>
      <c r="AX4536" s="13" t="s">
        <v>69</v>
      </c>
      <c r="AY4536" s="243" t="s">
        <v>142</v>
      </c>
    </row>
    <row r="4537" s="14" customFormat="1">
      <c r="A4537" s="14"/>
      <c r="B4537" s="244"/>
      <c r="C4537" s="245"/>
      <c r="D4537" s="235" t="s">
        <v>153</v>
      </c>
      <c r="E4537" s="246" t="s">
        <v>19</v>
      </c>
      <c r="F4537" s="247" t="s">
        <v>2464</v>
      </c>
      <c r="G4537" s="245"/>
      <c r="H4537" s="248">
        <v>38.866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153</v>
      </c>
      <c r="AU4537" s="254" t="s">
        <v>79</v>
      </c>
      <c r="AV4537" s="14" t="s">
        <v>79</v>
      </c>
      <c r="AW4537" s="14" t="s">
        <v>31</v>
      </c>
      <c r="AX4537" s="14" t="s">
        <v>69</v>
      </c>
      <c r="AY4537" s="254" t="s">
        <v>142</v>
      </c>
    </row>
    <row r="4538" s="13" customFormat="1">
      <c r="A4538" s="13"/>
      <c r="B4538" s="233"/>
      <c r="C4538" s="234"/>
      <c r="D4538" s="235" t="s">
        <v>153</v>
      </c>
      <c r="E4538" s="236" t="s">
        <v>19</v>
      </c>
      <c r="F4538" s="237" t="s">
        <v>587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153</v>
      </c>
      <c r="AU4538" s="243" t="s">
        <v>79</v>
      </c>
      <c r="AV4538" s="13" t="s">
        <v>77</v>
      </c>
      <c r="AW4538" s="13" t="s">
        <v>31</v>
      </c>
      <c r="AX4538" s="13" t="s">
        <v>69</v>
      </c>
      <c r="AY4538" s="243" t="s">
        <v>142</v>
      </c>
    </row>
    <row r="4539" s="14" customFormat="1">
      <c r="A4539" s="14"/>
      <c r="B4539" s="244"/>
      <c r="C4539" s="245"/>
      <c r="D4539" s="235" t="s">
        <v>153</v>
      </c>
      <c r="E4539" s="246" t="s">
        <v>19</v>
      </c>
      <c r="F4539" s="247" t="s">
        <v>2465</v>
      </c>
      <c r="G4539" s="245"/>
      <c r="H4539" s="248">
        <v>16.82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153</v>
      </c>
      <c r="AU4539" s="254" t="s">
        <v>79</v>
      </c>
      <c r="AV4539" s="14" t="s">
        <v>79</v>
      </c>
      <c r="AW4539" s="14" t="s">
        <v>31</v>
      </c>
      <c r="AX4539" s="14" t="s">
        <v>69</v>
      </c>
      <c r="AY4539" s="254" t="s">
        <v>142</v>
      </c>
    </row>
    <row r="4540" s="14" customFormat="1">
      <c r="A4540" s="14"/>
      <c r="B4540" s="244"/>
      <c r="C4540" s="245"/>
      <c r="D4540" s="235" t="s">
        <v>153</v>
      </c>
      <c r="E4540" s="246" t="s">
        <v>19</v>
      </c>
      <c r="F4540" s="247" t="s">
        <v>2467</v>
      </c>
      <c r="G4540" s="245"/>
      <c r="H4540" s="248">
        <v>12.382999999999999</v>
      </c>
      <c r="I4540" s="249"/>
      <c r="J4540" s="245"/>
      <c r="K4540" s="245"/>
      <c r="L4540" s="250"/>
      <c r="M4540" s="251"/>
      <c r="N4540" s="252"/>
      <c r="O4540" s="252"/>
      <c r="P4540" s="252"/>
      <c r="Q4540" s="252"/>
      <c r="R4540" s="252"/>
      <c r="S4540" s="252"/>
      <c r="T4540" s="253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4" t="s">
        <v>153</v>
      </c>
      <c r="AU4540" s="254" t="s">
        <v>79</v>
      </c>
      <c r="AV4540" s="14" t="s">
        <v>79</v>
      </c>
      <c r="AW4540" s="14" t="s">
        <v>31</v>
      </c>
      <c r="AX4540" s="14" t="s">
        <v>69</v>
      </c>
      <c r="AY4540" s="254" t="s">
        <v>142</v>
      </c>
    </row>
    <row r="4541" s="14" customFormat="1">
      <c r="A4541" s="14"/>
      <c r="B4541" s="244"/>
      <c r="C4541" s="245"/>
      <c r="D4541" s="235" t="s">
        <v>153</v>
      </c>
      <c r="E4541" s="246" t="s">
        <v>19</v>
      </c>
      <c r="F4541" s="247" t="s">
        <v>2468</v>
      </c>
      <c r="G4541" s="245"/>
      <c r="H4541" s="248">
        <v>5.2830000000000004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153</v>
      </c>
      <c r="AU4541" s="254" t="s">
        <v>79</v>
      </c>
      <c r="AV4541" s="14" t="s">
        <v>79</v>
      </c>
      <c r="AW4541" s="14" t="s">
        <v>31</v>
      </c>
      <c r="AX4541" s="14" t="s">
        <v>69</v>
      </c>
      <c r="AY4541" s="254" t="s">
        <v>142</v>
      </c>
    </row>
    <row r="4542" s="13" customFormat="1">
      <c r="A4542" s="13"/>
      <c r="B4542" s="233"/>
      <c r="C4542" s="234"/>
      <c r="D4542" s="235" t="s">
        <v>153</v>
      </c>
      <c r="E4542" s="236" t="s">
        <v>19</v>
      </c>
      <c r="F4542" s="237" t="s">
        <v>525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153</v>
      </c>
      <c r="AU4542" s="243" t="s">
        <v>79</v>
      </c>
      <c r="AV4542" s="13" t="s">
        <v>77</v>
      </c>
      <c r="AW4542" s="13" t="s">
        <v>31</v>
      </c>
      <c r="AX4542" s="13" t="s">
        <v>69</v>
      </c>
      <c r="AY4542" s="243" t="s">
        <v>142</v>
      </c>
    </row>
    <row r="4543" s="14" customFormat="1">
      <c r="A4543" s="14"/>
      <c r="B4543" s="244"/>
      <c r="C4543" s="245"/>
      <c r="D4543" s="235" t="s">
        <v>153</v>
      </c>
      <c r="E4543" s="246" t="s">
        <v>19</v>
      </c>
      <c r="F4543" s="247" t="s">
        <v>2469</v>
      </c>
      <c r="G4543" s="245"/>
      <c r="H4543" s="248">
        <v>33.143999999999998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153</v>
      </c>
      <c r="AU4543" s="254" t="s">
        <v>79</v>
      </c>
      <c r="AV4543" s="14" t="s">
        <v>79</v>
      </c>
      <c r="AW4543" s="14" t="s">
        <v>31</v>
      </c>
      <c r="AX4543" s="14" t="s">
        <v>69</v>
      </c>
      <c r="AY4543" s="254" t="s">
        <v>142</v>
      </c>
    </row>
    <row r="4544" s="14" customFormat="1">
      <c r="A4544" s="14"/>
      <c r="B4544" s="244"/>
      <c r="C4544" s="245"/>
      <c r="D4544" s="235" t="s">
        <v>153</v>
      </c>
      <c r="E4544" s="246" t="s">
        <v>19</v>
      </c>
      <c r="F4544" s="247" t="s">
        <v>2470</v>
      </c>
      <c r="G4544" s="245"/>
      <c r="H4544" s="248">
        <v>4.2030000000000003</v>
      </c>
      <c r="I4544" s="249"/>
      <c r="J4544" s="245"/>
      <c r="K4544" s="245"/>
      <c r="L4544" s="250"/>
      <c r="M4544" s="251"/>
      <c r="N4544" s="252"/>
      <c r="O4544" s="252"/>
      <c r="P4544" s="252"/>
      <c r="Q4544" s="252"/>
      <c r="R4544" s="252"/>
      <c r="S4544" s="252"/>
      <c r="T4544" s="253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4" t="s">
        <v>153</v>
      </c>
      <c r="AU4544" s="254" t="s">
        <v>79</v>
      </c>
      <c r="AV4544" s="14" t="s">
        <v>79</v>
      </c>
      <c r="AW4544" s="14" t="s">
        <v>31</v>
      </c>
      <c r="AX4544" s="14" t="s">
        <v>69</v>
      </c>
      <c r="AY4544" s="254" t="s">
        <v>142</v>
      </c>
    </row>
    <row r="4545" s="13" customFormat="1">
      <c r="A4545" s="13"/>
      <c r="B4545" s="233"/>
      <c r="C4545" s="234"/>
      <c r="D4545" s="235" t="s">
        <v>153</v>
      </c>
      <c r="E4545" s="236" t="s">
        <v>19</v>
      </c>
      <c r="F4545" s="237" t="s">
        <v>2416</v>
      </c>
      <c r="G4545" s="234"/>
      <c r="H4545" s="236" t="s">
        <v>19</v>
      </c>
      <c r="I4545" s="238"/>
      <c r="J4545" s="234"/>
      <c r="K4545" s="234"/>
      <c r="L4545" s="239"/>
      <c r="M4545" s="240"/>
      <c r="N4545" s="241"/>
      <c r="O4545" s="241"/>
      <c r="P4545" s="241"/>
      <c r="Q4545" s="241"/>
      <c r="R4545" s="241"/>
      <c r="S4545" s="241"/>
      <c r="T4545" s="242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3" t="s">
        <v>153</v>
      </c>
      <c r="AU4545" s="243" t="s">
        <v>79</v>
      </c>
      <c r="AV4545" s="13" t="s">
        <v>77</v>
      </c>
      <c r="AW4545" s="13" t="s">
        <v>31</v>
      </c>
      <c r="AX4545" s="13" t="s">
        <v>69</v>
      </c>
      <c r="AY4545" s="243" t="s">
        <v>142</v>
      </c>
    </row>
    <row r="4546" s="14" customFormat="1">
      <c r="A4546" s="14"/>
      <c r="B4546" s="244"/>
      <c r="C4546" s="245"/>
      <c r="D4546" s="235" t="s">
        <v>153</v>
      </c>
      <c r="E4546" s="246" t="s">
        <v>19</v>
      </c>
      <c r="F4546" s="247" t="s">
        <v>2471</v>
      </c>
      <c r="G4546" s="245"/>
      <c r="H4546" s="248">
        <v>39.353000000000002</v>
      </c>
      <c r="I4546" s="249"/>
      <c r="J4546" s="245"/>
      <c r="K4546" s="245"/>
      <c r="L4546" s="250"/>
      <c r="M4546" s="251"/>
      <c r="N4546" s="252"/>
      <c r="O4546" s="252"/>
      <c r="P4546" s="252"/>
      <c r="Q4546" s="252"/>
      <c r="R4546" s="252"/>
      <c r="S4546" s="252"/>
      <c r="T4546" s="253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4" t="s">
        <v>153</v>
      </c>
      <c r="AU4546" s="254" t="s">
        <v>79</v>
      </c>
      <c r="AV4546" s="14" t="s">
        <v>79</v>
      </c>
      <c r="AW4546" s="14" t="s">
        <v>31</v>
      </c>
      <c r="AX4546" s="14" t="s">
        <v>69</v>
      </c>
      <c r="AY4546" s="254" t="s">
        <v>142</v>
      </c>
    </row>
    <row r="4547" s="14" customFormat="1">
      <c r="A4547" s="14"/>
      <c r="B4547" s="244"/>
      <c r="C4547" s="245"/>
      <c r="D4547" s="235" t="s">
        <v>153</v>
      </c>
      <c r="E4547" s="246" t="s">
        <v>19</v>
      </c>
      <c r="F4547" s="247" t="s">
        <v>2472</v>
      </c>
      <c r="G4547" s="245"/>
      <c r="H4547" s="248">
        <v>6.165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153</v>
      </c>
      <c r="AU4547" s="254" t="s">
        <v>79</v>
      </c>
      <c r="AV4547" s="14" t="s">
        <v>79</v>
      </c>
      <c r="AW4547" s="14" t="s">
        <v>31</v>
      </c>
      <c r="AX4547" s="14" t="s">
        <v>69</v>
      </c>
      <c r="AY4547" s="254" t="s">
        <v>142</v>
      </c>
    </row>
    <row r="4548" s="13" customFormat="1">
      <c r="A4548" s="13"/>
      <c r="B4548" s="233"/>
      <c r="C4548" s="234"/>
      <c r="D4548" s="235" t="s">
        <v>153</v>
      </c>
      <c r="E4548" s="236" t="s">
        <v>19</v>
      </c>
      <c r="F4548" s="237" t="s">
        <v>2473</v>
      </c>
      <c r="G4548" s="234"/>
      <c r="H4548" s="236" t="s">
        <v>19</v>
      </c>
      <c r="I4548" s="238"/>
      <c r="J4548" s="234"/>
      <c r="K4548" s="234"/>
      <c r="L4548" s="239"/>
      <c r="M4548" s="240"/>
      <c r="N4548" s="241"/>
      <c r="O4548" s="241"/>
      <c r="P4548" s="241"/>
      <c r="Q4548" s="241"/>
      <c r="R4548" s="241"/>
      <c r="S4548" s="241"/>
      <c r="T4548" s="242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3" t="s">
        <v>153</v>
      </c>
      <c r="AU4548" s="243" t="s">
        <v>79</v>
      </c>
      <c r="AV4548" s="13" t="s">
        <v>77</v>
      </c>
      <c r="AW4548" s="13" t="s">
        <v>31</v>
      </c>
      <c r="AX4548" s="13" t="s">
        <v>69</v>
      </c>
      <c r="AY4548" s="243" t="s">
        <v>142</v>
      </c>
    </row>
    <row r="4549" s="14" customFormat="1">
      <c r="A4549" s="14"/>
      <c r="B4549" s="244"/>
      <c r="C4549" s="245"/>
      <c r="D4549" s="235" t="s">
        <v>153</v>
      </c>
      <c r="E4549" s="246" t="s">
        <v>19</v>
      </c>
      <c r="F4549" s="247" t="s">
        <v>2474</v>
      </c>
      <c r="G4549" s="245"/>
      <c r="H4549" s="248">
        <v>9.1609999999999996</v>
      </c>
      <c r="I4549" s="249"/>
      <c r="J4549" s="245"/>
      <c r="K4549" s="245"/>
      <c r="L4549" s="250"/>
      <c r="M4549" s="251"/>
      <c r="N4549" s="252"/>
      <c r="O4549" s="252"/>
      <c r="P4549" s="252"/>
      <c r="Q4549" s="252"/>
      <c r="R4549" s="252"/>
      <c r="S4549" s="252"/>
      <c r="T4549" s="253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4" t="s">
        <v>153</v>
      </c>
      <c r="AU4549" s="254" t="s">
        <v>79</v>
      </c>
      <c r="AV4549" s="14" t="s">
        <v>79</v>
      </c>
      <c r="AW4549" s="14" t="s">
        <v>31</v>
      </c>
      <c r="AX4549" s="14" t="s">
        <v>69</v>
      </c>
      <c r="AY4549" s="254" t="s">
        <v>142</v>
      </c>
    </row>
    <row r="4550" s="14" customFormat="1">
      <c r="A4550" s="14"/>
      <c r="B4550" s="244"/>
      <c r="C4550" s="245"/>
      <c r="D4550" s="235" t="s">
        <v>153</v>
      </c>
      <c r="E4550" s="246" t="s">
        <v>19</v>
      </c>
      <c r="F4550" s="247" t="s">
        <v>2475</v>
      </c>
      <c r="G4550" s="245"/>
      <c r="H4550" s="248">
        <v>1.8480000000000001</v>
      </c>
      <c r="I4550" s="249"/>
      <c r="J4550" s="245"/>
      <c r="K4550" s="245"/>
      <c r="L4550" s="250"/>
      <c r="M4550" s="251"/>
      <c r="N4550" s="252"/>
      <c r="O4550" s="252"/>
      <c r="P4550" s="252"/>
      <c r="Q4550" s="252"/>
      <c r="R4550" s="252"/>
      <c r="S4550" s="252"/>
      <c r="T4550" s="253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4" t="s">
        <v>153</v>
      </c>
      <c r="AU4550" s="254" t="s">
        <v>79</v>
      </c>
      <c r="AV4550" s="14" t="s">
        <v>79</v>
      </c>
      <c r="AW4550" s="14" t="s">
        <v>31</v>
      </c>
      <c r="AX4550" s="14" t="s">
        <v>69</v>
      </c>
      <c r="AY4550" s="254" t="s">
        <v>142</v>
      </c>
    </row>
    <row r="4551" s="14" customFormat="1">
      <c r="A4551" s="14"/>
      <c r="B4551" s="244"/>
      <c r="C4551" s="245"/>
      <c r="D4551" s="235" t="s">
        <v>153</v>
      </c>
      <c r="E4551" s="246" t="s">
        <v>19</v>
      </c>
      <c r="F4551" s="247" t="s">
        <v>2476</v>
      </c>
      <c r="G4551" s="245"/>
      <c r="H4551" s="248">
        <v>10.585000000000001</v>
      </c>
      <c r="I4551" s="249"/>
      <c r="J4551" s="245"/>
      <c r="K4551" s="245"/>
      <c r="L4551" s="250"/>
      <c r="M4551" s="251"/>
      <c r="N4551" s="252"/>
      <c r="O4551" s="252"/>
      <c r="P4551" s="252"/>
      <c r="Q4551" s="252"/>
      <c r="R4551" s="252"/>
      <c r="S4551" s="252"/>
      <c r="T4551" s="253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4" t="s">
        <v>153</v>
      </c>
      <c r="AU4551" s="254" t="s">
        <v>79</v>
      </c>
      <c r="AV4551" s="14" t="s">
        <v>79</v>
      </c>
      <c r="AW4551" s="14" t="s">
        <v>31</v>
      </c>
      <c r="AX4551" s="14" t="s">
        <v>69</v>
      </c>
      <c r="AY4551" s="254" t="s">
        <v>142</v>
      </c>
    </row>
    <row r="4552" s="14" customFormat="1">
      <c r="A4552" s="14"/>
      <c r="B4552" s="244"/>
      <c r="C4552" s="245"/>
      <c r="D4552" s="235" t="s">
        <v>153</v>
      </c>
      <c r="E4552" s="246" t="s">
        <v>19</v>
      </c>
      <c r="F4552" s="247" t="s">
        <v>2478</v>
      </c>
      <c r="G4552" s="245"/>
      <c r="H4552" s="248">
        <v>10.875</v>
      </c>
      <c r="I4552" s="249"/>
      <c r="J4552" s="245"/>
      <c r="K4552" s="245"/>
      <c r="L4552" s="250"/>
      <c r="M4552" s="251"/>
      <c r="N4552" s="252"/>
      <c r="O4552" s="252"/>
      <c r="P4552" s="252"/>
      <c r="Q4552" s="252"/>
      <c r="R4552" s="252"/>
      <c r="S4552" s="252"/>
      <c r="T4552" s="253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4" t="s">
        <v>153</v>
      </c>
      <c r="AU4552" s="254" t="s">
        <v>79</v>
      </c>
      <c r="AV4552" s="14" t="s">
        <v>79</v>
      </c>
      <c r="AW4552" s="14" t="s">
        <v>31</v>
      </c>
      <c r="AX4552" s="14" t="s">
        <v>69</v>
      </c>
      <c r="AY4552" s="254" t="s">
        <v>142</v>
      </c>
    </row>
    <row r="4553" s="14" customFormat="1">
      <c r="A4553" s="14"/>
      <c r="B4553" s="244"/>
      <c r="C4553" s="245"/>
      <c r="D4553" s="235" t="s">
        <v>153</v>
      </c>
      <c r="E4553" s="246" t="s">
        <v>19</v>
      </c>
      <c r="F4553" s="247" t="s">
        <v>2479</v>
      </c>
      <c r="G4553" s="245"/>
      <c r="H4553" s="248">
        <v>3.7349999999999999</v>
      </c>
      <c r="I4553" s="249"/>
      <c r="J4553" s="245"/>
      <c r="K4553" s="245"/>
      <c r="L4553" s="250"/>
      <c r="M4553" s="251"/>
      <c r="N4553" s="252"/>
      <c r="O4553" s="252"/>
      <c r="P4553" s="252"/>
      <c r="Q4553" s="252"/>
      <c r="R4553" s="252"/>
      <c r="S4553" s="252"/>
      <c r="T4553" s="253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4" t="s">
        <v>153</v>
      </c>
      <c r="AU4553" s="254" t="s">
        <v>79</v>
      </c>
      <c r="AV4553" s="14" t="s">
        <v>79</v>
      </c>
      <c r="AW4553" s="14" t="s">
        <v>31</v>
      </c>
      <c r="AX4553" s="14" t="s">
        <v>69</v>
      </c>
      <c r="AY4553" s="254" t="s">
        <v>142</v>
      </c>
    </row>
    <row r="4554" s="13" customFormat="1">
      <c r="A4554" s="13"/>
      <c r="B4554" s="233"/>
      <c r="C4554" s="234"/>
      <c r="D4554" s="235" t="s">
        <v>153</v>
      </c>
      <c r="E4554" s="236" t="s">
        <v>19</v>
      </c>
      <c r="F4554" s="237" t="s">
        <v>2423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153</v>
      </c>
      <c r="AU4554" s="243" t="s">
        <v>79</v>
      </c>
      <c r="AV4554" s="13" t="s">
        <v>77</v>
      </c>
      <c r="AW4554" s="13" t="s">
        <v>31</v>
      </c>
      <c r="AX4554" s="13" t="s">
        <v>69</v>
      </c>
      <c r="AY4554" s="243" t="s">
        <v>142</v>
      </c>
    </row>
    <row r="4555" s="14" customFormat="1">
      <c r="A4555" s="14"/>
      <c r="B4555" s="244"/>
      <c r="C4555" s="245"/>
      <c r="D4555" s="235" t="s">
        <v>153</v>
      </c>
      <c r="E4555" s="246" t="s">
        <v>19</v>
      </c>
      <c r="F4555" s="247" t="s">
        <v>2480</v>
      </c>
      <c r="G4555" s="245"/>
      <c r="H4555" s="248">
        <v>8.9900000000000002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153</v>
      </c>
      <c r="AU4555" s="254" t="s">
        <v>79</v>
      </c>
      <c r="AV4555" s="14" t="s">
        <v>79</v>
      </c>
      <c r="AW4555" s="14" t="s">
        <v>31</v>
      </c>
      <c r="AX4555" s="14" t="s">
        <v>69</v>
      </c>
      <c r="AY4555" s="254" t="s">
        <v>142</v>
      </c>
    </row>
    <row r="4556" s="14" customFormat="1">
      <c r="A4556" s="14"/>
      <c r="B4556" s="244"/>
      <c r="C4556" s="245"/>
      <c r="D4556" s="235" t="s">
        <v>153</v>
      </c>
      <c r="E4556" s="246" t="s">
        <v>19</v>
      </c>
      <c r="F4556" s="247" t="s">
        <v>2481</v>
      </c>
      <c r="G4556" s="245"/>
      <c r="H4556" s="248">
        <v>3.6960000000000002</v>
      </c>
      <c r="I4556" s="249"/>
      <c r="J4556" s="245"/>
      <c r="K4556" s="245"/>
      <c r="L4556" s="250"/>
      <c r="M4556" s="251"/>
      <c r="N4556" s="252"/>
      <c r="O4556" s="252"/>
      <c r="P4556" s="252"/>
      <c r="Q4556" s="252"/>
      <c r="R4556" s="252"/>
      <c r="S4556" s="252"/>
      <c r="T4556" s="253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4" t="s">
        <v>153</v>
      </c>
      <c r="AU4556" s="254" t="s">
        <v>79</v>
      </c>
      <c r="AV4556" s="14" t="s">
        <v>79</v>
      </c>
      <c r="AW4556" s="14" t="s">
        <v>31</v>
      </c>
      <c r="AX4556" s="14" t="s">
        <v>69</v>
      </c>
      <c r="AY4556" s="254" t="s">
        <v>142</v>
      </c>
    </row>
    <row r="4557" s="14" customFormat="1">
      <c r="A4557" s="14"/>
      <c r="B4557" s="244"/>
      <c r="C4557" s="245"/>
      <c r="D4557" s="235" t="s">
        <v>153</v>
      </c>
      <c r="E4557" s="246" t="s">
        <v>19</v>
      </c>
      <c r="F4557" s="247" t="s">
        <v>2482</v>
      </c>
      <c r="G4557" s="245"/>
      <c r="H4557" s="248">
        <v>11.890000000000001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153</v>
      </c>
      <c r="AU4557" s="254" t="s">
        <v>79</v>
      </c>
      <c r="AV4557" s="14" t="s">
        <v>79</v>
      </c>
      <c r="AW4557" s="14" t="s">
        <v>31</v>
      </c>
      <c r="AX4557" s="14" t="s">
        <v>69</v>
      </c>
      <c r="AY4557" s="254" t="s">
        <v>142</v>
      </c>
    </row>
    <row r="4558" s="14" customFormat="1">
      <c r="A4558" s="14"/>
      <c r="B4558" s="244"/>
      <c r="C4558" s="245"/>
      <c r="D4558" s="235" t="s">
        <v>153</v>
      </c>
      <c r="E4558" s="246" t="s">
        <v>19</v>
      </c>
      <c r="F4558" s="247" t="s">
        <v>2484</v>
      </c>
      <c r="G4558" s="245"/>
      <c r="H4558" s="248">
        <v>15.08</v>
      </c>
      <c r="I4558" s="249"/>
      <c r="J4558" s="245"/>
      <c r="K4558" s="245"/>
      <c r="L4558" s="250"/>
      <c r="M4558" s="251"/>
      <c r="N4558" s="252"/>
      <c r="O4558" s="252"/>
      <c r="P4558" s="252"/>
      <c r="Q4558" s="252"/>
      <c r="R4558" s="252"/>
      <c r="S4558" s="252"/>
      <c r="T4558" s="253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4" t="s">
        <v>153</v>
      </c>
      <c r="AU4558" s="254" t="s">
        <v>79</v>
      </c>
      <c r="AV4558" s="14" t="s">
        <v>79</v>
      </c>
      <c r="AW4558" s="14" t="s">
        <v>31</v>
      </c>
      <c r="AX4558" s="14" t="s">
        <v>69</v>
      </c>
      <c r="AY4558" s="254" t="s">
        <v>142</v>
      </c>
    </row>
    <row r="4559" s="14" customFormat="1">
      <c r="A4559" s="14"/>
      <c r="B4559" s="244"/>
      <c r="C4559" s="245"/>
      <c r="D4559" s="235" t="s">
        <v>153</v>
      </c>
      <c r="E4559" s="246" t="s">
        <v>19</v>
      </c>
      <c r="F4559" s="247" t="s">
        <v>2485</v>
      </c>
      <c r="G4559" s="245"/>
      <c r="H4559" s="248">
        <v>4.8600000000000003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153</v>
      </c>
      <c r="AU4559" s="254" t="s">
        <v>79</v>
      </c>
      <c r="AV4559" s="14" t="s">
        <v>79</v>
      </c>
      <c r="AW4559" s="14" t="s">
        <v>31</v>
      </c>
      <c r="AX4559" s="14" t="s">
        <v>69</v>
      </c>
      <c r="AY4559" s="254" t="s">
        <v>142</v>
      </c>
    </row>
    <row r="4560" s="13" customFormat="1">
      <c r="A4560" s="13"/>
      <c r="B4560" s="233"/>
      <c r="C4560" s="234"/>
      <c r="D4560" s="235" t="s">
        <v>153</v>
      </c>
      <c r="E4560" s="236" t="s">
        <v>19</v>
      </c>
      <c r="F4560" s="237" t="s">
        <v>2486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153</v>
      </c>
      <c r="AU4560" s="243" t="s">
        <v>79</v>
      </c>
      <c r="AV4560" s="13" t="s">
        <v>77</v>
      </c>
      <c r="AW4560" s="13" t="s">
        <v>31</v>
      </c>
      <c r="AX4560" s="13" t="s">
        <v>69</v>
      </c>
      <c r="AY4560" s="243" t="s">
        <v>142</v>
      </c>
    </row>
    <row r="4561" s="14" customFormat="1">
      <c r="A4561" s="14"/>
      <c r="B4561" s="244"/>
      <c r="C4561" s="245"/>
      <c r="D4561" s="235" t="s">
        <v>153</v>
      </c>
      <c r="E4561" s="246" t="s">
        <v>19</v>
      </c>
      <c r="F4561" s="247" t="s">
        <v>2487</v>
      </c>
      <c r="G4561" s="245"/>
      <c r="H4561" s="248">
        <v>11.34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153</v>
      </c>
      <c r="AU4561" s="254" t="s">
        <v>79</v>
      </c>
      <c r="AV4561" s="14" t="s">
        <v>79</v>
      </c>
      <c r="AW4561" s="14" t="s">
        <v>31</v>
      </c>
      <c r="AX4561" s="14" t="s">
        <v>69</v>
      </c>
      <c r="AY4561" s="254" t="s">
        <v>142</v>
      </c>
    </row>
    <row r="4562" s="14" customFormat="1">
      <c r="A4562" s="14"/>
      <c r="B4562" s="244"/>
      <c r="C4562" s="245"/>
      <c r="D4562" s="235" t="s">
        <v>153</v>
      </c>
      <c r="E4562" s="246" t="s">
        <v>19</v>
      </c>
      <c r="F4562" s="247" t="s">
        <v>2488</v>
      </c>
      <c r="G4562" s="245"/>
      <c r="H4562" s="248">
        <v>3.6960000000000002</v>
      </c>
      <c r="I4562" s="249"/>
      <c r="J4562" s="245"/>
      <c r="K4562" s="245"/>
      <c r="L4562" s="250"/>
      <c r="M4562" s="251"/>
      <c r="N4562" s="252"/>
      <c r="O4562" s="252"/>
      <c r="P4562" s="252"/>
      <c r="Q4562" s="252"/>
      <c r="R4562" s="252"/>
      <c r="S4562" s="252"/>
      <c r="T4562" s="253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4" t="s">
        <v>153</v>
      </c>
      <c r="AU4562" s="254" t="s">
        <v>79</v>
      </c>
      <c r="AV4562" s="14" t="s">
        <v>79</v>
      </c>
      <c r="AW4562" s="14" t="s">
        <v>31</v>
      </c>
      <c r="AX4562" s="14" t="s">
        <v>69</v>
      </c>
      <c r="AY4562" s="254" t="s">
        <v>142</v>
      </c>
    </row>
    <row r="4563" s="16" customFormat="1">
      <c r="A4563" s="16"/>
      <c r="B4563" s="266"/>
      <c r="C4563" s="267"/>
      <c r="D4563" s="235" t="s">
        <v>153</v>
      </c>
      <c r="E4563" s="268" t="s">
        <v>19</v>
      </c>
      <c r="F4563" s="269" t="s">
        <v>214</v>
      </c>
      <c r="G4563" s="267"/>
      <c r="H4563" s="270">
        <v>389.78200000000004</v>
      </c>
      <c r="I4563" s="271"/>
      <c r="J4563" s="267"/>
      <c r="K4563" s="267"/>
      <c r="L4563" s="272"/>
      <c r="M4563" s="273"/>
      <c r="N4563" s="274"/>
      <c r="O4563" s="274"/>
      <c r="P4563" s="274"/>
      <c r="Q4563" s="274"/>
      <c r="R4563" s="274"/>
      <c r="S4563" s="274"/>
      <c r="T4563" s="275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T4563" s="276" t="s">
        <v>153</v>
      </c>
      <c r="AU4563" s="276" t="s">
        <v>79</v>
      </c>
      <c r="AV4563" s="16" t="s">
        <v>163</v>
      </c>
      <c r="AW4563" s="16" t="s">
        <v>31</v>
      </c>
      <c r="AX4563" s="16" t="s">
        <v>69</v>
      </c>
      <c r="AY4563" s="276" t="s">
        <v>142</v>
      </c>
    </row>
    <row r="4564" s="13" customFormat="1">
      <c r="A4564" s="13"/>
      <c r="B4564" s="233"/>
      <c r="C4564" s="234"/>
      <c r="D4564" s="235" t="s">
        <v>153</v>
      </c>
      <c r="E4564" s="236" t="s">
        <v>19</v>
      </c>
      <c r="F4564" s="237" t="s">
        <v>542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153</v>
      </c>
      <c r="AU4564" s="243" t="s">
        <v>79</v>
      </c>
      <c r="AV4564" s="13" t="s">
        <v>77</v>
      </c>
      <c r="AW4564" s="13" t="s">
        <v>31</v>
      </c>
      <c r="AX4564" s="13" t="s">
        <v>69</v>
      </c>
      <c r="AY4564" s="243" t="s">
        <v>142</v>
      </c>
    </row>
    <row r="4565" s="13" customFormat="1">
      <c r="A4565" s="13"/>
      <c r="B4565" s="233"/>
      <c r="C4565" s="234"/>
      <c r="D4565" s="235" t="s">
        <v>153</v>
      </c>
      <c r="E4565" s="236" t="s">
        <v>19</v>
      </c>
      <c r="F4565" s="237" t="s">
        <v>2489</v>
      </c>
      <c r="G4565" s="234"/>
      <c r="H4565" s="236" t="s">
        <v>19</v>
      </c>
      <c r="I4565" s="238"/>
      <c r="J4565" s="234"/>
      <c r="K4565" s="234"/>
      <c r="L4565" s="239"/>
      <c r="M4565" s="240"/>
      <c r="N4565" s="241"/>
      <c r="O4565" s="241"/>
      <c r="P4565" s="241"/>
      <c r="Q4565" s="241"/>
      <c r="R4565" s="241"/>
      <c r="S4565" s="241"/>
      <c r="T4565" s="242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3" t="s">
        <v>153</v>
      </c>
      <c r="AU4565" s="243" t="s">
        <v>79</v>
      </c>
      <c r="AV4565" s="13" t="s">
        <v>77</v>
      </c>
      <c r="AW4565" s="13" t="s">
        <v>31</v>
      </c>
      <c r="AX4565" s="13" t="s">
        <v>69</v>
      </c>
      <c r="AY4565" s="243" t="s">
        <v>142</v>
      </c>
    </row>
    <row r="4566" s="14" customFormat="1">
      <c r="A4566" s="14"/>
      <c r="B4566" s="244"/>
      <c r="C4566" s="245"/>
      <c r="D4566" s="235" t="s">
        <v>153</v>
      </c>
      <c r="E4566" s="246" t="s">
        <v>19</v>
      </c>
      <c r="F4566" s="247" t="s">
        <v>2490</v>
      </c>
      <c r="G4566" s="245"/>
      <c r="H4566" s="248">
        <v>45.725999999999999</v>
      </c>
      <c r="I4566" s="249"/>
      <c r="J4566" s="245"/>
      <c r="K4566" s="245"/>
      <c r="L4566" s="250"/>
      <c r="M4566" s="251"/>
      <c r="N4566" s="252"/>
      <c r="O4566" s="252"/>
      <c r="P4566" s="252"/>
      <c r="Q4566" s="252"/>
      <c r="R4566" s="252"/>
      <c r="S4566" s="252"/>
      <c r="T4566" s="253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4" t="s">
        <v>153</v>
      </c>
      <c r="AU4566" s="254" t="s">
        <v>79</v>
      </c>
      <c r="AV4566" s="14" t="s">
        <v>79</v>
      </c>
      <c r="AW4566" s="14" t="s">
        <v>31</v>
      </c>
      <c r="AX4566" s="14" t="s">
        <v>69</v>
      </c>
      <c r="AY4566" s="254" t="s">
        <v>142</v>
      </c>
    </row>
    <row r="4567" s="13" customFormat="1">
      <c r="A4567" s="13"/>
      <c r="B4567" s="233"/>
      <c r="C4567" s="234"/>
      <c r="D4567" s="235" t="s">
        <v>153</v>
      </c>
      <c r="E4567" s="236" t="s">
        <v>19</v>
      </c>
      <c r="F4567" s="237" t="s">
        <v>2492</v>
      </c>
      <c r="G4567" s="234"/>
      <c r="H4567" s="236" t="s">
        <v>19</v>
      </c>
      <c r="I4567" s="238"/>
      <c r="J4567" s="234"/>
      <c r="K4567" s="234"/>
      <c r="L4567" s="239"/>
      <c r="M4567" s="240"/>
      <c r="N4567" s="241"/>
      <c r="O4567" s="241"/>
      <c r="P4567" s="241"/>
      <c r="Q4567" s="241"/>
      <c r="R4567" s="241"/>
      <c r="S4567" s="241"/>
      <c r="T4567" s="242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3" t="s">
        <v>153</v>
      </c>
      <c r="AU4567" s="243" t="s">
        <v>79</v>
      </c>
      <c r="AV4567" s="13" t="s">
        <v>77</v>
      </c>
      <c r="AW4567" s="13" t="s">
        <v>31</v>
      </c>
      <c r="AX4567" s="13" t="s">
        <v>69</v>
      </c>
      <c r="AY4567" s="243" t="s">
        <v>142</v>
      </c>
    </row>
    <row r="4568" s="14" customFormat="1">
      <c r="A4568" s="14"/>
      <c r="B4568" s="244"/>
      <c r="C4568" s="245"/>
      <c r="D4568" s="235" t="s">
        <v>153</v>
      </c>
      <c r="E4568" s="246" t="s">
        <v>19</v>
      </c>
      <c r="F4568" s="247" t="s">
        <v>2493</v>
      </c>
      <c r="G4568" s="245"/>
      <c r="H4568" s="248">
        <v>6.6820000000000004</v>
      </c>
      <c r="I4568" s="249"/>
      <c r="J4568" s="245"/>
      <c r="K4568" s="245"/>
      <c r="L4568" s="250"/>
      <c r="M4568" s="251"/>
      <c r="N4568" s="252"/>
      <c r="O4568" s="252"/>
      <c r="P4568" s="252"/>
      <c r="Q4568" s="252"/>
      <c r="R4568" s="252"/>
      <c r="S4568" s="252"/>
      <c r="T4568" s="253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4" t="s">
        <v>153</v>
      </c>
      <c r="AU4568" s="254" t="s">
        <v>79</v>
      </c>
      <c r="AV4568" s="14" t="s">
        <v>79</v>
      </c>
      <c r="AW4568" s="14" t="s">
        <v>31</v>
      </c>
      <c r="AX4568" s="14" t="s">
        <v>69</v>
      </c>
      <c r="AY4568" s="254" t="s">
        <v>142</v>
      </c>
    </row>
    <row r="4569" s="14" customFormat="1">
      <c r="A4569" s="14"/>
      <c r="B4569" s="244"/>
      <c r="C4569" s="245"/>
      <c r="D4569" s="235" t="s">
        <v>153</v>
      </c>
      <c r="E4569" s="246" t="s">
        <v>19</v>
      </c>
      <c r="F4569" s="247" t="s">
        <v>652</v>
      </c>
      <c r="G4569" s="245"/>
      <c r="H4569" s="248">
        <v>0.71999999999999997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153</v>
      </c>
      <c r="AU4569" s="254" t="s">
        <v>79</v>
      </c>
      <c r="AV4569" s="14" t="s">
        <v>79</v>
      </c>
      <c r="AW4569" s="14" t="s">
        <v>31</v>
      </c>
      <c r="AX4569" s="14" t="s">
        <v>69</v>
      </c>
      <c r="AY4569" s="254" t="s">
        <v>142</v>
      </c>
    </row>
    <row r="4570" s="13" customFormat="1">
      <c r="A4570" s="13"/>
      <c r="B4570" s="233"/>
      <c r="C4570" s="234"/>
      <c r="D4570" s="235" t="s">
        <v>153</v>
      </c>
      <c r="E4570" s="236" t="s">
        <v>19</v>
      </c>
      <c r="F4570" s="237" t="s">
        <v>1222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153</v>
      </c>
      <c r="AU4570" s="243" t="s">
        <v>79</v>
      </c>
      <c r="AV4570" s="13" t="s">
        <v>77</v>
      </c>
      <c r="AW4570" s="13" t="s">
        <v>31</v>
      </c>
      <c r="AX4570" s="13" t="s">
        <v>69</v>
      </c>
      <c r="AY4570" s="243" t="s">
        <v>142</v>
      </c>
    </row>
    <row r="4571" s="14" customFormat="1">
      <c r="A4571" s="14"/>
      <c r="B4571" s="244"/>
      <c r="C4571" s="245"/>
      <c r="D4571" s="235" t="s">
        <v>153</v>
      </c>
      <c r="E4571" s="246" t="s">
        <v>19</v>
      </c>
      <c r="F4571" s="247" t="s">
        <v>2494</v>
      </c>
      <c r="G4571" s="245"/>
      <c r="H4571" s="248">
        <v>18.135000000000002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153</v>
      </c>
      <c r="AU4571" s="254" t="s">
        <v>79</v>
      </c>
      <c r="AV4571" s="14" t="s">
        <v>79</v>
      </c>
      <c r="AW4571" s="14" t="s">
        <v>31</v>
      </c>
      <c r="AX4571" s="14" t="s">
        <v>69</v>
      </c>
      <c r="AY4571" s="254" t="s">
        <v>142</v>
      </c>
    </row>
    <row r="4572" s="14" customFormat="1">
      <c r="A4572" s="14"/>
      <c r="B4572" s="244"/>
      <c r="C4572" s="245"/>
      <c r="D4572" s="235" t="s">
        <v>153</v>
      </c>
      <c r="E4572" s="246" t="s">
        <v>19</v>
      </c>
      <c r="F4572" s="247" t="s">
        <v>2496</v>
      </c>
      <c r="G4572" s="245"/>
      <c r="H4572" s="248">
        <v>18.949000000000002</v>
      </c>
      <c r="I4572" s="249"/>
      <c r="J4572" s="245"/>
      <c r="K4572" s="245"/>
      <c r="L4572" s="250"/>
      <c r="M4572" s="251"/>
      <c r="N4572" s="252"/>
      <c r="O4572" s="252"/>
      <c r="P4572" s="252"/>
      <c r="Q4572" s="252"/>
      <c r="R4572" s="252"/>
      <c r="S4572" s="252"/>
      <c r="T4572" s="253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4" t="s">
        <v>153</v>
      </c>
      <c r="AU4572" s="254" t="s">
        <v>79</v>
      </c>
      <c r="AV4572" s="14" t="s">
        <v>79</v>
      </c>
      <c r="AW4572" s="14" t="s">
        <v>31</v>
      </c>
      <c r="AX4572" s="14" t="s">
        <v>69</v>
      </c>
      <c r="AY4572" s="254" t="s">
        <v>142</v>
      </c>
    </row>
    <row r="4573" s="13" customFormat="1">
      <c r="A4573" s="13"/>
      <c r="B4573" s="233"/>
      <c r="C4573" s="234"/>
      <c r="D4573" s="235" t="s">
        <v>153</v>
      </c>
      <c r="E4573" s="236" t="s">
        <v>19</v>
      </c>
      <c r="F4573" s="237" t="s">
        <v>1225</v>
      </c>
      <c r="G4573" s="234"/>
      <c r="H4573" s="236" t="s">
        <v>19</v>
      </c>
      <c r="I4573" s="238"/>
      <c r="J4573" s="234"/>
      <c r="K4573" s="234"/>
      <c r="L4573" s="239"/>
      <c r="M4573" s="240"/>
      <c r="N4573" s="241"/>
      <c r="O4573" s="241"/>
      <c r="P4573" s="241"/>
      <c r="Q4573" s="241"/>
      <c r="R4573" s="241"/>
      <c r="S4573" s="241"/>
      <c r="T4573" s="242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3" t="s">
        <v>153</v>
      </c>
      <c r="AU4573" s="243" t="s">
        <v>79</v>
      </c>
      <c r="AV4573" s="13" t="s">
        <v>77</v>
      </c>
      <c r="AW4573" s="13" t="s">
        <v>31</v>
      </c>
      <c r="AX4573" s="13" t="s">
        <v>69</v>
      </c>
      <c r="AY4573" s="243" t="s">
        <v>142</v>
      </c>
    </row>
    <row r="4574" s="14" customFormat="1">
      <c r="A4574" s="14"/>
      <c r="B4574" s="244"/>
      <c r="C4574" s="245"/>
      <c r="D4574" s="235" t="s">
        <v>153</v>
      </c>
      <c r="E4574" s="246" t="s">
        <v>19</v>
      </c>
      <c r="F4574" s="247" t="s">
        <v>2497</v>
      </c>
      <c r="G4574" s="245"/>
      <c r="H4574" s="248">
        <v>25.492999999999999</v>
      </c>
      <c r="I4574" s="249"/>
      <c r="J4574" s="245"/>
      <c r="K4574" s="245"/>
      <c r="L4574" s="250"/>
      <c r="M4574" s="251"/>
      <c r="N4574" s="252"/>
      <c r="O4574" s="252"/>
      <c r="P4574" s="252"/>
      <c r="Q4574" s="252"/>
      <c r="R4574" s="252"/>
      <c r="S4574" s="252"/>
      <c r="T4574" s="253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4" t="s">
        <v>153</v>
      </c>
      <c r="AU4574" s="254" t="s">
        <v>79</v>
      </c>
      <c r="AV4574" s="14" t="s">
        <v>79</v>
      </c>
      <c r="AW4574" s="14" t="s">
        <v>31</v>
      </c>
      <c r="AX4574" s="14" t="s">
        <v>69</v>
      </c>
      <c r="AY4574" s="254" t="s">
        <v>142</v>
      </c>
    </row>
    <row r="4575" s="14" customFormat="1">
      <c r="A4575" s="14"/>
      <c r="B4575" s="244"/>
      <c r="C4575" s="245"/>
      <c r="D4575" s="235" t="s">
        <v>153</v>
      </c>
      <c r="E4575" s="246" t="s">
        <v>19</v>
      </c>
      <c r="F4575" s="247" t="s">
        <v>2498</v>
      </c>
      <c r="G4575" s="245"/>
      <c r="H4575" s="248">
        <v>21.32</v>
      </c>
      <c r="I4575" s="249"/>
      <c r="J4575" s="245"/>
      <c r="K4575" s="245"/>
      <c r="L4575" s="250"/>
      <c r="M4575" s="251"/>
      <c r="N4575" s="252"/>
      <c r="O4575" s="252"/>
      <c r="P4575" s="252"/>
      <c r="Q4575" s="252"/>
      <c r="R4575" s="252"/>
      <c r="S4575" s="252"/>
      <c r="T4575" s="253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4" t="s">
        <v>153</v>
      </c>
      <c r="AU4575" s="254" t="s">
        <v>79</v>
      </c>
      <c r="AV4575" s="14" t="s">
        <v>79</v>
      </c>
      <c r="AW4575" s="14" t="s">
        <v>31</v>
      </c>
      <c r="AX4575" s="14" t="s">
        <v>69</v>
      </c>
      <c r="AY4575" s="254" t="s">
        <v>142</v>
      </c>
    </row>
    <row r="4576" s="13" customFormat="1">
      <c r="A4576" s="13"/>
      <c r="B4576" s="233"/>
      <c r="C4576" s="234"/>
      <c r="D4576" s="235" t="s">
        <v>153</v>
      </c>
      <c r="E4576" s="236" t="s">
        <v>19</v>
      </c>
      <c r="F4576" s="237" t="s">
        <v>620</v>
      </c>
      <c r="G4576" s="234"/>
      <c r="H4576" s="236" t="s">
        <v>19</v>
      </c>
      <c r="I4576" s="238"/>
      <c r="J4576" s="234"/>
      <c r="K4576" s="234"/>
      <c r="L4576" s="239"/>
      <c r="M4576" s="240"/>
      <c r="N4576" s="241"/>
      <c r="O4576" s="241"/>
      <c r="P4576" s="241"/>
      <c r="Q4576" s="241"/>
      <c r="R4576" s="241"/>
      <c r="S4576" s="241"/>
      <c r="T4576" s="242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3" t="s">
        <v>153</v>
      </c>
      <c r="AU4576" s="243" t="s">
        <v>79</v>
      </c>
      <c r="AV4576" s="13" t="s">
        <v>77</v>
      </c>
      <c r="AW4576" s="13" t="s">
        <v>31</v>
      </c>
      <c r="AX4576" s="13" t="s">
        <v>69</v>
      </c>
      <c r="AY4576" s="243" t="s">
        <v>142</v>
      </c>
    </row>
    <row r="4577" s="14" customFormat="1">
      <c r="A4577" s="14"/>
      <c r="B4577" s="244"/>
      <c r="C4577" s="245"/>
      <c r="D4577" s="235" t="s">
        <v>153</v>
      </c>
      <c r="E4577" s="246" t="s">
        <v>19</v>
      </c>
      <c r="F4577" s="247" t="s">
        <v>2499</v>
      </c>
      <c r="G4577" s="245"/>
      <c r="H4577" s="248">
        <v>21.367000000000001</v>
      </c>
      <c r="I4577" s="249"/>
      <c r="J4577" s="245"/>
      <c r="K4577" s="245"/>
      <c r="L4577" s="250"/>
      <c r="M4577" s="251"/>
      <c r="N4577" s="252"/>
      <c r="O4577" s="252"/>
      <c r="P4577" s="252"/>
      <c r="Q4577" s="252"/>
      <c r="R4577" s="252"/>
      <c r="S4577" s="252"/>
      <c r="T4577" s="253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4" t="s">
        <v>153</v>
      </c>
      <c r="AU4577" s="254" t="s">
        <v>79</v>
      </c>
      <c r="AV4577" s="14" t="s">
        <v>79</v>
      </c>
      <c r="AW4577" s="14" t="s">
        <v>31</v>
      </c>
      <c r="AX4577" s="14" t="s">
        <v>69</v>
      </c>
      <c r="AY4577" s="254" t="s">
        <v>142</v>
      </c>
    </row>
    <row r="4578" s="13" customFormat="1">
      <c r="A4578" s="13"/>
      <c r="B4578" s="233"/>
      <c r="C4578" s="234"/>
      <c r="D4578" s="235" t="s">
        <v>153</v>
      </c>
      <c r="E4578" s="236" t="s">
        <v>19</v>
      </c>
      <c r="F4578" s="237" t="s">
        <v>616</v>
      </c>
      <c r="G4578" s="234"/>
      <c r="H4578" s="236" t="s">
        <v>19</v>
      </c>
      <c r="I4578" s="238"/>
      <c r="J4578" s="234"/>
      <c r="K4578" s="234"/>
      <c r="L4578" s="239"/>
      <c r="M4578" s="240"/>
      <c r="N4578" s="241"/>
      <c r="O4578" s="241"/>
      <c r="P4578" s="241"/>
      <c r="Q4578" s="241"/>
      <c r="R4578" s="241"/>
      <c r="S4578" s="241"/>
      <c r="T4578" s="242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3" t="s">
        <v>153</v>
      </c>
      <c r="AU4578" s="243" t="s">
        <v>79</v>
      </c>
      <c r="AV4578" s="13" t="s">
        <v>77</v>
      </c>
      <c r="AW4578" s="13" t="s">
        <v>31</v>
      </c>
      <c r="AX4578" s="13" t="s">
        <v>69</v>
      </c>
      <c r="AY4578" s="243" t="s">
        <v>142</v>
      </c>
    </row>
    <row r="4579" s="14" customFormat="1">
      <c r="A4579" s="14"/>
      <c r="B4579" s="244"/>
      <c r="C4579" s="245"/>
      <c r="D4579" s="235" t="s">
        <v>153</v>
      </c>
      <c r="E4579" s="246" t="s">
        <v>19</v>
      </c>
      <c r="F4579" s="247" t="s">
        <v>2500</v>
      </c>
      <c r="G4579" s="245"/>
      <c r="H4579" s="248">
        <v>13.442</v>
      </c>
      <c r="I4579" s="249"/>
      <c r="J4579" s="245"/>
      <c r="K4579" s="245"/>
      <c r="L4579" s="250"/>
      <c r="M4579" s="251"/>
      <c r="N4579" s="252"/>
      <c r="O4579" s="252"/>
      <c r="P4579" s="252"/>
      <c r="Q4579" s="252"/>
      <c r="R4579" s="252"/>
      <c r="S4579" s="252"/>
      <c r="T4579" s="253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4" t="s">
        <v>153</v>
      </c>
      <c r="AU4579" s="254" t="s">
        <v>79</v>
      </c>
      <c r="AV4579" s="14" t="s">
        <v>79</v>
      </c>
      <c r="AW4579" s="14" t="s">
        <v>31</v>
      </c>
      <c r="AX4579" s="14" t="s">
        <v>69</v>
      </c>
      <c r="AY4579" s="254" t="s">
        <v>142</v>
      </c>
    </row>
    <row r="4580" s="14" customFormat="1">
      <c r="A4580" s="14"/>
      <c r="B4580" s="244"/>
      <c r="C4580" s="245"/>
      <c r="D4580" s="235" t="s">
        <v>153</v>
      </c>
      <c r="E4580" s="246" t="s">
        <v>19</v>
      </c>
      <c r="F4580" s="247" t="s">
        <v>2501</v>
      </c>
      <c r="G4580" s="245"/>
      <c r="H4580" s="248">
        <v>13.676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153</v>
      </c>
      <c r="AU4580" s="254" t="s">
        <v>79</v>
      </c>
      <c r="AV4580" s="14" t="s">
        <v>79</v>
      </c>
      <c r="AW4580" s="14" t="s">
        <v>31</v>
      </c>
      <c r="AX4580" s="14" t="s">
        <v>69</v>
      </c>
      <c r="AY4580" s="254" t="s">
        <v>142</v>
      </c>
    </row>
    <row r="4581" s="14" customFormat="1">
      <c r="A4581" s="14"/>
      <c r="B4581" s="244"/>
      <c r="C4581" s="245"/>
      <c r="D4581" s="235" t="s">
        <v>153</v>
      </c>
      <c r="E4581" s="246" t="s">
        <v>19</v>
      </c>
      <c r="F4581" s="247" t="s">
        <v>2502</v>
      </c>
      <c r="G4581" s="245"/>
      <c r="H4581" s="248">
        <v>3.8999999999999999</v>
      </c>
      <c r="I4581" s="249"/>
      <c r="J4581" s="245"/>
      <c r="K4581" s="245"/>
      <c r="L4581" s="250"/>
      <c r="M4581" s="251"/>
      <c r="N4581" s="252"/>
      <c r="O4581" s="252"/>
      <c r="P4581" s="252"/>
      <c r="Q4581" s="252"/>
      <c r="R4581" s="252"/>
      <c r="S4581" s="252"/>
      <c r="T4581" s="253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4" t="s">
        <v>153</v>
      </c>
      <c r="AU4581" s="254" t="s">
        <v>79</v>
      </c>
      <c r="AV4581" s="14" t="s">
        <v>79</v>
      </c>
      <c r="AW4581" s="14" t="s">
        <v>31</v>
      </c>
      <c r="AX4581" s="14" t="s">
        <v>69</v>
      </c>
      <c r="AY4581" s="254" t="s">
        <v>142</v>
      </c>
    </row>
    <row r="4582" s="14" customFormat="1">
      <c r="A4582" s="14"/>
      <c r="B4582" s="244"/>
      <c r="C4582" s="245"/>
      <c r="D4582" s="235" t="s">
        <v>153</v>
      </c>
      <c r="E4582" s="246" t="s">
        <v>19</v>
      </c>
      <c r="F4582" s="247" t="s">
        <v>2411</v>
      </c>
      <c r="G4582" s="245"/>
      <c r="H4582" s="248">
        <v>2.3100000000000001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153</v>
      </c>
      <c r="AU4582" s="254" t="s">
        <v>79</v>
      </c>
      <c r="AV4582" s="14" t="s">
        <v>79</v>
      </c>
      <c r="AW4582" s="14" t="s">
        <v>31</v>
      </c>
      <c r="AX4582" s="14" t="s">
        <v>69</v>
      </c>
      <c r="AY4582" s="254" t="s">
        <v>142</v>
      </c>
    </row>
    <row r="4583" s="13" customFormat="1">
      <c r="A4583" s="13"/>
      <c r="B4583" s="233"/>
      <c r="C4583" s="234"/>
      <c r="D4583" s="235" t="s">
        <v>153</v>
      </c>
      <c r="E4583" s="236" t="s">
        <v>19</v>
      </c>
      <c r="F4583" s="237" t="s">
        <v>610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153</v>
      </c>
      <c r="AU4583" s="243" t="s">
        <v>79</v>
      </c>
      <c r="AV4583" s="13" t="s">
        <v>77</v>
      </c>
      <c r="AW4583" s="13" t="s">
        <v>31</v>
      </c>
      <c r="AX4583" s="13" t="s">
        <v>69</v>
      </c>
      <c r="AY4583" s="243" t="s">
        <v>142</v>
      </c>
    </row>
    <row r="4584" s="14" customFormat="1">
      <c r="A4584" s="14"/>
      <c r="B4584" s="244"/>
      <c r="C4584" s="245"/>
      <c r="D4584" s="235" t="s">
        <v>153</v>
      </c>
      <c r="E4584" s="246" t="s">
        <v>19</v>
      </c>
      <c r="F4584" s="247" t="s">
        <v>2503</v>
      </c>
      <c r="G4584" s="245"/>
      <c r="H4584" s="248">
        <v>11.310000000000001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153</v>
      </c>
      <c r="AU4584" s="254" t="s">
        <v>79</v>
      </c>
      <c r="AV4584" s="14" t="s">
        <v>79</v>
      </c>
      <c r="AW4584" s="14" t="s">
        <v>31</v>
      </c>
      <c r="AX4584" s="14" t="s">
        <v>69</v>
      </c>
      <c r="AY4584" s="254" t="s">
        <v>142</v>
      </c>
    </row>
    <row r="4585" s="14" customFormat="1">
      <c r="A4585" s="14"/>
      <c r="B4585" s="244"/>
      <c r="C4585" s="245"/>
      <c r="D4585" s="235" t="s">
        <v>153</v>
      </c>
      <c r="E4585" s="246" t="s">
        <v>19</v>
      </c>
      <c r="F4585" s="247" t="s">
        <v>2411</v>
      </c>
      <c r="G4585" s="245"/>
      <c r="H4585" s="248">
        <v>2.3100000000000001</v>
      </c>
      <c r="I4585" s="249"/>
      <c r="J4585" s="245"/>
      <c r="K4585" s="245"/>
      <c r="L4585" s="250"/>
      <c r="M4585" s="251"/>
      <c r="N4585" s="252"/>
      <c r="O4585" s="252"/>
      <c r="P4585" s="252"/>
      <c r="Q4585" s="252"/>
      <c r="R4585" s="252"/>
      <c r="S4585" s="252"/>
      <c r="T4585" s="253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4" t="s">
        <v>153</v>
      </c>
      <c r="AU4585" s="254" t="s">
        <v>79</v>
      </c>
      <c r="AV4585" s="14" t="s">
        <v>79</v>
      </c>
      <c r="AW4585" s="14" t="s">
        <v>31</v>
      </c>
      <c r="AX4585" s="14" t="s">
        <v>69</v>
      </c>
      <c r="AY4585" s="254" t="s">
        <v>142</v>
      </c>
    </row>
    <row r="4586" s="13" customFormat="1">
      <c r="A4586" s="13"/>
      <c r="B4586" s="233"/>
      <c r="C4586" s="234"/>
      <c r="D4586" s="235" t="s">
        <v>153</v>
      </c>
      <c r="E4586" s="236" t="s">
        <v>19</v>
      </c>
      <c r="F4586" s="237" t="s">
        <v>614</v>
      </c>
      <c r="G4586" s="234"/>
      <c r="H4586" s="236" t="s">
        <v>19</v>
      </c>
      <c r="I4586" s="238"/>
      <c r="J4586" s="234"/>
      <c r="K4586" s="234"/>
      <c r="L4586" s="239"/>
      <c r="M4586" s="240"/>
      <c r="N4586" s="241"/>
      <c r="O4586" s="241"/>
      <c r="P4586" s="241"/>
      <c r="Q4586" s="241"/>
      <c r="R4586" s="241"/>
      <c r="S4586" s="241"/>
      <c r="T4586" s="242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3" t="s">
        <v>153</v>
      </c>
      <c r="AU4586" s="243" t="s">
        <v>79</v>
      </c>
      <c r="AV4586" s="13" t="s">
        <v>77</v>
      </c>
      <c r="AW4586" s="13" t="s">
        <v>31</v>
      </c>
      <c r="AX4586" s="13" t="s">
        <v>69</v>
      </c>
      <c r="AY4586" s="243" t="s">
        <v>142</v>
      </c>
    </row>
    <row r="4587" s="14" customFormat="1">
      <c r="A4587" s="14"/>
      <c r="B4587" s="244"/>
      <c r="C4587" s="245"/>
      <c r="D4587" s="235" t="s">
        <v>153</v>
      </c>
      <c r="E4587" s="246" t="s">
        <v>19</v>
      </c>
      <c r="F4587" s="247" t="s">
        <v>2504</v>
      </c>
      <c r="G4587" s="245"/>
      <c r="H4587" s="248">
        <v>5.3300000000000001</v>
      </c>
      <c r="I4587" s="249"/>
      <c r="J4587" s="245"/>
      <c r="K4587" s="245"/>
      <c r="L4587" s="250"/>
      <c r="M4587" s="251"/>
      <c r="N4587" s="252"/>
      <c r="O4587" s="252"/>
      <c r="P4587" s="252"/>
      <c r="Q4587" s="252"/>
      <c r="R4587" s="252"/>
      <c r="S4587" s="252"/>
      <c r="T4587" s="253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4" t="s">
        <v>153</v>
      </c>
      <c r="AU4587" s="254" t="s">
        <v>79</v>
      </c>
      <c r="AV4587" s="14" t="s">
        <v>79</v>
      </c>
      <c r="AW4587" s="14" t="s">
        <v>31</v>
      </c>
      <c r="AX4587" s="14" t="s">
        <v>69</v>
      </c>
      <c r="AY4587" s="254" t="s">
        <v>142</v>
      </c>
    </row>
    <row r="4588" s="13" customFormat="1">
      <c r="A4588" s="13"/>
      <c r="B4588" s="233"/>
      <c r="C4588" s="234"/>
      <c r="D4588" s="235" t="s">
        <v>153</v>
      </c>
      <c r="E4588" s="236" t="s">
        <v>19</v>
      </c>
      <c r="F4588" s="237" t="s">
        <v>604</v>
      </c>
      <c r="G4588" s="234"/>
      <c r="H4588" s="236" t="s">
        <v>19</v>
      </c>
      <c r="I4588" s="238"/>
      <c r="J4588" s="234"/>
      <c r="K4588" s="234"/>
      <c r="L4588" s="239"/>
      <c r="M4588" s="240"/>
      <c r="N4588" s="241"/>
      <c r="O4588" s="241"/>
      <c r="P4588" s="241"/>
      <c r="Q4588" s="241"/>
      <c r="R4588" s="241"/>
      <c r="S4588" s="241"/>
      <c r="T4588" s="242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3" t="s">
        <v>153</v>
      </c>
      <c r="AU4588" s="243" t="s">
        <v>79</v>
      </c>
      <c r="AV4588" s="13" t="s">
        <v>77</v>
      </c>
      <c r="AW4588" s="13" t="s">
        <v>31</v>
      </c>
      <c r="AX4588" s="13" t="s">
        <v>69</v>
      </c>
      <c r="AY4588" s="243" t="s">
        <v>142</v>
      </c>
    </row>
    <row r="4589" s="14" customFormat="1">
      <c r="A4589" s="14"/>
      <c r="B4589" s="244"/>
      <c r="C4589" s="245"/>
      <c r="D4589" s="235" t="s">
        <v>153</v>
      </c>
      <c r="E4589" s="246" t="s">
        <v>19</v>
      </c>
      <c r="F4589" s="247" t="s">
        <v>2505</v>
      </c>
      <c r="G4589" s="245"/>
      <c r="H4589" s="248">
        <v>17.012</v>
      </c>
      <c r="I4589" s="249"/>
      <c r="J4589" s="245"/>
      <c r="K4589" s="245"/>
      <c r="L4589" s="250"/>
      <c r="M4589" s="251"/>
      <c r="N4589" s="252"/>
      <c r="O4589" s="252"/>
      <c r="P4589" s="252"/>
      <c r="Q4589" s="252"/>
      <c r="R4589" s="252"/>
      <c r="S4589" s="252"/>
      <c r="T4589" s="253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4" t="s">
        <v>153</v>
      </c>
      <c r="AU4589" s="254" t="s">
        <v>79</v>
      </c>
      <c r="AV4589" s="14" t="s">
        <v>79</v>
      </c>
      <c r="AW4589" s="14" t="s">
        <v>31</v>
      </c>
      <c r="AX4589" s="14" t="s">
        <v>69</v>
      </c>
      <c r="AY4589" s="254" t="s">
        <v>142</v>
      </c>
    </row>
    <row r="4590" s="13" customFormat="1">
      <c r="A4590" s="13"/>
      <c r="B4590" s="233"/>
      <c r="C4590" s="234"/>
      <c r="D4590" s="235" t="s">
        <v>153</v>
      </c>
      <c r="E4590" s="236" t="s">
        <v>19</v>
      </c>
      <c r="F4590" s="237" t="s">
        <v>2506</v>
      </c>
      <c r="G4590" s="234"/>
      <c r="H4590" s="236" t="s">
        <v>19</v>
      </c>
      <c r="I4590" s="238"/>
      <c r="J4590" s="234"/>
      <c r="K4590" s="234"/>
      <c r="L4590" s="239"/>
      <c r="M4590" s="240"/>
      <c r="N4590" s="241"/>
      <c r="O4590" s="241"/>
      <c r="P4590" s="241"/>
      <c r="Q4590" s="241"/>
      <c r="R4590" s="241"/>
      <c r="S4590" s="241"/>
      <c r="T4590" s="242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3" t="s">
        <v>153</v>
      </c>
      <c r="AU4590" s="243" t="s">
        <v>79</v>
      </c>
      <c r="AV4590" s="13" t="s">
        <v>77</v>
      </c>
      <c r="AW4590" s="13" t="s">
        <v>31</v>
      </c>
      <c r="AX4590" s="13" t="s">
        <v>69</v>
      </c>
      <c r="AY4590" s="243" t="s">
        <v>142</v>
      </c>
    </row>
    <row r="4591" s="14" customFormat="1">
      <c r="A4591" s="14"/>
      <c r="B4591" s="244"/>
      <c r="C4591" s="245"/>
      <c r="D4591" s="235" t="s">
        <v>153</v>
      </c>
      <c r="E4591" s="246" t="s">
        <v>19</v>
      </c>
      <c r="F4591" s="247" t="s">
        <v>2507</v>
      </c>
      <c r="G4591" s="245"/>
      <c r="H4591" s="248">
        <v>30.172999999999998</v>
      </c>
      <c r="I4591" s="249"/>
      <c r="J4591" s="245"/>
      <c r="K4591" s="245"/>
      <c r="L4591" s="250"/>
      <c r="M4591" s="251"/>
      <c r="N4591" s="252"/>
      <c r="O4591" s="252"/>
      <c r="P4591" s="252"/>
      <c r="Q4591" s="252"/>
      <c r="R4591" s="252"/>
      <c r="S4591" s="252"/>
      <c r="T4591" s="253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4" t="s">
        <v>153</v>
      </c>
      <c r="AU4591" s="254" t="s">
        <v>79</v>
      </c>
      <c r="AV4591" s="14" t="s">
        <v>79</v>
      </c>
      <c r="AW4591" s="14" t="s">
        <v>31</v>
      </c>
      <c r="AX4591" s="14" t="s">
        <v>69</v>
      </c>
      <c r="AY4591" s="254" t="s">
        <v>142</v>
      </c>
    </row>
    <row r="4592" s="14" customFormat="1">
      <c r="A4592" s="14"/>
      <c r="B4592" s="244"/>
      <c r="C4592" s="245"/>
      <c r="D4592" s="235" t="s">
        <v>153</v>
      </c>
      <c r="E4592" s="246" t="s">
        <v>19</v>
      </c>
      <c r="F4592" s="247" t="s">
        <v>2508</v>
      </c>
      <c r="G4592" s="245"/>
      <c r="H4592" s="248">
        <v>17.263999999999999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153</v>
      </c>
      <c r="AU4592" s="254" t="s">
        <v>79</v>
      </c>
      <c r="AV4592" s="14" t="s">
        <v>79</v>
      </c>
      <c r="AW4592" s="14" t="s">
        <v>31</v>
      </c>
      <c r="AX4592" s="14" t="s">
        <v>69</v>
      </c>
      <c r="AY4592" s="254" t="s">
        <v>142</v>
      </c>
    </row>
    <row r="4593" s="14" customFormat="1">
      <c r="A4593" s="14"/>
      <c r="B4593" s="244"/>
      <c r="C4593" s="245"/>
      <c r="D4593" s="235" t="s">
        <v>153</v>
      </c>
      <c r="E4593" s="246" t="s">
        <v>19</v>
      </c>
      <c r="F4593" s="247" t="s">
        <v>2509</v>
      </c>
      <c r="G4593" s="245"/>
      <c r="H4593" s="248">
        <v>17.68</v>
      </c>
      <c r="I4593" s="249"/>
      <c r="J4593" s="245"/>
      <c r="K4593" s="245"/>
      <c r="L4593" s="250"/>
      <c r="M4593" s="251"/>
      <c r="N4593" s="252"/>
      <c r="O4593" s="252"/>
      <c r="P4593" s="252"/>
      <c r="Q4593" s="252"/>
      <c r="R4593" s="252"/>
      <c r="S4593" s="252"/>
      <c r="T4593" s="253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4" t="s">
        <v>153</v>
      </c>
      <c r="AU4593" s="254" t="s">
        <v>79</v>
      </c>
      <c r="AV4593" s="14" t="s">
        <v>79</v>
      </c>
      <c r="AW4593" s="14" t="s">
        <v>31</v>
      </c>
      <c r="AX4593" s="14" t="s">
        <v>69</v>
      </c>
      <c r="AY4593" s="254" t="s">
        <v>142</v>
      </c>
    </row>
    <row r="4594" s="13" customFormat="1">
      <c r="A4594" s="13"/>
      <c r="B4594" s="233"/>
      <c r="C4594" s="234"/>
      <c r="D4594" s="235" t="s">
        <v>153</v>
      </c>
      <c r="E4594" s="236" t="s">
        <v>19</v>
      </c>
      <c r="F4594" s="237" t="s">
        <v>543</v>
      </c>
      <c r="G4594" s="234"/>
      <c r="H4594" s="236" t="s">
        <v>19</v>
      </c>
      <c r="I4594" s="238"/>
      <c r="J4594" s="234"/>
      <c r="K4594" s="234"/>
      <c r="L4594" s="239"/>
      <c r="M4594" s="240"/>
      <c r="N4594" s="241"/>
      <c r="O4594" s="241"/>
      <c r="P4594" s="241"/>
      <c r="Q4594" s="241"/>
      <c r="R4594" s="241"/>
      <c r="S4594" s="241"/>
      <c r="T4594" s="242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3" t="s">
        <v>153</v>
      </c>
      <c r="AU4594" s="243" t="s">
        <v>79</v>
      </c>
      <c r="AV4594" s="13" t="s">
        <v>77</v>
      </c>
      <c r="AW4594" s="13" t="s">
        <v>31</v>
      </c>
      <c r="AX4594" s="13" t="s">
        <v>69</v>
      </c>
      <c r="AY4594" s="243" t="s">
        <v>142</v>
      </c>
    </row>
    <row r="4595" s="14" customFormat="1">
      <c r="A4595" s="14"/>
      <c r="B4595" s="244"/>
      <c r="C4595" s="245"/>
      <c r="D4595" s="235" t="s">
        <v>153</v>
      </c>
      <c r="E4595" s="246" t="s">
        <v>19</v>
      </c>
      <c r="F4595" s="247" t="s">
        <v>2511</v>
      </c>
      <c r="G4595" s="245"/>
      <c r="H4595" s="248">
        <v>17.324000000000002</v>
      </c>
      <c r="I4595" s="249"/>
      <c r="J4595" s="245"/>
      <c r="K4595" s="245"/>
      <c r="L4595" s="250"/>
      <c r="M4595" s="251"/>
      <c r="N4595" s="252"/>
      <c r="O4595" s="252"/>
      <c r="P4595" s="252"/>
      <c r="Q4595" s="252"/>
      <c r="R4595" s="252"/>
      <c r="S4595" s="252"/>
      <c r="T4595" s="253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4" t="s">
        <v>153</v>
      </c>
      <c r="AU4595" s="254" t="s">
        <v>79</v>
      </c>
      <c r="AV4595" s="14" t="s">
        <v>79</v>
      </c>
      <c r="AW4595" s="14" t="s">
        <v>31</v>
      </c>
      <c r="AX4595" s="14" t="s">
        <v>69</v>
      </c>
      <c r="AY4595" s="254" t="s">
        <v>142</v>
      </c>
    </row>
    <row r="4596" s="13" customFormat="1">
      <c r="A4596" s="13"/>
      <c r="B4596" s="233"/>
      <c r="C4596" s="234"/>
      <c r="D4596" s="235" t="s">
        <v>153</v>
      </c>
      <c r="E4596" s="236" t="s">
        <v>19</v>
      </c>
      <c r="F4596" s="237" t="s">
        <v>2512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153</v>
      </c>
      <c r="AU4596" s="243" t="s">
        <v>79</v>
      </c>
      <c r="AV4596" s="13" t="s">
        <v>77</v>
      </c>
      <c r="AW4596" s="13" t="s">
        <v>31</v>
      </c>
      <c r="AX4596" s="13" t="s">
        <v>69</v>
      </c>
      <c r="AY4596" s="243" t="s">
        <v>142</v>
      </c>
    </row>
    <row r="4597" s="14" customFormat="1">
      <c r="A4597" s="14"/>
      <c r="B4597" s="244"/>
      <c r="C4597" s="245"/>
      <c r="D4597" s="235" t="s">
        <v>153</v>
      </c>
      <c r="E4597" s="246" t="s">
        <v>19</v>
      </c>
      <c r="F4597" s="247" t="s">
        <v>2513</v>
      </c>
      <c r="G4597" s="245"/>
      <c r="H4597" s="248">
        <v>10.244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153</v>
      </c>
      <c r="AU4597" s="254" t="s">
        <v>79</v>
      </c>
      <c r="AV4597" s="14" t="s">
        <v>79</v>
      </c>
      <c r="AW4597" s="14" t="s">
        <v>31</v>
      </c>
      <c r="AX4597" s="14" t="s">
        <v>69</v>
      </c>
      <c r="AY4597" s="254" t="s">
        <v>142</v>
      </c>
    </row>
    <row r="4598" s="14" customFormat="1">
      <c r="A4598" s="14"/>
      <c r="B4598" s="244"/>
      <c r="C4598" s="245"/>
      <c r="D4598" s="235" t="s">
        <v>153</v>
      </c>
      <c r="E4598" s="246" t="s">
        <v>19</v>
      </c>
      <c r="F4598" s="247" t="s">
        <v>2514</v>
      </c>
      <c r="G4598" s="245"/>
      <c r="H4598" s="248">
        <v>14.872</v>
      </c>
      <c r="I4598" s="249"/>
      <c r="J4598" s="245"/>
      <c r="K4598" s="245"/>
      <c r="L4598" s="250"/>
      <c r="M4598" s="251"/>
      <c r="N4598" s="252"/>
      <c r="O4598" s="252"/>
      <c r="P4598" s="252"/>
      <c r="Q4598" s="252"/>
      <c r="R4598" s="252"/>
      <c r="S4598" s="252"/>
      <c r="T4598" s="253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4" t="s">
        <v>153</v>
      </c>
      <c r="AU4598" s="254" t="s">
        <v>79</v>
      </c>
      <c r="AV4598" s="14" t="s">
        <v>79</v>
      </c>
      <c r="AW4598" s="14" t="s">
        <v>31</v>
      </c>
      <c r="AX4598" s="14" t="s">
        <v>69</v>
      </c>
      <c r="AY4598" s="254" t="s">
        <v>142</v>
      </c>
    </row>
    <row r="4599" s="14" customFormat="1">
      <c r="A4599" s="14"/>
      <c r="B4599" s="244"/>
      <c r="C4599" s="245"/>
      <c r="D4599" s="235" t="s">
        <v>153</v>
      </c>
      <c r="E4599" s="246" t="s">
        <v>19</v>
      </c>
      <c r="F4599" s="247" t="s">
        <v>2516</v>
      </c>
      <c r="G4599" s="245"/>
      <c r="H4599" s="248">
        <v>3.5939999999999999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153</v>
      </c>
      <c r="AU4599" s="254" t="s">
        <v>79</v>
      </c>
      <c r="AV4599" s="14" t="s">
        <v>79</v>
      </c>
      <c r="AW4599" s="14" t="s">
        <v>31</v>
      </c>
      <c r="AX4599" s="14" t="s">
        <v>69</v>
      </c>
      <c r="AY4599" s="254" t="s">
        <v>142</v>
      </c>
    </row>
    <row r="4600" s="14" customFormat="1">
      <c r="A4600" s="14"/>
      <c r="B4600" s="244"/>
      <c r="C4600" s="245"/>
      <c r="D4600" s="235" t="s">
        <v>153</v>
      </c>
      <c r="E4600" s="246" t="s">
        <v>19</v>
      </c>
      <c r="F4600" s="247" t="s">
        <v>2517</v>
      </c>
      <c r="G4600" s="245"/>
      <c r="H4600" s="248">
        <v>2.9089999999999998</v>
      </c>
      <c r="I4600" s="249"/>
      <c r="J4600" s="245"/>
      <c r="K4600" s="245"/>
      <c r="L4600" s="250"/>
      <c r="M4600" s="251"/>
      <c r="N4600" s="252"/>
      <c r="O4600" s="252"/>
      <c r="P4600" s="252"/>
      <c r="Q4600" s="252"/>
      <c r="R4600" s="252"/>
      <c r="S4600" s="252"/>
      <c r="T4600" s="253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54" t="s">
        <v>153</v>
      </c>
      <c r="AU4600" s="254" t="s">
        <v>79</v>
      </c>
      <c r="AV4600" s="14" t="s">
        <v>79</v>
      </c>
      <c r="AW4600" s="14" t="s">
        <v>31</v>
      </c>
      <c r="AX4600" s="14" t="s">
        <v>69</v>
      </c>
      <c r="AY4600" s="254" t="s">
        <v>142</v>
      </c>
    </row>
    <row r="4601" s="13" customFormat="1">
      <c r="A4601" s="13"/>
      <c r="B4601" s="233"/>
      <c r="C4601" s="234"/>
      <c r="D4601" s="235" t="s">
        <v>153</v>
      </c>
      <c r="E4601" s="236" t="s">
        <v>19</v>
      </c>
      <c r="F4601" s="237" t="s">
        <v>1240</v>
      </c>
      <c r="G4601" s="234"/>
      <c r="H4601" s="236" t="s">
        <v>19</v>
      </c>
      <c r="I4601" s="238"/>
      <c r="J4601" s="234"/>
      <c r="K4601" s="234"/>
      <c r="L4601" s="239"/>
      <c r="M4601" s="240"/>
      <c r="N4601" s="241"/>
      <c r="O4601" s="241"/>
      <c r="P4601" s="241"/>
      <c r="Q4601" s="241"/>
      <c r="R4601" s="241"/>
      <c r="S4601" s="241"/>
      <c r="T4601" s="242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3" t="s">
        <v>153</v>
      </c>
      <c r="AU4601" s="243" t="s">
        <v>79</v>
      </c>
      <c r="AV4601" s="13" t="s">
        <v>77</v>
      </c>
      <c r="AW4601" s="13" t="s">
        <v>31</v>
      </c>
      <c r="AX4601" s="13" t="s">
        <v>69</v>
      </c>
      <c r="AY4601" s="243" t="s">
        <v>142</v>
      </c>
    </row>
    <row r="4602" s="14" customFormat="1">
      <c r="A4602" s="14"/>
      <c r="B4602" s="244"/>
      <c r="C4602" s="245"/>
      <c r="D4602" s="235" t="s">
        <v>153</v>
      </c>
      <c r="E4602" s="246" t="s">
        <v>19</v>
      </c>
      <c r="F4602" s="247" t="s">
        <v>2518</v>
      </c>
      <c r="G4602" s="245"/>
      <c r="H4602" s="248">
        <v>15.651999999999999</v>
      </c>
      <c r="I4602" s="249"/>
      <c r="J4602" s="245"/>
      <c r="K4602" s="245"/>
      <c r="L4602" s="250"/>
      <c r="M4602" s="251"/>
      <c r="N4602" s="252"/>
      <c r="O4602" s="252"/>
      <c r="P4602" s="252"/>
      <c r="Q4602" s="252"/>
      <c r="R4602" s="252"/>
      <c r="S4602" s="252"/>
      <c r="T4602" s="253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4" t="s">
        <v>153</v>
      </c>
      <c r="AU4602" s="254" t="s">
        <v>79</v>
      </c>
      <c r="AV4602" s="14" t="s">
        <v>79</v>
      </c>
      <c r="AW4602" s="14" t="s">
        <v>31</v>
      </c>
      <c r="AX4602" s="14" t="s">
        <v>69</v>
      </c>
      <c r="AY4602" s="254" t="s">
        <v>142</v>
      </c>
    </row>
    <row r="4603" s="13" customFormat="1">
      <c r="A4603" s="13"/>
      <c r="B4603" s="233"/>
      <c r="C4603" s="234"/>
      <c r="D4603" s="235" t="s">
        <v>153</v>
      </c>
      <c r="E4603" s="236" t="s">
        <v>19</v>
      </c>
      <c r="F4603" s="237" t="s">
        <v>2430</v>
      </c>
      <c r="G4603" s="234"/>
      <c r="H4603" s="236" t="s">
        <v>19</v>
      </c>
      <c r="I4603" s="238"/>
      <c r="J4603" s="234"/>
      <c r="K4603" s="234"/>
      <c r="L4603" s="239"/>
      <c r="M4603" s="240"/>
      <c r="N4603" s="241"/>
      <c r="O4603" s="241"/>
      <c r="P4603" s="241"/>
      <c r="Q4603" s="241"/>
      <c r="R4603" s="241"/>
      <c r="S4603" s="241"/>
      <c r="T4603" s="242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3" t="s">
        <v>153</v>
      </c>
      <c r="AU4603" s="243" t="s">
        <v>79</v>
      </c>
      <c r="AV4603" s="13" t="s">
        <v>77</v>
      </c>
      <c r="AW4603" s="13" t="s">
        <v>31</v>
      </c>
      <c r="AX4603" s="13" t="s">
        <v>69</v>
      </c>
      <c r="AY4603" s="243" t="s">
        <v>142</v>
      </c>
    </row>
    <row r="4604" s="14" customFormat="1">
      <c r="A4604" s="14"/>
      <c r="B4604" s="244"/>
      <c r="C4604" s="245"/>
      <c r="D4604" s="235" t="s">
        <v>153</v>
      </c>
      <c r="E4604" s="246" t="s">
        <v>19</v>
      </c>
      <c r="F4604" s="247" t="s">
        <v>2520</v>
      </c>
      <c r="G4604" s="245"/>
      <c r="H4604" s="248">
        <v>3.702</v>
      </c>
      <c r="I4604" s="249"/>
      <c r="J4604" s="245"/>
      <c r="K4604" s="245"/>
      <c r="L4604" s="250"/>
      <c r="M4604" s="251"/>
      <c r="N4604" s="252"/>
      <c r="O4604" s="252"/>
      <c r="P4604" s="252"/>
      <c r="Q4604" s="252"/>
      <c r="R4604" s="252"/>
      <c r="S4604" s="252"/>
      <c r="T4604" s="253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4" t="s">
        <v>153</v>
      </c>
      <c r="AU4604" s="254" t="s">
        <v>79</v>
      </c>
      <c r="AV4604" s="14" t="s">
        <v>79</v>
      </c>
      <c r="AW4604" s="14" t="s">
        <v>31</v>
      </c>
      <c r="AX4604" s="14" t="s">
        <v>69</v>
      </c>
      <c r="AY4604" s="254" t="s">
        <v>142</v>
      </c>
    </row>
    <row r="4605" s="14" customFormat="1">
      <c r="A4605" s="14"/>
      <c r="B4605" s="244"/>
      <c r="C4605" s="245"/>
      <c r="D4605" s="235" t="s">
        <v>153</v>
      </c>
      <c r="E4605" s="246" t="s">
        <v>19</v>
      </c>
      <c r="F4605" s="247" t="s">
        <v>2521</v>
      </c>
      <c r="G4605" s="245"/>
      <c r="H4605" s="248">
        <v>2.1000000000000001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153</v>
      </c>
      <c r="AU4605" s="254" t="s">
        <v>79</v>
      </c>
      <c r="AV4605" s="14" t="s">
        <v>79</v>
      </c>
      <c r="AW4605" s="14" t="s">
        <v>31</v>
      </c>
      <c r="AX4605" s="14" t="s">
        <v>69</v>
      </c>
      <c r="AY4605" s="254" t="s">
        <v>142</v>
      </c>
    </row>
    <row r="4606" s="14" customFormat="1">
      <c r="A4606" s="14"/>
      <c r="B4606" s="244"/>
      <c r="C4606" s="245"/>
      <c r="D4606" s="235" t="s">
        <v>153</v>
      </c>
      <c r="E4606" s="246" t="s">
        <v>19</v>
      </c>
      <c r="F4606" s="247" t="s">
        <v>2522</v>
      </c>
      <c r="G4606" s="245"/>
      <c r="H4606" s="248">
        <v>7.7999999999999998</v>
      </c>
      <c r="I4606" s="249"/>
      <c r="J4606" s="245"/>
      <c r="K4606" s="245"/>
      <c r="L4606" s="250"/>
      <c r="M4606" s="251"/>
      <c r="N4606" s="252"/>
      <c r="O4606" s="252"/>
      <c r="P4606" s="252"/>
      <c r="Q4606" s="252"/>
      <c r="R4606" s="252"/>
      <c r="S4606" s="252"/>
      <c r="T4606" s="253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4" t="s">
        <v>153</v>
      </c>
      <c r="AU4606" s="254" t="s">
        <v>79</v>
      </c>
      <c r="AV4606" s="14" t="s">
        <v>79</v>
      </c>
      <c r="AW4606" s="14" t="s">
        <v>31</v>
      </c>
      <c r="AX4606" s="14" t="s">
        <v>69</v>
      </c>
      <c r="AY4606" s="254" t="s">
        <v>142</v>
      </c>
    </row>
    <row r="4607" s="14" customFormat="1">
      <c r="A4607" s="14"/>
      <c r="B4607" s="244"/>
      <c r="C4607" s="245"/>
      <c r="D4607" s="235" t="s">
        <v>153</v>
      </c>
      <c r="E4607" s="246" t="s">
        <v>19</v>
      </c>
      <c r="F4607" s="247" t="s">
        <v>5947</v>
      </c>
      <c r="G4607" s="245"/>
      <c r="H4607" s="248">
        <v>-1776.674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153</v>
      </c>
      <c r="AU4607" s="254" t="s">
        <v>79</v>
      </c>
      <c r="AV4607" s="14" t="s">
        <v>79</v>
      </c>
      <c r="AW4607" s="14" t="s">
        <v>31</v>
      </c>
      <c r="AX4607" s="14" t="s">
        <v>69</v>
      </c>
      <c r="AY4607" s="254" t="s">
        <v>142</v>
      </c>
    </row>
    <row r="4608" s="15" customFormat="1">
      <c r="A4608" s="15"/>
      <c r="B4608" s="255"/>
      <c r="C4608" s="256"/>
      <c r="D4608" s="235" t="s">
        <v>153</v>
      </c>
      <c r="E4608" s="257" t="s">
        <v>19</v>
      </c>
      <c r="F4608" s="258" t="s">
        <v>158</v>
      </c>
      <c r="G4608" s="256"/>
      <c r="H4608" s="259">
        <v>2998.001000000002</v>
      </c>
      <c r="I4608" s="260"/>
      <c r="J4608" s="256"/>
      <c r="K4608" s="256"/>
      <c r="L4608" s="261"/>
      <c r="M4608" s="262"/>
      <c r="N4608" s="263"/>
      <c r="O4608" s="263"/>
      <c r="P4608" s="263"/>
      <c r="Q4608" s="263"/>
      <c r="R4608" s="263"/>
      <c r="S4608" s="263"/>
      <c r="T4608" s="264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5"/>
      <c r="AE4608" s="15"/>
      <c r="AT4608" s="265" t="s">
        <v>153</v>
      </c>
      <c r="AU4608" s="265" t="s">
        <v>79</v>
      </c>
      <c r="AV4608" s="15" t="s">
        <v>149</v>
      </c>
      <c r="AW4608" s="15" t="s">
        <v>31</v>
      </c>
      <c r="AX4608" s="15" t="s">
        <v>77</v>
      </c>
      <c r="AY4608" s="265" t="s">
        <v>142</v>
      </c>
    </row>
    <row r="4609" s="2" customFormat="1" ht="16.5" customHeight="1">
      <c r="A4609" s="41"/>
      <c r="B4609" s="42"/>
      <c r="C4609" s="215" t="s">
        <v>5948</v>
      </c>
      <c r="D4609" s="215" t="s">
        <v>144</v>
      </c>
      <c r="E4609" s="216" t="s">
        <v>5949</v>
      </c>
      <c r="F4609" s="217" t="s">
        <v>5950</v>
      </c>
      <c r="G4609" s="218" t="s">
        <v>147</v>
      </c>
      <c r="H4609" s="219">
        <v>1044.8900000000001</v>
      </c>
      <c r="I4609" s="220"/>
      <c r="J4609" s="221">
        <f>ROUND(I4609*H4609,2)</f>
        <v>0</v>
      </c>
      <c r="K4609" s="217" t="s">
        <v>148</v>
      </c>
      <c r="L4609" s="47"/>
      <c r="M4609" s="222" t="s">
        <v>19</v>
      </c>
      <c r="N4609" s="223" t="s">
        <v>40</v>
      </c>
      <c r="O4609" s="87"/>
      <c r="P4609" s="224">
        <f>O4609*H4609</f>
        <v>0</v>
      </c>
      <c r="Q4609" s="224">
        <v>1.0000000000000001E-05</v>
      </c>
      <c r="R4609" s="224">
        <f>Q4609*H4609</f>
        <v>0.010448900000000002</v>
      </c>
      <c r="S4609" s="224">
        <v>0</v>
      </c>
      <c r="T4609" s="225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6" t="s">
        <v>248</v>
      </c>
      <c r="AT4609" s="226" t="s">
        <v>144</v>
      </c>
      <c r="AU4609" s="226" t="s">
        <v>79</v>
      </c>
      <c r="AY4609" s="20" t="s">
        <v>142</v>
      </c>
      <c r="BE4609" s="227">
        <f>IF(N4609="základní",J4609,0)</f>
        <v>0</v>
      </c>
      <c r="BF4609" s="227">
        <f>IF(N4609="snížená",J4609,0)</f>
        <v>0</v>
      </c>
      <c r="BG4609" s="227">
        <f>IF(N4609="zákl. přenesená",J4609,0)</f>
        <v>0</v>
      </c>
      <c r="BH4609" s="227">
        <f>IF(N4609="sníž. přenesená",J4609,0)</f>
        <v>0</v>
      </c>
      <c r="BI4609" s="227">
        <f>IF(N4609="nulová",J4609,0)</f>
        <v>0</v>
      </c>
      <c r="BJ4609" s="20" t="s">
        <v>77</v>
      </c>
      <c r="BK4609" s="227">
        <f>ROUND(I4609*H4609,2)</f>
        <v>0</v>
      </c>
      <c r="BL4609" s="20" t="s">
        <v>248</v>
      </c>
      <c r="BM4609" s="226" t="s">
        <v>5951</v>
      </c>
    </row>
    <row r="4610" s="2" customFormat="1">
      <c r="A4610" s="41"/>
      <c r="B4610" s="42"/>
      <c r="C4610" s="43"/>
      <c r="D4610" s="228" t="s">
        <v>151</v>
      </c>
      <c r="E4610" s="43"/>
      <c r="F4610" s="229" t="s">
        <v>5952</v>
      </c>
      <c r="G4610" s="43"/>
      <c r="H4610" s="43"/>
      <c r="I4610" s="230"/>
      <c r="J4610" s="43"/>
      <c r="K4610" s="43"/>
      <c r="L4610" s="47"/>
      <c r="M4610" s="231"/>
      <c r="N4610" s="232"/>
      <c r="O4610" s="87"/>
      <c r="P4610" s="87"/>
      <c r="Q4610" s="87"/>
      <c r="R4610" s="87"/>
      <c r="S4610" s="87"/>
      <c r="T4610" s="88"/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T4610" s="20" t="s">
        <v>151</v>
      </c>
      <c r="AU4610" s="20" t="s">
        <v>79</v>
      </c>
    </row>
    <row r="4611" s="14" customFormat="1">
      <c r="A4611" s="14"/>
      <c r="B4611" s="244"/>
      <c r="C4611" s="245"/>
      <c r="D4611" s="235" t="s">
        <v>153</v>
      </c>
      <c r="E4611" s="246" t="s">
        <v>19</v>
      </c>
      <c r="F4611" s="247" t="s">
        <v>2249</v>
      </c>
      <c r="G4611" s="245"/>
      <c r="H4611" s="248">
        <v>174.58000000000001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153</v>
      </c>
      <c r="AU4611" s="254" t="s">
        <v>79</v>
      </c>
      <c r="AV4611" s="14" t="s">
        <v>79</v>
      </c>
      <c r="AW4611" s="14" t="s">
        <v>31</v>
      </c>
      <c r="AX4611" s="14" t="s">
        <v>69</v>
      </c>
      <c r="AY4611" s="254" t="s">
        <v>142</v>
      </c>
    </row>
    <row r="4612" s="14" customFormat="1">
      <c r="A4612" s="14"/>
      <c r="B4612" s="244"/>
      <c r="C4612" s="245"/>
      <c r="D4612" s="235" t="s">
        <v>153</v>
      </c>
      <c r="E4612" s="246" t="s">
        <v>19</v>
      </c>
      <c r="F4612" s="247" t="s">
        <v>4729</v>
      </c>
      <c r="G4612" s="245"/>
      <c r="H4612" s="248">
        <v>355.51999999999998</v>
      </c>
      <c r="I4612" s="249"/>
      <c r="J4612" s="245"/>
      <c r="K4612" s="245"/>
      <c r="L4612" s="250"/>
      <c r="M4612" s="251"/>
      <c r="N4612" s="252"/>
      <c r="O4612" s="252"/>
      <c r="P4612" s="252"/>
      <c r="Q4612" s="252"/>
      <c r="R4612" s="252"/>
      <c r="S4612" s="252"/>
      <c r="T4612" s="253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4" t="s">
        <v>153</v>
      </c>
      <c r="AU4612" s="254" t="s">
        <v>79</v>
      </c>
      <c r="AV4612" s="14" t="s">
        <v>79</v>
      </c>
      <c r="AW4612" s="14" t="s">
        <v>31</v>
      </c>
      <c r="AX4612" s="14" t="s">
        <v>69</v>
      </c>
      <c r="AY4612" s="254" t="s">
        <v>142</v>
      </c>
    </row>
    <row r="4613" s="14" customFormat="1">
      <c r="A4613" s="14"/>
      <c r="B4613" s="244"/>
      <c r="C4613" s="245"/>
      <c r="D4613" s="235" t="s">
        <v>153</v>
      </c>
      <c r="E4613" s="246" t="s">
        <v>19</v>
      </c>
      <c r="F4613" s="247" t="s">
        <v>4731</v>
      </c>
      <c r="G4613" s="245"/>
      <c r="H4613" s="248">
        <v>332.38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153</v>
      </c>
      <c r="AU4613" s="254" t="s">
        <v>79</v>
      </c>
      <c r="AV4613" s="14" t="s">
        <v>79</v>
      </c>
      <c r="AW4613" s="14" t="s">
        <v>31</v>
      </c>
      <c r="AX4613" s="14" t="s">
        <v>69</v>
      </c>
      <c r="AY4613" s="254" t="s">
        <v>142</v>
      </c>
    </row>
    <row r="4614" s="14" customFormat="1">
      <c r="A4614" s="14"/>
      <c r="B4614" s="244"/>
      <c r="C4614" s="245"/>
      <c r="D4614" s="235" t="s">
        <v>153</v>
      </c>
      <c r="E4614" s="246" t="s">
        <v>19</v>
      </c>
      <c r="F4614" s="247" t="s">
        <v>4729</v>
      </c>
      <c r="G4614" s="245"/>
      <c r="H4614" s="248">
        <v>355.51999999999998</v>
      </c>
      <c r="I4614" s="249"/>
      <c r="J4614" s="245"/>
      <c r="K4614" s="245"/>
      <c r="L4614" s="250"/>
      <c r="M4614" s="251"/>
      <c r="N4614" s="252"/>
      <c r="O4614" s="252"/>
      <c r="P4614" s="252"/>
      <c r="Q4614" s="252"/>
      <c r="R4614" s="252"/>
      <c r="S4614" s="252"/>
      <c r="T4614" s="253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4" t="s">
        <v>153</v>
      </c>
      <c r="AU4614" s="254" t="s">
        <v>79</v>
      </c>
      <c r="AV4614" s="14" t="s">
        <v>79</v>
      </c>
      <c r="AW4614" s="14" t="s">
        <v>31</v>
      </c>
      <c r="AX4614" s="14" t="s">
        <v>69</v>
      </c>
      <c r="AY4614" s="254" t="s">
        <v>142</v>
      </c>
    </row>
    <row r="4615" s="14" customFormat="1">
      <c r="A4615" s="14"/>
      <c r="B4615" s="244"/>
      <c r="C4615" s="245"/>
      <c r="D4615" s="235" t="s">
        <v>153</v>
      </c>
      <c r="E4615" s="246" t="s">
        <v>19</v>
      </c>
      <c r="F4615" s="247" t="s">
        <v>4738</v>
      </c>
      <c r="G4615" s="245"/>
      <c r="H4615" s="248">
        <v>-28.690000000000001</v>
      </c>
      <c r="I4615" s="249"/>
      <c r="J4615" s="245"/>
      <c r="K4615" s="245"/>
      <c r="L4615" s="250"/>
      <c r="M4615" s="251"/>
      <c r="N4615" s="252"/>
      <c r="O4615" s="252"/>
      <c r="P4615" s="252"/>
      <c r="Q4615" s="252"/>
      <c r="R4615" s="252"/>
      <c r="S4615" s="252"/>
      <c r="T4615" s="253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4" t="s">
        <v>153</v>
      </c>
      <c r="AU4615" s="254" t="s">
        <v>79</v>
      </c>
      <c r="AV4615" s="14" t="s">
        <v>79</v>
      </c>
      <c r="AW4615" s="14" t="s">
        <v>31</v>
      </c>
      <c r="AX4615" s="14" t="s">
        <v>69</v>
      </c>
      <c r="AY4615" s="254" t="s">
        <v>142</v>
      </c>
    </row>
    <row r="4616" s="14" customFormat="1">
      <c r="A4616" s="14"/>
      <c r="B4616" s="244"/>
      <c r="C4616" s="245"/>
      <c r="D4616" s="235" t="s">
        <v>153</v>
      </c>
      <c r="E4616" s="246" t="s">
        <v>19</v>
      </c>
      <c r="F4616" s="247" t="s">
        <v>5953</v>
      </c>
      <c r="G4616" s="245"/>
      <c r="H4616" s="248">
        <v>-144.41999999999999</v>
      </c>
      <c r="I4616" s="249"/>
      <c r="J4616" s="245"/>
      <c r="K4616" s="245"/>
      <c r="L4616" s="250"/>
      <c r="M4616" s="251"/>
      <c r="N4616" s="252"/>
      <c r="O4616" s="252"/>
      <c r="P4616" s="252"/>
      <c r="Q4616" s="252"/>
      <c r="R4616" s="252"/>
      <c r="S4616" s="252"/>
      <c r="T4616" s="253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4" t="s">
        <v>153</v>
      </c>
      <c r="AU4616" s="254" t="s">
        <v>79</v>
      </c>
      <c r="AV4616" s="14" t="s">
        <v>79</v>
      </c>
      <c r="AW4616" s="14" t="s">
        <v>31</v>
      </c>
      <c r="AX4616" s="14" t="s">
        <v>69</v>
      </c>
      <c r="AY4616" s="254" t="s">
        <v>142</v>
      </c>
    </row>
    <row r="4617" s="15" customFormat="1">
      <c r="A4617" s="15"/>
      <c r="B4617" s="255"/>
      <c r="C4617" s="256"/>
      <c r="D4617" s="235" t="s">
        <v>153</v>
      </c>
      <c r="E4617" s="257" t="s">
        <v>19</v>
      </c>
      <c r="F4617" s="258" t="s">
        <v>158</v>
      </c>
      <c r="G4617" s="256"/>
      <c r="H4617" s="259">
        <v>1044.8899999999999</v>
      </c>
      <c r="I4617" s="260"/>
      <c r="J4617" s="256"/>
      <c r="K4617" s="256"/>
      <c r="L4617" s="261"/>
      <c r="M4617" s="262"/>
      <c r="N4617" s="263"/>
      <c r="O4617" s="263"/>
      <c r="P4617" s="263"/>
      <c r="Q4617" s="263"/>
      <c r="R4617" s="263"/>
      <c r="S4617" s="263"/>
      <c r="T4617" s="264"/>
      <c r="U4617" s="15"/>
      <c r="V4617" s="15"/>
      <c r="W4617" s="15"/>
      <c r="X4617" s="15"/>
      <c r="Y4617" s="15"/>
      <c r="Z4617" s="15"/>
      <c r="AA4617" s="15"/>
      <c r="AB4617" s="15"/>
      <c r="AC4617" s="15"/>
      <c r="AD4617" s="15"/>
      <c r="AE4617" s="15"/>
      <c r="AT4617" s="265" t="s">
        <v>153</v>
      </c>
      <c r="AU4617" s="265" t="s">
        <v>79</v>
      </c>
      <c r="AV4617" s="15" t="s">
        <v>149</v>
      </c>
      <c r="AW4617" s="15" t="s">
        <v>31</v>
      </c>
      <c r="AX4617" s="15" t="s">
        <v>77</v>
      </c>
      <c r="AY4617" s="265" t="s">
        <v>142</v>
      </c>
    </row>
    <row r="4618" s="2" customFormat="1" ht="24.15" customHeight="1">
      <c r="A4618" s="41"/>
      <c r="B4618" s="42"/>
      <c r="C4618" s="215" t="s">
        <v>5954</v>
      </c>
      <c r="D4618" s="215" t="s">
        <v>144</v>
      </c>
      <c r="E4618" s="216" t="s">
        <v>5955</v>
      </c>
      <c r="F4618" s="217" t="s">
        <v>5956</v>
      </c>
      <c r="G4618" s="218" t="s">
        <v>147</v>
      </c>
      <c r="H4618" s="219">
        <v>2998.0010000000002</v>
      </c>
      <c r="I4618" s="220"/>
      <c r="J4618" s="221">
        <f>ROUND(I4618*H4618,2)</f>
        <v>0</v>
      </c>
      <c r="K4618" s="217" t="s">
        <v>148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0.00025999999999999998</v>
      </c>
      <c r="R4618" s="224">
        <f>Q4618*H4618</f>
        <v>0.77948026000000004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248</v>
      </c>
      <c r="AT4618" s="226" t="s">
        <v>144</v>
      </c>
      <c r="AU4618" s="226" t="s">
        <v>79</v>
      </c>
      <c r="AY4618" s="20" t="s">
        <v>142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77</v>
      </c>
      <c r="BK4618" s="227">
        <f>ROUND(I4618*H4618,2)</f>
        <v>0</v>
      </c>
      <c r="BL4618" s="20" t="s">
        <v>248</v>
      </c>
      <c r="BM4618" s="226" t="s">
        <v>5957</v>
      </c>
    </row>
    <row r="4619" s="2" customFormat="1">
      <c r="A4619" s="41"/>
      <c r="B4619" s="42"/>
      <c r="C4619" s="43"/>
      <c r="D4619" s="228" t="s">
        <v>151</v>
      </c>
      <c r="E4619" s="43"/>
      <c r="F4619" s="229" t="s">
        <v>5958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151</v>
      </c>
      <c r="AU4619" s="20" t="s">
        <v>79</v>
      </c>
    </row>
    <row r="4620" s="13" customFormat="1">
      <c r="A4620" s="13"/>
      <c r="B4620" s="233"/>
      <c r="C4620" s="234"/>
      <c r="D4620" s="235" t="s">
        <v>153</v>
      </c>
      <c r="E4620" s="236" t="s">
        <v>19</v>
      </c>
      <c r="F4620" s="237" t="s">
        <v>5959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153</v>
      </c>
      <c r="AU4620" s="243" t="s">
        <v>79</v>
      </c>
      <c r="AV4620" s="13" t="s">
        <v>77</v>
      </c>
      <c r="AW4620" s="13" t="s">
        <v>31</v>
      </c>
      <c r="AX4620" s="13" t="s">
        <v>69</v>
      </c>
      <c r="AY4620" s="243" t="s">
        <v>142</v>
      </c>
    </row>
    <row r="4621" s="14" customFormat="1">
      <c r="A4621" s="14"/>
      <c r="B4621" s="244"/>
      <c r="C4621" s="245"/>
      <c r="D4621" s="235" t="s">
        <v>153</v>
      </c>
      <c r="E4621" s="246" t="s">
        <v>19</v>
      </c>
      <c r="F4621" s="247" t="s">
        <v>1101</v>
      </c>
      <c r="G4621" s="245"/>
      <c r="H4621" s="248">
        <v>303.36500000000001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153</v>
      </c>
      <c r="AU4621" s="254" t="s">
        <v>79</v>
      </c>
      <c r="AV4621" s="14" t="s">
        <v>79</v>
      </c>
      <c r="AW4621" s="14" t="s">
        <v>31</v>
      </c>
      <c r="AX4621" s="14" t="s">
        <v>69</v>
      </c>
      <c r="AY4621" s="254" t="s">
        <v>142</v>
      </c>
    </row>
    <row r="4622" s="14" customFormat="1">
      <c r="A4622" s="14"/>
      <c r="B4622" s="244"/>
      <c r="C4622" s="245"/>
      <c r="D4622" s="235" t="s">
        <v>153</v>
      </c>
      <c r="E4622" s="246" t="s">
        <v>19</v>
      </c>
      <c r="F4622" s="247" t="s">
        <v>1102</v>
      </c>
      <c r="G4622" s="245"/>
      <c r="H4622" s="248">
        <v>76.560000000000002</v>
      </c>
      <c r="I4622" s="249"/>
      <c r="J4622" s="245"/>
      <c r="K4622" s="245"/>
      <c r="L4622" s="250"/>
      <c r="M4622" s="251"/>
      <c r="N4622" s="252"/>
      <c r="O4622" s="252"/>
      <c r="P4622" s="252"/>
      <c r="Q4622" s="252"/>
      <c r="R4622" s="252"/>
      <c r="S4622" s="252"/>
      <c r="T4622" s="253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4" t="s">
        <v>153</v>
      </c>
      <c r="AU4622" s="254" t="s">
        <v>79</v>
      </c>
      <c r="AV4622" s="14" t="s">
        <v>79</v>
      </c>
      <c r="AW4622" s="14" t="s">
        <v>31</v>
      </c>
      <c r="AX4622" s="14" t="s">
        <v>69</v>
      </c>
      <c r="AY4622" s="254" t="s">
        <v>142</v>
      </c>
    </row>
    <row r="4623" s="14" customFormat="1">
      <c r="A4623" s="14"/>
      <c r="B4623" s="244"/>
      <c r="C4623" s="245"/>
      <c r="D4623" s="235" t="s">
        <v>153</v>
      </c>
      <c r="E4623" s="246" t="s">
        <v>19</v>
      </c>
      <c r="F4623" s="247" t="s">
        <v>1103</v>
      </c>
      <c r="G4623" s="245"/>
      <c r="H4623" s="248">
        <v>73.840000000000003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153</v>
      </c>
      <c r="AU4623" s="254" t="s">
        <v>79</v>
      </c>
      <c r="AV4623" s="14" t="s">
        <v>79</v>
      </c>
      <c r="AW4623" s="14" t="s">
        <v>31</v>
      </c>
      <c r="AX4623" s="14" t="s">
        <v>69</v>
      </c>
      <c r="AY4623" s="254" t="s">
        <v>142</v>
      </c>
    </row>
    <row r="4624" s="14" customFormat="1">
      <c r="A4624" s="14"/>
      <c r="B4624" s="244"/>
      <c r="C4624" s="245"/>
      <c r="D4624" s="235" t="s">
        <v>153</v>
      </c>
      <c r="E4624" s="246" t="s">
        <v>19</v>
      </c>
      <c r="F4624" s="247" t="s">
        <v>1104</v>
      </c>
      <c r="G4624" s="245"/>
      <c r="H4624" s="248">
        <v>133.25</v>
      </c>
      <c r="I4624" s="249"/>
      <c r="J4624" s="245"/>
      <c r="K4624" s="245"/>
      <c r="L4624" s="250"/>
      <c r="M4624" s="251"/>
      <c r="N4624" s="252"/>
      <c r="O4624" s="252"/>
      <c r="P4624" s="252"/>
      <c r="Q4624" s="252"/>
      <c r="R4624" s="252"/>
      <c r="S4624" s="252"/>
      <c r="T4624" s="253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4" t="s">
        <v>153</v>
      </c>
      <c r="AU4624" s="254" t="s">
        <v>79</v>
      </c>
      <c r="AV4624" s="14" t="s">
        <v>79</v>
      </c>
      <c r="AW4624" s="14" t="s">
        <v>31</v>
      </c>
      <c r="AX4624" s="14" t="s">
        <v>69</v>
      </c>
      <c r="AY4624" s="254" t="s">
        <v>142</v>
      </c>
    </row>
    <row r="4625" s="16" customFormat="1">
      <c r="A4625" s="16"/>
      <c r="B4625" s="266"/>
      <c r="C4625" s="267"/>
      <c r="D4625" s="235" t="s">
        <v>153</v>
      </c>
      <c r="E4625" s="268" t="s">
        <v>19</v>
      </c>
      <c r="F4625" s="269" t="s">
        <v>214</v>
      </c>
      <c r="G4625" s="267"/>
      <c r="H4625" s="270">
        <v>587.01499999999999</v>
      </c>
      <c r="I4625" s="271"/>
      <c r="J4625" s="267"/>
      <c r="K4625" s="267"/>
      <c r="L4625" s="272"/>
      <c r="M4625" s="273"/>
      <c r="N4625" s="274"/>
      <c r="O4625" s="274"/>
      <c r="P4625" s="274"/>
      <c r="Q4625" s="274"/>
      <c r="R4625" s="274"/>
      <c r="S4625" s="274"/>
      <c r="T4625" s="275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T4625" s="276" t="s">
        <v>153</v>
      </c>
      <c r="AU4625" s="276" t="s">
        <v>79</v>
      </c>
      <c r="AV4625" s="16" t="s">
        <v>163</v>
      </c>
      <c r="AW4625" s="16" t="s">
        <v>31</v>
      </c>
      <c r="AX4625" s="16" t="s">
        <v>69</v>
      </c>
      <c r="AY4625" s="276" t="s">
        <v>142</v>
      </c>
    </row>
    <row r="4626" s="13" customFormat="1">
      <c r="A4626" s="13"/>
      <c r="B4626" s="233"/>
      <c r="C4626" s="234"/>
      <c r="D4626" s="235" t="s">
        <v>153</v>
      </c>
      <c r="E4626" s="236" t="s">
        <v>19</v>
      </c>
      <c r="F4626" s="237" t="s">
        <v>5944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153</v>
      </c>
      <c r="AU4626" s="243" t="s">
        <v>79</v>
      </c>
      <c r="AV4626" s="13" t="s">
        <v>77</v>
      </c>
      <c r="AW4626" s="13" t="s">
        <v>31</v>
      </c>
      <c r="AX4626" s="13" t="s">
        <v>69</v>
      </c>
      <c r="AY4626" s="243" t="s">
        <v>142</v>
      </c>
    </row>
    <row r="4627" s="14" customFormat="1">
      <c r="A4627" s="14"/>
      <c r="B4627" s="244"/>
      <c r="C4627" s="245"/>
      <c r="D4627" s="235" t="s">
        <v>153</v>
      </c>
      <c r="E4627" s="246" t="s">
        <v>19</v>
      </c>
      <c r="F4627" s="247" t="s">
        <v>5945</v>
      </c>
      <c r="G4627" s="245"/>
      <c r="H4627" s="248">
        <v>614.83900000000006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153</v>
      </c>
      <c r="AU4627" s="254" t="s">
        <v>79</v>
      </c>
      <c r="AV4627" s="14" t="s">
        <v>79</v>
      </c>
      <c r="AW4627" s="14" t="s">
        <v>31</v>
      </c>
      <c r="AX4627" s="14" t="s">
        <v>69</v>
      </c>
      <c r="AY4627" s="254" t="s">
        <v>142</v>
      </c>
    </row>
    <row r="4628" s="13" customFormat="1">
      <c r="A4628" s="13"/>
      <c r="B4628" s="233"/>
      <c r="C4628" s="234"/>
      <c r="D4628" s="235" t="s">
        <v>153</v>
      </c>
      <c r="E4628" s="236" t="s">
        <v>19</v>
      </c>
      <c r="F4628" s="237" t="s">
        <v>5946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153</v>
      </c>
      <c r="AU4628" s="243" t="s">
        <v>79</v>
      </c>
      <c r="AV4628" s="13" t="s">
        <v>77</v>
      </c>
      <c r="AW4628" s="13" t="s">
        <v>31</v>
      </c>
      <c r="AX4628" s="13" t="s">
        <v>69</v>
      </c>
      <c r="AY4628" s="243" t="s">
        <v>142</v>
      </c>
    </row>
    <row r="4629" s="14" customFormat="1">
      <c r="A4629" s="14"/>
      <c r="B4629" s="244"/>
      <c r="C4629" s="245"/>
      <c r="D4629" s="235" t="s">
        <v>153</v>
      </c>
      <c r="E4629" s="246" t="s">
        <v>19</v>
      </c>
      <c r="F4629" s="247" t="s">
        <v>5960</v>
      </c>
      <c r="G4629" s="245"/>
      <c r="H4629" s="248">
        <v>831.90999999999997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153</v>
      </c>
      <c r="AU4629" s="254" t="s">
        <v>79</v>
      </c>
      <c r="AV4629" s="14" t="s">
        <v>79</v>
      </c>
      <c r="AW4629" s="14" t="s">
        <v>31</v>
      </c>
      <c r="AX4629" s="14" t="s">
        <v>69</v>
      </c>
      <c r="AY4629" s="254" t="s">
        <v>142</v>
      </c>
    </row>
    <row r="4630" s="16" customFormat="1">
      <c r="A4630" s="16"/>
      <c r="B4630" s="266"/>
      <c r="C4630" s="267"/>
      <c r="D4630" s="235" t="s">
        <v>153</v>
      </c>
      <c r="E4630" s="268" t="s">
        <v>19</v>
      </c>
      <c r="F4630" s="269" t="s">
        <v>214</v>
      </c>
      <c r="G4630" s="267"/>
      <c r="H4630" s="270">
        <v>1446.749</v>
      </c>
      <c r="I4630" s="271"/>
      <c r="J4630" s="267"/>
      <c r="K4630" s="267"/>
      <c r="L4630" s="272"/>
      <c r="M4630" s="273"/>
      <c r="N4630" s="274"/>
      <c r="O4630" s="274"/>
      <c r="P4630" s="274"/>
      <c r="Q4630" s="274"/>
      <c r="R4630" s="274"/>
      <c r="S4630" s="274"/>
      <c r="T4630" s="275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T4630" s="276" t="s">
        <v>153</v>
      </c>
      <c r="AU4630" s="276" t="s">
        <v>79</v>
      </c>
      <c r="AV4630" s="16" t="s">
        <v>163</v>
      </c>
      <c r="AW4630" s="16" t="s">
        <v>31</v>
      </c>
      <c r="AX4630" s="16" t="s">
        <v>69</v>
      </c>
      <c r="AY4630" s="276" t="s">
        <v>142</v>
      </c>
    </row>
    <row r="4631" s="14" customFormat="1">
      <c r="A4631" s="14"/>
      <c r="B4631" s="244"/>
      <c r="C4631" s="245"/>
      <c r="D4631" s="235" t="s">
        <v>153</v>
      </c>
      <c r="E4631" s="246" t="s">
        <v>19</v>
      </c>
      <c r="F4631" s="247" t="s">
        <v>5961</v>
      </c>
      <c r="G4631" s="245"/>
      <c r="H4631" s="248">
        <v>964.23699999999997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153</v>
      </c>
      <c r="AU4631" s="254" t="s">
        <v>79</v>
      </c>
      <c r="AV4631" s="14" t="s">
        <v>79</v>
      </c>
      <c r="AW4631" s="14" t="s">
        <v>31</v>
      </c>
      <c r="AX4631" s="14" t="s">
        <v>69</v>
      </c>
      <c r="AY4631" s="254" t="s">
        <v>142</v>
      </c>
    </row>
    <row r="4632" s="15" customFormat="1">
      <c r="A4632" s="15"/>
      <c r="B4632" s="255"/>
      <c r="C4632" s="256"/>
      <c r="D4632" s="235" t="s">
        <v>153</v>
      </c>
      <c r="E4632" s="257" t="s">
        <v>19</v>
      </c>
      <c r="F4632" s="258" t="s">
        <v>158</v>
      </c>
      <c r="G4632" s="256"/>
      <c r="H4632" s="259">
        <v>2998.0010000000002</v>
      </c>
      <c r="I4632" s="260"/>
      <c r="J4632" s="256"/>
      <c r="K4632" s="256"/>
      <c r="L4632" s="261"/>
      <c r="M4632" s="262"/>
      <c r="N4632" s="263"/>
      <c r="O4632" s="263"/>
      <c r="P4632" s="263"/>
      <c r="Q4632" s="263"/>
      <c r="R4632" s="263"/>
      <c r="S4632" s="263"/>
      <c r="T4632" s="264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T4632" s="265" t="s">
        <v>153</v>
      </c>
      <c r="AU4632" s="265" t="s">
        <v>79</v>
      </c>
      <c r="AV4632" s="15" t="s">
        <v>149</v>
      </c>
      <c r="AW4632" s="15" t="s">
        <v>31</v>
      </c>
      <c r="AX4632" s="15" t="s">
        <v>77</v>
      </c>
      <c r="AY4632" s="265" t="s">
        <v>142</v>
      </c>
    </row>
    <row r="4633" s="12" customFormat="1" ht="22.8" customHeight="1">
      <c r="A4633" s="12"/>
      <c r="B4633" s="199"/>
      <c r="C4633" s="200"/>
      <c r="D4633" s="201" t="s">
        <v>68</v>
      </c>
      <c r="E4633" s="213" t="s">
        <v>5691</v>
      </c>
      <c r="F4633" s="213" t="s">
        <v>5962</v>
      </c>
      <c r="G4633" s="200"/>
      <c r="H4633" s="200"/>
      <c r="I4633" s="203"/>
      <c r="J4633" s="214">
        <f>BK4633</f>
        <v>0</v>
      </c>
      <c r="K4633" s="200"/>
      <c r="L4633" s="205"/>
      <c r="M4633" s="206"/>
      <c r="N4633" s="207"/>
      <c r="O4633" s="207"/>
      <c r="P4633" s="208">
        <f>SUM(P4634:P4686)</f>
        <v>0</v>
      </c>
      <c r="Q4633" s="207"/>
      <c r="R4633" s="208">
        <f>SUM(R4634:R4686)</f>
        <v>0.059000000000000004</v>
      </c>
      <c r="S4633" s="207"/>
      <c r="T4633" s="209">
        <f>SUM(T4634:T4686)</f>
        <v>0</v>
      </c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R4633" s="210" t="s">
        <v>79</v>
      </c>
      <c r="AT4633" s="211" t="s">
        <v>68</v>
      </c>
      <c r="AU4633" s="211" t="s">
        <v>77</v>
      </c>
      <c r="AY4633" s="210" t="s">
        <v>142</v>
      </c>
      <c r="BK4633" s="212">
        <f>SUM(BK4634:BK4686)</f>
        <v>0</v>
      </c>
    </row>
    <row r="4634" s="2" customFormat="1" ht="16.5" customHeight="1">
      <c r="A4634" s="41"/>
      <c r="B4634" s="42"/>
      <c r="C4634" s="215" t="s">
        <v>5963</v>
      </c>
      <c r="D4634" s="215" t="s">
        <v>144</v>
      </c>
      <c r="E4634" s="216" t="s">
        <v>5964</v>
      </c>
      <c r="F4634" s="217" t="s">
        <v>5965</v>
      </c>
      <c r="G4634" s="218" t="s">
        <v>166</v>
      </c>
      <c r="H4634" s="219">
        <v>36</v>
      </c>
      <c r="I4634" s="220"/>
      <c r="J4634" s="221">
        <f>ROUND(I4634*H4634,2)</f>
        <v>0</v>
      </c>
      <c r="K4634" s="217" t="s">
        <v>19</v>
      </c>
      <c r="L4634" s="47"/>
      <c r="M4634" s="222" t="s">
        <v>19</v>
      </c>
      <c r="N4634" s="223" t="s">
        <v>40</v>
      </c>
      <c r="O4634" s="87"/>
      <c r="P4634" s="224">
        <f>O4634*H4634</f>
        <v>0</v>
      </c>
      <c r="Q4634" s="224">
        <v>0</v>
      </c>
      <c r="R4634" s="224">
        <f>Q4634*H4634</f>
        <v>0</v>
      </c>
      <c r="S4634" s="224">
        <v>0</v>
      </c>
      <c r="T4634" s="225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6" t="s">
        <v>248</v>
      </c>
      <c r="AT4634" s="226" t="s">
        <v>144</v>
      </c>
      <c r="AU4634" s="226" t="s">
        <v>79</v>
      </c>
      <c r="AY4634" s="20" t="s">
        <v>142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20" t="s">
        <v>77</v>
      </c>
      <c r="BK4634" s="227">
        <f>ROUND(I4634*H4634,2)</f>
        <v>0</v>
      </c>
      <c r="BL4634" s="20" t="s">
        <v>248</v>
      </c>
      <c r="BM4634" s="226" t="s">
        <v>5966</v>
      </c>
    </row>
    <row r="4635" s="13" customFormat="1">
      <c r="A4635" s="13"/>
      <c r="B4635" s="233"/>
      <c r="C4635" s="234"/>
      <c r="D4635" s="235" t="s">
        <v>153</v>
      </c>
      <c r="E4635" s="236" t="s">
        <v>19</v>
      </c>
      <c r="F4635" s="237" t="s">
        <v>5967</v>
      </c>
      <c r="G4635" s="234"/>
      <c r="H4635" s="236" t="s">
        <v>19</v>
      </c>
      <c r="I4635" s="238"/>
      <c r="J4635" s="234"/>
      <c r="K4635" s="234"/>
      <c r="L4635" s="239"/>
      <c r="M4635" s="240"/>
      <c r="N4635" s="241"/>
      <c r="O4635" s="241"/>
      <c r="P4635" s="241"/>
      <c r="Q4635" s="241"/>
      <c r="R4635" s="241"/>
      <c r="S4635" s="241"/>
      <c r="T4635" s="242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3" t="s">
        <v>153</v>
      </c>
      <c r="AU4635" s="243" t="s">
        <v>79</v>
      </c>
      <c r="AV4635" s="13" t="s">
        <v>77</v>
      </c>
      <c r="AW4635" s="13" t="s">
        <v>31</v>
      </c>
      <c r="AX4635" s="13" t="s">
        <v>69</v>
      </c>
      <c r="AY4635" s="243" t="s">
        <v>142</v>
      </c>
    </row>
    <row r="4636" s="14" customFormat="1">
      <c r="A4636" s="14"/>
      <c r="B4636" s="244"/>
      <c r="C4636" s="245"/>
      <c r="D4636" s="235" t="s">
        <v>153</v>
      </c>
      <c r="E4636" s="246" t="s">
        <v>19</v>
      </c>
      <c r="F4636" s="247" t="s">
        <v>79</v>
      </c>
      <c r="G4636" s="245"/>
      <c r="H4636" s="248">
        <v>2</v>
      </c>
      <c r="I4636" s="249"/>
      <c r="J4636" s="245"/>
      <c r="K4636" s="245"/>
      <c r="L4636" s="250"/>
      <c r="M4636" s="251"/>
      <c r="N4636" s="252"/>
      <c r="O4636" s="252"/>
      <c r="P4636" s="252"/>
      <c r="Q4636" s="252"/>
      <c r="R4636" s="252"/>
      <c r="S4636" s="252"/>
      <c r="T4636" s="253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4" t="s">
        <v>153</v>
      </c>
      <c r="AU4636" s="254" t="s">
        <v>79</v>
      </c>
      <c r="AV4636" s="14" t="s">
        <v>79</v>
      </c>
      <c r="AW4636" s="14" t="s">
        <v>31</v>
      </c>
      <c r="AX4636" s="14" t="s">
        <v>69</v>
      </c>
      <c r="AY4636" s="254" t="s">
        <v>142</v>
      </c>
    </row>
    <row r="4637" s="13" customFormat="1">
      <c r="A4637" s="13"/>
      <c r="B4637" s="233"/>
      <c r="C4637" s="234"/>
      <c r="D4637" s="235" t="s">
        <v>153</v>
      </c>
      <c r="E4637" s="236" t="s">
        <v>19</v>
      </c>
      <c r="F4637" s="237" t="s">
        <v>5968</v>
      </c>
      <c r="G4637" s="234"/>
      <c r="H4637" s="236" t="s">
        <v>19</v>
      </c>
      <c r="I4637" s="238"/>
      <c r="J4637" s="234"/>
      <c r="K4637" s="234"/>
      <c r="L4637" s="239"/>
      <c r="M4637" s="240"/>
      <c r="N4637" s="241"/>
      <c r="O4637" s="241"/>
      <c r="P4637" s="241"/>
      <c r="Q4637" s="241"/>
      <c r="R4637" s="241"/>
      <c r="S4637" s="241"/>
      <c r="T4637" s="242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3" t="s">
        <v>153</v>
      </c>
      <c r="AU4637" s="243" t="s">
        <v>79</v>
      </c>
      <c r="AV4637" s="13" t="s">
        <v>77</v>
      </c>
      <c r="AW4637" s="13" t="s">
        <v>31</v>
      </c>
      <c r="AX4637" s="13" t="s">
        <v>69</v>
      </c>
      <c r="AY4637" s="243" t="s">
        <v>142</v>
      </c>
    </row>
    <row r="4638" s="14" customFormat="1">
      <c r="A4638" s="14"/>
      <c r="B4638" s="244"/>
      <c r="C4638" s="245"/>
      <c r="D4638" s="235" t="s">
        <v>153</v>
      </c>
      <c r="E4638" s="246" t="s">
        <v>19</v>
      </c>
      <c r="F4638" s="247" t="s">
        <v>217</v>
      </c>
      <c r="G4638" s="245"/>
      <c r="H4638" s="248">
        <v>11</v>
      </c>
      <c r="I4638" s="249"/>
      <c r="J4638" s="245"/>
      <c r="K4638" s="245"/>
      <c r="L4638" s="250"/>
      <c r="M4638" s="251"/>
      <c r="N4638" s="252"/>
      <c r="O4638" s="252"/>
      <c r="P4638" s="252"/>
      <c r="Q4638" s="252"/>
      <c r="R4638" s="252"/>
      <c r="S4638" s="252"/>
      <c r="T4638" s="253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4" t="s">
        <v>153</v>
      </c>
      <c r="AU4638" s="254" t="s">
        <v>79</v>
      </c>
      <c r="AV4638" s="14" t="s">
        <v>79</v>
      </c>
      <c r="AW4638" s="14" t="s">
        <v>31</v>
      </c>
      <c r="AX4638" s="14" t="s">
        <v>69</v>
      </c>
      <c r="AY4638" s="254" t="s">
        <v>142</v>
      </c>
    </row>
    <row r="4639" s="13" customFormat="1">
      <c r="A4639" s="13"/>
      <c r="B4639" s="233"/>
      <c r="C4639" s="234"/>
      <c r="D4639" s="235" t="s">
        <v>153</v>
      </c>
      <c r="E4639" s="236" t="s">
        <v>19</v>
      </c>
      <c r="F4639" s="237" t="s">
        <v>5969</v>
      </c>
      <c r="G4639" s="234"/>
      <c r="H4639" s="236" t="s">
        <v>19</v>
      </c>
      <c r="I4639" s="238"/>
      <c r="J4639" s="234"/>
      <c r="K4639" s="234"/>
      <c r="L4639" s="239"/>
      <c r="M4639" s="240"/>
      <c r="N4639" s="241"/>
      <c r="O4639" s="241"/>
      <c r="P4639" s="241"/>
      <c r="Q4639" s="241"/>
      <c r="R4639" s="241"/>
      <c r="S4639" s="241"/>
      <c r="T4639" s="242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3" t="s">
        <v>153</v>
      </c>
      <c r="AU4639" s="243" t="s">
        <v>79</v>
      </c>
      <c r="AV4639" s="13" t="s">
        <v>77</v>
      </c>
      <c r="AW4639" s="13" t="s">
        <v>31</v>
      </c>
      <c r="AX4639" s="13" t="s">
        <v>69</v>
      </c>
      <c r="AY4639" s="243" t="s">
        <v>142</v>
      </c>
    </row>
    <row r="4640" s="14" customFormat="1">
      <c r="A4640" s="14"/>
      <c r="B4640" s="244"/>
      <c r="C4640" s="245"/>
      <c r="D4640" s="235" t="s">
        <v>153</v>
      </c>
      <c r="E4640" s="246" t="s">
        <v>19</v>
      </c>
      <c r="F4640" s="247" t="s">
        <v>77</v>
      </c>
      <c r="G4640" s="245"/>
      <c r="H4640" s="248">
        <v>1</v>
      </c>
      <c r="I4640" s="249"/>
      <c r="J4640" s="245"/>
      <c r="K4640" s="245"/>
      <c r="L4640" s="250"/>
      <c r="M4640" s="251"/>
      <c r="N4640" s="252"/>
      <c r="O4640" s="252"/>
      <c r="P4640" s="252"/>
      <c r="Q4640" s="252"/>
      <c r="R4640" s="252"/>
      <c r="S4640" s="252"/>
      <c r="T4640" s="253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4" t="s">
        <v>153</v>
      </c>
      <c r="AU4640" s="254" t="s">
        <v>79</v>
      </c>
      <c r="AV4640" s="14" t="s">
        <v>79</v>
      </c>
      <c r="AW4640" s="14" t="s">
        <v>31</v>
      </c>
      <c r="AX4640" s="14" t="s">
        <v>69</v>
      </c>
      <c r="AY4640" s="254" t="s">
        <v>142</v>
      </c>
    </row>
    <row r="4641" s="13" customFormat="1">
      <c r="A4641" s="13"/>
      <c r="B4641" s="233"/>
      <c r="C4641" s="234"/>
      <c r="D4641" s="235" t="s">
        <v>153</v>
      </c>
      <c r="E4641" s="236" t="s">
        <v>19</v>
      </c>
      <c r="F4641" s="237" t="s">
        <v>5970</v>
      </c>
      <c r="G4641" s="234"/>
      <c r="H4641" s="236" t="s">
        <v>19</v>
      </c>
      <c r="I4641" s="238"/>
      <c r="J4641" s="234"/>
      <c r="K4641" s="234"/>
      <c r="L4641" s="239"/>
      <c r="M4641" s="240"/>
      <c r="N4641" s="241"/>
      <c r="O4641" s="241"/>
      <c r="P4641" s="241"/>
      <c r="Q4641" s="241"/>
      <c r="R4641" s="241"/>
      <c r="S4641" s="241"/>
      <c r="T4641" s="242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3" t="s">
        <v>153</v>
      </c>
      <c r="AU4641" s="243" t="s">
        <v>79</v>
      </c>
      <c r="AV4641" s="13" t="s">
        <v>77</v>
      </c>
      <c r="AW4641" s="13" t="s">
        <v>31</v>
      </c>
      <c r="AX4641" s="13" t="s">
        <v>69</v>
      </c>
      <c r="AY4641" s="243" t="s">
        <v>142</v>
      </c>
    </row>
    <row r="4642" s="14" customFormat="1">
      <c r="A4642" s="14"/>
      <c r="B4642" s="244"/>
      <c r="C4642" s="245"/>
      <c r="D4642" s="235" t="s">
        <v>153</v>
      </c>
      <c r="E4642" s="246" t="s">
        <v>19</v>
      </c>
      <c r="F4642" s="247" t="s">
        <v>260</v>
      </c>
      <c r="G4642" s="245"/>
      <c r="H4642" s="248">
        <v>18</v>
      </c>
      <c r="I4642" s="249"/>
      <c r="J4642" s="245"/>
      <c r="K4642" s="245"/>
      <c r="L4642" s="250"/>
      <c r="M4642" s="251"/>
      <c r="N4642" s="252"/>
      <c r="O4642" s="252"/>
      <c r="P4642" s="252"/>
      <c r="Q4642" s="252"/>
      <c r="R4642" s="252"/>
      <c r="S4642" s="252"/>
      <c r="T4642" s="253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4" t="s">
        <v>153</v>
      </c>
      <c r="AU4642" s="254" t="s">
        <v>79</v>
      </c>
      <c r="AV4642" s="14" t="s">
        <v>79</v>
      </c>
      <c r="AW4642" s="14" t="s">
        <v>31</v>
      </c>
      <c r="AX4642" s="14" t="s">
        <v>69</v>
      </c>
      <c r="AY4642" s="254" t="s">
        <v>142</v>
      </c>
    </row>
    <row r="4643" s="13" customFormat="1">
      <c r="A4643" s="13"/>
      <c r="B4643" s="233"/>
      <c r="C4643" s="234"/>
      <c r="D4643" s="235" t="s">
        <v>153</v>
      </c>
      <c r="E4643" s="236" t="s">
        <v>19</v>
      </c>
      <c r="F4643" s="237" t="s">
        <v>5971</v>
      </c>
      <c r="G4643" s="234"/>
      <c r="H4643" s="236" t="s">
        <v>19</v>
      </c>
      <c r="I4643" s="238"/>
      <c r="J4643" s="234"/>
      <c r="K4643" s="234"/>
      <c r="L4643" s="239"/>
      <c r="M4643" s="240"/>
      <c r="N4643" s="241"/>
      <c r="O4643" s="241"/>
      <c r="P4643" s="241"/>
      <c r="Q4643" s="241"/>
      <c r="R4643" s="241"/>
      <c r="S4643" s="241"/>
      <c r="T4643" s="242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3" t="s">
        <v>153</v>
      </c>
      <c r="AU4643" s="243" t="s">
        <v>79</v>
      </c>
      <c r="AV4643" s="13" t="s">
        <v>77</v>
      </c>
      <c r="AW4643" s="13" t="s">
        <v>31</v>
      </c>
      <c r="AX4643" s="13" t="s">
        <v>69</v>
      </c>
      <c r="AY4643" s="243" t="s">
        <v>142</v>
      </c>
    </row>
    <row r="4644" s="14" customFormat="1">
      <c r="A4644" s="14"/>
      <c r="B4644" s="244"/>
      <c r="C4644" s="245"/>
      <c r="D4644" s="235" t="s">
        <v>153</v>
      </c>
      <c r="E4644" s="246" t="s">
        <v>19</v>
      </c>
      <c r="F4644" s="247" t="s">
        <v>79</v>
      </c>
      <c r="G4644" s="245"/>
      <c r="H4644" s="248">
        <v>2</v>
      </c>
      <c r="I4644" s="249"/>
      <c r="J4644" s="245"/>
      <c r="K4644" s="245"/>
      <c r="L4644" s="250"/>
      <c r="M4644" s="251"/>
      <c r="N4644" s="252"/>
      <c r="O4644" s="252"/>
      <c r="P4644" s="252"/>
      <c r="Q4644" s="252"/>
      <c r="R4644" s="252"/>
      <c r="S4644" s="252"/>
      <c r="T4644" s="253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4" t="s">
        <v>153</v>
      </c>
      <c r="AU4644" s="254" t="s">
        <v>79</v>
      </c>
      <c r="AV4644" s="14" t="s">
        <v>79</v>
      </c>
      <c r="AW4644" s="14" t="s">
        <v>31</v>
      </c>
      <c r="AX4644" s="14" t="s">
        <v>69</v>
      </c>
      <c r="AY4644" s="254" t="s">
        <v>142</v>
      </c>
    </row>
    <row r="4645" s="13" customFormat="1">
      <c r="A4645" s="13"/>
      <c r="B4645" s="233"/>
      <c r="C4645" s="234"/>
      <c r="D4645" s="235" t="s">
        <v>153</v>
      </c>
      <c r="E4645" s="236" t="s">
        <v>19</v>
      </c>
      <c r="F4645" s="237" t="s">
        <v>5972</v>
      </c>
      <c r="G4645" s="234"/>
      <c r="H4645" s="236" t="s">
        <v>19</v>
      </c>
      <c r="I4645" s="238"/>
      <c r="J4645" s="234"/>
      <c r="K4645" s="234"/>
      <c r="L4645" s="239"/>
      <c r="M4645" s="240"/>
      <c r="N4645" s="241"/>
      <c r="O4645" s="241"/>
      <c r="P4645" s="241"/>
      <c r="Q4645" s="241"/>
      <c r="R4645" s="241"/>
      <c r="S4645" s="241"/>
      <c r="T4645" s="242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3" t="s">
        <v>153</v>
      </c>
      <c r="AU4645" s="243" t="s">
        <v>79</v>
      </c>
      <c r="AV4645" s="13" t="s">
        <v>77</v>
      </c>
      <c r="AW4645" s="13" t="s">
        <v>31</v>
      </c>
      <c r="AX4645" s="13" t="s">
        <v>69</v>
      </c>
      <c r="AY4645" s="243" t="s">
        <v>142</v>
      </c>
    </row>
    <row r="4646" s="14" customFormat="1">
      <c r="A4646" s="14"/>
      <c r="B4646" s="244"/>
      <c r="C4646" s="245"/>
      <c r="D4646" s="235" t="s">
        <v>153</v>
      </c>
      <c r="E4646" s="246" t="s">
        <v>19</v>
      </c>
      <c r="F4646" s="247" t="s">
        <v>79</v>
      </c>
      <c r="G4646" s="245"/>
      <c r="H4646" s="248">
        <v>2</v>
      </c>
      <c r="I4646" s="249"/>
      <c r="J4646" s="245"/>
      <c r="K4646" s="245"/>
      <c r="L4646" s="250"/>
      <c r="M4646" s="251"/>
      <c r="N4646" s="252"/>
      <c r="O4646" s="252"/>
      <c r="P4646" s="252"/>
      <c r="Q4646" s="252"/>
      <c r="R4646" s="252"/>
      <c r="S4646" s="252"/>
      <c r="T4646" s="253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4" t="s">
        <v>153</v>
      </c>
      <c r="AU4646" s="254" t="s">
        <v>79</v>
      </c>
      <c r="AV4646" s="14" t="s">
        <v>79</v>
      </c>
      <c r="AW4646" s="14" t="s">
        <v>31</v>
      </c>
      <c r="AX4646" s="14" t="s">
        <v>69</v>
      </c>
      <c r="AY4646" s="254" t="s">
        <v>142</v>
      </c>
    </row>
    <row r="4647" s="15" customFormat="1">
      <c r="A4647" s="15"/>
      <c r="B4647" s="255"/>
      <c r="C4647" s="256"/>
      <c r="D4647" s="235" t="s">
        <v>153</v>
      </c>
      <c r="E4647" s="257" t="s">
        <v>19</v>
      </c>
      <c r="F4647" s="258" t="s">
        <v>158</v>
      </c>
      <c r="G4647" s="256"/>
      <c r="H4647" s="259">
        <v>36</v>
      </c>
      <c r="I4647" s="260"/>
      <c r="J4647" s="256"/>
      <c r="K4647" s="256"/>
      <c r="L4647" s="261"/>
      <c r="M4647" s="262"/>
      <c r="N4647" s="263"/>
      <c r="O4647" s="263"/>
      <c r="P4647" s="263"/>
      <c r="Q4647" s="263"/>
      <c r="R4647" s="263"/>
      <c r="S4647" s="263"/>
      <c r="T4647" s="264"/>
      <c r="U4647" s="15"/>
      <c r="V4647" s="15"/>
      <c r="W4647" s="15"/>
      <c r="X4647" s="15"/>
      <c r="Y4647" s="15"/>
      <c r="Z4647" s="15"/>
      <c r="AA4647" s="15"/>
      <c r="AB4647" s="15"/>
      <c r="AC4647" s="15"/>
      <c r="AD4647" s="15"/>
      <c r="AE4647" s="15"/>
      <c r="AT4647" s="265" t="s">
        <v>153</v>
      </c>
      <c r="AU4647" s="265" t="s">
        <v>79</v>
      </c>
      <c r="AV4647" s="15" t="s">
        <v>149</v>
      </c>
      <c r="AW4647" s="15" t="s">
        <v>31</v>
      </c>
      <c r="AX4647" s="15" t="s">
        <v>77</v>
      </c>
      <c r="AY4647" s="265" t="s">
        <v>142</v>
      </c>
    </row>
    <row r="4648" s="2" customFormat="1" ht="21.75" customHeight="1">
      <c r="A4648" s="41"/>
      <c r="B4648" s="42"/>
      <c r="C4648" s="277" t="s">
        <v>5973</v>
      </c>
      <c r="D4648" s="277" t="s">
        <v>275</v>
      </c>
      <c r="E4648" s="278" t="s">
        <v>5974</v>
      </c>
      <c r="F4648" s="279" t="s">
        <v>5975</v>
      </c>
      <c r="G4648" s="280" t="s">
        <v>166</v>
      </c>
      <c r="H4648" s="281">
        <v>2</v>
      </c>
      <c r="I4648" s="282"/>
      <c r="J4648" s="283">
        <f>ROUND(I4648*H4648,2)</f>
        <v>0</v>
      </c>
      <c r="K4648" s="279" t="s">
        <v>19</v>
      </c>
      <c r="L4648" s="284"/>
      <c r="M4648" s="285" t="s">
        <v>19</v>
      </c>
      <c r="N4648" s="286" t="s">
        <v>40</v>
      </c>
      <c r="O4648" s="87"/>
      <c r="P4648" s="224">
        <f>O4648*H4648</f>
        <v>0</v>
      </c>
      <c r="Q4648" s="224">
        <v>0.001</v>
      </c>
      <c r="R4648" s="224">
        <f>Q4648*H4648</f>
        <v>0.002</v>
      </c>
      <c r="S4648" s="224">
        <v>0</v>
      </c>
      <c r="T4648" s="225">
        <f>S4648*H4648</f>
        <v>0</v>
      </c>
      <c r="U4648" s="41"/>
      <c r="V4648" s="41"/>
      <c r="W4648" s="41"/>
      <c r="X4648" s="41"/>
      <c r="Y4648" s="41"/>
      <c r="Z4648" s="41"/>
      <c r="AA4648" s="41"/>
      <c r="AB4648" s="41"/>
      <c r="AC4648" s="41"/>
      <c r="AD4648" s="41"/>
      <c r="AE4648" s="41"/>
      <c r="AR4648" s="226" t="s">
        <v>349</v>
      </c>
      <c r="AT4648" s="226" t="s">
        <v>275</v>
      </c>
      <c r="AU4648" s="226" t="s">
        <v>79</v>
      </c>
      <c r="AY4648" s="20" t="s">
        <v>142</v>
      </c>
      <c r="BE4648" s="227">
        <f>IF(N4648="základní",J4648,0)</f>
        <v>0</v>
      </c>
      <c r="BF4648" s="227">
        <f>IF(N4648="snížená",J4648,0)</f>
        <v>0</v>
      </c>
      <c r="BG4648" s="227">
        <f>IF(N4648="zákl. přenesená",J4648,0)</f>
        <v>0</v>
      </c>
      <c r="BH4648" s="227">
        <f>IF(N4648="sníž. přenesená",J4648,0)</f>
        <v>0</v>
      </c>
      <c r="BI4648" s="227">
        <f>IF(N4648="nulová",J4648,0)</f>
        <v>0</v>
      </c>
      <c r="BJ4648" s="20" t="s">
        <v>77</v>
      </c>
      <c r="BK4648" s="227">
        <f>ROUND(I4648*H4648,2)</f>
        <v>0</v>
      </c>
      <c r="BL4648" s="20" t="s">
        <v>248</v>
      </c>
      <c r="BM4648" s="226" t="s">
        <v>5976</v>
      </c>
    </row>
    <row r="4649" s="13" customFormat="1">
      <c r="A4649" s="13"/>
      <c r="B4649" s="233"/>
      <c r="C4649" s="234"/>
      <c r="D4649" s="235" t="s">
        <v>153</v>
      </c>
      <c r="E4649" s="236" t="s">
        <v>19</v>
      </c>
      <c r="F4649" s="237" t="s">
        <v>5971</v>
      </c>
      <c r="G4649" s="234"/>
      <c r="H4649" s="236" t="s">
        <v>19</v>
      </c>
      <c r="I4649" s="238"/>
      <c r="J4649" s="234"/>
      <c r="K4649" s="234"/>
      <c r="L4649" s="239"/>
      <c r="M4649" s="240"/>
      <c r="N4649" s="241"/>
      <c r="O4649" s="241"/>
      <c r="P4649" s="241"/>
      <c r="Q4649" s="241"/>
      <c r="R4649" s="241"/>
      <c r="S4649" s="241"/>
      <c r="T4649" s="242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3" t="s">
        <v>153</v>
      </c>
      <c r="AU4649" s="243" t="s">
        <v>79</v>
      </c>
      <c r="AV4649" s="13" t="s">
        <v>77</v>
      </c>
      <c r="AW4649" s="13" t="s">
        <v>31</v>
      </c>
      <c r="AX4649" s="13" t="s">
        <v>69</v>
      </c>
      <c r="AY4649" s="243" t="s">
        <v>142</v>
      </c>
    </row>
    <row r="4650" s="14" customFormat="1">
      <c r="A4650" s="14"/>
      <c r="B4650" s="244"/>
      <c r="C4650" s="245"/>
      <c r="D4650" s="235" t="s">
        <v>153</v>
      </c>
      <c r="E4650" s="246" t="s">
        <v>19</v>
      </c>
      <c r="F4650" s="247" t="s">
        <v>79</v>
      </c>
      <c r="G4650" s="245"/>
      <c r="H4650" s="248">
        <v>2</v>
      </c>
      <c r="I4650" s="249"/>
      <c r="J4650" s="245"/>
      <c r="K4650" s="245"/>
      <c r="L4650" s="250"/>
      <c r="M4650" s="251"/>
      <c r="N4650" s="252"/>
      <c r="O4650" s="252"/>
      <c r="P4650" s="252"/>
      <c r="Q4650" s="252"/>
      <c r="R4650" s="252"/>
      <c r="S4650" s="252"/>
      <c r="T4650" s="253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4" t="s">
        <v>153</v>
      </c>
      <c r="AU4650" s="254" t="s">
        <v>79</v>
      </c>
      <c r="AV4650" s="14" t="s">
        <v>79</v>
      </c>
      <c r="AW4650" s="14" t="s">
        <v>31</v>
      </c>
      <c r="AX4650" s="14" t="s">
        <v>69</v>
      </c>
      <c r="AY4650" s="254" t="s">
        <v>142</v>
      </c>
    </row>
    <row r="4651" s="15" customFormat="1">
      <c r="A4651" s="15"/>
      <c r="B4651" s="255"/>
      <c r="C4651" s="256"/>
      <c r="D4651" s="235" t="s">
        <v>153</v>
      </c>
      <c r="E4651" s="257" t="s">
        <v>19</v>
      </c>
      <c r="F4651" s="258" t="s">
        <v>158</v>
      </c>
      <c r="G4651" s="256"/>
      <c r="H4651" s="259">
        <v>2</v>
      </c>
      <c r="I4651" s="260"/>
      <c r="J4651" s="256"/>
      <c r="K4651" s="256"/>
      <c r="L4651" s="261"/>
      <c r="M4651" s="262"/>
      <c r="N4651" s="263"/>
      <c r="O4651" s="263"/>
      <c r="P4651" s="263"/>
      <c r="Q4651" s="263"/>
      <c r="R4651" s="263"/>
      <c r="S4651" s="263"/>
      <c r="T4651" s="264"/>
      <c r="U4651" s="15"/>
      <c r="V4651" s="15"/>
      <c r="W4651" s="15"/>
      <c r="X4651" s="15"/>
      <c r="Y4651" s="15"/>
      <c r="Z4651" s="15"/>
      <c r="AA4651" s="15"/>
      <c r="AB4651" s="15"/>
      <c r="AC4651" s="15"/>
      <c r="AD4651" s="15"/>
      <c r="AE4651" s="15"/>
      <c r="AT4651" s="265" t="s">
        <v>153</v>
      </c>
      <c r="AU4651" s="265" t="s">
        <v>79</v>
      </c>
      <c r="AV4651" s="15" t="s">
        <v>149</v>
      </c>
      <c r="AW4651" s="15" t="s">
        <v>31</v>
      </c>
      <c r="AX4651" s="15" t="s">
        <v>77</v>
      </c>
      <c r="AY4651" s="265" t="s">
        <v>142</v>
      </c>
    </row>
    <row r="4652" s="2" customFormat="1" ht="21.75" customHeight="1">
      <c r="A4652" s="41"/>
      <c r="B4652" s="42"/>
      <c r="C4652" s="277" t="s">
        <v>5977</v>
      </c>
      <c r="D4652" s="277" t="s">
        <v>275</v>
      </c>
      <c r="E4652" s="278" t="s">
        <v>5978</v>
      </c>
      <c r="F4652" s="279" t="s">
        <v>5979</v>
      </c>
      <c r="G4652" s="280" t="s">
        <v>166</v>
      </c>
      <c r="H4652" s="281">
        <v>4</v>
      </c>
      <c r="I4652" s="282"/>
      <c r="J4652" s="283">
        <f>ROUND(I4652*H4652,2)</f>
        <v>0</v>
      </c>
      <c r="K4652" s="279" t="s">
        <v>19</v>
      </c>
      <c r="L4652" s="284"/>
      <c r="M4652" s="285" t="s">
        <v>19</v>
      </c>
      <c r="N4652" s="286" t="s">
        <v>40</v>
      </c>
      <c r="O4652" s="87"/>
      <c r="P4652" s="224">
        <f>O4652*H4652</f>
        <v>0</v>
      </c>
      <c r="Q4652" s="224">
        <v>0.001</v>
      </c>
      <c r="R4652" s="224">
        <f>Q4652*H4652</f>
        <v>0.0040000000000000001</v>
      </c>
      <c r="S4652" s="224">
        <v>0</v>
      </c>
      <c r="T4652" s="225">
        <f>S4652*H4652</f>
        <v>0</v>
      </c>
      <c r="U4652" s="41"/>
      <c r="V4652" s="41"/>
      <c r="W4652" s="41"/>
      <c r="X4652" s="41"/>
      <c r="Y4652" s="41"/>
      <c r="Z4652" s="41"/>
      <c r="AA4652" s="41"/>
      <c r="AB4652" s="41"/>
      <c r="AC4652" s="41"/>
      <c r="AD4652" s="41"/>
      <c r="AE4652" s="41"/>
      <c r="AR4652" s="226" t="s">
        <v>349</v>
      </c>
      <c r="AT4652" s="226" t="s">
        <v>275</v>
      </c>
      <c r="AU4652" s="226" t="s">
        <v>79</v>
      </c>
      <c r="AY4652" s="20" t="s">
        <v>142</v>
      </c>
      <c r="BE4652" s="227">
        <f>IF(N4652="základní",J4652,0)</f>
        <v>0</v>
      </c>
      <c r="BF4652" s="227">
        <f>IF(N4652="snížená",J4652,0)</f>
        <v>0</v>
      </c>
      <c r="BG4652" s="227">
        <f>IF(N4652="zákl. přenesená",J4652,0)</f>
        <v>0</v>
      </c>
      <c r="BH4652" s="227">
        <f>IF(N4652="sníž. přenesená",J4652,0)</f>
        <v>0</v>
      </c>
      <c r="BI4652" s="227">
        <f>IF(N4652="nulová",J4652,0)</f>
        <v>0</v>
      </c>
      <c r="BJ4652" s="20" t="s">
        <v>77</v>
      </c>
      <c r="BK4652" s="227">
        <f>ROUND(I4652*H4652,2)</f>
        <v>0</v>
      </c>
      <c r="BL4652" s="20" t="s">
        <v>248</v>
      </c>
      <c r="BM4652" s="226" t="s">
        <v>5980</v>
      </c>
    </row>
    <row r="4653" s="13" customFormat="1">
      <c r="A4653" s="13"/>
      <c r="B4653" s="233"/>
      <c r="C4653" s="234"/>
      <c r="D4653" s="235" t="s">
        <v>153</v>
      </c>
      <c r="E4653" s="236" t="s">
        <v>19</v>
      </c>
      <c r="F4653" s="237" t="s">
        <v>5967</v>
      </c>
      <c r="G4653" s="234"/>
      <c r="H4653" s="236" t="s">
        <v>19</v>
      </c>
      <c r="I4653" s="238"/>
      <c r="J4653" s="234"/>
      <c r="K4653" s="234"/>
      <c r="L4653" s="239"/>
      <c r="M4653" s="240"/>
      <c r="N4653" s="241"/>
      <c r="O4653" s="241"/>
      <c r="P4653" s="241"/>
      <c r="Q4653" s="241"/>
      <c r="R4653" s="241"/>
      <c r="S4653" s="241"/>
      <c r="T4653" s="242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3" t="s">
        <v>153</v>
      </c>
      <c r="AU4653" s="243" t="s">
        <v>79</v>
      </c>
      <c r="AV4653" s="13" t="s">
        <v>77</v>
      </c>
      <c r="AW4653" s="13" t="s">
        <v>31</v>
      </c>
      <c r="AX4653" s="13" t="s">
        <v>69</v>
      </c>
      <c r="AY4653" s="243" t="s">
        <v>142</v>
      </c>
    </row>
    <row r="4654" s="14" customFormat="1">
      <c r="A4654" s="14"/>
      <c r="B4654" s="244"/>
      <c r="C4654" s="245"/>
      <c r="D4654" s="235" t="s">
        <v>153</v>
      </c>
      <c r="E4654" s="246" t="s">
        <v>19</v>
      </c>
      <c r="F4654" s="247" t="s">
        <v>79</v>
      </c>
      <c r="G4654" s="245"/>
      <c r="H4654" s="248">
        <v>2</v>
      </c>
      <c r="I4654" s="249"/>
      <c r="J4654" s="245"/>
      <c r="K4654" s="245"/>
      <c r="L4654" s="250"/>
      <c r="M4654" s="251"/>
      <c r="N4654" s="252"/>
      <c r="O4654" s="252"/>
      <c r="P4654" s="252"/>
      <c r="Q4654" s="252"/>
      <c r="R4654" s="252"/>
      <c r="S4654" s="252"/>
      <c r="T4654" s="253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4" t="s">
        <v>153</v>
      </c>
      <c r="AU4654" s="254" t="s">
        <v>79</v>
      </c>
      <c r="AV4654" s="14" t="s">
        <v>79</v>
      </c>
      <c r="AW4654" s="14" t="s">
        <v>31</v>
      </c>
      <c r="AX4654" s="14" t="s">
        <v>69</v>
      </c>
      <c r="AY4654" s="254" t="s">
        <v>142</v>
      </c>
    </row>
    <row r="4655" s="13" customFormat="1">
      <c r="A4655" s="13"/>
      <c r="B4655" s="233"/>
      <c r="C4655" s="234"/>
      <c r="D4655" s="235" t="s">
        <v>153</v>
      </c>
      <c r="E4655" s="236" t="s">
        <v>19</v>
      </c>
      <c r="F4655" s="237" t="s">
        <v>5971</v>
      </c>
      <c r="G4655" s="234"/>
      <c r="H4655" s="236" t="s">
        <v>19</v>
      </c>
      <c r="I4655" s="238"/>
      <c r="J4655" s="234"/>
      <c r="K4655" s="234"/>
      <c r="L4655" s="239"/>
      <c r="M4655" s="240"/>
      <c r="N4655" s="241"/>
      <c r="O4655" s="241"/>
      <c r="P4655" s="241"/>
      <c r="Q4655" s="241"/>
      <c r="R4655" s="241"/>
      <c r="S4655" s="241"/>
      <c r="T4655" s="242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3" t="s">
        <v>153</v>
      </c>
      <c r="AU4655" s="243" t="s">
        <v>79</v>
      </c>
      <c r="AV4655" s="13" t="s">
        <v>77</v>
      </c>
      <c r="AW4655" s="13" t="s">
        <v>31</v>
      </c>
      <c r="AX4655" s="13" t="s">
        <v>69</v>
      </c>
      <c r="AY4655" s="243" t="s">
        <v>142</v>
      </c>
    </row>
    <row r="4656" s="14" customFormat="1">
      <c r="A4656" s="14"/>
      <c r="B4656" s="244"/>
      <c r="C4656" s="245"/>
      <c r="D4656" s="235" t="s">
        <v>153</v>
      </c>
      <c r="E4656" s="246" t="s">
        <v>19</v>
      </c>
      <c r="F4656" s="247" t="s">
        <v>79</v>
      </c>
      <c r="G4656" s="245"/>
      <c r="H4656" s="248">
        <v>2</v>
      </c>
      <c r="I4656" s="249"/>
      <c r="J4656" s="245"/>
      <c r="K4656" s="245"/>
      <c r="L4656" s="250"/>
      <c r="M4656" s="251"/>
      <c r="N4656" s="252"/>
      <c r="O4656" s="252"/>
      <c r="P4656" s="252"/>
      <c r="Q4656" s="252"/>
      <c r="R4656" s="252"/>
      <c r="S4656" s="252"/>
      <c r="T4656" s="253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4" t="s">
        <v>153</v>
      </c>
      <c r="AU4656" s="254" t="s">
        <v>79</v>
      </c>
      <c r="AV4656" s="14" t="s">
        <v>79</v>
      </c>
      <c r="AW4656" s="14" t="s">
        <v>31</v>
      </c>
      <c r="AX4656" s="14" t="s">
        <v>69</v>
      </c>
      <c r="AY4656" s="254" t="s">
        <v>142</v>
      </c>
    </row>
    <row r="4657" s="15" customFormat="1">
      <c r="A4657" s="15"/>
      <c r="B4657" s="255"/>
      <c r="C4657" s="256"/>
      <c r="D4657" s="235" t="s">
        <v>153</v>
      </c>
      <c r="E4657" s="257" t="s">
        <v>19</v>
      </c>
      <c r="F4657" s="258" t="s">
        <v>158</v>
      </c>
      <c r="G4657" s="256"/>
      <c r="H4657" s="259">
        <v>4</v>
      </c>
      <c r="I4657" s="260"/>
      <c r="J4657" s="256"/>
      <c r="K4657" s="256"/>
      <c r="L4657" s="261"/>
      <c r="M4657" s="262"/>
      <c r="N4657" s="263"/>
      <c r="O4657" s="263"/>
      <c r="P4657" s="263"/>
      <c r="Q4657" s="263"/>
      <c r="R4657" s="263"/>
      <c r="S4657" s="263"/>
      <c r="T4657" s="264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T4657" s="265" t="s">
        <v>153</v>
      </c>
      <c r="AU4657" s="265" t="s">
        <v>79</v>
      </c>
      <c r="AV4657" s="15" t="s">
        <v>149</v>
      </c>
      <c r="AW4657" s="15" t="s">
        <v>31</v>
      </c>
      <c r="AX4657" s="15" t="s">
        <v>77</v>
      </c>
      <c r="AY4657" s="265" t="s">
        <v>142</v>
      </c>
    </row>
    <row r="4658" s="2" customFormat="1" ht="21.75" customHeight="1">
      <c r="A4658" s="41"/>
      <c r="B4658" s="42"/>
      <c r="C4658" s="277" t="s">
        <v>5981</v>
      </c>
      <c r="D4658" s="277" t="s">
        <v>275</v>
      </c>
      <c r="E4658" s="278" t="s">
        <v>5982</v>
      </c>
      <c r="F4658" s="279" t="s">
        <v>5983</v>
      </c>
      <c r="G4658" s="280" t="s">
        <v>166</v>
      </c>
      <c r="H4658" s="281">
        <v>11</v>
      </c>
      <c r="I4658" s="282"/>
      <c r="J4658" s="283">
        <f>ROUND(I4658*H4658,2)</f>
        <v>0</v>
      </c>
      <c r="K4658" s="279" t="s">
        <v>19</v>
      </c>
      <c r="L4658" s="284"/>
      <c r="M4658" s="285" t="s">
        <v>19</v>
      </c>
      <c r="N4658" s="286" t="s">
        <v>40</v>
      </c>
      <c r="O4658" s="87"/>
      <c r="P4658" s="224">
        <f>O4658*H4658</f>
        <v>0</v>
      </c>
      <c r="Q4658" s="224">
        <v>0.001</v>
      </c>
      <c r="R4658" s="224">
        <f>Q4658*H4658</f>
        <v>0.010999999999999999</v>
      </c>
      <c r="S4658" s="224">
        <v>0</v>
      </c>
      <c r="T4658" s="225">
        <f>S4658*H4658</f>
        <v>0</v>
      </c>
      <c r="U4658" s="41"/>
      <c r="V4658" s="41"/>
      <c r="W4658" s="41"/>
      <c r="X4658" s="41"/>
      <c r="Y4658" s="41"/>
      <c r="Z4658" s="41"/>
      <c r="AA4658" s="41"/>
      <c r="AB4658" s="41"/>
      <c r="AC4658" s="41"/>
      <c r="AD4658" s="41"/>
      <c r="AE4658" s="41"/>
      <c r="AR4658" s="226" t="s">
        <v>349</v>
      </c>
      <c r="AT4658" s="226" t="s">
        <v>275</v>
      </c>
      <c r="AU4658" s="226" t="s">
        <v>79</v>
      </c>
      <c r="AY4658" s="20" t="s">
        <v>142</v>
      </c>
      <c r="BE4658" s="227">
        <f>IF(N4658="základní",J4658,0)</f>
        <v>0</v>
      </c>
      <c r="BF4658" s="227">
        <f>IF(N4658="snížená",J4658,0)</f>
        <v>0</v>
      </c>
      <c r="BG4658" s="227">
        <f>IF(N4658="zákl. přenesená",J4658,0)</f>
        <v>0</v>
      </c>
      <c r="BH4658" s="227">
        <f>IF(N4658="sníž. přenesená",J4658,0)</f>
        <v>0</v>
      </c>
      <c r="BI4658" s="227">
        <f>IF(N4658="nulová",J4658,0)</f>
        <v>0</v>
      </c>
      <c r="BJ4658" s="20" t="s">
        <v>77</v>
      </c>
      <c r="BK4658" s="227">
        <f>ROUND(I4658*H4658,2)</f>
        <v>0</v>
      </c>
      <c r="BL4658" s="20" t="s">
        <v>248</v>
      </c>
      <c r="BM4658" s="226" t="s">
        <v>5984</v>
      </c>
    </row>
    <row r="4659" s="13" customFormat="1">
      <c r="A4659" s="13"/>
      <c r="B4659" s="233"/>
      <c r="C4659" s="234"/>
      <c r="D4659" s="235" t="s">
        <v>153</v>
      </c>
      <c r="E4659" s="236" t="s">
        <v>19</v>
      </c>
      <c r="F4659" s="237" t="s">
        <v>5968</v>
      </c>
      <c r="G4659" s="234"/>
      <c r="H4659" s="236" t="s">
        <v>19</v>
      </c>
      <c r="I4659" s="238"/>
      <c r="J4659" s="234"/>
      <c r="K4659" s="234"/>
      <c r="L4659" s="239"/>
      <c r="M4659" s="240"/>
      <c r="N4659" s="241"/>
      <c r="O4659" s="241"/>
      <c r="P4659" s="241"/>
      <c r="Q4659" s="241"/>
      <c r="R4659" s="241"/>
      <c r="S4659" s="241"/>
      <c r="T4659" s="242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3" t="s">
        <v>153</v>
      </c>
      <c r="AU4659" s="243" t="s">
        <v>79</v>
      </c>
      <c r="AV4659" s="13" t="s">
        <v>77</v>
      </c>
      <c r="AW4659" s="13" t="s">
        <v>31</v>
      </c>
      <c r="AX4659" s="13" t="s">
        <v>69</v>
      </c>
      <c r="AY4659" s="243" t="s">
        <v>142</v>
      </c>
    </row>
    <row r="4660" s="14" customFormat="1">
      <c r="A4660" s="14"/>
      <c r="B4660" s="244"/>
      <c r="C4660" s="245"/>
      <c r="D4660" s="235" t="s">
        <v>153</v>
      </c>
      <c r="E4660" s="246" t="s">
        <v>19</v>
      </c>
      <c r="F4660" s="247" t="s">
        <v>217</v>
      </c>
      <c r="G4660" s="245"/>
      <c r="H4660" s="248">
        <v>11</v>
      </c>
      <c r="I4660" s="249"/>
      <c r="J4660" s="245"/>
      <c r="K4660" s="245"/>
      <c r="L4660" s="250"/>
      <c r="M4660" s="251"/>
      <c r="N4660" s="252"/>
      <c r="O4660" s="252"/>
      <c r="P4660" s="252"/>
      <c r="Q4660" s="252"/>
      <c r="R4660" s="252"/>
      <c r="S4660" s="252"/>
      <c r="T4660" s="253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4" t="s">
        <v>153</v>
      </c>
      <c r="AU4660" s="254" t="s">
        <v>79</v>
      </c>
      <c r="AV4660" s="14" t="s">
        <v>79</v>
      </c>
      <c r="AW4660" s="14" t="s">
        <v>31</v>
      </c>
      <c r="AX4660" s="14" t="s">
        <v>69</v>
      </c>
      <c r="AY4660" s="254" t="s">
        <v>142</v>
      </c>
    </row>
    <row r="4661" s="15" customFormat="1">
      <c r="A4661" s="15"/>
      <c r="B4661" s="255"/>
      <c r="C4661" s="256"/>
      <c r="D4661" s="235" t="s">
        <v>153</v>
      </c>
      <c r="E4661" s="257" t="s">
        <v>19</v>
      </c>
      <c r="F4661" s="258" t="s">
        <v>158</v>
      </c>
      <c r="G4661" s="256"/>
      <c r="H4661" s="259">
        <v>11</v>
      </c>
      <c r="I4661" s="260"/>
      <c r="J4661" s="256"/>
      <c r="K4661" s="256"/>
      <c r="L4661" s="261"/>
      <c r="M4661" s="262"/>
      <c r="N4661" s="263"/>
      <c r="O4661" s="263"/>
      <c r="P4661" s="263"/>
      <c r="Q4661" s="263"/>
      <c r="R4661" s="263"/>
      <c r="S4661" s="263"/>
      <c r="T4661" s="264"/>
      <c r="U4661" s="15"/>
      <c r="V4661" s="15"/>
      <c r="W4661" s="15"/>
      <c r="X4661" s="15"/>
      <c r="Y4661" s="15"/>
      <c r="Z4661" s="15"/>
      <c r="AA4661" s="15"/>
      <c r="AB4661" s="15"/>
      <c r="AC4661" s="15"/>
      <c r="AD4661" s="15"/>
      <c r="AE4661" s="15"/>
      <c r="AT4661" s="265" t="s">
        <v>153</v>
      </c>
      <c r="AU4661" s="265" t="s">
        <v>79</v>
      </c>
      <c r="AV4661" s="15" t="s">
        <v>149</v>
      </c>
      <c r="AW4661" s="15" t="s">
        <v>31</v>
      </c>
      <c r="AX4661" s="15" t="s">
        <v>77</v>
      </c>
      <c r="AY4661" s="265" t="s">
        <v>142</v>
      </c>
    </row>
    <row r="4662" s="2" customFormat="1" ht="21.75" customHeight="1">
      <c r="A4662" s="41"/>
      <c r="B4662" s="42"/>
      <c r="C4662" s="277" t="s">
        <v>5985</v>
      </c>
      <c r="D4662" s="277" t="s">
        <v>275</v>
      </c>
      <c r="E4662" s="278" t="s">
        <v>5986</v>
      </c>
      <c r="F4662" s="279" t="s">
        <v>5987</v>
      </c>
      <c r="G4662" s="280" t="s">
        <v>166</v>
      </c>
      <c r="H4662" s="281">
        <v>1</v>
      </c>
      <c r="I4662" s="282"/>
      <c r="J4662" s="283">
        <f>ROUND(I4662*H4662,2)</f>
        <v>0</v>
      </c>
      <c r="K4662" s="279" t="s">
        <v>19</v>
      </c>
      <c r="L4662" s="284"/>
      <c r="M4662" s="285" t="s">
        <v>19</v>
      </c>
      <c r="N4662" s="286" t="s">
        <v>40</v>
      </c>
      <c r="O4662" s="87"/>
      <c r="P4662" s="224">
        <f>O4662*H4662</f>
        <v>0</v>
      </c>
      <c r="Q4662" s="224">
        <v>0.001</v>
      </c>
      <c r="R4662" s="224">
        <f>Q4662*H4662</f>
        <v>0.001</v>
      </c>
      <c r="S4662" s="224">
        <v>0</v>
      </c>
      <c r="T4662" s="225">
        <f>S4662*H4662</f>
        <v>0</v>
      </c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R4662" s="226" t="s">
        <v>349</v>
      </c>
      <c r="AT4662" s="226" t="s">
        <v>275</v>
      </c>
      <c r="AU4662" s="226" t="s">
        <v>79</v>
      </c>
      <c r="AY4662" s="20" t="s">
        <v>142</v>
      </c>
      <c r="BE4662" s="227">
        <f>IF(N4662="základní",J4662,0)</f>
        <v>0</v>
      </c>
      <c r="BF4662" s="227">
        <f>IF(N4662="snížená",J4662,0)</f>
        <v>0</v>
      </c>
      <c r="BG4662" s="227">
        <f>IF(N4662="zákl. přenesená",J4662,0)</f>
        <v>0</v>
      </c>
      <c r="BH4662" s="227">
        <f>IF(N4662="sníž. přenesená",J4662,0)</f>
        <v>0</v>
      </c>
      <c r="BI4662" s="227">
        <f>IF(N4662="nulová",J4662,0)</f>
        <v>0</v>
      </c>
      <c r="BJ4662" s="20" t="s">
        <v>77</v>
      </c>
      <c r="BK4662" s="227">
        <f>ROUND(I4662*H4662,2)</f>
        <v>0</v>
      </c>
      <c r="BL4662" s="20" t="s">
        <v>248</v>
      </c>
      <c r="BM4662" s="226" t="s">
        <v>5988</v>
      </c>
    </row>
    <row r="4663" s="13" customFormat="1">
      <c r="A4663" s="13"/>
      <c r="B4663" s="233"/>
      <c r="C4663" s="234"/>
      <c r="D4663" s="235" t="s">
        <v>153</v>
      </c>
      <c r="E4663" s="236" t="s">
        <v>19</v>
      </c>
      <c r="F4663" s="237" t="s">
        <v>5969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153</v>
      </c>
      <c r="AU4663" s="243" t="s">
        <v>79</v>
      </c>
      <c r="AV4663" s="13" t="s">
        <v>77</v>
      </c>
      <c r="AW4663" s="13" t="s">
        <v>31</v>
      </c>
      <c r="AX4663" s="13" t="s">
        <v>69</v>
      </c>
      <c r="AY4663" s="243" t="s">
        <v>142</v>
      </c>
    </row>
    <row r="4664" s="14" customFormat="1">
      <c r="A4664" s="14"/>
      <c r="B4664" s="244"/>
      <c r="C4664" s="245"/>
      <c r="D4664" s="235" t="s">
        <v>153</v>
      </c>
      <c r="E4664" s="246" t="s">
        <v>19</v>
      </c>
      <c r="F4664" s="247" t="s">
        <v>77</v>
      </c>
      <c r="G4664" s="245"/>
      <c r="H4664" s="248">
        <v>1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153</v>
      </c>
      <c r="AU4664" s="254" t="s">
        <v>79</v>
      </c>
      <c r="AV4664" s="14" t="s">
        <v>79</v>
      </c>
      <c r="AW4664" s="14" t="s">
        <v>31</v>
      </c>
      <c r="AX4664" s="14" t="s">
        <v>69</v>
      </c>
      <c r="AY4664" s="254" t="s">
        <v>142</v>
      </c>
    </row>
    <row r="4665" s="15" customFormat="1">
      <c r="A4665" s="15"/>
      <c r="B4665" s="255"/>
      <c r="C4665" s="256"/>
      <c r="D4665" s="235" t="s">
        <v>153</v>
      </c>
      <c r="E4665" s="257" t="s">
        <v>19</v>
      </c>
      <c r="F4665" s="258" t="s">
        <v>158</v>
      </c>
      <c r="G4665" s="256"/>
      <c r="H4665" s="259">
        <v>1</v>
      </c>
      <c r="I4665" s="260"/>
      <c r="J4665" s="256"/>
      <c r="K4665" s="256"/>
      <c r="L4665" s="261"/>
      <c r="M4665" s="262"/>
      <c r="N4665" s="263"/>
      <c r="O4665" s="263"/>
      <c r="P4665" s="263"/>
      <c r="Q4665" s="263"/>
      <c r="R4665" s="263"/>
      <c r="S4665" s="263"/>
      <c r="T4665" s="264"/>
      <c r="U4665" s="15"/>
      <c r="V4665" s="15"/>
      <c r="W4665" s="15"/>
      <c r="X4665" s="15"/>
      <c r="Y4665" s="15"/>
      <c r="Z4665" s="15"/>
      <c r="AA4665" s="15"/>
      <c r="AB4665" s="15"/>
      <c r="AC4665" s="15"/>
      <c r="AD4665" s="15"/>
      <c r="AE4665" s="15"/>
      <c r="AT4665" s="265" t="s">
        <v>153</v>
      </c>
      <c r="AU4665" s="265" t="s">
        <v>79</v>
      </c>
      <c r="AV4665" s="15" t="s">
        <v>149</v>
      </c>
      <c r="AW4665" s="15" t="s">
        <v>31</v>
      </c>
      <c r="AX4665" s="15" t="s">
        <v>77</v>
      </c>
      <c r="AY4665" s="265" t="s">
        <v>142</v>
      </c>
    </row>
    <row r="4666" s="2" customFormat="1" ht="21.75" customHeight="1">
      <c r="A4666" s="41"/>
      <c r="B4666" s="42"/>
      <c r="C4666" s="277" t="s">
        <v>5989</v>
      </c>
      <c r="D4666" s="277" t="s">
        <v>275</v>
      </c>
      <c r="E4666" s="278" t="s">
        <v>5990</v>
      </c>
      <c r="F4666" s="279" t="s">
        <v>5991</v>
      </c>
      <c r="G4666" s="280" t="s">
        <v>166</v>
      </c>
      <c r="H4666" s="281">
        <v>18</v>
      </c>
      <c r="I4666" s="282"/>
      <c r="J4666" s="283">
        <f>ROUND(I4666*H4666,2)</f>
        <v>0</v>
      </c>
      <c r="K4666" s="279" t="s">
        <v>19</v>
      </c>
      <c r="L4666" s="284"/>
      <c r="M4666" s="285" t="s">
        <v>19</v>
      </c>
      <c r="N4666" s="286" t="s">
        <v>40</v>
      </c>
      <c r="O4666" s="87"/>
      <c r="P4666" s="224">
        <f>O4666*H4666</f>
        <v>0</v>
      </c>
      <c r="Q4666" s="224">
        <v>0.001</v>
      </c>
      <c r="R4666" s="224">
        <f>Q4666*H4666</f>
        <v>0.018000000000000002</v>
      </c>
      <c r="S4666" s="224">
        <v>0</v>
      </c>
      <c r="T4666" s="225">
        <f>S4666*H4666</f>
        <v>0</v>
      </c>
      <c r="U4666" s="41"/>
      <c r="V4666" s="41"/>
      <c r="W4666" s="41"/>
      <c r="X4666" s="41"/>
      <c r="Y4666" s="41"/>
      <c r="Z4666" s="41"/>
      <c r="AA4666" s="41"/>
      <c r="AB4666" s="41"/>
      <c r="AC4666" s="41"/>
      <c r="AD4666" s="41"/>
      <c r="AE4666" s="41"/>
      <c r="AR4666" s="226" t="s">
        <v>349</v>
      </c>
      <c r="AT4666" s="226" t="s">
        <v>275</v>
      </c>
      <c r="AU4666" s="226" t="s">
        <v>79</v>
      </c>
      <c r="AY4666" s="20" t="s">
        <v>142</v>
      </c>
      <c r="BE4666" s="227">
        <f>IF(N4666="základní",J4666,0)</f>
        <v>0</v>
      </c>
      <c r="BF4666" s="227">
        <f>IF(N4666="snížená",J4666,0)</f>
        <v>0</v>
      </c>
      <c r="BG4666" s="227">
        <f>IF(N4666="zákl. přenesená",J4666,0)</f>
        <v>0</v>
      </c>
      <c r="BH4666" s="227">
        <f>IF(N4666="sníž. přenesená",J4666,0)</f>
        <v>0</v>
      </c>
      <c r="BI4666" s="227">
        <f>IF(N4666="nulová",J4666,0)</f>
        <v>0</v>
      </c>
      <c r="BJ4666" s="20" t="s">
        <v>77</v>
      </c>
      <c r="BK4666" s="227">
        <f>ROUND(I4666*H4666,2)</f>
        <v>0</v>
      </c>
      <c r="BL4666" s="20" t="s">
        <v>248</v>
      </c>
      <c r="BM4666" s="226" t="s">
        <v>5992</v>
      </c>
    </row>
    <row r="4667" s="13" customFormat="1">
      <c r="A4667" s="13"/>
      <c r="B4667" s="233"/>
      <c r="C4667" s="234"/>
      <c r="D4667" s="235" t="s">
        <v>153</v>
      </c>
      <c r="E4667" s="236" t="s">
        <v>19</v>
      </c>
      <c r="F4667" s="237" t="s">
        <v>5970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153</v>
      </c>
      <c r="AU4667" s="243" t="s">
        <v>79</v>
      </c>
      <c r="AV4667" s="13" t="s">
        <v>77</v>
      </c>
      <c r="AW4667" s="13" t="s">
        <v>31</v>
      </c>
      <c r="AX4667" s="13" t="s">
        <v>69</v>
      </c>
      <c r="AY4667" s="243" t="s">
        <v>142</v>
      </c>
    </row>
    <row r="4668" s="14" customFormat="1">
      <c r="A4668" s="14"/>
      <c r="B4668" s="244"/>
      <c r="C4668" s="245"/>
      <c r="D4668" s="235" t="s">
        <v>153</v>
      </c>
      <c r="E4668" s="246" t="s">
        <v>19</v>
      </c>
      <c r="F4668" s="247" t="s">
        <v>260</v>
      </c>
      <c r="G4668" s="245"/>
      <c r="H4668" s="248">
        <v>18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153</v>
      </c>
      <c r="AU4668" s="254" t="s">
        <v>79</v>
      </c>
      <c r="AV4668" s="14" t="s">
        <v>79</v>
      </c>
      <c r="AW4668" s="14" t="s">
        <v>31</v>
      </c>
      <c r="AX4668" s="14" t="s">
        <v>69</v>
      </c>
      <c r="AY4668" s="254" t="s">
        <v>142</v>
      </c>
    </row>
    <row r="4669" s="15" customFormat="1">
      <c r="A4669" s="15"/>
      <c r="B4669" s="255"/>
      <c r="C4669" s="256"/>
      <c r="D4669" s="235" t="s">
        <v>153</v>
      </c>
      <c r="E4669" s="257" t="s">
        <v>19</v>
      </c>
      <c r="F4669" s="258" t="s">
        <v>158</v>
      </c>
      <c r="G4669" s="256"/>
      <c r="H4669" s="259">
        <v>18</v>
      </c>
      <c r="I4669" s="260"/>
      <c r="J4669" s="256"/>
      <c r="K4669" s="256"/>
      <c r="L4669" s="261"/>
      <c r="M4669" s="262"/>
      <c r="N4669" s="263"/>
      <c r="O4669" s="263"/>
      <c r="P4669" s="263"/>
      <c r="Q4669" s="263"/>
      <c r="R4669" s="263"/>
      <c r="S4669" s="263"/>
      <c r="T4669" s="264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T4669" s="265" t="s">
        <v>153</v>
      </c>
      <c r="AU4669" s="265" t="s">
        <v>79</v>
      </c>
      <c r="AV4669" s="15" t="s">
        <v>149</v>
      </c>
      <c r="AW4669" s="15" t="s">
        <v>31</v>
      </c>
      <c r="AX4669" s="15" t="s">
        <v>77</v>
      </c>
      <c r="AY4669" s="265" t="s">
        <v>142</v>
      </c>
    </row>
    <row r="4670" s="2" customFormat="1" ht="21.75" customHeight="1">
      <c r="A4670" s="41"/>
      <c r="B4670" s="42"/>
      <c r="C4670" s="215" t="s">
        <v>5993</v>
      </c>
      <c r="D4670" s="215" t="s">
        <v>144</v>
      </c>
      <c r="E4670" s="216" t="s">
        <v>5994</v>
      </c>
      <c r="F4670" s="217" t="s">
        <v>5995</v>
      </c>
      <c r="G4670" s="218" t="s">
        <v>166</v>
      </c>
      <c r="H4670" s="219">
        <v>23</v>
      </c>
      <c r="I4670" s="220"/>
      <c r="J4670" s="221">
        <f>ROUND(I4670*H4670,2)</f>
        <v>0</v>
      </c>
      <c r="K4670" s="217" t="s">
        <v>148</v>
      </c>
      <c r="L4670" s="47"/>
      <c r="M4670" s="222" t="s">
        <v>19</v>
      </c>
      <c r="N4670" s="223" t="s">
        <v>40</v>
      </c>
      <c r="O4670" s="87"/>
      <c r="P4670" s="224">
        <f>O4670*H4670</f>
        <v>0</v>
      </c>
      <c r="Q4670" s="224">
        <v>0</v>
      </c>
      <c r="R4670" s="224">
        <f>Q4670*H4670</f>
        <v>0</v>
      </c>
      <c r="S4670" s="224">
        <v>0</v>
      </c>
      <c r="T4670" s="225">
        <f>S4670*H4670</f>
        <v>0</v>
      </c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  <c r="AR4670" s="226" t="s">
        <v>248</v>
      </c>
      <c r="AT4670" s="226" t="s">
        <v>144</v>
      </c>
      <c r="AU4670" s="226" t="s">
        <v>79</v>
      </c>
      <c r="AY4670" s="20" t="s">
        <v>142</v>
      </c>
      <c r="BE4670" s="227">
        <f>IF(N4670="základní",J4670,0)</f>
        <v>0</v>
      </c>
      <c r="BF4670" s="227">
        <f>IF(N4670="snížená",J4670,0)</f>
        <v>0</v>
      </c>
      <c r="BG4670" s="227">
        <f>IF(N4670="zákl. přenesená",J4670,0)</f>
        <v>0</v>
      </c>
      <c r="BH4670" s="227">
        <f>IF(N4670="sníž. přenesená",J4670,0)</f>
        <v>0</v>
      </c>
      <c r="BI4670" s="227">
        <f>IF(N4670="nulová",J4670,0)</f>
        <v>0</v>
      </c>
      <c r="BJ4670" s="20" t="s">
        <v>77</v>
      </c>
      <c r="BK4670" s="227">
        <f>ROUND(I4670*H4670,2)</f>
        <v>0</v>
      </c>
      <c r="BL4670" s="20" t="s">
        <v>248</v>
      </c>
      <c r="BM4670" s="226" t="s">
        <v>5996</v>
      </c>
    </row>
    <row r="4671" s="2" customFormat="1">
      <c r="A4671" s="41"/>
      <c r="B4671" s="42"/>
      <c r="C4671" s="43"/>
      <c r="D4671" s="228" t="s">
        <v>151</v>
      </c>
      <c r="E4671" s="43"/>
      <c r="F4671" s="229" t="s">
        <v>5997</v>
      </c>
      <c r="G4671" s="43"/>
      <c r="H4671" s="43"/>
      <c r="I4671" s="230"/>
      <c r="J4671" s="43"/>
      <c r="K4671" s="43"/>
      <c r="L4671" s="47"/>
      <c r="M4671" s="231"/>
      <c r="N4671" s="232"/>
      <c r="O4671" s="87"/>
      <c r="P4671" s="87"/>
      <c r="Q4671" s="87"/>
      <c r="R4671" s="87"/>
      <c r="S4671" s="87"/>
      <c r="T4671" s="88"/>
      <c r="U4671" s="41"/>
      <c r="V4671" s="41"/>
      <c r="W4671" s="41"/>
      <c r="X4671" s="41"/>
      <c r="Y4671" s="41"/>
      <c r="Z4671" s="41"/>
      <c r="AA4671" s="41"/>
      <c r="AB4671" s="41"/>
      <c r="AC4671" s="41"/>
      <c r="AD4671" s="41"/>
      <c r="AE4671" s="41"/>
      <c r="AT4671" s="20" t="s">
        <v>151</v>
      </c>
      <c r="AU4671" s="20" t="s">
        <v>79</v>
      </c>
    </row>
    <row r="4672" s="13" customFormat="1">
      <c r="A4672" s="13"/>
      <c r="B4672" s="233"/>
      <c r="C4672" s="234"/>
      <c r="D4672" s="235" t="s">
        <v>153</v>
      </c>
      <c r="E4672" s="236" t="s">
        <v>19</v>
      </c>
      <c r="F4672" s="237" t="s">
        <v>5998</v>
      </c>
      <c r="G4672" s="234"/>
      <c r="H4672" s="236" t="s">
        <v>19</v>
      </c>
      <c r="I4672" s="238"/>
      <c r="J4672" s="234"/>
      <c r="K4672" s="234"/>
      <c r="L4672" s="239"/>
      <c r="M4672" s="240"/>
      <c r="N4672" s="241"/>
      <c r="O4672" s="241"/>
      <c r="P4672" s="241"/>
      <c r="Q4672" s="241"/>
      <c r="R4672" s="241"/>
      <c r="S4672" s="241"/>
      <c r="T4672" s="242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43" t="s">
        <v>153</v>
      </c>
      <c r="AU4672" s="243" t="s">
        <v>79</v>
      </c>
      <c r="AV4672" s="13" t="s">
        <v>77</v>
      </c>
      <c r="AW4672" s="13" t="s">
        <v>31</v>
      </c>
      <c r="AX4672" s="13" t="s">
        <v>69</v>
      </c>
      <c r="AY4672" s="243" t="s">
        <v>142</v>
      </c>
    </row>
    <row r="4673" s="14" customFormat="1">
      <c r="A4673" s="14"/>
      <c r="B4673" s="244"/>
      <c r="C4673" s="245"/>
      <c r="D4673" s="235" t="s">
        <v>153</v>
      </c>
      <c r="E4673" s="246" t="s">
        <v>19</v>
      </c>
      <c r="F4673" s="247" t="s">
        <v>287</v>
      </c>
      <c r="G4673" s="245"/>
      <c r="H4673" s="248">
        <v>22</v>
      </c>
      <c r="I4673" s="249"/>
      <c r="J4673" s="245"/>
      <c r="K4673" s="245"/>
      <c r="L4673" s="250"/>
      <c r="M4673" s="251"/>
      <c r="N4673" s="252"/>
      <c r="O4673" s="252"/>
      <c r="P4673" s="252"/>
      <c r="Q4673" s="252"/>
      <c r="R4673" s="252"/>
      <c r="S4673" s="252"/>
      <c r="T4673" s="253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4" t="s">
        <v>153</v>
      </c>
      <c r="AU4673" s="254" t="s">
        <v>79</v>
      </c>
      <c r="AV4673" s="14" t="s">
        <v>79</v>
      </c>
      <c r="AW4673" s="14" t="s">
        <v>31</v>
      </c>
      <c r="AX4673" s="14" t="s">
        <v>69</v>
      </c>
      <c r="AY4673" s="254" t="s">
        <v>142</v>
      </c>
    </row>
    <row r="4674" s="13" customFormat="1">
      <c r="A4674" s="13"/>
      <c r="B4674" s="233"/>
      <c r="C4674" s="234"/>
      <c r="D4674" s="235" t="s">
        <v>153</v>
      </c>
      <c r="E4674" s="236" t="s">
        <v>19</v>
      </c>
      <c r="F4674" s="237" t="s">
        <v>5999</v>
      </c>
      <c r="G4674" s="234"/>
      <c r="H4674" s="236" t="s">
        <v>19</v>
      </c>
      <c r="I4674" s="238"/>
      <c r="J4674" s="234"/>
      <c r="K4674" s="234"/>
      <c r="L4674" s="239"/>
      <c r="M4674" s="240"/>
      <c r="N4674" s="241"/>
      <c r="O4674" s="241"/>
      <c r="P4674" s="241"/>
      <c r="Q4674" s="241"/>
      <c r="R4674" s="241"/>
      <c r="S4674" s="241"/>
      <c r="T4674" s="242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3" t="s">
        <v>153</v>
      </c>
      <c r="AU4674" s="243" t="s">
        <v>79</v>
      </c>
      <c r="AV4674" s="13" t="s">
        <v>77</v>
      </c>
      <c r="AW4674" s="13" t="s">
        <v>31</v>
      </c>
      <c r="AX4674" s="13" t="s">
        <v>69</v>
      </c>
      <c r="AY4674" s="243" t="s">
        <v>142</v>
      </c>
    </row>
    <row r="4675" s="14" customFormat="1">
      <c r="A4675" s="14"/>
      <c r="B4675" s="244"/>
      <c r="C4675" s="245"/>
      <c r="D4675" s="235" t="s">
        <v>153</v>
      </c>
      <c r="E4675" s="246" t="s">
        <v>19</v>
      </c>
      <c r="F4675" s="247" t="s">
        <v>77</v>
      </c>
      <c r="G4675" s="245"/>
      <c r="H4675" s="248">
        <v>1</v>
      </c>
      <c r="I4675" s="249"/>
      <c r="J4675" s="245"/>
      <c r="K4675" s="245"/>
      <c r="L4675" s="250"/>
      <c r="M4675" s="251"/>
      <c r="N4675" s="252"/>
      <c r="O4675" s="252"/>
      <c r="P4675" s="252"/>
      <c r="Q4675" s="252"/>
      <c r="R4675" s="252"/>
      <c r="S4675" s="252"/>
      <c r="T4675" s="253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4" t="s">
        <v>153</v>
      </c>
      <c r="AU4675" s="254" t="s">
        <v>79</v>
      </c>
      <c r="AV4675" s="14" t="s">
        <v>79</v>
      </c>
      <c r="AW4675" s="14" t="s">
        <v>31</v>
      </c>
      <c r="AX4675" s="14" t="s">
        <v>69</v>
      </c>
      <c r="AY4675" s="254" t="s">
        <v>142</v>
      </c>
    </row>
    <row r="4676" s="15" customFormat="1">
      <c r="A4676" s="15"/>
      <c r="B4676" s="255"/>
      <c r="C4676" s="256"/>
      <c r="D4676" s="235" t="s">
        <v>153</v>
      </c>
      <c r="E4676" s="257" t="s">
        <v>19</v>
      </c>
      <c r="F4676" s="258" t="s">
        <v>158</v>
      </c>
      <c r="G4676" s="256"/>
      <c r="H4676" s="259">
        <v>23</v>
      </c>
      <c r="I4676" s="260"/>
      <c r="J4676" s="256"/>
      <c r="K4676" s="256"/>
      <c r="L4676" s="261"/>
      <c r="M4676" s="262"/>
      <c r="N4676" s="263"/>
      <c r="O4676" s="263"/>
      <c r="P4676" s="263"/>
      <c r="Q4676" s="263"/>
      <c r="R4676" s="263"/>
      <c r="S4676" s="263"/>
      <c r="T4676" s="264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5" t="s">
        <v>153</v>
      </c>
      <c r="AU4676" s="265" t="s">
        <v>79</v>
      </c>
      <c r="AV4676" s="15" t="s">
        <v>149</v>
      </c>
      <c r="AW4676" s="15" t="s">
        <v>31</v>
      </c>
      <c r="AX4676" s="15" t="s">
        <v>77</v>
      </c>
      <c r="AY4676" s="265" t="s">
        <v>142</v>
      </c>
    </row>
    <row r="4677" s="2" customFormat="1" ht="16.5" customHeight="1">
      <c r="A4677" s="41"/>
      <c r="B4677" s="42"/>
      <c r="C4677" s="277" t="s">
        <v>6000</v>
      </c>
      <c r="D4677" s="277" t="s">
        <v>275</v>
      </c>
      <c r="E4677" s="278" t="s">
        <v>6001</v>
      </c>
      <c r="F4677" s="279" t="s">
        <v>6002</v>
      </c>
      <c r="G4677" s="280" t="s">
        <v>166</v>
      </c>
      <c r="H4677" s="281">
        <v>22</v>
      </c>
      <c r="I4677" s="282"/>
      <c r="J4677" s="283">
        <f>ROUND(I4677*H4677,2)</f>
        <v>0</v>
      </c>
      <c r="K4677" s="279" t="s">
        <v>19</v>
      </c>
      <c r="L4677" s="284"/>
      <c r="M4677" s="285" t="s">
        <v>19</v>
      </c>
      <c r="N4677" s="286" t="s">
        <v>40</v>
      </c>
      <c r="O4677" s="87"/>
      <c r="P4677" s="224">
        <f>O4677*H4677</f>
        <v>0</v>
      </c>
      <c r="Q4677" s="224">
        <v>0.001</v>
      </c>
      <c r="R4677" s="224">
        <f>Q4677*H4677</f>
        <v>0.021999999999999999</v>
      </c>
      <c r="S4677" s="224">
        <v>0</v>
      </c>
      <c r="T4677" s="225">
        <f>S4677*H4677</f>
        <v>0</v>
      </c>
      <c r="U4677" s="41"/>
      <c r="V4677" s="41"/>
      <c r="W4677" s="41"/>
      <c r="X4677" s="41"/>
      <c r="Y4677" s="41"/>
      <c r="Z4677" s="41"/>
      <c r="AA4677" s="41"/>
      <c r="AB4677" s="41"/>
      <c r="AC4677" s="41"/>
      <c r="AD4677" s="41"/>
      <c r="AE4677" s="41"/>
      <c r="AR4677" s="226" t="s">
        <v>349</v>
      </c>
      <c r="AT4677" s="226" t="s">
        <v>275</v>
      </c>
      <c r="AU4677" s="226" t="s">
        <v>79</v>
      </c>
      <c r="AY4677" s="20" t="s">
        <v>142</v>
      </c>
      <c r="BE4677" s="227">
        <f>IF(N4677="základní",J4677,0)</f>
        <v>0</v>
      </c>
      <c r="BF4677" s="227">
        <f>IF(N4677="snížená",J4677,0)</f>
        <v>0</v>
      </c>
      <c r="BG4677" s="227">
        <f>IF(N4677="zákl. přenesená",J4677,0)</f>
        <v>0</v>
      </c>
      <c r="BH4677" s="227">
        <f>IF(N4677="sníž. přenesená",J4677,0)</f>
        <v>0</v>
      </c>
      <c r="BI4677" s="227">
        <f>IF(N4677="nulová",J4677,0)</f>
        <v>0</v>
      </c>
      <c r="BJ4677" s="20" t="s">
        <v>77</v>
      </c>
      <c r="BK4677" s="227">
        <f>ROUND(I4677*H4677,2)</f>
        <v>0</v>
      </c>
      <c r="BL4677" s="20" t="s">
        <v>248</v>
      </c>
      <c r="BM4677" s="226" t="s">
        <v>6003</v>
      </c>
    </row>
    <row r="4678" s="13" customFormat="1">
      <c r="A4678" s="13"/>
      <c r="B4678" s="233"/>
      <c r="C4678" s="234"/>
      <c r="D4678" s="235" t="s">
        <v>153</v>
      </c>
      <c r="E4678" s="236" t="s">
        <v>19</v>
      </c>
      <c r="F4678" s="237" t="s">
        <v>5998</v>
      </c>
      <c r="G4678" s="234"/>
      <c r="H4678" s="236" t="s">
        <v>19</v>
      </c>
      <c r="I4678" s="238"/>
      <c r="J4678" s="234"/>
      <c r="K4678" s="234"/>
      <c r="L4678" s="239"/>
      <c r="M4678" s="240"/>
      <c r="N4678" s="241"/>
      <c r="O4678" s="241"/>
      <c r="P4678" s="241"/>
      <c r="Q4678" s="241"/>
      <c r="R4678" s="241"/>
      <c r="S4678" s="241"/>
      <c r="T4678" s="242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3" t="s">
        <v>153</v>
      </c>
      <c r="AU4678" s="243" t="s">
        <v>79</v>
      </c>
      <c r="AV4678" s="13" t="s">
        <v>77</v>
      </c>
      <c r="AW4678" s="13" t="s">
        <v>31</v>
      </c>
      <c r="AX4678" s="13" t="s">
        <v>69</v>
      </c>
      <c r="AY4678" s="243" t="s">
        <v>142</v>
      </c>
    </row>
    <row r="4679" s="14" customFormat="1">
      <c r="A4679" s="14"/>
      <c r="B4679" s="244"/>
      <c r="C4679" s="245"/>
      <c r="D4679" s="235" t="s">
        <v>153</v>
      </c>
      <c r="E4679" s="246" t="s">
        <v>19</v>
      </c>
      <c r="F4679" s="247" t="s">
        <v>287</v>
      </c>
      <c r="G4679" s="245"/>
      <c r="H4679" s="248">
        <v>22</v>
      </c>
      <c r="I4679" s="249"/>
      <c r="J4679" s="245"/>
      <c r="K4679" s="245"/>
      <c r="L4679" s="250"/>
      <c r="M4679" s="251"/>
      <c r="N4679" s="252"/>
      <c r="O4679" s="252"/>
      <c r="P4679" s="252"/>
      <c r="Q4679" s="252"/>
      <c r="R4679" s="252"/>
      <c r="S4679" s="252"/>
      <c r="T4679" s="253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4" t="s">
        <v>153</v>
      </c>
      <c r="AU4679" s="254" t="s">
        <v>79</v>
      </c>
      <c r="AV4679" s="14" t="s">
        <v>79</v>
      </c>
      <c r="AW4679" s="14" t="s">
        <v>31</v>
      </c>
      <c r="AX4679" s="14" t="s">
        <v>69</v>
      </c>
      <c r="AY4679" s="254" t="s">
        <v>142</v>
      </c>
    </row>
    <row r="4680" s="15" customFormat="1">
      <c r="A4680" s="15"/>
      <c r="B4680" s="255"/>
      <c r="C4680" s="256"/>
      <c r="D4680" s="235" t="s">
        <v>153</v>
      </c>
      <c r="E4680" s="257" t="s">
        <v>19</v>
      </c>
      <c r="F4680" s="258" t="s">
        <v>158</v>
      </c>
      <c r="G4680" s="256"/>
      <c r="H4680" s="259">
        <v>22</v>
      </c>
      <c r="I4680" s="260"/>
      <c r="J4680" s="256"/>
      <c r="K4680" s="256"/>
      <c r="L4680" s="261"/>
      <c r="M4680" s="262"/>
      <c r="N4680" s="263"/>
      <c r="O4680" s="263"/>
      <c r="P4680" s="263"/>
      <c r="Q4680" s="263"/>
      <c r="R4680" s="263"/>
      <c r="S4680" s="263"/>
      <c r="T4680" s="264"/>
      <c r="U4680" s="15"/>
      <c r="V4680" s="15"/>
      <c r="W4680" s="15"/>
      <c r="X4680" s="15"/>
      <c r="Y4680" s="15"/>
      <c r="Z4680" s="15"/>
      <c r="AA4680" s="15"/>
      <c r="AB4680" s="15"/>
      <c r="AC4680" s="15"/>
      <c r="AD4680" s="15"/>
      <c r="AE4680" s="15"/>
      <c r="AT4680" s="265" t="s">
        <v>153</v>
      </c>
      <c r="AU4680" s="265" t="s">
        <v>79</v>
      </c>
      <c r="AV4680" s="15" t="s">
        <v>149</v>
      </c>
      <c r="AW4680" s="15" t="s">
        <v>31</v>
      </c>
      <c r="AX4680" s="15" t="s">
        <v>77</v>
      </c>
      <c r="AY4680" s="265" t="s">
        <v>142</v>
      </c>
    </row>
    <row r="4681" s="2" customFormat="1" ht="16.5" customHeight="1">
      <c r="A4681" s="41"/>
      <c r="B4681" s="42"/>
      <c r="C4681" s="277" t="s">
        <v>6004</v>
      </c>
      <c r="D4681" s="277" t="s">
        <v>275</v>
      </c>
      <c r="E4681" s="278" t="s">
        <v>6005</v>
      </c>
      <c r="F4681" s="279" t="s">
        <v>6002</v>
      </c>
      <c r="G4681" s="280" t="s">
        <v>166</v>
      </c>
      <c r="H4681" s="281">
        <v>1</v>
      </c>
      <c r="I4681" s="282"/>
      <c r="J4681" s="283">
        <f>ROUND(I4681*H4681,2)</f>
        <v>0</v>
      </c>
      <c r="K4681" s="279" t="s">
        <v>19</v>
      </c>
      <c r="L4681" s="284"/>
      <c r="M4681" s="285" t="s">
        <v>19</v>
      </c>
      <c r="N4681" s="286" t="s">
        <v>40</v>
      </c>
      <c r="O4681" s="87"/>
      <c r="P4681" s="224">
        <f>O4681*H4681</f>
        <v>0</v>
      </c>
      <c r="Q4681" s="224">
        <v>0.001</v>
      </c>
      <c r="R4681" s="224">
        <f>Q4681*H4681</f>
        <v>0.001</v>
      </c>
      <c r="S4681" s="224">
        <v>0</v>
      </c>
      <c r="T4681" s="225">
        <f>S4681*H4681</f>
        <v>0</v>
      </c>
      <c r="U4681" s="41"/>
      <c r="V4681" s="41"/>
      <c r="W4681" s="41"/>
      <c r="X4681" s="41"/>
      <c r="Y4681" s="41"/>
      <c r="Z4681" s="41"/>
      <c r="AA4681" s="41"/>
      <c r="AB4681" s="41"/>
      <c r="AC4681" s="41"/>
      <c r="AD4681" s="41"/>
      <c r="AE4681" s="41"/>
      <c r="AR4681" s="226" t="s">
        <v>349</v>
      </c>
      <c r="AT4681" s="226" t="s">
        <v>275</v>
      </c>
      <c r="AU4681" s="226" t="s">
        <v>79</v>
      </c>
      <c r="AY4681" s="20" t="s">
        <v>142</v>
      </c>
      <c r="BE4681" s="227">
        <f>IF(N4681="základní",J4681,0)</f>
        <v>0</v>
      </c>
      <c r="BF4681" s="227">
        <f>IF(N4681="snížená",J4681,0)</f>
        <v>0</v>
      </c>
      <c r="BG4681" s="227">
        <f>IF(N4681="zákl. přenesená",J4681,0)</f>
        <v>0</v>
      </c>
      <c r="BH4681" s="227">
        <f>IF(N4681="sníž. přenesená",J4681,0)</f>
        <v>0</v>
      </c>
      <c r="BI4681" s="227">
        <f>IF(N4681="nulová",J4681,0)</f>
        <v>0</v>
      </c>
      <c r="BJ4681" s="20" t="s">
        <v>77</v>
      </c>
      <c r="BK4681" s="227">
        <f>ROUND(I4681*H4681,2)</f>
        <v>0</v>
      </c>
      <c r="BL4681" s="20" t="s">
        <v>248</v>
      </c>
      <c r="BM4681" s="226" t="s">
        <v>6006</v>
      </c>
    </row>
    <row r="4682" s="13" customFormat="1">
      <c r="A4682" s="13"/>
      <c r="B4682" s="233"/>
      <c r="C4682" s="234"/>
      <c r="D4682" s="235" t="s">
        <v>153</v>
      </c>
      <c r="E4682" s="236" t="s">
        <v>19</v>
      </c>
      <c r="F4682" s="237" t="s">
        <v>5999</v>
      </c>
      <c r="G4682" s="234"/>
      <c r="H4682" s="236" t="s">
        <v>19</v>
      </c>
      <c r="I4682" s="238"/>
      <c r="J4682" s="234"/>
      <c r="K4682" s="234"/>
      <c r="L4682" s="239"/>
      <c r="M4682" s="240"/>
      <c r="N4682" s="241"/>
      <c r="O4682" s="241"/>
      <c r="P4682" s="241"/>
      <c r="Q4682" s="241"/>
      <c r="R4682" s="241"/>
      <c r="S4682" s="241"/>
      <c r="T4682" s="242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3" t="s">
        <v>153</v>
      </c>
      <c r="AU4682" s="243" t="s">
        <v>79</v>
      </c>
      <c r="AV4682" s="13" t="s">
        <v>77</v>
      </c>
      <c r="AW4682" s="13" t="s">
        <v>31</v>
      </c>
      <c r="AX4682" s="13" t="s">
        <v>69</v>
      </c>
      <c r="AY4682" s="243" t="s">
        <v>142</v>
      </c>
    </row>
    <row r="4683" s="14" customFormat="1">
      <c r="A4683" s="14"/>
      <c r="B4683" s="244"/>
      <c r="C4683" s="245"/>
      <c r="D4683" s="235" t="s">
        <v>153</v>
      </c>
      <c r="E4683" s="246" t="s">
        <v>19</v>
      </c>
      <c r="F4683" s="247" t="s">
        <v>77</v>
      </c>
      <c r="G4683" s="245"/>
      <c r="H4683" s="248">
        <v>1</v>
      </c>
      <c r="I4683" s="249"/>
      <c r="J4683" s="245"/>
      <c r="K4683" s="245"/>
      <c r="L4683" s="250"/>
      <c r="M4683" s="251"/>
      <c r="N4683" s="252"/>
      <c r="O4683" s="252"/>
      <c r="P4683" s="252"/>
      <c r="Q4683" s="252"/>
      <c r="R4683" s="252"/>
      <c r="S4683" s="252"/>
      <c r="T4683" s="253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4" t="s">
        <v>153</v>
      </c>
      <c r="AU4683" s="254" t="s">
        <v>79</v>
      </c>
      <c r="AV4683" s="14" t="s">
        <v>79</v>
      </c>
      <c r="AW4683" s="14" t="s">
        <v>31</v>
      </c>
      <c r="AX4683" s="14" t="s">
        <v>69</v>
      </c>
      <c r="AY4683" s="254" t="s">
        <v>142</v>
      </c>
    </row>
    <row r="4684" s="15" customFormat="1">
      <c r="A4684" s="15"/>
      <c r="B4684" s="255"/>
      <c r="C4684" s="256"/>
      <c r="D4684" s="235" t="s">
        <v>153</v>
      </c>
      <c r="E4684" s="257" t="s">
        <v>19</v>
      </c>
      <c r="F4684" s="258" t="s">
        <v>158</v>
      </c>
      <c r="G4684" s="256"/>
      <c r="H4684" s="259">
        <v>1</v>
      </c>
      <c r="I4684" s="260"/>
      <c r="J4684" s="256"/>
      <c r="K4684" s="256"/>
      <c r="L4684" s="261"/>
      <c r="M4684" s="262"/>
      <c r="N4684" s="263"/>
      <c r="O4684" s="263"/>
      <c r="P4684" s="263"/>
      <c r="Q4684" s="263"/>
      <c r="R4684" s="263"/>
      <c r="S4684" s="263"/>
      <c r="T4684" s="264"/>
      <c r="U4684" s="15"/>
      <c r="V4684" s="15"/>
      <c r="W4684" s="15"/>
      <c r="X4684" s="15"/>
      <c r="Y4684" s="15"/>
      <c r="Z4684" s="15"/>
      <c r="AA4684" s="15"/>
      <c r="AB4684" s="15"/>
      <c r="AC4684" s="15"/>
      <c r="AD4684" s="15"/>
      <c r="AE4684" s="15"/>
      <c r="AT4684" s="265" t="s">
        <v>153</v>
      </c>
      <c r="AU4684" s="265" t="s">
        <v>79</v>
      </c>
      <c r="AV4684" s="15" t="s">
        <v>149</v>
      </c>
      <c r="AW4684" s="15" t="s">
        <v>31</v>
      </c>
      <c r="AX4684" s="15" t="s">
        <v>77</v>
      </c>
      <c r="AY4684" s="265" t="s">
        <v>142</v>
      </c>
    </row>
    <row r="4685" s="2" customFormat="1" ht="24.15" customHeight="1">
      <c r="A4685" s="41"/>
      <c r="B4685" s="42"/>
      <c r="C4685" s="215" t="s">
        <v>6007</v>
      </c>
      <c r="D4685" s="215" t="s">
        <v>144</v>
      </c>
      <c r="E4685" s="216" t="s">
        <v>6008</v>
      </c>
      <c r="F4685" s="217" t="s">
        <v>6009</v>
      </c>
      <c r="G4685" s="218" t="s">
        <v>3326</v>
      </c>
      <c r="H4685" s="294"/>
      <c r="I4685" s="220"/>
      <c r="J4685" s="221">
        <f>ROUND(I4685*H4685,2)</f>
        <v>0</v>
      </c>
      <c r="K4685" s="217" t="s">
        <v>148</v>
      </c>
      <c r="L4685" s="47"/>
      <c r="M4685" s="222" t="s">
        <v>19</v>
      </c>
      <c r="N4685" s="223" t="s">
        <v>40</v>
      </c>
      <c r="O4685" s="87"/>
      <c r="P4685" s="224">
        <f>O4685*H4685</f>
        <v>0</v>
      </c>
      <c r="Q4685" s="224">
        <v>0</v>
      </c>
      <c r="R4685" s="224">
        <f>Q4685*H4685</f>
        <v>0</v>
      </c>
      <c r="S4685" s="224">
        <v>0</v>
      </c>
      <c r="T4685" s="225">
        <f>S4685*H4685</f>
        <v>0</v>
      </c>
      <c r="U4685" s="41"/>
      <c r="V4685" s="41"/>
      <c r="W4685" s="41"/>
      <c r="X4685" s="41"/>
      <c r="Y4685" s="41"/>
      <c r="Z4685" s="41"/>
      <c r="AA4685" s="41"/>
      <c r="AB4685" s="41"/>
      <c r="AC4685" s="41"/>
      <c r="AD4685" s="41"/>
      <c r="AE4685" s="41"/>
      <c r="AR4685" s="226" t="s">
        <v>248</v>
      </c>
      <c r="AT4685" s="226" t="s">
        <v>144</v>
      </c>
      <c r="AU4685" s="226" t="s">
        <v>79</v>
      </c>
      <c r="AY4685" s="20" t="s">
        <v>142</v>
      </c>
      <c r="BE4685" s="227">
        <f>IF(N4685="základní",J4685,0)</f>
        <v>0</v>
      </c>
      <c r="BF4685" s="227">
        <f>IF(N4685="snížená",J4685,0)</f>
        <v>0</v>
      </c>
      <c r="BG4685" s="227">
        <f>IF(N4685="zákl. přenesená",J4685,0)</f>
        <v>0</v>
      </c>
      <c r="BH4685" s="227">
        <f>IF(N4685="sníž. přenesená",J4685,0)</f>
        <v>0</v>
      </c>
      <c r="BI4685" s="227">
        <f>IF(N4685="nulová",J4685,0)</f>
        <v>0</v>
      </c>
      <c r="BJ4685" s="20" t="s">
        <v>77</v>
      </c>
      <c r="BK4685" s="227">
        <f>ROUND(I4685*H4685,2)</f>
        <v>0</v>
      </c>
      <c r="BL4685" s="20" t="s">
        <v>248</v>
      </c>
      <c r="BM4685" s="226" t="s">
        <v>6010</v>
      </c>
    </row>
    <row r="4686" s="2" customFormat="1">
      <c r="A4686" s="41"/>
      <c r="B4686" s="42"/>
      <c r="C4686" s="43"/>
      <c r="D4686" s="228" t="s">
        <v>151</v>
      </c>
      <c r="E4686" s="43"/>
      <c r="F4686" s="229" t="s">
        <v>6011</v>
      </c>
      <c r="G4686" s="43"/>
      <c r="H4686" s="43"/>
      <c r="I4686" s="230"/>
      <c r="J4686" s="43"/>
      <c r="K4686" s="43"/>
      <c r="L4686" s="47"/>
      <c r="M4686" s="231"/>
      <c r="N4686" s="232"/>
      <c r="O4686" s="87"/>
      <c r="P4686" s="87"/>
      <c r="Q4686" s="87"/>
      <c r="R4686" s="87"/>
      <c r="S4686" s="87"/>
      <c r="T4686" s="88"/>
      <c r="U4686" s="41"/>
      <c r="V4686" s="41"/>
      <c r="W4686" s="41"/>
      <c r="X4686" s="41"/>
      <c r="Y4686" s="41"/>
      <c r="Z4686" s="41"/>
      <c r="AA4686" s="41"/>
      <c r="AB4686" s="41"/>
      <c r="AC4686" s="41"/>
      <c r="AD4686" s="41"/>
      <c r="AE4686" s="41"/>
      <c r="AT4686" s="20" t="s">
        <v>151</v>
      </c>
      <c r="AU4686" s="20" t="s">
        <v>79</v>
      </c>
    </row>
    <row r="4687" s="12" customFormat="1" ht="25.92" customHeight="1">
      <c r="A4687" s="12"/>
      <c r="B4687" s="199"/>
      <c r="C4687" s="200"/>
      <c r="D4687" s="201" t="s">
        <v>68</v>
      </c>
      <c r="E4687" s="202" t="s">
        <v>275</v>
      </c>
      <c r="F4687" s="202" t="s">
        <v>6012</v>
      </c>
      <c r="G4687" s="200"/>
      <c r="H4687" s="200"/>
      <c r="I4687" s="203"/>
      <c r="J4687" s="204">
        <f>BK4687</f>
        <v>0</v>
      </c>
      <c r="K4687" s="200"/>
      <c r="L4687" s="205"/>
      <c r="M4687" s="206"/>
      <c r="N4687" s="207"/>
      <c r="O4687" s="207"/>
      <c r="P4687" s="208">
        <f>P4688+P4695</f>
        <v>0</v>
      </c>
      <c r="Q4687" s="207"/>
      <c r="R4687" s="208">
        <f>R4688+R4695</f>
        <v>1.6277999999999999</v>
      </c>
      <c r="S4687" s="207"/>
      <c r="T4687" s="209">
        <f>T4688+T4695</f>
        <v>11.85746</v>
      </c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R4687" s="210" t="s">
        <v>163</v>
      </c>
      <c r="AT4687" s="211" t="s">
        <v>68</v>
      </c>
      <c r="AU4687" s="211" t="s">
        <v>69</v>
      </c>
      <c r="AY4687" s="210" t="s">
        <v>142</v>
      </c>
      <c r="BK4687" s="212">
        <f>BK4688+BK4695</f>
        <v>0</v>
      </c>
    </row>
    <row r="4688" s="12" customFormat="1" ht="22.8" customHeight="1">
      <c r="A4688" s="12"/>
      <c r="B4688" s="199"/>
      <c r="C4688" s="200"/>
      <c r="D4688" s="201" t="s">
        <v>68</v>
      </c>
      <c r="E4688" s="213" t="s">
        <v>6013</v>
      </c>
      <c r="F4688" s="213" t="s">
        <v>6014</v>
      </c>
      <c r="G4688" s="200"/>
      <c r="H4688" s="200"/>
      <c r="I4688" s="203"/>
      <c r="J4688" s="214">
        <f>BK4688</f>
        <v>0</v>
      </c>
      <c r="K4688" s="200"/>
      <c r="L4688" s="205"/>
      <c r="M4688" s="206"/>
      <c r="N4688" s="207"/>
      <c r="O4688" s="207"/>
      <c r="P4688" s="208">
        <f>SUM(P4689:P4694)</f>
        <v>0</v>
      </c>
      <c r="Q4688" s="207"/>
      <c r="R4688" s="208">
        <f>SUM(R4689:R4694)</f>
        <v>0.0077999999999999996</v>
      </c>
      <c r="S4688" s="207"/>
      <c r="T4688" s="209">
        <f>SUM(T4689:T4694)</f>
        <v>0</v>
      </c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R4688" s="210" t="s">
        <v>163</v>
      </c>
      <c r="AT4688" s="211" t="s">
        <v>68</v>
      </c>
      <c r="AU4688" s="211" t="s">
        <v>77</v>
      </c>
      <c r="AY4688" s="210" t="s">
        <v>142</v>
      </c>
      <c r="BK4688" s="212">
        <f>SUM(BK4689:BK4694)</f>
        <v>0</v>
      </c>
    </row>
    <row r="4689" s="2" customFormat="1" ht="16.5" customHeight="1">
      <c r="A4689" s="41"/>
      <c r="B4689" s="42"/>
      <c r="C4689" s="215" t="s">
        <v>6015</v>
      </c>
      <c r="D4689" s="215" t="s">
        <v>144</v>
      </c>
      <c r="E4689" s="216" t="s">
        <v>6016</v>
      </c>
      <c r="F4689" s="217" t="s">
        <v>6017</v>
      </c>
      <c r="G4689" s="218" t="s">
        <v>166</v>
      </c>
      <c r="H4689" s="219">
        <v>26</v>
      </c>
      <c r="I4689" s="220"/>
      <c r="J4689" s="221">
        <f>ROUND(I4689*H4689,2)</f>
        <v>0</v>
      </c>
      <c r="K4689" s="217" t="s">
        <v>148</v>
      </c>
      <c r="L4689" s="47"/>
      <c r="M4689" s="222" t="s">
        <v>19</v>
      </c>
      <c r="N4689" s="223" t="s">
        <v>40</v>
      </c>
      <c r="O4689" s="87"/>
      <c r="P4689" s="224">
        <f>O4689*H4689</f>
        <v>0</v>
      </c>
      <c r="Q4689" s="224">
        <v>0</v>
      </c>
      <c r="R4689" s="224">
        <f>Q4689*H4689</f>
        <v>0</v>
      </c>
      <c r="S4689" s="224">
        <v>0</v>
      </c>
      <c r="T4689" s="225">
        <f>S4689*H4689</f>
        <v>0</v>
      </c>
      <c r="U4689" s="41"/>
      <c r="V4689" s="41"/>
      <c r="W4689" s="41"/>
      <c r="X4689" s="41"/>
      <c r="Y4689" s="41"/>
      <c r="Z4689" s="41"/>
      <c r="AA4689" s="41"/>
      <c r="AB4689" s="41"/>
      <c r="AC4689" s="41"/>
      <c r="AD4689" s="41"/>
      <c r="AE4689" s="41"/>
      <c r="AR4689" s="226" t="s">
        <v>1047</v>
      </c>
      <c r="AT4689" s="226" t="s">
        <v>144</v>
      </c>
      <c r="AU4689" s="226" t="s">
        <v>79</v>
      </c>
      <c r="AY4689" s="20" t="s">
        <v>142</v>
      </c>
      <c r="BE4689" s="227">
        <f>IF(N4689="základní",J4689,0)</f>
        <v>0</v>
      </c>
      <c r="BF4689" s="227">
        <f>IF(N4689="snížená",J4689,0)</f>
        <v>0</v>
      </c>
      <c r="BG4689" s="227">
        <f>IF(N4689="zákl. přenesená",J4689,0)</f>
        <v>0</v>
      </c>
      <c r="BH4689" s="227">
        <f>IF(N4689="sníž. přenesená",J4689,0)</f>
        <v>0</v>
      </c>
      <c r="BI4689" s="227">
        <f>IF(N4689="nulová",J4689,0)</f>
        <v>0</v>
      </c>
      <c r="BJ4689" s="20" t="s">
        <v>77</v>
      </c>
      <c r="BK4689" s="227">
        <f>ROUND(I4689*H4689,2)</f>
        <v>0</v>
      </c>
      <c r="BL4689" s="20" t="s">
        <v>1047</v>
      </c>
      <c r="BM4689" s="226" t="s">
        <v>6018</v>
      </c>
    </row>
    <row r="4690" s="2" customFormat="1">
      <c r="A4690" s="41"/>
      <c r="B4690" s="42"/>
      <c r="C4690" s="43"/>
      <c r="D4690" s="228" t="s">
        <v>151</v>
      </c>
      <c r="E4690" s="43"/>
      <c r="F4690" s="229" t="s">
        <v>6019</v>
      </c>
      <c r="G4690" s="43"/>
      <c r="H4690" s="43"/>
      <c r="I4690" s="230"/>
      <c r="J4690" s="43"/>
      <c r="K4690" s="43"/>
      <c r="L4690" s="47"/>
      <c r="M4690" s="231"/>
      <c r="N4690" s="232"/>
      <c r="O4690" s="87"/>
      <c r="P4690" s="87"/>
      <c r="Q4690" s="87"/>
      <c r="R4690" s="87"/>
      <c r="S4690" s="87"/>
      <c r="T4690" s="88"/>
      <c r="U4690" s="41"/>
      <c r="V4690" s="41"/>
      <c r="W4690" s="41"/>
      <c r="X4690" s="41"/>
      <c r="Y4690" s="41"/>
      <c r="Z4690" s="41"/>
      <c r="AA4690" s="41"/>
      <c r="AB4690" s="41"/>
      <c r="AC4690" s="41"/>
      <c r="AD4690" s="41"/>
      <c r="AE4690" s="41"/>
      <c r="AT4690" s="20" t="s">
        <v>151</v>
      </c>
      <c r="AU4690" s="20" t="s">
        <v>79</v>
      </c>
    </row>
    <row r="4691" s="13" customFormat="1">
      <c r="A4691" s="13"/>
      <c r="B4691" s="233"/>
      <c r="C4691" s="234"/>
      <c r="D4691" s="235" t="s">
        <v>153</v>
      </c>
      <c r="E4691" s="236" t="s">
        <v>19</v>
      </c>
      <c r="F4691" s="237" t="s">
        <v>6020</v>
      </c>
      <c r="G4691" s="234"/>
      <c r="H4691" s="236" t="s">
        <v>19</v>
      </c>
      <c r="I4691" s="238"/>
      <c r="J4691" s="234"/>
      <c r="K4691" s="234"/>
      <c r="L4691" s="239"/>
      <c r="M4691" s="240"/>
      <c r="N4691" s="241"/>
      <c r="O4691" s="241"/>
      <c r="P4691" s="241"/>
      <c r="Q4691" s="241"/>
      <c r="R4691" s="241"/>
      <c r="S4691" s="241"/>
      <c r="T4691" s="242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3" t="s">
        <v>153</v>
      </c>
      <c r="AU4691" s="243" t="s">
        <v>79</v>
      </c>
      <c r="AV4691" s="13" t="s">
        <v>77</v>
      </c>
      <c r="AW4691" s="13" t="s">
        <v>31</v>
      </c>
      <c r="AX4691" s="13" t="s">
        <v>69</v>
      </c>
      <c r="AY4691" s="243" t="s">
        <v>142</v>
      </c>
    </row>
    <row r="4692" s="14" customFormat="1">
      <c r="A4692" s="14"/>
      <c r="B4692" s="244"/>
      <c r="C4692" s="245"/>
      <c r="D4692" s="235" t="s">
        <v>153</v>
      </c>
      <c r="E4692" s="246" t="s">
        <v>19</v>
      </c>
      <c r="F4692" s="247" t="s">
        <v>315</v>
      </c>
      <c r="G4692" s="245"/>
      <c r="H4692" s="248">
        <v>26</v>
      </c>
      <c r="I4692" s="249"/>
      <c r="J4692" s="245"/>
      <c r="K4692" s="245"/>
      <c r="L4692" s="250"/>
      <c r="M4692" s="251"/>
      <c r="N4692" s="252"/>
      <c r="O4692" s="252"/>
      <c r="P4692" s="252"/>
      <c r="Q4692" s="252"/>
      <c r="R4692" s="252"/>
      <c r="S4692" s="252"/>
      <c r="T4692" s="253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54" t="s">
        <v>153</v>
      </c>
      <c r="AU4692" s="254" t="s">
        <v>79</v>
      </c>
      <c r="AV4692" s="14" t="s">
        <v>79</v>
      </c>
      <c r="AW4692" s="14" t="s">
        <v>31</v>
      </c>
      <c r="AX4692" s="14" t="s">
        <v>69</v>
      </c>
      <c r="AY4692" s="254" t="s">
        <v>142</v>
      </c>
    </row>
    <row r="4693" s="15" customFormat="1">
      <c r="A4693" s="15"/>
      <c r="B4693" s="255"/>
      <c r="C4693" s="256"/>
      <c r="D4693" s="235" t="s">
        <v>153</v>
      </c>
      <c r="E4693" s="257" t="s">
        <v>19</v>
      </c>
      <c r="F4693" s="258" t="s">
        <v>158</v>
      </c>
      <c r="G4693" s="256"/>
      <c r="H4693" s="259">
        <v>26</v>
      </c>
      <c r="I4693" s="260"/>
      <c r="J4693" s="256"/>
      <c r="K4693" s="256"/>
      <c r="L4693" s="261"/>
      <c r="M4693" s="262"/>
      <c r="N4693" s="263"/>
      <c r="O4693" s="263"/>
      <c r="P4693" s="263"/>
      <c r="Q4693" s="263"/>
      <c r="R4693" s="263"/>
      <c r="S4693" s="263"/>
      <c r="T4693" s="264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T4693" s="265" t="s">
        <v>153</v>
      </c>
      <c r="AU4693" s="265" t="s">
        <v>79</v>
      </c>
      <c r="AV4693" s="15" t="s">
        <v>149</v>
      </c>
      <c r="AW4693" s="15" t="s">
        <v>31</v>
      </c>
      <c r="AX4693" s="15" t="s">
        <v>77</v>
      </c>
      <c r="AY4693" s="265" t="s">
        <v>142</v>
      </c>
    </row>
    <row r="4694" s="2" customFormat="1" ht="16.5" customHeight="1">
      <c r="A4694" s="41"/>
      <c r="B4694" s="42"/>
      <c r="C4694" s="277" t="s">
        <v>6021</v>
      </c>
      <c r="D4694" s="277" t="s">
        <v>275</v>
      </c>
      <c r="E4694" s="278" t="s">
        <v>6022</v>
      </c>
      <c r="F4694" s="279" t="s">
        <v>6023</v>
      </c>
      <c r="G4694" s="280" t="s">
        <v>166</v>
      </c>
      <c r="H4694" s="281">
        <v>26</v>
      </c>
      <c r="I4694" s="282"/>
      <c r="J4694" s="283">
        <f>ROUND(I4694*H4694,2)</f>
        <v>0</v>
      </c>
      <c r="K4694" s="279" t="s">
        <v>19</v>
      </c>
      <c r="L4694" s="284"/>
      <c r="M4694" s="285" t="s">
        <v>19</v>
      </c>
      <c r="N4694" s="286" t="s">
        <v>40</v>
      </c>
      <c r="O4694" s="87"/>
      <c r="P4694" s="224">
        <f>O4694*H4694</f>
        <v>0</v>
      </c>
      <c r="Q4694" s="224">
        <v>0.00029999999999999997</v>
      </c>
      <c r="R4694" s="224">
        <f>Q4694*H4694</f>
        <v>0.0077999999999999996</v>
      </c>
      <c r="S4694" s="224">
        <v>0</v>
      </c>
      <c r="T4694" s="225">
        <f>S4694*H4694</f>
        <v>0</v>
      </c>
      <c r="U4694" s="41"/>
      <c r="V4694" s="41"/>
      <c r="W4694" s="41"/>
      <c r="X4694" s="41"/>
      <c r="Y4694" s="41"/>
      <c r="Z4694" s="41"/>
      <c r="AA4694" s="41"/>
      <c r="AB4694" s="41"/>
      <c r="AC4694" s="41"/>
      <c r="AD4694" s="41"/>
      <c r="AE4694" s="41"/>
      <c r="AR4694" s="226" t="s">
        <v>1634</v>
      </c>
      <c r="AT4694" s="226" t="s">
        <v>275</v>
      </c>
      <c r="AU4694" s="226" t="s">
        <v>79</v>
      </c>
      <c r="AY4694" s="20" t="s">
        <v>142</v>
      </c>
      <c r="BE4694" s="227">
        <f>IF(N4694="základní",J4694,0)</f>
        <v>0</v>
      </c>
      <c r="BF4694" s="227">
        <f>IF(N4694="snížená",J4694,0)</f>
        <v>0</v>
      </c>
      <c r="BG4694" s="227">
        <f>IF(N4694="zákl. přenesená",J4694,0)</f>
        <v>0</v>
      </c>
      <c r="BH4694" s="227">
        <f>IF(N4694="sníž. přenesená",J4694,0)</f>
        <v>0</v>
      </c>
      <c r="BI4694" s="227">
        <f>IF(N4694="nulová",J4694,0)</f>
        <v>0</v>
      </c>
      <c r="BJ4694" s="20" t="s">
        <v>77</v>
      </c>
      <c r="BK4694" s="227">
        <f>ROUND(I4694*H4694,2)</f>
        <v>0</v>
      </c>
      <c r="BL4694" s="20" t="s">
        <v>1634</v>
      </c>
      <c r="BM4694" s="226" t="s">
        <v>6024</v>
      </c>
    </row>
    <row r="4695" s="12" customFormat="1" ht="22.8" customHeight="1">
      <c r="A4695" s="12"/>
      <c r="B4695" s="199"/>
      <c r="C4695" s="200"/>
      <c r="D4695" s="201" t="s">
        <v>68</v>
      </c>
      <c r="E4695" s="213" t="s">
        <v>6025</v>
      </c>
      <c r="F4695" s="213" t="s">
        <v>6026</v>
      </c>
      <c r="G4695" s="200"/>
      <c r="H4695" s="200"/>
      <c r="I4695" s="203"/>
      <c r="J4695" s="214">
        <f>BK4695</f>
        <v>0</v>
      </c>
      <c r="K4695" s="200"/>
      <c r="L4695" s="205"/>
      <c r="M4695" s="206"/>
      <c r="N4695" s="207"/>
      <c r="O4695" s="207"/>
      <c r="P4695" s="208">
        <f>SUM(P4696:P4708)</f>
        <v>0</v>
      </c>
      <c r="Q4695" s="207"/>
      <c r="R4695" s="208">
        <f>SUM(R4696:R4708)</f>
        <v>1.6199999999999999</v>
      </c>
      <c r="S4695" s="207"/>
      <c r="T4695" s="209">
        <f>SUM(T4696:T4708)</f>
        <v>11.85746</v>
      </c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R4695" s="210" t="s">
        <v>163</v>
      </c>
      <c r="AT4695" s="211" t="s">
        <v>68</v>
      </c>
      <c r="AU4695" s="211" t="s">
        <v>77</v>
      </c>
      <c r="AY4695" s="210" t="s">
        <v>142</v>
      </c>
      <c r="BK4695" s="212">
        <f>SUM(BK4696:BK4708)</f>
        <v>0</v>
      </c>
    </row>
    <row r="4696" s="2" customFormat="1" ht="21.75" customHeight="1">
      <c r="A4696" s="41"/>
      <c r="B4696" s="42"/>
      <c r="C4696" s="215" t="s">
        <v>6027</v>
      </c>
      <c r="D4696" s="215" t="s">
        <v>144</v>
      </c>
      <c r="E4696" s="216" t="s">
        <v>6028</v>
      </c>
      <c r="F4696" s="217" t="s">
        <v>6029</v>
      </c>
      <c r="G4696" s="218" t="s">
        <v>176</v>
      </c>
      <c r="H4696" s="219">
        <v>700</v>
      </c>
      <c r="I4696" s="220"/>
      <c r="J4696" s="221">
        <f>ROUND(I4696*H4696,2)</f>
        <v>0</v>
      </c>
      <c r="K4696" s="217" t="s">
        <v>148</v>
      </c>
      <c r="L4696" s="47"/>
      <c r="M4696" s="222" t="s">
        <v>19</v>
      </c>
      <c r="N4696" s="223" t="s">
        <v>40</v>
      </c>
      <c r="O4696" s="87"/>
      <c r="P4696" s="224">
        <f>O4696*H4696</f>
        <v>0</v>
      </c>
      <c r="Q4696" s="224">
        <v>0.00059999999999999995</v>
      </c>
      <c r="R4696" s="224">
        <f>Q4696*H4696</f>
        <v>0.41999999999999998</v>
      </c>
      <c r="S4696" s="224">
        <v>0</v>
      </c>
      <c r="T4696" s="225">
        <f>S4696*H4696</f>
        <v>0</v>
      </c>
      <c r="U4696" s="41"/>
      <c r="V4696" s="41"/>
      <c r="W4696" s="41"/>
      <c r="X4696" s="41"/>
      <c r="Y4696" s="41"/>
      <c r="Z4696" s="41"/>
      <c r="AA4696" s="41"/>
      <c r="AB4696" s="41"/>
      <c r="AC4696" s="41"/>
      <c r="AD4696" s="41"/>
      <c r="AE4696" s="41"/>
      <c r="AR4696" s="226" t="s">
        <v>1047</v>
      </c>
      <c r="AT4696" s="226" t="s">
        <v>144</v>
      </c>
      <c r="AU4696" s="226" t="s">
        <v>79</v>
      </c>
      <c r="AY4696" s="20" t="s">
        <v>142</v>
      </c>
      <c r="BE4696" s="227">
        <f>IF(N4696="základní",J4696,0)</f>
        <v>0</v>
      </c>
      <c r="BF4696" s="227">
        <f>IF(N4696="snížená",J4696,0)</f>
        <v>0</v>
      </c>
      <c r="BG4696" s="227">
        <f>IF(N4696="zákl. přenesená",J4696,0)</f>
        <v>0</v>
      </c>
      <c r="BH4696" s="227">
        <f>IF(N4696="sníž. přenesená",J4696,0)</f>
        <v>0</v>
      </c>
      <c r="BI4696" s="227">
        <f>IF(N4696="nulová",J4696,0)</f>
        <v>0</v>
      </c>
      <c r="BJ4696" s="20" t="s">
        <v>77</v>
      </c>
      <c r="BK4696" s="227">
        <f>ROUND(I4696*H4696,2)</f>
        <v>0</v>
      </c>
      <c r="BL4696" s="20" t="s">
        <v>1047</v>
      </c>
      <c r="BM4696" s="226" t="s">
        <v>6030</v>
      </c>
    </row>
    <row r="4697" s="2" customFormat="1">
      <c r="A4697" s="41"/>
      <c r="B4697" s="42"/>
      <c r="C4697" s="43"/>
      <c r="D4697" s="228" t="s">
        <v>151</v>
      </c>
      <c r="E4697" s="43"/>
      <c r="F4697" s="229" t="s">
        <v>6031</v>
      </c>
      <c r="G4697" s="43"/>
      <c r="H4697" s="43"/>
      <c r="I4697" s="230"/>
      <c r="J4697" s="43"/>
      <c r="K4697" s="43"/>
      <c r="L4697" s="47"/>
      <c r="M4697" s="231"/>
      <c r="N4697" s="232"/>
      <c r="O4697" s="87"/>
      <c r="P4697" s="87"/>
      <c r="Q4697" s="87"/>
      <c r="R4697" s="87"/>
      <c r="S4697" s="87"/>
      <c r="T4697" s="88"/>
      <c r="U4697" s="41"/>
      <c r="V4697" s="41"/>
      <c r="W4697" s="41"/>
      <c r="X4697" s="41"/>
      <c r="Y4697" s="41"/>
      <c r="Z4697" s="41"/>
      <c r="AA4697" s="41"/>
      <c r="AB4697" s="41"/>
      <c r="AC4697" s="41"/>
      <c r="AD4697" s="41"/>
      <c r="AE4697" s="41"/>
      <c r="AT4697" s="20" t="s">
        <v>151</v>
      </c>
      <c r="AU4697" s="20" t="s">
        <v>79</v>
      </c>
    </row>
    <row r="4698" s="2" customFormat="1" ht="21.75" customHeight="1">
      <c r="A4698" s="41"/>
      <c r="B4698" s="42"/>
      <c r="C4698" s="215" t="s">
        <v>6032</v>
      </c>
      <c r="D4698" s="215" t="s">
        <v>144</v>
      </c>
      <c r="E4698" s="216" t="s">
        <v>6033</v>
      </c>
      <c r="F4698" s="217" t="s">
        <v>6034</v>
      </c>
      <c r="G4698" s="218" t="s">
        <v>166</v>
      </c>
      <c r="H4698" s="219">
        <v>25</v>
      </c>
      <c r="I4698" s="220"/>
      <c r="J4698" s="221">
        <f>ROUND(I4698*H4698,2)</f>
        <v>0</v>
      </c>
      <c r="K4698" s="217" t="s">
        <v>148</v>
      </c>
      <c r="L4698" s="47"/>
      <c r="M4698" s="222" t="s">
        <v>19</v>
      </c>
      <c r="N4698" s="223" t="s">
        <v>40</v>
      </c>
      <c r="O4698" s="87"/>
      <c r="P4698" s="224">
        <f>O4698*H4698</f>
        <v>0</v>
      </c>
      <c r="Q4698" s="224">
        <v>0</v>
      </c>
      <c r="R4698" s="224">
        <f>Q4698*H4698</f>
        <v>0</v>
      </c>
      <c r="S4698" s="224">
        <v>0.073999999999999996</v>
      </c>
      <c r="T4698" s="225">
        <f>S4698*H4698</f>
        <v>1.8499999999999999</v>
      </c>
      <c r="U4698" s="41"/>
      <c r="V4698" s="41"/>
      <c r="W4698" s="41"/>
      <c r="X4698" s="41"/>
      <c r="Y4698" s="41"/>
      <c r="Z4698" s="41"/>
      <c r="AA4698" s="41"/>
      <c r="AB4698" s="41"/>
      <c r="AC4698" s="41"/>
      <c r="AD4698" s="41"/>
      <c r="AE4698" s="41"/>
      <c r="AR4698" s="226" t="s">
        <v>1047</v>
      </c>
      <c r="AT4698" s="226" t="s">
        <v>144</v>
      </c>
      <c r="AU4698" s="226" t="s">
        <v>79</v>
      </c>
      <c r="AY4698" s="20" t="s">
        <v>142</v>
      </c>
      <c r="BE4698" s="227">
        <f>IF(N4698="základní",J4698,0)</f>
        <v>0</v>
      </c>
      <c r="BF4698" s="227">
        <f>IF(N4698="snížená",J4698,0)</f>
        <v>0</v>
      </c>
      <c r="BG4698" s="227">
        <f>IF(N4698="zákl. přenesená",J4698,0)</f>
        <v>0</v>
      </c>
      <c r="BH4698" s="227">
        <f>IF(N4698="sníž. přenesená",J4698,0)</f>
        <v>0</v>
      </c>
      <c r="BI4698" s="227">
        <f>IF(N4698="nulová",J4698,0)</f>
        <v>0</v>
      </c>
      <c r="BJ4698" s="20" t="s">
        <v>77</v>
      </c>
      <c r="BK4698" s="227">
        <f>ROUND(I4698*H4698,2)</f>
        <v>0</v>
      </c>
      <c r="BL4698" s="20" t="s">
        <v>1047</v>
      </c>
      <c r="BM4698" s="226" t="s">
        <v>6035</v>
      </c>
    </row>
    <row r="4699" s="2" customFormat="1">
      <c r="A4699" s="41"/>
      <c r="B4699" s="42"/>
      <c r="C4699" s="43"/>
      <c r="D4699" s="228" t="s">
        <v>151</v>
      </c>
      <c r="E4699" s="43"/>
      <c r="F4699" s="229" t="s">
        <v>6036</v>
      </c>
      <c r="G4699" s="43"/>
      <c r="H4699" s="43"/>
      <c r="I4699" s="230"/>
      <c r="J4699" s="43"/>
      <c r="K4699" s="43"/>
      <c r="L4699" s="47"/>
      <c r="M4699" s="231"/>
      <c r="N4699" s="232"/>
      <c r="O4699" s="87"/>
      <c r="P4699" s="87"/>
      <c r="Q4699" s="87"/>
      <c r="R4699" s="87"/>
      <c r="S4699" s="87"/>
      <c r="T4699" s="88"/>
      <c r="U4699" s="41"/>
      <c r="V4699" s="41"/>
      <c r="W4699" s="41"/>
      <c r="X4699" s="41"/>
      <c r="Y4699" s="41"/>
      <c r="Z4699" s="41"/>
      <c r="AA4699" s="41"/>
      <c r="AB4699" s="41"/>
      <c r="AC4699" s="41"/>
      <c r="AD4699" s="41"/>
      <c r="AE4699" s="41"/>
      <c r="AT4699" s="20" t="s">
        <v>151</v>
      </c>
      <c r="AU4699" s="20" t="s">
        <v>79</v>
      </c>
    </row>
    <row r="4700" s="2" customFormat="1" ht="21.75" customHeight="1">
      <c r="A4700" s="41"/>
      <c r="B4700" s="42"/>
      <c r="C4700" s="215" t="s">
        <v>6037</v>
      </c>
      <c r="D4700" s="215" t="s">
        <v>144</v>
      </c>
      <c r="E4700" s="216" t="s">
        <v>6038</v>
      </c>
      <c r="F4700" s="217" t="s">
        <v>6039</v>
      </c>
      <c r="G4700" s="218" t="s">
        <v>166</v>
      </c>
      <c r="H4700" s="219">
        <v>25</v>
      </c>
      <c r="I4700" s="220"/>
      <c r="J4700" s="221">
        <f>ROUND(I4700*H4700,2)</f>
        <v>0</v>
      </c>
      <c r="K4700" s="217" t="s">
        <v>148</v>
      </c>
      <c r="L4700" s="47"/>
      <c r="M4700" s="222" t="s">
        <v>19</v>
      </c>
      <c r="N4700" s="223" t="s">
        <v>40</v>
      </c>
      <c r="O4700" s="87"/>
      <c r="P4700" s="224">
        <f>O4700*H4700</f>
        <v>0</v>
      </c>
      <c r="Q4700" s="224">
        <v>0</v>
      </c>
      <c r="R4700" s="224">
        <f>Q4700*H4700</f>
        <v>0</v>
      </c>
      <c r="S4700" s="224">
        <v>0.20699999999999999</v>
      </c>
      <c r="T4700" s="225">
        <f>S4700*H4700</f>
        <v>5.1749999999999998</v>
      </c>
      <c r="U4700" s="41"/>
      <c r="V4700" s="41"/>
      <c r="W4700" s="41"/>
      <c r="X4700" s="41"/>
      <c r="Y4700" s="41"/>
      <c r="Z4700" s="41"/>
      <c r="AA4700" s="41"/>
      <c r="AB4700" s="41"/>
      <c r="AC4700" s="41"/>
      <c r="AD4700" s="41"/>
      <c r="AE4700" s="41"/>
      <c r="AR4700" s="226" t="s">
        <v>1047</v>
      </c>
      <c r="AT4700" s="226" t="s">
        <v>144</v>
      </c>
      <c r="AU4700" s="226" t="s">
        <v>79</v>
      </c>
      <c r="AY4700" s="20" t="s">
        <v>142</v>
      </c>
      <c r="BE4700" s="227">
        <f>IF(N4700="základní",J4700,0)</f>
        <v>0</v>
      </c>
      <c r="BF4700" s="227">
        <f>IF(N4700="snížená",J4700,0)</f>
        <v>0</v>
      </c>
      <c r="BG4700" s="227">
        <f>IF(N4700="zákl. přenesená",J4700,0)</f>
        <v>0</v>
      </c>
      <c r="BH4700" s="227">
        <f>IF(N4700="sníž. přenesená",J4700,0)</f>
        <v>0</v>
      </c>
      <c r="BI4700" s="227">
        <f>IF(N4700="nulová",J4700,0)</f>
        <v>0</v>
      </c>
      <c r="BJ4700" s="20" t="s">
        <v>77</v>
      </c>
      <c r="BK4700" s="227">
        <f>ROUND(I4700*H4700,2)</f>
        <v>0</v>
      </c>
      <c r="BL4700" s="20" t="s">
        <v>1047</v>
      </c>
      <c r="BM4700" s="226" t="s">
        <v>6040</v>
      </c>
    </row>
    <row r="4701" s="2" customFormat="1">
      <c r="A4701" s="41"/>
      <c r="B4701" s="42"/>
      <c r="C4701" s="43"/>
      <c r="D4701" s="228" t="s">
        <v>151</v>
      </c>
      <c r="E4701" s="43"/>
      <c r="F4701" s="229" t="s">
        <v>6041</v>
      </c>
      <c r="G4701" s="43"/>
      <c r="H4701" s="43"/>
      <c r="I4701" s="230"/>
      <c r="J4701" s="43"/>
      <c r="K4701" s="43"/>
      <c r="L4701" s="47"/>
      <c r="M4701" s="231"/>
      <c r="N4701" s="232"/>
      <c r="O4701" s="87"/>
      <c r="P4701" s="87"/>
      <c r="Q4701" s="87"/>
      <c r="R4701" s="87"/>
      <c r="S4701" s="87"/>
      <c r="T4701" s="88"/>
      <c r="U4701" s="41"/>
      <c r="V4701" s="41"/>
      <c r="W4701" s="41"/>
      <c r="X4701" s="41"/>
      <c r="Y4701" s="41"/>
      <c r="Z4701" s="41"/>
      <c r="AA4701" s="41"/>
      <c r="AB4701" s="41"/>
      <c r="AC4701" s="41"/>
      <c r="AD4701" s="41"/>
      <c r="AE4701" s="41"/>
      <c r="AT4701" s="20" t="s">
        <v>151</v>
      </c>
      <c r="AU4701" s="20" t="s">
        <v>79</v>
      </c>
    </row>
    <row r="4702" s="2" customFormat="1" ht="24.15" customHeight="1">
      <c r="A4702" s="41"/>
      <c r="B4702" s="42"/>
      <c r="C4702" s="215" t="s">
        <v>6042</v>
      </c>
      <c r="D4702" s="215" t="s">
        <v>144</v>
      </c>
      <c r="E4702" s="216" t="s">
        <v>6043</v>
      </c>
      <c r="F4702" s="217" t="s">
        <v>6044</v>
      </c>
      <c r="G4702" s="218" t="s">
        <v>201</v>
      </c>
      <c r="H4702" s="219">
        <v>0.20000000000000001</v>
      </c>
      <c r="I4702" s="220"/>
      <c r="J4702" s="221">
        <f>ROUND(I4702*H4702,2)</f>
        <v>0</v>
      </c>
      <c r="K4702" s="217" t="s">
        <v>148</v>
      </c>
      <c r="L4702" s="47"/>
      <c r="M4702" s="222" t="s">
        <v>19</v>
      </c>
      <c r="N4702" s="223" t="s">
        <v>40</v>
      </c>
      <c r="O4702" s="87"/>
      <c r="P4702" s="224">
        <f>O4702*H4702</f>
        <v>0</v>
      </c>
      <c r="Q4702" s="224">
        <v>0</v>
      </c>
      <c r="R4702" s="224">
        <f>Q4702*H4702</f>
        <v>0</v>
      </c>
      <c r="S4702" s="224">
        <v>1.8</v>
      </c>
      <c r="T4702" s="225">
        <f>S4702*H4702</f>
        <v>0.36000000000000004</v>
      </c>
      <c r="U4702" s="41"/>
      <c r="V4702" s="41"/>
      <c r="W4702" s="41"/>
      <c r="X4702" s="41"/>
      <c r="Y4702" s="41"/>
      <c r="Z4702" s="41"/>
      <c r="AA4702" s="41"/>
      <c r="AB4702" s="41"/>
      <c r="AC4702" s="41"/>
      <c r="AD4702" s="41"/>
      <c r="AE4702" s="41"/>
      <c r="AR4702" s="226" t="s">
        <v>1047</v>
      </c>
      <c r="AT4702" s="226" t="s">
        <v>144</v>
      </c>
      <c r="AU4702" s="226" t="s">
        <v>79</v>
      </c>
      <c r="AY4702" s="20" t="s">
        <v>142</v>
      </c>
      <c r="BE4702" s="227">
        <f>IF(N4702="základní",J4702,0)</f>
        <v>0</v>
      </c>
      <c r="BF4702" s="227">
        <f>IF(N4702="snížená",J4702,0)</f>
        <v>0</v>
      </c>
      <c r="BG4702" s="227">
        <f>IF(N4702="zákl. přenesená",J4702,0)</f>
        <v>0</v>
      </c>
      <c r="BH4702" s="227">
        <f>IF(N4702="sníž. přenesená",J4702,0)</f>
        <v>0</v>
      </c>
      <c r="BI4702" s="227">
        <f>IF(N4702="nulová",J4702,0)</f>
        <v>0</v>
      </c>
      <c r="BJ4702" s="20" t="s">
        <v>77</v>
      </c>
      <c r="BK4702" s="227">
        <f>ROUND(I4702*H4702,2)</f>
        <v>0</v>
      </c>
      <c r="BL4702" s="20" t="s">
        <v>1047</v>
      </c>
      <c r="BM4702" s="226" t="s">
        <v>6045</v>
      </c>
    </row>
    <row r="4703" s="2" customFormat="1">
      <c r="A4703" s="41"/>
      <c r="B4703" s="42"/>
      <c r="C4703" s="43"/>
      <c r="D4703" s="228" t="s">
        <v>151</v>
      </c>
      <c r="E4703" s="43"/>
      <c r="F4703" s="229" t="s">
        <v>6046</v>
      </c>
      <c r="G4703" s="43"/>
      <c r="H4703" s="43"/>
      <c r="I4703" s="230"/>
      <c r="J4703" s="43"/>
      <c r="K4703" s="43"/>
      <c r="L4703" s="47"/>
      <c r="M4703" s="231"/>
      <c r="N4703" s="232"/>
      <c r="O4703" s="87"/>
      <c r="P4703" s="87"/>
      <c r="Q4703" s="87"/>
      <c r="R4703" s="87"/>
      <c r="S4703" s="87"/>
      <c r="T4703" s="88"/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T4703" s="20" t="s">
        <v>151</v>
      </c>
      <c r="AU4703" s="20" t="s">
        <v>79</v>
      </c>
    </row>
    <row r="4704" s="2" customFormat="1" ht="16.5" customHeight="1">
      <c r="A4704" s="41"/>
      <c r="B4704" s="42"/>
      <c r="C4704" s="215" t="s">
        <v>6047</v>
      </c>
      <c r="D4704" s="215" t="s">
        <v>144</v>
      </c>
      <c r="E4704" s="216" t="s">
        <v>6048</v>
      </c>
      <c r="F4704" s="217" t="s">
        <v>6049</v>
      </c>
      <c r="G4704" s="218" t="s">
        <v>166</v>
      </c>
      <c r="H4704" s="219">
        <v>478</v>
      </c>
      <c r="I4704" s="220"/>
      <c r="J4704" s="221">
        <f>ROUND(I4704*H4704,2)</f>
        <v>0</v>
      </c>
      <c r="K4704" s="217" t="s">
        <v>148</v>
      </c>
      <c r="L4704" s="47"/>
      <c r="M4704" s="222" t="s">
        <v>19</v>
      </c>
      <c r="N4704" s="223" t="s">
        <v>40</v>
      </c>
      <c r="O4704" s="87"/>
      <c r="P4704" s="224">
        <f>O4704*H4704</f>
        <v>0</v>
      </c>
      <c r="Q4704" s="224">
        <v>0</v>
      </c>
      <c r="R4704" s="224">
        <f>Q4704*H4704</f>
        <v>0</v>
      </c>
      <c r="S4704" s="224">
        <v>0.00056999999999999998</v>
      </c>
      <c r="T4704" s="225">
        <f>S4704*H4704</f>
        <v>0.27245999999999998</v>
      </c>
      <c r="U4704" s="41"/>
      <c r="V4704" s="41"/>
      <c r="W4704" s="41"/>
      <c r="X4704" s="41"/>
      <c r="Y4704" s="41"/>
      <c r="Z4704" s="41"/>
      <c r="AA4704" s="41"/>
      <c r="AB4704" s="41"/>
      <c r="AC4704" s="41"/>
      <c r="AD4704" s="41"/>
      <c r="AE4704" s="41"/>
      <c r="AR4704" s="226" t="s">
        <v>1047</v>
      </c>
      <c r="AT4704" s="226" t="s">
        <v>144</v>
      </c>
      <c r="AU4704" s="226" t="s">
        <v>79</v>
      </c>
      <c r="AY4704" s="20" t="s">
        <v>142</v>
      </c>
      <c r="BE4704" s="227">
        <f>IF(N4704="základní",J4704,0)</f>
        <v>0</v>
      </c>
      <c r="BF4704" s="227">
        <f>IF(N4704="snížená",J4704,0)</f>
        <v>0</v>
      </c>
      <c r="BG4704" s="227">
        <f>IF(N4704="zákl. přenesená",J4704,0)</f>
        <v>0</v>
      </c>
      <c r="BH4704" s="227">
        <f>IF(N4704="sníž. přenesená",J4704,0)</f>
        <v>0</v>
      </c>
      <c r="BI4704" s="227">
        <f>IF(N4704="nulová",J4704,0)</f>
        <v>0</v>
      </c>
      <c r="BJ4704" s="20" t="s">
        <v>77</v>
      </c>
      <c r="BK4704" s="227">
        <f>ROUND(I4704*H4704,2)</f>
        <v>0</v>
      </c>
      <c r="BL4704" s="20" t="s">
        <v>1047</v>
      </c>
      <c r="BM4704" s="226" t="s">
        <v>6050</v>
      </c>
    </row>
    <row r="4705" s="2" customFormat="1">
      <c r="A4705" s="41"/>
      <c r="B4705" s="42"/>
      <c r="C4705" s="43"/>
      <c r="D4705" s="228" t="s">
        <v>151</v>
      </c>
      <c r="E4705" s="43"/>
      <c r="F4705" s="229" t="s">
        <v>6051</v>
      </c>
      <c r="G4705" s="43"/>
      <c r="H4705" s="43"/>
      <c r="I4705" s="230"/>
      <c r="J4705" s="43"/>
      <c r="K4705" s="43"/>
      <c r="L4705" s="47"/>
      <c r="M4705" s="231"/>
      <c r="N4705" s="232"/>
      <c r="O4705" s="87"/>
      <c r="P4705" s="87"/>
      <c r="Q4705" s="87"/>
      <c r="R4705" s="87"/>
      <c r="S4705" s="87"/>
      <c r="T4705" s="88"/>
      <c r="U4705" s="41"/>
      <c r="V4705" s="41"/>
      <c r="W4705" s="41"/>
      <c r="X4705" s="41"/>
      <c r="Y4705" s="41"/>
      <c r="Z4705" s="41"/>
      <c r="AA4705" s="41"/>
      <c r="AB4705" s="41"/>
      <c r="AC4705" s="41"/>
      <c r="AD4705" s="41"/>
      <c r="AE4705" s="41"/>
      <c r="AT4705" s="20" t="s">
        <v>151</v>
      </c>
      <c r="AU4705" s="20" t="s">
        <v>79</v>
      </c>
    </row>
    <row r="4706" s="2" customFormat="1" ht="21.75" customHeight="1">
      <c r="A4706" s="41"/>
      <c r="B4706" s="42"/>
      <c r="C4706" s="215" t="s">
        <v>6052</v>
      </c>
      <c r="D4706" s="215" t="s">
        <v>144</v>
      </c>
      <c r="E4706" s="216" t="s">
        <v>6053</v>
      </c>
      <c r="F4706" s="217" t="s">
        <v>6054</v>
      </c>
      <c r="G4706" s="218" t="s">
        <v>176</v>
      </c>
      <c r="H4706" s="219">
        <v>700</v>
      </c>
      <c r="I4706" s="220"/>
      <c r="J4706" s="221">
        <f>ROUND(I4706*H4706,2)</f>
        <v>0</v>
      </c>
      <c r="K4706" s="217" t="s">
        <v>148</v>
      </c>
      <c r="L4706" s="47"/>
      <c r="M4706" s="222" t="s">
        <v>19</v>
      </c>
      <c r="N4706" s="223" t="s">
        <v>40</v>
      </c>
      <c r="O4706" s="87"/>
      <c r="P4706" s="224">
        <f>O4706*H4706</f>
        <v>0</v>
      </c>
      <c r="Q4706" s="224">
        <v>0</v>
      </c>
      <c r="R4706" s="224">
        <f>Q4706*H4706</f>
        <v>0</v>
      </c>
      <c r="S4706" s="224">
        <v>0.0060000000000000001</v>
      </c>
      <c r="T4706" s="225">
        <f>S4706*H4706</f>
        <v>4.2000000000000002</v>
      </c>
      <c r="U4706" s="41"/>
      <c r="V4706" s="41"/>
      <c r="W4706" s="41"/>
      <c r="X4706" s="41"/>
      <c r="Y4706" s="41"/>
      <c r="Z4706" s="41"/>
      <c r="AA4706" s="41"/>
      <c r="AB4706" s="41"/>
      <c r="AC4706" s="41"/>
      <c r="AD4706" s="41"/>
      <c r="AE4706" s="41"/>
      <c r="AR4706" s="226" t="s">
        <v>1047</v>
      </c>
      <c r="AT4706" s="226" t="s">
        <v>144</v>
      </c>
      <c r="AU4706" s="226" t="s">
        <v>79</v>
      </c>
      <c r="AY4706" s="20" t="s">
        <v>142</v>
      </c>
      <c r="BE4706" s="227">
        <f>IF(N4706="základní",J4706,0)</f>
        <v>0</v>
      </c>
      <c r="BF4706" s="227">
        <f>IF(N4706="snížená",J4706,0)</f>
        <v>0</v>
      </c>
      <c r="BG4706" s="227">
        <f>IF(N4706="zákl. přenesená",J4706,0)</f>
        <v>0</v>
      </c>
      <c r="BH4706" s="227">
        <f>IF(N4706="sníž. přenesená",J4706,0)</f>
        <v>0</v>
      </c>
      <c r="BI4706" s="227">
        <f>IF(N4706="nulová",J4706,0)</f>
        <v>0</v>
      </c>
      <c r="BJ4706" s="20" t="s">
        <v>77</v>
      </c>
      <c r="BK4706" s="227">
        <f>ROUND(I4706*H4706,2)</f>
        <v>0</v>
      </c>
      <c r="BL4706" s="20" t="s">
        <v>1047</v>
      </c>
      <c r="BM4706" s="226" t="s">
        <v>6055</v>
      </c>
    </row>
    <row r="4707" s="2" customFormat="1">
      <c r="A4707" s="41"/>
      <c r="B4707" s="42"/>
      <c r="C4707" s="43"/>
      <c r="D4707" s="228" t="s">
        <v>151</v>
      </c>
      <c r="E4707" s="43"/>
      <c r="F4707" s="229" t="s">
        <v>6056</v>
      </c>
      <c r="G4707" s="43"/>
      <c r="H4707" s="43"/>
      <c r="I4707" s="230"/>
      <c r="J4707" s="43"/>
      <c r="K4707" s="43"/>
      <c r="L4707" s="47"/>
      <c r="M4707" s="231"/>
      <c r="N4707" s="232"/>
      <c r="O4707" s="87"/>
      <c r="P4707" s="87"/>
      <c r="Q4707" s="87"/>
      <c r="R4707" s="87"/>
      <c r="S4707" s="87"/>
      <c r="T4707" s="88"/>
      <c r="U4707" s="41"/>
      <c r="V4707" s="41"/>
      <c r="W4707" s="41"/>
      <c r="X4707" s="41"/>
      <c r="Y4707" s="41"/>
      <c r="Z4707" s="41"/>
      <c r="AA4707" s="41"/>
      <c r="AB4707" s="41"/>
      <c r="AC4707" s="41"/>
      <c r="AD4707" s="41"/>
      <c r="AE4707" s="41"/>
      <c r="AT4707" s="20" t="s">
        <v>151</v>
      </c>
      <c r="AU4707" s="20" t="s">
        <v>79</v>
      </c>
    </row>
    <row r="4708" s="2" customFormat="1" ht="16.5" customHeight="1">
      <c r="A4708" s="41"/>
      <c r="B4708" s="42"/>
      <c r="C4708" s="277" t="s">
        <v>6057</v>
      </c>
      <c r="D4708" s="277" t="s">
        <v>275</v>
      </c>
      <c r="E4708" s="278" t="s">
        <v>6058</v>
      </c>
      <c r="F4708" s="279" t="s">
        <v>6059</v>
      </c>
      <c r="G4708" s="280" t="s">
        <v>3810</v>
      </c>
      <c r="H4708" s="281">
        <v>1200</v>
      </c>
      <c r="I4708" s="282"/>
      <c r="J4708" s="283">
        <f>ROUND(I4708*H4708,2)</f>
        <v>0</v>
      </c>
      <c r="K4708" s="279" t="s">
        <v>148</v>
      </c>
      <c r="L4708" s="284"/>
      <c r="M4708" s="285" t="s">
        <v>19</v>
      </c>
      <c r="N4708" s="286" t="s">
        <v>40</v>
      </c>
      <c r="O4708" s="87"/>
      <c r="P4708" s="224">
        <f>O4708*H4708</f>
        <v>0</v>
      </c>
      <c r="Q4708" s="224">
        <v>0.001</v>
      </c>
      <c r="R4708" s="224">
        <f>Q4708*H4708</f>
        <v>1.2</v>
      </c>
      <c r="S4708" s="224">
        <v>0</v>
      </c>
      <c r="T4708" s="225">
        <f>S4708*H4708</f>
        <v>0</v>
      </c>
      <c r="U4708" s="41"/>
      <c r="V4708" s="41"/>
      <c r="W4708" s="41"/>
      <c r="X4708" s="41"/>
      <c r="Y4708" s="41"/>
      <c r="Z4708" s="41"/>
      <c r="AA4708" s="41"/>
      <c r="AB4708" s="41"/>
      <c r="AC4708" s="41"/>
      <c r="AD4708" s="41"/>
      <c r="AE4708" s="41"/>
      <c r="AR4708" s="226" t="s">
        <v>3001</v>
      </c>
      <c r="AT4708" s="226" t="s">
        <v>275</v>
      </c>
      <c r="AU4708" s="226" t="s">
        <v>79</v>
      </c>
      <c r="AY4708" s="20" t="s">
        <v>142</v>
      </c>
      <c r="BE4708" s="227">
        <f>IF(N4708="základní",J4708,0)</f>
        <v>0</v>
      </c>
      <c r="BF4708" s="227">
        <f>IF(N4708="snížená",J4708,0)</f>
        <v>0</v>
      </c>
      <c r="BG4708" s="227">
        <f>IF(N4708="zákl. přenesená",J4708,0)</f>
        <v>0</v>
      </c>
      <c r="BH4708" s="227">
        <f>IF(N4708="sníž. přenesená",J4708,0)</f>
        <v>0</v>
      </c>
      <c r="BI4708" s="227">
        <f>IF(N4708="nulová",J4708,0)</f>
        <v>0</v>
      </c>
      <c r="BJ4708" s="20" t="s">
        <v>77</v>
      </c>
      <c r="BK4708" s="227">
        <f>ROUND(I4708*H4708,2)</f>
        <v>0</v>
      </c>
      <c r="BL4708" s="20" t="s">
        <v>1047</v>
      </c>
      <c r="BM4708" s="226" t="s">
        <v>6060</v>
      </c>
    </row>
    <row r="4709" s="12" customFormat="1" ht="25.92" customHeight="1">
      <c r="A4709" s="12"/>
      <c r="B4709" s="199"/>
      <c r="C4709" s="200"/>
      <c r="D4709" s="201" t="s">
        <v>68</v>
      </c>
      <c r="E4709" s="202" t="s">
        <v>6061</v>
      </c>
      <c r="F4709" s="202" t="s">
        <v>1282</v>
      </c>
      <c r="G4709" s="200"/>
      <c r="H4709" s="200"/>
      <c r="I4709" s="203"/>
      <c r="J4709" s="204">
        <f>BK4709</f>
        <v>0</v>
      </c>
      <c r="K4709" s="200"/>
      <c r="L4709" s="205"/>
      <c r="M4709" s="206"/>
      <c r="N4709" s="207"/>
      <c r="O4709" s="207"/>
      <c r="P4709" s="208">
        <f>SUM(P4710:P4720)</f>
        <v>0</v>
      </c>
      <c r="Q4709" s="207"/>
      <c r="R4709" s="208">
        <f>SUM(R4710:R4720)</f>
        <v>0</v>
      </c>
      <c r="S4709" s="207"/>
      <c r="T4709" s="209">
        <f>SUM(T4710:T4720)</f>
        <v>0</v>
      </c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R4709" s="210" t="s">
        <v>149</v>
      </c>
      <c r="AT4709" s="211" t="s">
        <v>68</v>
      </c>
      <c r="AU4709" s="211" t="s">
        <v>69</v>
      </c>
      <c r="AY4709" s="210" t="s">
        <v>142</v>
      </c>
      <c r="BK4709" s="212">
        <f>SUM(BK4710:BK4720)</f>
        <v>0</v>
      </c>
    </row>
    <row r="4710" s="2" customFormat="1" ht="16.5" customHeight="1">
      <c r="A4710" s="41"/>
      <c r="B4710" s="42"/>
      <c r="C4710" s="215" t="s">
        <v>6062</v>
      </c>
      <c r="D4710" s="215" t="s">
        <v>144</v>
      </c>
      <c r="E4710" s="216" t="s">
        <v>6063</v>
      </c>
      <c r="F4710" s="217" t="s">
        <v>6064</v>
      </c>
      <c r="G4710" s="218" t="s">
        <v>655</v>
      </c>
      <c r="H4710" s="219">
        <v>1</v>
      </c>
      <c r="I4710" s="220"/>
      <c r="J4710" s="221">
        <f>ROUND(I4710*H4710,2)</f>
        <v>0</v>
      </c>
      <c r="K4710" s="217" t="s">
        <v>19</v>
      </c>
      <c r="L4710" s="47"/>
      <c r="M4710" s="222" t="s">
        <v>19</v>
      </c>
      <c r="N4710" s="223" t="s">
        <v>40</v>
      </c>
      <c r="O4710" s="87"/>
      <c r="P4710" s="224">
        <f>O4710*H4710</f>
        <v>0</v>
      </c>
      <c r="Q4710" s="224">
        <v>0</v>
      </c>
      <c r="R4710" s="224">
        <f>Q4710*H4710</f>
        <v>0</v>
      </c>
      <c r="S4710" s="224">
        <v>0</v>
      </c>
      <c r="T4710" s="225">
        <f>S4710*H4710</f>
        <v>0</v>
      </c>
      <c r="U4710" s="41"/>
      <c r="V4710" s="41"/>
      <c r="W4710" s="41"/>
      <c r="X4710" s="41"/>
      <c r="Y4710" s="41"/>
      <c r="Z4710" s="41"/>
      <c r="AA4710" s="41"/>
      <c r="AB4710" s="41"/>
      <c r="AC4710" s="41"/>
      <c r="AD4710" s="41"/>
      <c r="AE4710" s="41"/>
      <c r="AR4710" s="226" t="s">
        <v>3989</v>
      </c>
      <c r="AT4710" s="226" t="s">
        <v>144</v>
      </c>
      <c r="AU4710" s="226" t="s">
        <v>77</v>
      </c>
      <c r="AY4710" s="20" t="s">
        <v>142</v>
      </c>
      <c r="BE4710" s="227">
        <f>IF(N4710="základní",J4710,0)</f>
        <v>0</v>
      </c>
      <c r="BF4710" s="227">
        <f>IF(N4710="snížená",J4710,0)</f>
        <v>0</v>
      </c>
      <c r="BG4710" s="227">
        <f>IF(N4710="zákl. přenesená",J4710,0)</f>
        <v>0</v>
      </c>
      <c r="BH4710" s="227">
        <f>IF(N4710="sníž. přenesená",J4710,0)</f>
        <v>0</v>
      </c>
      <c r="BI4710" s="227">
        <f>IF(N4710="nulová",J4710,0)</f>
        <v>0</v>
      </c>
      <c r="BJ4710" s="20" t="s">
        <v>77</v>
      </c>
      <c r="BK4710" s="227">
        <f>ROUND(I4710*H4710,2)</f>
        <v>0</v>
      </c>
      <c r="BL4710" s="20" t="s">
        <v>3989</v>
      </c>
      <c r="BM4710" s="226" t="s">
        <v>6065</v>
      </c>
    </row>
    <row r="4711" s="2" customFormat="1" ht="16.5" customHeight="1">
      <c r="A4711" s="41"/>
      <c r="B4711" s="42"/>
      <c r="C4711" s="215" t="s">
        <v>6066</v>
      </c>
      <c r="D4711" s="215" t="s">
        <v>144</v>
      </c>
      <c r="E4711" s="216" t="s">
        <v>6067</v>
      </c>
      <c r="F4711" s="217" t="s">
        <v>6068</v>
      </c>
      <c r="G4711" s="218" t="s">
        <v>655</v>
      </c>
      <c r="H4711" s="219">
        <v>1</v>
      </c>
      <c r="I4711" s="220"/>
      <c r="J4711" s="221">
        <f>ROUND(I4711*H4711,2)</f>
        <v>0</v>
      </c>
      <c r="K4711" s="217" t="s">
        <v>19</v>
      </c>
      <c r="L4711" s="47"/>
      <c r="M4711" s="222" t="s">
        <v>19</v>
      </c>
      <c r="N4711" s="223" t="s">
        <v>40</v>
      </c>
      <c r="O4711" s="87"/>
      <c r="P4711" s="224">
        <f>O4711*H4711</f>
        <v>0</v>
      </c>
      <c r="Q4711" s="224">
        <v>0</v>
      </c>
      <c r="R4711" s="224">
        <f>Q4711*H4711</f>
        <v>0</v>
      </c>
      <c r="S4711" s="224">
        <v>0</v>
      </c>
      <c r="T4711" s="225">
        <f>S4711*H4711</f>
        <v>0</v>
      </c>
      <c r="U4711" s="41"/>
      <c r="V4711" s="41"/>
      <c r="W4711" s="41"/>
      <c r="X4711" s="41"/>
      <c r="Y4711" s="41"/>
      <c r="Z4711" s="41"/>
      <c r="AA4711" s="41"/>
      <c r="AB4711" s="41"/>
      <c r="AC4711" s="41"/>
      <c r="AD4711" s="41"/>
      <c r="AE4711" s="41"/>
      <c r="AR4711" s="226" t="s">
        <v>3989</v>
      </c>
      <c r="AT4711" s="226" t="s">
        <v>144</v>
      </c>
      <c r="AU4711" s="226" t="s">
        <v>77</v>
      </c>
      <c r="AY4711" s="20" t="s">
        <v>142</v>
      </c>
      <c r="BE4711" s="227">
        <f>IF(N4711="základní",J4711,0)</f>
        <v>0</v>
      </c>
      <c r="BF4711" s="227">
        <f>IF(N4711="snížená",J4711,0)</f>
        <v>0</v>
      </c>
      <c r="BG4711" s="227">
        <f>IF(N4711="zákl. přenesená",J4711,0)</f>
        <v>0</v>
      </c>
      <c r="BH4711" s="227">
        <f>IF(N4711="sníž. přenesená",J4711,0)</f>
        <v>0</v>
      </c>
      <c r="BI4711" s="227">
        <f>IF(N4711="nulová",J4711,0)</f>
        <v>0</v>
      </c>
      <c r="BJ4711" s="20" t="s">
        <v>77</v>
      </c>
      <c r="BK4711" s="227">
        <f>ROUND(I4711*H4711,2)</f>
        <v>0</v>
      </c>
      <c r="BL4711" s="20" t="s">
        <v>3989</v>
      </c>
      <c r="BM4711" s="226" t="s">
        <v>6069</v>
      </c>
    </row>
    <row r="4712" s="2" customFormat="1" ht="16.5" customHeight="1">
      <c r="A4712" s="41"/>
      <c r="B4712" s="42"/>
      <c r="C4712" s="215" t="s">
        <v>6070</v>
      </c>
      <c r="D4712" s="215" t="s">
        <v>144</v>
      </c>
      <c r="E4712" s="216" t="s">
        <v>6071</v>
      </c>
      <c r="F4712" s="217" t="s">
        <v>6072</v>
      </c>
      <c r="G4712" s="218" t="s">
        <v>1284</v>
      </c>
      <c r="H4712" s="219">
        <v>1</v>
      </c>
      <c r="I4712" s="220"/>
      <c r="J4712" s="221">
        <f>ROUND(I4712*H4712,2)</f>
        <v>0</v>
      </c>
      <c r="K4712" s="217" t="s">
        <v>19</v>
      </c>
      <c r="L4712" s="47"/>
      <c r="M4712" s="222" t="s">
        <v>19</v>
      </c>
      <c r="N4712" s="223" t="s">
        <v>40</v>
      </c>
      <c r="O4712" s="87"/>
      <c r="P4712" s="224">
        <f>O4712*H4712</f>
        <v>0</v>
      </c>
      <c r="Q4712" s="224">
        <v>0</v>
      </c>
      <c r="R4712" s="224">
        <f>Q4712*H4712</f>
        <v>0</v>
      </c>
      <c r="S4712" s="224">
        <v>0</v>
      </c>
      <c r="T4712" s="225">
        <f>S4712*H4712</f>
        <v>0</v>
      </c>
      <c r="U4712" s="41"/>
      <c r="V4712" s="41"/>
      <c r="W4712" s="41"/>
      <c r="X4712" s="41"/>
      <c r="Y4712" s="41"/>
      <c r="Z4712" s="41"/>
      <c r="AA4712" s="41"/>
      <c r="AB4712" s="41"/>
      <c r="AC4712" s="41"/>
      <c r="AD4712" s="41"/>
      <c r="AE4712" s="41"/>
      <c r="AR4712" s="226" t="s">
        <v>248</v>
      </c>
      <c r="AT4712" s="226" t="s">
        <v>144</v>
      </c>
      <c r="AU4712" s="226" t="s">
        <v>77</v>
      </c>
      <c r="AY4712" s="20" t="s">
        <v>142</v>
      </c>
      <c r="BE4712" s="227">
        <f>IF(N4712="základní",J4712,0)</f>
        <v>0</v>
      </c>
      <c r="BF4712" s="227">
        <f>IF(N4712="snížená",J4712,0)</f>
        <v>0</v>
      </c>
      <c r="BG4712" s="227">
        <f>IF(N4712="zákl. přenesená",J4712,0)</f>
        <v>0</v>
      </c>
      <c r="BH4712" s="227">
        <f>IF(N4712="sníž. přenesená",J4712,0)</f>
        <v>0</v>
      </c>
      <c r="BI4712" s="227">
        <f>IF(N4712="nulová",J4712,0)</f>
        <v>0</v>
      </c>
      <c r="BJ4712" s="20" t="s">
        <v>77</v>
      </c>
      <c r="BK4712" s="227">
        <f>ROUND(I4712*H4712,2)</f>
        <v>0</v>
      </c>
      <c r="BL4712" s="20" t="s">
        <v>248</v>
      </c>
      <c r="BM4712" s="226" t="s">
        <v>6073</v>
      </c>
    </row>
    <row r="4713" s="2" customFormat="1">
      <c r="A4713" s="41"/>
      <c r="B4713" s="42"/>
      <c r="C4713" s="43"/>
      <c r="D4713" s="235" t="s">
        <v>3370</v>
      </c>
      <c r="E4713" s="43"/>
      <c r="F4713" s="295" t="s">
        <v>6074</v>
      </c>
      <c r="G4713" s="43"/>
      <c r="H4713" s="43"/>
      <c r="I4713" s="230"/>
      <c r="J4713" s="43"/>
      <c r="K4713" s="43"/>
      <c r="L4713" s="47"/>
      <c r="M4713" s="231"/>
      <c r="N4713" s="232"/>
      <c r="O4713" s="87"/>
      <c r="P4713" s="87"/>
      <c r="Q4713" s="87"/>
      <c r="R4713" s="87"/>
      <c r="S4713" s="87"/>
      <c r="T4713" s="88"/>
      <c r="U4713" s="41"/>
      <c r="V4713" s="41"/>
      <c r="W4713" s="41"/>
      <c r="X4713" s="41"/>
      <c r="Y4713" s="41"/>
      <c r="Z4713" s="41"/>
      <c r="AA4713" s="41"/>
      <c r="AB4713" s="41"/>
      <c r="AC4713" s="41"/>
      <c r="AD4713" s="41"/>
      <c r="AE4713" s="41"/>
      <c r="AT4713" s="20" t="s">
        <v>3370</v>
      </c>
      <c r="AU4713" s="20" t="s">
        <v>77</v>
      </c>
    </row>
    <row r="4714" s="2" customFormat="1" ht="16.5" customHeight="1">
      <c r="A4714" s="41"/>
      <c r="B4714" s="42"/>
      <c r="C4714" s="215" t="s">
        <v>6075</v>
      </c>
      <c r="D4714" s="215" t="s">
        <v>144</v>
      </c>
      <c r="E4714" s="216" t="s">
        <v>6076</v>
      </c>
      <c r="F4714" s="217" t="s">
        <v>6077</v>
      </c>
      <c r="G4714" s="218" t="s">
        <v>4016</v>
      </c>
      <c r="H4714" s="219">
        <v>60</v>
      </c>
      <c r="I4714" s="220"/>
      <c r="J4714" s="221">
        <f>ROUND(I4714*H4714,2)</f>
        <v>0</v>
      </c>
      <c r="K4714" s="217" t="s">
        <v>19</v>
      </c>
      <c r="L4714" s="47"/>
      <c r="M4714" s="222" t="s">
        <v>19</v>
      </c>
      <c r="N4714" s="223" t="s">
        <v>40</v>
      </c>
      <c r="O4714" s="87"/>
      <c r="P4714" s="224">
        <f>O4714*H4714</f>
        <v>0</v>
      </c>
      <c r="Q4714" s="224">
        <v>0</v>
      </c>
      <c r="R4714" s="224">
        <f>Q4714*H4714</f>
        <v>0</v>
      </c>
      <c r="S4714" s="224">
        <v>0</v>
      </c>
      <c r="T4714" s="225">
        <f>S4714*H4714</f>
        <v>0</v>
      </c>
      <c r="U4714" s="41"/>
      <c r="V4714" s="41"/>
      <c r="W4714" s="41"/>
      <c r="X4714" s="41"/>
      <c r="Y4714" s="41"/>
      <c r="Z4714" s="41"/>
      <c r="AA4714" s="41"/>
      <c r="AB4714" s="41"/>
      <c r="AC4714" s="41"/>
      <c r="AD4714" s="41"/>
      <c r="AE4714" s="41"/>
      <c r="AR4714" s="226" t="s">
        <v>3989</v>
      </c>
      <c r="AT4714" s="226" t="s">
        <v>144</v>
      </c>
      <c r="AU4714" s="226" t="s">
        <v>77</v>
      </c>
      <c r="AY4714" s="20" t="s">
        <v>142</v>
      </c>
      <c r="BE4714" s="227">
        <f>IF(N4714="základní",J4714,0)</f>
        <v>0</v>
      </c>
      <c r="BF4714" s="227">
        <f>IF(N4714="snížená",J4714,0)</f>
        <v>0</v>
      </c>
      <c r="BG4714" s="227">
        <f>IF(N4714="zákl. přenesená",J4714,0)</f>
        <v>0</v>
      </c>
      <c r="BH4714" s="227">
        <f>IF(N4714="sníž. přenesená",J4714,0)</f>
        <v>0</v>
      </c>
      <c r="BI4714" s="227">
        <f>IF(N4714="nulová",J4714,0)</f>
        <v>0</v>
      </c>
      <c r="BJ4714" s="20" t="s">
        <v>77</v>
      </c>
      <c r="BK4714" s="227">
        <f>ROUND(I4714*H4714,2)</f>
        <v>0</v>
      </c>
      <c r="BL4714" s="20" t="s">
        <v>3989</v>
      </c>
      <c r="BM4714" s="226" t="s">
        <v>6078</v>
      </c>
    </row>
    <row r="4715" s="2" customFormat="1" ht="16.5" customHeight="1">
      <c r="A4715" s="41"/>
      <c r="B4715" s="42"/>
      <c r="C4715" s="215" t="s">
        <v>6079</v>
      </c>
      <c r="D4715" s="215" t="s">
        <v>144</v>
      </c>
      <c r="E4715" s="216" t="s">
        <v>6080</v>
      </c>
      <c r="F4715" s="217" t="s">
        <v>6081</v>
      </c>
      <c r="G4715" s="218" t="s">
        <v>4016</v>
      </c>
      <c r="H4715" s="219">
        <v>4</v>
      </c>
      <c r="I4715" s="220"/>
      <c r="J4715" s="221">
        <f>ROUND(I4715*H4715,2)</f>
        <v>0</v>
      </c>
      <c r="K4715" s="217" t="s">
        <v>19</v>
      </c>
      <c r="L4715" s="47"/>
      <c r="M4715" s="222" t="s">
        <v>19</v>
      </c>
      <c r="N4715" s="223" t="s">
        <v>40</v>
      </c>
      <c r="O4715" s="87"/>
      <c r="P4715" s="224">
        <f>O4715*H4715</f>
        <v>0</v>
      </c>
      <c r="Q4715" s="224">
        <v>0</v>
      </c>
      <c r="R4715" s="224">
        <f>Q4715*H4715</f>
        <v>0</v>
      </c>
      <c r="S4715" s="224">
        <v>0</v>
      </c>
      <c r="T4715" s="225">
        <f>S4715*H4715</f>
        <v>0</v>
      </c>
      <c r="U4715" s="41"/>
      <c r="V4715" s="41"/>
      <c r="W4715" s="41"/>
      <c r="X4715" s="41"/>
      <c r="Y4715" s="41"/>
      <c r="Z4715" s="41"/>
      <c r="AA4715" s="41"/>
      <c r="AB4715" s="41"/>
      <c r="AC4715" s="41"/>
      <c r="AD4715" s="41"/>
      <c r="AE4715" s="41"/>
      <c r="AR4715" s="226" t="s">
        <v>3989</v>
      </c>
      <c r="AT4715" s="226" t="s">
        <v>144</v>
      </c>
      <c r="AU4715" s="226" t="s">
        <v>77</v>
      </c>
      <c r="AY4715" s="20" t="s">
        <v>142</v>
      </c>
      <c r="BE4715" s="227">
        <f>IF(N4715="základní",J4715,0)</f>
        <v>0</v>
      </c>
      <c r="BF4715" s="227">
        <f>IF(N4715="snížená",J4715,0)</f>
        <v>0</v>
      </c>
      <c r="BG4715" s="227">
        <f>IF(N4715="zákl. přenesená",J4715,0)</f>
        <v>0</v>
      </c>
      <c r="BH4715" s="227">
        <f>IF(N4715="sníž. přenesená",J4715,0)</f>
        <v>0</v>
      </c>
      <c r="BI4715" s="227">
        <f>IF(N4715="nulová",J4715,0)</f>
        <v>0</v>
      </c>
      <c r="BJ4715" s="20" t="s">
        <v>77</v>
      </c>
      <c r="BK4715" s="227">
        <f>ROUND(I4715*H4715,2)</f>
        <v>0</v>
      </c>
      <c r="BL4715" s="20" t="s">
        <v>3989</v>
      </c>
      <c r="BM4715" s="226" t="s">
        <v>6082</v>
      </c>
    </row>
    <row r="4716" s="2" customFormat="1" ht="16.5" customHeight="1">
      <c r="A4716" s="41"/>
      <c r="B4716" s="42"/>
      <c r="C4716" s="215" t="s">
        <v>6083</v>
      </c>
      <c r="D4716" s="215" t="s">
        <v>144</v>
      </c>
      <c r="E4716" s="216" t="s">
        <v>6084</v>
      </c>
      <c r="F4716" s="217" t="s">
        <v>6085</v>
      </c>
      <c r="G4716" s="218" t="s">
        <v>4016</v>
      </c>
      <c r="H4716" s="219">
        <v>150</v>
      </c>
      <c r="I4716" s="220"/>
      <c r="J4716" s="221">
        <f>ROUND(I4716*H4716,2)</f>
        <v>0</v>
      </c>
      <c r="K4716" s="217" t="s">
        <v>19</v>
      </c>
      <c r="L4716" s="47"/>
      <c r="M4716" s="222" t="s">
        <v>19</v>
      </c>
      <c r="N4716" s="223" t="s">
        <v>40</v>
      </c>
      <c r="O4716" s="87"/>
      <c r="P4716" s="224">
        <f>O4716*H4716</f>
        <v>0</v>
      </c>
      <c r="Q4716" s="224">
        <v>0</v>
      </c>
      <c r="R4716" s="224">
        <f>Q4716*H4716</f>
        <v>0</v>
      </c>
      <c r="S4716" s="224">
        <v>0</v>
      </c>
      <c r="T4716" s="225">
        <f>S4716*H4716</f>
        <v>0</v>
      </c>
      <c r="U4716" s="41"/>
      <c r="V4716" s="41"/>
      <c r="W4716" s="41"/>
      <c r="X4716" s="41"/>
      <c r="Y4716" s="41"/>
      <c r="Z4716" s="41"/>
      <c r="AA4716" s="41"/>
      <c r="AB4716" s="41"/>
      <c r="AC4716" s="41"/>
      <c r="AD4716" s="41"/>
      <c r="AE4716" s="41"/>
      <c r="AR4716" s="226" t="s">
        <v>3989</v>
      </c>
      <c r="AT4716" s="226" t="s">
        <v>144</v>
      </c>
      <c r="AU4716" s="226" t="s">
        <v>77</v>
      </c>
      <c r="AY4716" s="20" t="s">
        <v>142</v>
      </c>
      <c r="BE4716" s="227">
        <f>IF(N4716="základní",J4716,0)</f>
        <v>0</v>
      </c>
      <c r="BF4716" s="227">
        <f>IF(N4716="snížená",J4716,0)</f>
        <v>0</v>
      </c>
      <c r="BG4716" s="227">
        <f>IF(N4716="zákl. přenesená",J4716,0)</f>
        <v>0</v>
      </c>
      <c r="BH4716" s="227">
        <f>IF(N4716="sníž. přenesená",J4716,0)</f>
        <v>0</v>
      </c>
      <c r="BI4716" s="227">
        <f>IF(N4716="nulová",J4716,0)</f>
        <v>0</v>
      </c>
      <c r="BJ4716" s="20" t="s">
        <v>77</v>
      </c>
      <c r="BK4716" s="227">
        <f>ROUND(I4716*H4716,2)</f>
        <v>0</v>
      </c>
      <c r="BL4716" s="20" t="s">
        <v>3989</v>
      </c>
      <c r="BM4716" s="226" t="s">
        <v>6086</v>
      </c>
    </row>
    <row r="4717" s="2" customFormat="1" ht="16.5" customHeight="1">
      <c r="A4717" s="41"/>
      <c r="B4717" s="42"/>
      <c r="C4717" s="215" t="s">
        <v>6087</v>
      </c>
      <c r="D4717" s="215" t="s">
        <v>144</v>
      </c>
      <c r="E4717" s="216" t="s">
        <v>6088</v>
      </c>
      <c r="F4717" s="217" t="s">
        <v>6089</v>
      </c>
      <c r="G4717" s="218" t="s">
        <v>4016</v>
      </c>
      <c r="H4717" s="219">
        <v>80</v>
      </c>
      <c r="I4717" s="220"/>
      <c r="J4717" s="221">
        <f>ROUND(I4717*H4717,2)</f>
        <v>0</v>
      </c>
      <c r="K4717" s="217" t="s">
        <v>19</v>
      </c>
      <c r="L4717" s="47"/>
      <c r="M4717" s="222" t="s">
        <v>19</v>
      </c>
      <c r="N4717" s="223" t="s">
        <v>40</v>
      </c>
      <c r="O4717" s="87"/>
      <c r="P4717" s="224">
        <f>O4717*H4717</f>
        <v>0</v>
      </c>
      <c r="Q4717" s="224">
        <v>0</v>
      </c>
      <c r="R4717" s="224">
        <f>Q4717*H4717</f>
        <v>0</v>
      </c>
      <c r="S4717" s="224">
        <v>0</v>
      </c>
      <c r="T4717" s="225">
        <f>S4717*H4717</f>
        <v>0</v>
      </c>
      <c r="U4717" s="41"/>
      <c r="V4717" s="41"/>
      <c r="W4717" s="41"/>
      <c r="X4717" s="41"/>
      <c r="Y4717" s="41"/>
      <c r="Z4717" s="41"/>
      <c r="AA4717" s="41"/>
      <c r="AB4717" s="41"/>
      <c r="AC4717" s="41"/>
      <c r="AD4717" s="41"/>
      <c r="AE4717" s="41"/>
      <c r="AR4717" s="226" t="s">
        <v>3989</v>
      </c>
      <c r="AT4717" s="226" t="s">
        <v>144</v>
      </c>
      <c r="AU4717" s="226" t="s">
        <v>77</v>
      </c>
      <c r="AY4717" s="20" t="s">
        <v>142</v>
      </c>
      <c r="BE4717" s="227">
        <f>IF(N4717="základní",J4717,0)</f>
        <v>0</v>
      </c>
      <c r="BF4717" s="227">
        <f>IF(N4717="snížená",J4717,0)</f>
        <v>0</v>
      </c>
      <c r="BG4717" s="227">
        <f>IF(N4717="zákl. přenesená",J4717,0)</f>
        <v>0</v>
      </c>
      <c r="BH4717" s="227">
        <f>IF(N4717="sníž. přenesená",J4717,0)</f>
        <v>0</v>
      </c>
      <c r="BI4717" s="227">
        <f>IF(N4717="nulová",J4717,0)</f>
        <v>0</v>
      </c>
      <c r="BJ4717" s="20" t="s">
        <v>77</v>
      </c>
      <c r="BK4717" s="227">
        <f>ROUND(I4717*H4717,2)</f>
        <v>0</v>
      </c>
      <c r="BL4717" s="20" t="s">
        <v>3989</v>
      </c>
      <c r="BM4717" s="226" t="s">
        <v>6090</v>
      </c>
    </row>
    <row r="4718" s="2" customFormat="1" ht="16.5" customHeight="1">
      <c r="A4718" s="41"/>
      <c r="B4718" s="42"/>
      <c r="C4718" s="215" t="s">
        <v>6091</v>
      </c>
      <c r="D4718" s="215" t="s">
        <v>144</v>
      </c>
      <c r="E4718" s="216" t="s">
        <v>6092</v>
      </c>
      <c r="F4718" s="217" t="s">
        <v>6093</v>
      </c>
      <c r="G4718" s="218" t="s">
        <v>6094</v>
      </c>
      <c r="H4718" s="219">
        <v>1</v>
      </c>
      <c r="I4718" s="220"/>
      <c r="J4718" s="221">
        <f>ROUND(I4718*H4718,2)</f>
        <v>0</v>
      </c>
      <c r="K4718" s="217" t="s">
        <v>19</v>
      </c>
      <c r="L4718" s="47"/>
      <c r="M4718" s="222" t="s">
        <v>19</v>
      </c>
      <c r="N4718" s="223" t="s">
        <v>40</v>
      </c>
      <c r="O4718" s="87"/>
      <c r="P4718" s="224">
        <f>O4718*H4718</f>
        <v>0</v>
      </c>
      <c r="Q4718" s="224">
        <v>0</v>
      </c>
      <c r="R4718" s="224">
        <f>Q4718*H4718</f>
        <v>0</v>
      </c>
      <c r="S4718" s="224">
        <v>0</v>
      </c>
      <c r="T4718" s="225">
        <f>S4718*H4718</f>
        <v>0</v>
      </c>
      <c r="U4718" s="41"/>
      <c r="V4718" s="41"/>
      <c r="W4718" s="41"/>
      <c r="X4718" s="41"/>
      <c r="Y4718" s="41"/>
      <c r="Z4718" s="41"/>
      <c r="AA4718" s="41"/>
      <c r="AB4718" s="41"/>
      <c r="AC4718" s="41"/>
      <c r="AD4718" s="41"/>
      <c r="AE4718" s="41"/>
      <c r="AR4718" s="226" t="s">
        <v>149</v>
      </c>
      <c r="AT4718" s="226" t="s">
        <v>144</v>
      </c>
      <c r="AU4718" s="226" t="s">
        <v>77</v>
      </c>
      <c r="AY4718" s="20" t="s">
        <v>142</v>
      </c>
      <c r="BE4718" s="227">
        <f>IF(N4718="základní",J4718,0)</f>
        <v>0</v>
      </c>
      <c r="BF4718" s="227">
        <f>IF(N4718="snížená",J4718,0)</f>
        <v>0</v>
      </c>
      <c r="BG4718" s="227">
        <f>IF(N4718="zákl. přenesená",J4718,0)</f>
        <v>0</v>
      </c>
      <c r="BH4718" s="227">
        <f>IF(N4718="sníž. přenesená",J4718,0)</f>
        <v>0</v>
      </c>
      <c r="BI4718" s="227">
        <f>IF(N4718="nulová",J4718,0)</f>
        <v>0</v>
      </c>
      <c r="BJ4718" s="20" t="s">
        <v>77</v>
      </c>
      <c r="BK4718" s="227">
        <f>ROUND(I4718*H4718,2)</f>
        <v>0</v>
      </c>
      <c r="BL4718" s="20" t="s">
        <v>149</v>
      </c>
      <c r="BM4718" s="226" t="s">
        <v>6095</v>
      </c>
    </row>
    <row r="4719" s="2" customFormat="1">
      <c r="A4719" s="41"/>
      <c r="B4719" s="42"/>
      <c r="C4719" s="43"/>
      <c r="D4719" s="235" t="s">
        <v>3370</v>
      </c>
      <c r="E4719" s="43"/>
      <c r="F4719" s="295" t="s">
        <v>6096</v>
      </c>
      <c r="G4719" s="43"/>
      <c r="H4719" s="43"/>
      <c r="I4719" s="230"/>
      <c r="J4719" s="43"/>
      <c r="K4719" s="43"/>
      <c r="L4719" s="47"/>
      <c r="M4719" s="231"/>
      <c r="N4719" s="232"/>
      <c r="O4719" s="87"/>
      <c r="P4719" s="87"/>
      <c r="Q4719" s="87"/>
      <c r="R4719" s="87"/>
      <c r="S4719" s="87"/>
      <c r="T4719" s="88"/>
      <c r="U4719" s="41"/>
      <c r="V4719" s="41"/>
      <c r="W4719" s="41"/>
      <c r="X4719" s="41"/>
      <c r="Y4719" s="41"/>
      <c r="Z4719" s="41"/>
      <c r="AA4719" s="41"/>
      <c r="AB4719" s="41"/>
      <c r="AC4719" s="41"/>
      <c r="AD4719" s="41"/>
      <c r="AE4719" s="41"/>
      <c r="AT4719" s="20" t="s">
        <v>3370</v>
      </c>
      <c r="AU4719" s="20" t="s">
        <v>77</v>
      </c>
    </row>
    <row r="4720" s="2" customFormat="1" ht="21.75" customHeight="1">
      <c r="A4720" s="41"/>
      <c r="B4720" s="42"/>
      <c r="C4720" s="215" t="s">
        <v>6097</v>
      </c>
      <c r="D4720" s="215" t="s">
        <v>144</v>
      </c>
      <c r="E4720" s="216" t="s">
        <v>6098</v>
      </c>
      <c r="F4720" s="217" t="s">
        <v>6099</v>
      </c>
      <c r="G4720" s="218" t="s">
        <v>6094</v>
      </c>
      <c r="H4720" s="219">
        <v>1</v>
      </c>
      <c r="I4720" s="220"/>
      <c r="J4720" s="221">
        <f>ROUND(I4720*H4720,2)</f>
        <v>0</v>
      </c>
      <c r="K4720" s="217" t="s">
        <v>19</v>
      </c>
      <c r="L4720" s="47"/>
      <c r="M4720" s="296" t="s">
        <v>19</v>
      </c>
      <c r="N4720" s="297" t="s">
        <v>40</v>
      </c>
      <c r="O4720" s="289"/>
      <c r="P4720" s="298">
        <f>O4720*H4720</f>
        <v>0</v>
      </c>
      <c r="Q4720" s="298">
        <v>0</v>
      </c>
      <c r="R4720" s="298">
        <f>Q4720*H4720</f>
        <v>0</v>
      </c>
      <c r="S4720" s="298">
        <v>0</v>
      </c>
      <c r="T4720" s="299">
        <f>S4720*H4720</f>
        <v>0</v>
      </c>
      <c r="U4720" s="41"/>
      <c r="V4720" s="41"/>
      <c r="W4720" s="41"/>
      <c r="X4720" s="41"/>
      <c r="Y4720" s="41"/>
      <c r="Z4720" s="41"/>
      <c r="AA4720" s="41"/>
      <c r="AB4720" s="41"/>
      <c r="AC4720" s="41"/>
      <c r="AD4720" s="41"/>
      <c r="AE4720" s="41"/>
      <c r="AR4720" s="226" t="s">
        <v>149</v>
      </c>
      <c r="AT4720" s="226" t="s">
        <v>144</v>
      </c>
      <c r="AU4720" s="226" t="s">
        <v>77</v>
      </c>
      <c r="AY4720" s="20" t="s">
        <v>142</v>
      </c>
      <c r="BE4720" s="227">
        <f>IF(N4720="základní",J4720,0)</f>
        <v>0</v>
      </c>
      <c r="BF4720" s="227">
        <f>IF(N4720="snížená",J4720,0)</f>
        <v>0</v>
      </c>
      <c r="BG4720" s="227">
        <f>IF(N4720="zákl. přenesená",J4720,0)</f>
        <v>0</v>
      </c>
      <c r="BH4720" s="227">
        <f>IF(N4720="sníž. přenesená",J4720,0)</f>
        <v>0</v>
      </c>
      <c r="BI4720" s="227">
        <f>IF(N4720="nulová",J4720,0)</f>
        <v>0</v>
      </c>
      <c r="BJ4720" s="20" t="s">
        <v>77</v>
      </c>
      <c r="BK4720" s="227">
        <f>ROUND(I4720*H4720,2)</f>
        <v>0</v>
      </c>
      <c r="BL4720" s="20" t="s">
        <v>149</v>
      </c>
      <c r="BM4720" s="226" t="s">
        <v>6100</v>
      </c>
    </row>
    <row r="4721" s="2" customFormat="1" ht="6.96" customHeight="1">
      <c r="A4721" s="41"/>
      <c r="B4721" s="62"/>
      <c r="C4721" s="63"/>
      <c r="D4721" s="63"/>
      <c r="E4721" s="63"/>
      <c r="F4721" s="63"/>
      <c r="G4721" s="63"/>
      <c r="H4721" s="63"/>
      <c r="I4721" s="63"/>
      <c r="J4721" s="63"/>
      <c r="K4721" s="63"/>
      <c r="L4721" s="47"/>
      <c r="M4721" s="41"/>
      <c r="O4721" s="41"/>
      <c r="P4721" s="41"/>
      <c r="Q4721" s="41"/>
      <c r="R4721" s="41"/>
      <c r="S4721" s="41"/>
      <c r="T4721" s="41"/>
      <c r="U4721" s="41"/>
      <c r="V4721" s="41"/>
      <c r="W4721" s="41"/>
      <c r="X4721" s="41"/>
      <c r="Y4721" s="41"/>
      <c r="Z4721" s="41"/>
      <c r="AA4721" s="41"/>
      <c r="AB4721" s="41"/>
      <c r="AC4721" s="41"/>
      <c r="AD4721" s="41"/>
      <c r="AE4721" s="41"/>
    </row>
  </sheetData>
  <sheetProtection sheet="1" autoFilter="0" formatColumns="0" formatRows="0" objects="1" scenarios="1" spinCount="100000" saltValue="70T36S3WEsZ9gDFYFbRCgpgls0leBIqPwyEMsLau2T1SstBNge08G2wpkimidlUCqxMkSPW2S9D5yTnZ5Pm40g==" hashValue="vhqwfh3yw3LOU/1j7Dg6jxyIe+309VYtKBBBmGWaL1fWEUhM+Fghg3LNy/wK55e3N12mcoZl1rHK0i+d1Nmtew==" algorithmName="SHA-512" password="CC35"/>
  <autoFilter ref="C139:K47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8:H128"/>
    <mergeCell ref="E130:H130"/>
    <mergeCell ref="E132:H132"/>
    <mergeCell ref="L2:V2"/>
  </mergeCells>
  <hyperlinks>
    <hyperlink ref="F320" r:id="rId1" display="https://podminky.urs.cz/item/CS_URS_2023_02/132251103"/>
    <hyperlink ref="F325" r:id="rId2" display="https://podminky.urs.cz/item/CS_URS_2023_02/132251254"/>
    <hyperlink ref="F330" r:id="rId3" display="https://podminky.urs.cz/item/CS_URS_2023_02/174151101"/>
    <hyperlink ref="F339" r:id="rId4" display="https://podminky.urs.cz/item/CS_URS_2023_02/212755214"/>
    <hyperlink ref="F344" r:id="rId5" display="https://podminky.urs.cz/item/CS_URS_2023_02/271532212"/>
    <hyperlink ref="F352" r:id="rId6" display="https://podminky.urs.cz/item/CS_URS_2023_02/271562211"/>
    <hyperlink ref="F364" r:id="rId7" display="https://podminky.urs.cz/item/CS_URS_2023_02/273311611"/>
    <hyperlink ref="F367" r:id="rId8" display="https://podminky.urs.cz/item/CS_URS_2023_02/273321311"/>
    <hyperlink ref="F370" r:id="rId9" display="https://podminky.urs.cz/item/CS_URS_2023_02/273321411"/>
    <hyperlink ref="F379" r:id="rId10" display="https://podminky.urs.cz/item/CS_URS_2023_02/273362021"/>
    <hyperlink ref="F391" r:id="rId11" display="https://podminky.urs.cz/item/CS_URS_2023_02/310239211"/>
    <hyperlink ref="F415" r:id="rId12" display="https://podminky.urs.cz/item/CS_URS_2023_02/311236111"/>
    <hyperlink ref="F438" r:id="rId13" display="https://podminky.urs.cz/item/CS_URS_2023_02/311311911"/>
    <hyperlink ref="F442" r:id="rId14" display="https://podminky.urs.cz/item/CS_URS_2023_02/311321817"/>
    <hyperlink ref="F447" r:id="rId15" display="https://podminky.urs.cz/item/CS_URS_2023_02/311351121"/>
    <hyperlink ref="F454" r:id="rId16" display="https://podminky.urs.cz/item/CS_URS_2023_02/311351122"/>
    <hyperlink ref="F456" r:id="rId17" display="https://podminky.urs.cz/item/CS_URS_2023_02/311351911"/>
    <hyperlink ref="F458" r:id="rId18" display="https://podminky.urs.cz/item/CS_URS_2023_02/311361821"/>
    <hyperlink ref="F460" r:id="rId19" display="https://podminky.urs.cz/item/CS_URS_2023_02/311362021"/>
    <hyperlink ref="F462" r:id="rId20" display="https://podminky.urs.cz/item/CS_URS_2023_02/317168011"/>
    <hyperlink ref="F464" r:id="rId21" display="https://podminky.urs.cz/item/CS_URS_2023_02/317168012"/>
    <hyperlink ref="F471" r:id="rId22" display="https://podminky.urs.cz/item/CS_URS_2023_02/317168013"/>
    <hyperlink ref="F473" r:id="rId23" display="https://podminky.urs.cz/item/CS_URS_2023_02/317168014"/>
    <hyperlink ref="F475" r:id="rId24" display="https://podminky.urs.cz/item/CS_URS_2023_02/317168015"/>
    <hyperlink ref="F477" r:id="rId25" display="https://podminky.urs.cz/item/CS_URS_2023_02/317168016"/>
    <hyperlink ref="F479" r:id="rId26" display="https://podminky.urs.cz/item/CS_URS_2023_02/317168033"/>
    <hyperlink ref="F485" r:id="rId27" display="https://podminky.urs.cz/item/CS_URS_2023_02/317944321"/>
    <hyperlink ref="F496" r:id="rId28" display="https://podminky.urs.cz/item/CS_URS_2023_02/317944323"/>
    <hyperlink ref="F513" r:id="rId29" display="https://podminky.urs.cz/item/CS_URS_2023_02/317944325"/>
    <hyperlink ref="F518" r:id="rId30" display="https://podminky.urs.cz/item/CS_URS_2023_02/317998110"/>
    <hyperlink ref="F531" r:id="rId31" display="https://podminky.urs.cz/item/CS_URS_2023_02/342244111"/>
    <hyperlink ref="F582" r:id="rId32" display="https://podminky.urs.cz/item/CS_URS_2023_02/342244121"/>
    <hyperlink ref="F669" r:id="rId33" display="https://podminky.urs.cz/item/CS_URS_2023_02/342291112"/>
    <hyperlink ref="F761" r:id="rId34" display="https://podminky.urs.cz/item/CS_URS_2023_02/342291121"/>
    <hyperlink ref="F844" r:id="rId35" display="https://podminky.urs.cz/item/CS_URS_2023_02/346244381"/>
    <hyperlink ref="F849" r:id="rId36" display="https://podminky.urs.cz/item/CS_URS_2023_02/411324343"/>
    <hyperlink ref="F852" r:id="rId37" display="https://podminky.urs.cz/item/CS_URS_2023_02/411351021"/>
    <hyperlink ref="F855" r:id="rId38" display="https://podminky.urs.cz/item/CS_URS_2023_02/411351022"/>
    <hyperlink ref="F857" r:id="rId39" display="https://podminky.urs.cz/item/CS_URS_2023_02/413232221"/>
    <hyperlink ref="F859" r:id="rId40" display="https://podminky.urs.cz/item/CS_URS_2023_02/441171112"/>
    <hyperlink ref="F868" r:id="rId41" display="https://podminky.urs.cz/item/CS_URS_2023_02/611131151"/>
    <hyperlink ref="F874" r:id="rId42" display="https://podminky.urs.cz/item/CS_URS_2023_02/611325131"/>
    <hyperlink ref="F880" r:id="rId43" display="https://podminky.urs.cz/item/CS_URS_2023_02/611328131"/>
    <hyperlink ref="F882" r:id="rId44" display="https://podminky.urs.cz/item/CS_URS_2023_02/612131151"/>
    <hyperlink ref="F972" r:id="rId45" display="https://podminky.urs.cz/item/CS_URS_2023_02/612315418"/>
    <hyperlink ref="F1083" r:id="rId46" display="https://podminky.urs.cz/item/CS_URS_2023_02/612316121"/>
    <hyperlink ref="F1173" r:id="rId47" display="https://podminky.urs.cz/item/CS_URS_2023_02/612321111"/>
    <hyperlink ref="F1252" r:id="rId48" display="https://podminky.urs.cz/item/CS_URS_2023_02/612321141"/>
    <hyperlink ref="F1439" r:id="rId49" display="https://podminky.urs.cz/item/CS_URS_2023_02/612324111"/>
    <hyperlink ref="F1529" r:id="rId50" display="https://podminky.urs.cz/item/CS_URS_2023_02/612328131"/>
    <hyperlink ref="F1531" r:id="rId51" display="https://podminky.urs.cz/item/CS_URS_2023_02/619995001"/>
    <hyperlink ref="F1577" r:id="rId52" display="https://podminky.urs.cz/item/CS_URS_2023_02/622131121"/>
    <hyperlink ref="F1650" r:id="rId53" display="https://podminky.urs.cz/item/CS_URS_2023_02/622151011"/>
    <hyperlink ref="F1713" r:id="rId54" display="https://podminky.urs.cz/item/CS_URS_2023_02/622211031"/>
    <hyperlink ref="F1721" r:id="rId55" display="https://podminky.urs.cz/item/CS_URS_2023_02/622211041"/>
    <hyperlink ref="F1817" r:id="rId56" display="https://podminky.urs.cz/item/CS_URS_2023_02/622212001"/>
    <hyperlink ref="F1881" r:id="rId57" display="https://podminky.urs.cz/item/CS_URS_2023_02/622252001"/>
    <hyperlink ref="F1887" r:id="rId58" display="https://podminky.urs.cz/item/CS_URS_2023_02/622252002"/>
    <hyperlink ref="F2136" r:id="rId59" display="https://podminky.urs.cz/item/CS_URS_2023_02/622531022"/>
    <hyperlink ref="F2144" r:id="rId60" display="https://podminky.urs.cz/item/CS_URS_2023_02/629991012"/>
    <hyperlink ref="F2206" r:id="rId61" display="https://podminky.urs.cz/item/CS_URS_2023_02/629995101"/>
    <hyperlink ref="F2214" r:id="rId62" display="https://podminky.urs.cz/item/CS_URS_2023_02/629999031"/>
    <hyperlink ref="F2216" r:id="rId63" display="https://podminky.urs.cz/item/CS_URS_2023_02/631311115"/>
    <hyperlink ref="F2219" r:id="rId64" display="https://podminky.urs.cz/item/CS_URS_2023_02/631319011"/>
    <hyperlink ref="F2222" r:id="rId65" display="https://podminky.urs.cz/item/CS_URS_2023_02/631319021"/>
    <hyperlink ref="F2226" r:id="rId66" display="https://podminky.urs.cz/item/CS_URS_2023_02/631362021"/>
    <hyperlink ref="F2235" r:id="rId67" display="https://podminky.urs.cz/item/CS_URS_2023_02/632481215"/>
    <hyperlink ref="F2245" r:id="rId68" display="https://podminky.urs.cz/item/CS_URS_2023_02/919726122"/>
    <hyperlink ref="F2258" r:id="rId69" display="https://podminky.urs.cz/item/CS_URS_2023_02/941211112"/>
    <hyperlink ref="F2272" r:id="rId70" display="https://podminky.urs.cz/item/CS_URS_2023_02/941211211"/>
    <hyperlink ref="F2275" r:id="rId71" display="https://podminky.urs.cz/item/CS_URS_2023_02/941211812"/>
    <hyperlink ref="F2277" r:id="rId72" display="https://podminky.urs.cz/item/CS_URS_2023_02/944511111"/>
    <hyperlink ref="F2279" r:id="rId73" display="https://podminky.urs.cz/item/CS_URS_2023_02/944511211"/>
    <hyperlink ref="F2281" r:id="rId74" display="https://podminky.urs.cz/item/CS_URS_2023_02/944511811"/>
    <hyperlink ref="F2283" r:id="rId75" display="https://podminky.urs.cz/item/CS_URS_2023_02/949101111"/>
    <hyperlink ref="F2285" r:id="rId76" display="https://podminky.urs.cz/item/CS_URS_2023_02/952902121"/>
    <hyperlink ref="F2287" r:id="rId77" display="https://podminky.urs.cz/item/CS_URS_2023_02/952902611"/>
    <hyperlink ref="F2289" r:id="rId78" display="https://podminky.urs.cz/item/CS_URS_2023_02/953845114"/>
    <hyperlink ref="F2291" r:id="rId79" display="https://podminky.urs.cz/item/CS_URS_2023_02/953845124"/>
    <hyperlink ref="F2296" r:id="rId80" display="https://podminky.urs.cz/item/CS_URS_2023_02/965046111"/>
    <hyperlink ref="F2301" r:id="rId81" display="https://podminky.urs.cz/item/CS_URS_2023_02/973031335"/>
    <hyperlink ref="F2309" r:id="rId82" display="https://podminky.urs.cz/item/CS_URS_2023_02/977331111"/>
    <hyperlink ref="F2312" r:id="rId83" display="https://podminky.urs.cz/item/CS_URS_2023_02/985421124"/>
    <hyperlink ref="F2318" r:id="rId84" display="https://podminky.urs.cz/item/CS_URS_2023_02/997006002"/>
    <hyperlink ref="F2320" r:id="rId85" display="https://podminky.urs.cz/item/CS_URS_2023_02/997013154"/>
    <hyperlink ref="F2322" r:id="rId86" display="https://podminky.urs.cz/item/CS_URS_2023_02/997013501"/>
    <hyperlink ref="F2324" r:id="rId87" display="https://podminky.urs.cz/item/CS_URS_2023_02/997013509"/>
    <hyperlink ref="F2327" r:id="rId88" display="https://podminky.urs.cz/item/CS_URS_2023_02/997013631"/>
    <hyperlink ref="F2332" r:id="rId89" display="https://podminky.urs.cz/item/CS_URS_2023_02/998017003"/>
    <hyperlink ref="F2395" r:id="rId90" display="https://podminky.urs.cz/item/CS_URS_2023_02/725291641"/>
    <hyperlink ref="F2402" r:id="rId91" display="https://podminky.urs.cz/item/CS_URS_2023_02/725291642"/>
    <hyperlink ref="F2407" r:id="rId92" display="https://podminky.urs.cz/item/CS_URS_2023_02/725291722"/>
    <hyperlink ref="F2416" r:id="rId93" display="https://podminky.urs.cz/item/CS_URS_2023_02/998725203"/>
    <hyperlink ref="F2419" r:id="rId94" display="https://podminky.urs.cz/item/CS_URS_2023_02/741110002"/>
    <hyperlink ref="F2422" r:id="rId95" display="https://podminky.urs.cz/item/CS_URS_2023_02/741110042"/>
    <hyperlink ref="F2425" r:id="rId96" display="https://podminky.urs.cz/item/CS_URS_2023_02/741110043"/>
    <hyperlink ref="F2428" r:id="rId97" display="https://podminky.urs.cz/item/CS_URS_2023_02/741110511"/>
    <hyperlink ref="F2431" r:id="rId98" display="https://podminky.urs.cz/item/CS_URS_2023_02/741110513"/>
    <hyperlink ref="F2437" r:id="rId99" display="https://podminky.urs.cz/item/CS_URS_2023_02/741112021"/>
    <hyperlink ref="F2440" r:id="rId100" display="https://podminky.urs.cz/item/CS_URS_2023_02/741112061"/>
    <hyperlink ref="F2443" r:id="rId101" display="https://podminky.urs.cz/item/CS_URS_2023_02/741120301"/>
    <hyperlink ref="F2447" r:id="rId102" display="https://podminky.urs.cz/item/CS_URS_2023_02/741120303"/>
    <hyperlink ref="F2450" r:id="rId103" display="https://podminky.urs.cz/item/CS_URS_2023_02/741120311"/>
    <hyperlink ref="F2453" r:id="rId104" display="https://podminky.urs.cz/item/CS_URS_2023_02/741122611"/>
    <hyperlink ref="F2459" r:id="rId105" display="https://podminky.urs.cz/item/CS_URS_2023_02/741122641"/>
    <hyperlink ref="F2465" r:id="rId106" display="https://podminky.urs.cz/item/CS_URS_2023_02/741122642"/>
    <hyperlink ref="F2469" r:id="rId107" display="https://podminky.urs.cz/item/CS_URS_2023_02/741122643"/>
    <hyperlink ref="F2472" r:id="rId108" display="https://podminky.urs.cz/item/CS_URS_2023_02/741122645"/>
    <hyperlink ref="F2476" r:id="rId109" display="https://podminky.urs.cz/item/CS_URS_2023_02/741124603"/>
    <hyperlink ref="F2480" r:id="rId110" display="https://podminky.urs.cz/item/CS_URS_2023_02/741130001"/>
    <hyperlink ref="F2482" r:id="rId111" display="https://podminky.urs.cz/item/CS_URS_2023_02/741210004"/>
    <hyperlink ref="F2490" r:id="rId112" display="https://podminky.urs.cz/item/CS_URS_2023_02/741210203"/>
    <hyperlink ref="F2496" r:id="rId113" display="https://podminky.urs.cz/item/CS_URS_2023_02/741310001"/>
    <hyperlink ref="F2499" r:id="rId114" display="https://podminky.urs.cz/item/CS_URS_2023_02/741310011"/>
    <hyperlink ref="F2503" r:id="rId115" display="https://podminky.urs.cz/item/CS_URS_2023_02/741310022"/>
    <hyperlink ref="F2506" r:id="rId116" display="https://podminky.urs.cz/item/CS_URS_2023_02/741310201"/>
    <hyperlink ref="F2509" r:id="rId117" display="https://podminky.urs.cz/item/CS_URS_2023_02/741310201"/>
    <hyperlink ref="F2512" r:id="rId118" display="https://podminky.urs.cz/item/CS_URS_2023_02/741310231"/>
    <hyperlink ref="F2515" r:id="rId119" display="https://podminky.urs.cz/item/CS_URS_2023_02/741310233"/>
    <hyperlink ref="F2518" r:id="rId120" display="https://podminky.urs.cz/item/CS_URS_2023_02/741310411"/>
    <hyperlink ref="F2521" r:id="rId121" display="https://podminky.urs.cz/item/CS_URS_2023_02/741311003"/>
    <hyperlink ref="F2525" r:id="rId122" display="https://podminky.urs.cz/item/CS_URS_2023_02/741311004"/>
    <hyperlink ref="F2528" r:id="rId123" display="https://podminky.urs.cz/item/CS_URS_2023_02/741313011"/>
    <hyperlink ref="F2531" r:id="rId124" display="https://podminky.urs.cz/item/CS_URS_2023_02/741313042"/>
    <hyperlink ref="F2535" r:id="rId125" display="https://podminky.urs.cz/item/CS_URS_2023_02/741322151"/>
    <hyperlink ref="F2538" r:id="rId126" display="https://podminky.urs.cz/item/CS_URS_2023_02/741350001"/>
    <hyperlink ref="F2541" r:id="rId127" display="https://podminky.urs.cz/item/CS_URS_2023_02/741372002"/>
    <hyperlink ref="F2545" r:id="rId128" display="https://podminky.urs.cz/item/CS_URS_2023_02/741372112"/>
    <hyperlink ref="F2571" r:id="rId129" display="https://podminky.urs.cz/item/CS_URS_2023_02/741410001"/>
    <hyperlink ref="F2574" r:id="rId130" display="https://podminky.urs.cz/item/CS_URS_2023_02/741410021"/>
    <hyperlink ref="F2578" r:id="rId131" display="https://podminky.urs.cz/item/CS_URS_2023_02/741420001"/>
    <hyperlink ref="F2581" r:id="rId132" display="https://podminky.urs.cz/item/CS_URS_2023_02/741420022"/>
    <hyperlink ref="F2595" r:id="rId133" display="https://podminky.urs.cz/item/CS_URS_2023_02/741420051"/>
    <hyperlink ref="F2598" r:id="rId134" display="https://podminky.urs.cz/item/CS_URS_2023_02/741420083"/>
    <hyperlink ref="F2601" r:id="rId135" display="https://podminky.urs.cz/item/CS_URS_2023_02/741420101"/>
    <hyperlink ref="F2604" r:id="rId136" display="https://podminky.urs.cz/item/CS_URS_2023_02/741440032"/>
    <hyperlink ref="F2607" r:id="rId137" display="https://podminky.urs.cz/item/CS_URS_2023_02/741810003"/>
    <hyperlink ref="F2609" r:id="rId138" display="https://podminky.urs.cz/item/CS_URS_2023_02/741810011"/>
    <hyperlink ref="F2611" r:id="rId139" display="https://podminky.urs.cz/item/CS_URS_2023_02/741811011"/>
    <hyperlink ref="F2613" r:id="rId140" display="https://podminky.urs.cz/item/CS_URS_2023_02/741811013"/>
    <hyperlink ref="F2615" r:id="rId141" display="https://podminky.urs.cz/item/CS_URS_2023_02/741820102"/>
    <hyperlink ref="F2617" r:id="rId142" display="https://podminky.urs.cz/item/CS_URS_2023_02/741910301"/>
    <hyperlink ref="F2620" r:id="rId143" display="https://podminky.urs.cz/item/CS_URS_2023_02/741910414"/>
    <hyperlink ref="F2625" r:id="rId144" display="https://podminky.urs.cz/item/CS_URS_2023_02/741910601"/>
    <hyperlink ref="F2628" r:id="rId145" display="https://podminky.urs.cz/item/CS_URS_2023_02/741920307"/>
    <hyperlink ref="F2638" r:id="rId146" display="https://podminky.urs.cz/item/CS_URS_2023_02/998741203"/>
    <hyperlink ref="F2640" r:id="rId147" display="https://podminky.urs.cz/item/CS_URS_2023_02/HZS1442"/>
    <hyperlink ref="F2649" r:id="rId148" display="https://podminky.urs.cz/item/CS_URS_2023_02/742350001"/>
    <hyperlink ref="F2652" r:id="rId149" display="https://podminky.urs.cz/item/CS_URS_2023_02/742350002"/>
    <hyperlink ref="F2654" r:id="rId150" display="https://podminky.urs.cz/item/CS_URS_2023_02/742350003"/>
    <hyperlink ref="F2656" r:id="rId151" display="https://podminky.urs.cz/item/CS_URS_2023_02/742350004"/>
    <hyperlink ref="F2773" r:id="rId152" display="https://podminky.urs.cz/item/CS_URS_2023_02/711112001"/>
    <hyperlink ref="F2786" r:id="rId153" display="https://podminky.urs.cz/item/CS_URS_2023_02/711131101"/>
    <hyperlink ref="F2790" r:id="rId154" display="https://podminky.urs.cz/item/CS_URS_2023_02/711131101"/>
    <hyperlink ref="F2801" r:id="rId155" display="https://podminky.urs.cz/item/CS_URS_2023_02/711142559"/>
    <hyperlink ref="F2815" r:id="rId156" display="https://podminky.urs.cz/item/CS_URS_2023_02/711161273"/>
    <hyperlink ref="F2832" r:id="rId157" display="https://podminky.urs.cz/item/CS_URS_2023_02/711191202"/>
    <hyperlink ref="F2839" r:id="rId158" display="https://podminky.urs.cz/item/CS_URS_2023_02/998711203"/>
    <hyperlink ref="F2842" r:id="rId159" display="https://podminky.urs.cz/item/CS_URS_2023_02/712431101"/>
    <hyperlink ref="F2854" r:id="rId160" display="https://podminky.urs.cz/item/CS_URS_2023_02/998712203"/>
    <hyperlink ref="F2857" r:id="rId161" display="https://podminky.urs.cz/item/CS_URS_2023_02/713121111"/>
    <hyperlink ref="F2882" r:id="rId162" display="https://podminky.urs.cz/item/CS_URS_2023_02/713151111"/>
    <hyperlink ref="F2886" r:id="rId163" display="https://podminky.urs.cz/item/CS_URS_2023_02/713151141"/>
    <hyperlink ref="F2890" r:id="rId164" display="https://podminky.urs.cz/item/CS_URS_2023_02/713191132"/>
    <hyperlink ref="F2894" r:id="rId165" display="https://podminky.urs.cz/item/CS_URS_2023_02/998713203"/>
    <hyperlink ref="F2906" r:id="rId166" display="https://podminky.urs.cz/item/CS_URS_2023_02/762342511"/>
    <hyperlink ref="F2912" r:id="rId167" display="https://podminky.urs.cz/item/CS_URS_2023_02/762421026"/>
    <hyperlink ref="F2922" r:id="rId168" display="https://podminky.urs.cz/item/CS_URS_2023_02/762495000"/>
    <hyperlink ref="F2932" r:id="rId169" display="https://podminky.urs.cz/item/CS_URS_2023_02/762810026"/>
    <hyperlink ref="F2944" r:id="rId170" display="https://podminky.urs.cz/item/CS_URS_2023_02/762811100"/>
    <hyperlink ref="F2959" r:id="rId171" display="https://podminky.urs.cz/item/CS_URS_2023_02/998762203"/>
    <hyperlink ref="F2962" r:id="rId172" display="https://podminky.urs.cz/item/CS_URS_2023_02/763121415"/>
    <hyperlink ref="F2976" r:id="rId173" display="https://podminky.urs.cz/item/CS_URS_2023_02/763121714"/>
    <hyperlink ref="F2978" r:id="rId174" display="https://podminky.urs.cz/item/CS_URS_2023_02/763121751"/>
    <hyperlink ref="F2980" r:id="rId175" display="https://podminky.urs.cz/item/CS_URS_2023_02/763121762"/>
    <hyperlink ref="F2982" r:id="rId176" display="https://podminky.urs.cz/item/CS_URS_2023_02/763131511"/>
    <hyperlink ref="F2999" r:id="rId177" display="https://podminky.urs.cz/item/CS_URS_2023_02/763131714"/>
    <hyperlink ref="F3003" r:id="rId178" display="https://podminky.urs.cz/item/CS_URS_2023_02/763131765"/>
    <hyperlink ref="F3017" r:id="rId179" display="https://podminky.urs.cz/item/CS_URS_2023_02/763131772"/>
    <hyperlink ref="F3034" r:id="rId180" display="https://podminky.urs.cz/item/CS_URS_2023_02/763161710"/>
    <hyperlink ref="F3041" r:id="rId181" display="https://podminky.urs.cz/item/CS_URS_2023_02/998763403"/>
    <hyperlink ref="F3044" r:id="rId182" display="https://podminky.urs.cz/item/CS_URS_2023_02/764111643"/>
    <hyperlink ref="F3046" r:id="rId183" display="https://podminky.urs.cz/item/CS_URS_2023_02/764111691"/>
    <hyperlink ref="F3054" r:id="rId184" display="https://podminky.urs.cz/item/CS_URS_2022_02/7641414R01"/>
    <hyperlink ref="F3059" r:id="rId185" display="https://podminky.urs.cz/item/CS_URS_2023_02/764203152"/>
    <hyperlink ref="F3062" r:id="rId186" display="https://podminky.urs.cz/item/CS_URS_2023_02/764211634"/>
    <hyperlink ref="F3064" r:id="rId187" display="https://podminky.urs.cz/item/CS_URS_2023_02/764212606"/>
    <hyperlink ref="F3066" r:id="rId188" display="https://podminky.urs.cz/item/CS_URS_2024_01/764241437"/>
    <hyperlink ref="F3068" r:id="rId189" display="https://podminky.urs.cz/item/CS_URS_2023_02/764242401"/>
    <hyperlink ref="F3075" r:id="rId190" display="https://podminky.urs.cz/item/CS_URS_2023_02/764242402"/>
    <hyperlink ref="F3080" r:id="rId191" display="https://podminky.urs.cz/item/CS_URS_2023_02/764242403"/>
    <hyperlink ref="F3085" r:id="rId192" display="https://podminky.urs.cz/item/CS_URS_2023_02/764242405"/>
    <hyperlink ref="F3090" r:id="rId193" display="https://podminky.urs.cz/item/CS_URS_2023_02/764245402"/>
    <hyperlink ref="F3095" r:id="rId194" display="https://podminky.urs.cz/item/CS_URS_2023_02/764245403"/>
    <hyperlink ref="F3102" r:id="rId195" display="https://podminky.urs.cz/item/CS_URS_2023_02/764245404"/>
    <hyperlink ref="F3107" r:id="rId196" display="https://podminky.urs.cz/item/CS_URS_2023_02/764245406"/>
    <hyperlink ref="F3113" r:id="rId197" display="https://podminky.urs.cz/item/CS_URS_2023_02/764246441"/>
    <hyperlink ref="F3118" r:id="rId198" display="https://podminky.urs.cz/item/CS_URS_2023_02/764246442"/>
    <hyperlink ref="F3123" r:id="rId199" display="https://podminky.urs.cz/item/CS_URS_2023_02/764246444"/>
    <hyperlink ref="F3135" r:id="rId200" display="https://podminky.urs.cz/item/CS_URS_2023_02/764246445"/>
    <hyperlink ref="F3140" r:id="rId201" display="https://podminky.urs.cz/item/CS_URS_2023_02/764341403"/>
    <hyperlink ref="F3147" r:id="rId202" display="https://podminky.urs.cz/item/CS_URS_2023_02/764541407.1"/>
    <hyperlink ref="F3152" r:id="rId203" display="https://podminky.urs.cz/item/CS_URS_2024_01/764548325"/>
    <hyperlink ref="F3157" r:id="rId204" display="https://podminky.urs.cz/item/CS_URS_2023_02/998764203"/>
    <hyperlink ref="F3160" r:id="rId205" display="https://podminky.urs.cz/item/CS_URS_2024_01/765191023"/>
    <hyperlink ref="F3172" r:id="rId206" display="https://podminky.urs.cz/item/CS_URS_2024_01/998765203"/>
    <hyperlink ref="F3189" r:id="rId207" display="https://podminky.urs.cz/item/CS_URS_2023_02/766622131"/>
    <hyperlink ref="F3205" r:id="rId208" display="https://podminky.urs.cz/item/CS_URS_2023_02/766622132"/>
    <hyperlink ref="F3221" r:id="rId209" display="https://podminky.urs.cz/item/CS_URS_2023_02/766622212"/>
    <hyperlink ref="F3234" r:id="rId210" display="https://podminky.urs.cz/item/CS_URS_2023_02/766622216"/>
    <hyperlink ref="F3312" r:id="rId211" display="https://podminky.urs.cz/item/CS_URS_2023_02/766660101"/>
    <hyperlink ref="F3326" r:id="rId212" display="https://podminky.urs.cz/item/CS_URS_2023_02/766660102"/>
    <hyperlink ref="F3332" r:id="rId213" display="https://podminky.urs.cz/item/CS_URS_2023_02/766660161"/>
    <hyperlink ref="F3383" r:id="rId214" display="https://podminky.urs.cz/item/CS_URS_2023_02/766660162"/>
    <hyperlink ref="F3417" r:id="rId215" display="https://podminky.urs.cz/item/CS_URS_2023_02/766660451"/>
    <hyperlink ref="F3430" r:id="rId216" display="https://podminky.urs.cz/item/CS_URS_2023_02/766660728"/>
    <hyperlink ref="F3436" r:id="rId217" display="https://podminky.urs.cz/item/CS_URS_2023_02/766660729"/>
    <hyperlink ref="F3439" r:id="rId218" display="https://podminky.urs.cz/item/CS_URS_2023_02/7666607R01"/>
    <hyperlink ref="F3453" r:id="rId219" display="https://podminky.urs.cz/item/CS_URS_2023_02/766682111"/>
    <hyperlink ref="F3458" r:id="rId220" display="https://podminky.urs.cz/item/CS_URS_2023_02/766682211"/>
    <hyperlink ref="F3464" r:id="rId221" display="https://podminky.urs.cz/item/CS_URS_2022_02/766694111"/>
    <hyperlink ref="F3481" r:id="rId222" display="https://podminky.urs.cz/item/CS_URS_2022_02/766694121"/>
    <hyperlink ref="F3514" r:id="rId223" display="https://podminky.urs.cz/item/CS_URS_2022_02/766694122"/>
    <hyperlink ref="F3579" r:id="rId224" display="https://podminky.urs.cz/item/CS_URS_2023_02/998766203"/>
    <hyperlink ref="F3582" r:id="rId225" display="https://podminky.urs.cz/item/CS_URS_2023_02/767163211"/>
    <hyperlink ref="F3586" r:id="rId226" display="https://podminky.urs.cz/item/CS_URS_2023_02/767165111"/>
    <hyperlink ref="F3606" r:id="rId227" display="https://podminky.urs.cz/item/CS_URS_2024_01/767640222"/>
    <hyperlink ref="F3611" r:id="rId228" display="https://podminky.urs.cz/item/CS_URS_2023_02/767812112"/>
    <hyperlink ref="F3617" r:id="rId229" display="https://podminky.urs.cz/item/CS_URS_2023_02/767812112"/>
    <hyperlink ref="F3623" r:id="rId230" display="https://podminky.urs.cz/item/CS_URS_2023_02/767995111"/>
    <hyperlink ref="F3626" r:id="rId231" display="https://podminky.urs.cz/item/CS_URS_2023_02/767995111"/>
    <hyperlink ref="F3631" r:id="rId232" display="https://podminky.urs.cz/item/CS_URS_2023_02/767995112"/>
    <hyperlink ref="F3637" r:id="rId233" display="https://podminky.urs.cz/item/CS_URS_2023_02/767995113"/>
    <hyperlink ref="F3648" r:id="rId234" display="https://podminky.urs.cz/item/CS_URS_2023_02/767995114"/>
    <hyperlink ref="F3661" r:id="rId235" display="https://podminky.urs.cz/item/CS_URS_2023_02/998767203"/>
    <hyperlink ref="F3664" r:id="rId236" display="https://podminky.urs.cz/item/CS_URS_2023_02/771121011"/>
    <hyperlink ref="F3676" r:id="rId237" display="https://podminky.urs.cz/item/CS_URS_2024_01/771151011"/>
    <hyperlink ref="F3688" r:id="rId238" display="https://podminky.urs.cz/item/CS_URS_2023_02/771474112"/>
    <hyperlink ref="F3707" r:id="rId239" display="https://podminky.urs.cz/item/CS_URS_2023_02/771574113"/>
    <hyperlink ref="F3721" r:id="rId240" display="https://podminky.urs.cz/item/CS_URS_2022_02/771577124"/>
    <hyperlink ref="F3723" r:id="rId241" display="https://podminky.urs.cz/item/CS_URS_2022_02/771577125"/>
    <hyperlink ref="F3725" r:id="rId242" display="https://podminky.urs.cz/item/CS_URS_2023_02/771591207"/>
    <hyperlink ref="F3736" r:id="rId243" display="https://podminky.urs.cz/item/CS_URS_2023_02/771591237"/>
    <hyperlink ref="F3752" r:id="rId244" display="https://podminky.urs.cz/item/CS_URS_2023_02/998771203"/>
    <hyperlink ref="F3755" r:id="rId245" display="https://podminky.urs.cz/item/CS_URS_2023_02/776111117"/>
    <hyperlink ref="F3762" r:id="rId246" display="https://podminky.urs.cz/item/CS_URS_2024_01/776111127"/>
    <hyperlink ref="F3768" r:id="rId247" display="https://podminky.urs.cz/item/CS_URS_2023_02/776121112"/>
    <hyperlink ref="F3789" r:id="rId248" display="https://podminky.urs.cz/item/CS_URS_2024_01/776121113"/>
    <hyperlink ref="F3791" r:id="rId249" display="https://podminky.urs.cz/item/CS_URS_2024_01/776141111"/>
    <hyperlink ref="F3812" r:id="rId250" display="https://podminky.urs.cz/item/CS_URS_2023_02/776231111"/>
    <hyperlink ref="F3816" r:id="rId251" display="https://podminky.urs.cz/item/CS_URS_2024_01/776341111"/>
    <hyperlink ref="F3821" r:id="rId252" display="https://podminky.urs.cz/item/CS_URS_2024_01/776341112"/>
    <hyperlink ref="F3825" r:id="rId253" display="https://podminky.urs.cz/item/CS_URS_2024_01/776341121"/>
    <hyperlink ref="F3837" r:id="rId254" display="https://podminky.urs.cz/item/CS_URS_2023_02/776411112"/>
    <hyperlink ref="F3930" r:id="rId255" display="https://podminky.urs.cz/item/CS_URS_2024_01/776421212"/>
    <hyperlink ref="F3939" r:id="rId256" display="https://podminky.urs.cz/item/CS_URS_2023_02/998776203"/>
    <hyperlink ref="F3942" r:id="rId257" display="https://podminky.urs.cz/item/CS_URS_2023_02/781121015"/>
    <hyperlink ref="F4021" r:id="rId258" display="https://podminky.urs.cz/item/CS_URS_2023_02/781131207"/>
    <hyperlink ref="F4091" r:id="rId259" display="https://podminky.urs.cz/item/CS_URS_2023_02/781151031"/>
    <hyperlink ref="F4093" r:id="rId260" display="https://podminky.urs.cz/item/CS_URS_2023_02/781474113"/>
    <hyperlink ref="F4174" r:id="rId261" display="https://podminky.urs.cz/item/CS_URS_2023_02/781477114"/>
    <hyperlink ref="F4176" r:id="rId262" display="https://podminky.urs.cz/item/CS_URS_2023_02/781477115"/>
    <hyperlink ref="F4178" r:id="rId263" display="https://podminky.urs.cz/item/CS_URS_2022_02/781494111"/>
    <hyperlink ref="F4181" r:id="rId264" display="https://podminky.urs.cz/item/CS_URS_2023_02/781495211"/>
    <hyperlink ref="F4183" r:id="rId265" display="https://podminky.urs.cz/item/CS_URS_2023_02/78167411R01"/>
    <hyperlink ref="F4213" r:id="rId266" display="https://podminky.urs.cz/item/CS_URS_2023_02/998781203"/>
    <hyperlink ref="F4221" r:id="rId267" display="https://podminky.urs.cz/item/CS_URS_2023_02/783213111"/>
    <hyperlink ref="F4231" r:id="rId268" display="https://podminky.urs.cz/item/CS_URS_2024_01/783301303"/>
    <hyperlink ref="F4235" r:id="rId269" display="https://podminky.urs.cz/item/CS_URS_2024_01/783301311"/>
    <hyperlink ref="F4237" r:id="rId270" display="https://podminky.urs.cz/item/CS_URS_2024_01/783314101"/>
    <hyperlink ref="F4239" r:id="rId271" display="https://podminky.urs.cz/item/CS_URS_2024_01/783324201"/>
    <hyperlink ref="F4241" r:id="rId272" display="https://podminky.urs.cz/item/CS_URS_2024_01/783325101"/>
    <hyperlink ref="F4243" r:id="rId273" display="https://podminky.urs.cz/item/CS_URS_2024_01/783327101"/>
    <hyperlink ref="F4245" r:id="rId274" display="https://podminky.urs.cz/item/CS_URS_2023_02/783813131"/>
    <hyperlink ref="F4407" r:id="rId275" display="https://podminky.urs.cz/item/CS_URS_2023_02/783817121"/>
    <hyperlink ref="F4409" r:id="rId276" display="https://podminky.urs.cz/item/CS_URS_2023_02/783822213"/>
    <hyperlink ref="F4412" r:id="rId277" display="https://podminky.urs.cz/item/CS_URS_2023_02/784181101"/>
    <hyperlink ref="F4610" r:id="rId278" display="https://podminky.urs.cz/item/CS_URS_2023_02/784191007"/>
    <hyperlink ref="F4619" r:id="rId279" display="https://podminky.urs.cz/item/CS_URS_2023_02/784211101"/>
    <hyperlink ref="F4671" r:id="rId280" display="https://podminky.urs.cz/item/CS_URS_2023_02/786623041"/>
    <hyperlink ref="F4686" r:id="rId281" display="https://podminky.urs.cz/item/CS_URS_2023_02/998786203"/>
    <hyperlink ref="F4690" r:id="rId282" display="https://podminky.urs.cz/item/CS_URS_2023_02/220322002"/>
    <hyperlink ref="F4697" r:id="rId283" display="https://podminky.urs.cz/item/CS_URS_2023_02/460941222"/>
    <hyperlink ref="F4699" r:id="rId284" display="https://podminky.urs.cz/item/CS_URS_2023_02/468081323"/>
    <hyperlink ref="F4701" r:id="rId285" display="https://podminky.urs.cz/item/CS_URS_2023_02/468081333"/>
    <hyperlink ref="F4703" r:id="rId286" display="https://podminky.urs.cz/item/CS_URS_2023_02/468091351"/>
    <hyperlink ref="F4705" r:id="rId287" display="https://podminky.urs.cz/item/CS_URS_2023_02/468094111"/>
    <hyperlink ref="F4707" r:id="rId288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6101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ROUND((SUM(BE128:BE1365)),  2)</f>
        <v>0</v>
      </c>
      <c r="G35" s="41"/>
      <c r="H35" s="41"/>
      <c r="I35" s="160">
        <v>0.20999999999999999</v>
      </c>
      <c r="J35" s="159">
        <f>ROUND(((SUM(BE128:BE1365))*I35),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ROUND((SUM(BF128:BF1365)),  2)</f>
        <v>0</v>
      </c>
      <c r="G36" s="41"/>
      <c r="H36" s="41"/>
      <c r="I36" s="160">
        <v>0.14999999999999999</v>
      </c>
      <c r="J36" s="159">
        <f>ROUND(((SUM(BF128:BF1365))*I36),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ROUND((SUM(BG128:BG1365)),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ROUND((SUM(BH128:BH1365)),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ROUND((SUM(BI128:BI1365)),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701.2 - Noclehárna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1245</v>
      </c>
      <c r="E64" s="180"/>
      <c r="F64" s="180"/>
      <c r="G64" s="180"/>
      <c r="H64" s="180"/>
      <c r="I64" s="180"/>
      <c r="J64" s="181">
        <f>J129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6102</v>
      </c>
      <c r="E65" s="180"/>
      <c r="F65" s="180"/>
      <c r="G65" s="180"/>
      <c r="H65" s="180"/>
      <c r="I65" s="180"/>
      <c r="J65" s="181">
        <f>J136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6103</v>
      </c>
      <c r="E66" s="185"/>
      <c r="F66" s="185"/>
      <c r="G66" s="185"/>
      <c r="H66" s="185"/>
      <c r="I66" s="185"/>
      <c r="J66" s="186">
        <f>J137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6104</v>
      </c>
      <c r="E67" s="185"/>
      <c r="F67" s="185"/>
      <c r="G67" s="185"/>
      <c r="H67" s="185"/>
      <c r="I67" s="185"/>
      <c r="J67" s="186">
        <f>J145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6105</v>
      </c>
      <c r="E68" s="185"/>
      <c r="F68" s="185"/>
      <c r="G68" s="185"/>
      <c r="H68" s="185"/>
      <c r="I68" s="185"/>
      <c r="J68" s="186">
        <f>J148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6106</v>
      </c>
      <c r="E69" s="185"/>
      <c r="F69" s="185"/>
      <c r="G69" s="185"/>
      <c r="H69" s="185"/>
      <c r="I69" s="185"/>
      <c r="J69" s="186">
        <f>J152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6107</v>
      </c>
      <c r="E70" s="185"/>
      <c r="F70" s="185"/>
      <c r="G70" s="185"/>
      <c r="H70" s="185"/>
      <c r="I70" s="185"/>
      <c r="J70" s="186">
        <f>J157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6108</v>
      </c>
      <c r="E71" s="185"/>
      <c r="F71" s="185"/>
      <c r="G71" s="185"/>
      <c r="H71" s="185"/>
      <c r="I71" s="185"/>
      <c r="J71" s="186">
        <f>J159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6109</v>
      </c>
      <c r="E72" s="185"/>
      <c r="F72" s="185"/>
      <c r="G72" s="185"/>
      <c r="H72" s="185"/>
      <c r="I72" s="185"/>
      <c r="J72" s="186">
        <f>J168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6110</v>
      </c>
      <c r="E73" s="185"/>
      <c r="F73" s="185"/>
      <c r="G73" s="185"/>
      <c r="H73" s="185"/>
      <c r="I73" s="185"/>
      <c r="J73" s="186">
        <f>J173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1246</v>
      </c>
      <c r="E74" s="180"/>
      <c r="F74" s="180"/>
      <c r="G74" s="180"/>
      <c r="H74" s="180"/>
      <c r="I74" s="180"/>
      <c r="J74" s="181">
        <f>J178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1247</v>
      </c>
      <c r="E75" s="180"/>
      <c r="F75" s="180"/>
      <c r="G75" s="180"/>
      <c r="H75" s="180"/>
      <c r="I75" s="180"/>
      <c r="J75" s="181">
        <f>J233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1248</v>
      </c>
      <c r="E76" s="180"/>
      <c r="F76" s="180"/>
      <c r="G76" s="180"/>
      <c r="H76" s="180"/>
      <c r="I76" s="180"/>
      <c r="J76" s="181">
        <f>J293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1249</v>
      </c>
      <c r="E77" s="180"/>
      <c r="F77" s="180"/>
      <c r="G77" s="180"/>
      <c r="H77" s="180"/>
      <c r="I77" s="180"/>
      <c r="J77" s="181">
        <f>J324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1250</v>
      </c>
      <c r="E78" s="180"/>
      <c r="F78" s="180"/>
      <c r="G78" s="180"/>
      <c r="H78" s="180"/>
      <c r="I78" s="180"/>
      <c r="J78" s="181">
        <f>J336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1251</v>
      </c>
      <c r="E79" s="180"/>
      <c r="F79" s="180"/>
      <c r="G79" s="180"/>
      <c r="H79" s="180"/>
      <c r="I79" s="180"/>
      <c r="J79" s="181">
        <f>J343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118</v>
      </c>
      <c r="E80" s="180"/>
      <c r="F80" s="180"/>
      <c r="G80" s="180"/>
      <c r="H80" s="180"/>
      <c r="I80" s="180"/>
      <c r="J80" s="181">
        <f>J347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3"/>
      <c r="C81" s="128"/>
      <c r="D81" s="184" t="s">
        <v>119</v>
      </c>
      <c r="E81" s="185"/>
      <c r="F81" s="185"/>
      <c r="G81" s="185"/>
      <c r="H81" s="185"/>
      <c r="I81" s="185"/>
      <c r="J81" s="186">
        <f>J348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120</v>
      </c>
      <c r="E82" s="185"/>
      <c r="F82" s="185"/>
      <c r="G82" s="185"/>
      <c r="H82" s="185"/>
      <c r="I82" s="185"/>
      <c r="J82" s="186">
        <f>J352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1252</v>
      </c>
      <c r="E83" s="185"/>
      <c r="F83" s="185"/>
      <c r="G83" s="185"/>
      <c r="H83" s="185"/>
      <c r="I83" s="185"/>
      <c r="J83" s="186">
        <f>J361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121</v>
      </c>
      <c r="E84" s="185"/>
      <c r="F84" s="185"/>
      <c r="G84" s="185"/>
      <c r="H84" s="185"/>
      <c r="I84" s="185"/>
      <c r="J84" s="186">
        <f>J472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1253</v>
      </c>
      <c r="E85" s="185"/>
      <c r="F85" s="185"/>
      <c r="G85" s="185"/>
      <c r="H85" s="185"/>
      <c r="I85" s="185"/>
      <c r="J85" s="186">
        <f>J487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</v>
      </c>
      <c r="E86" s="185"/>
      <c r="F86" s="185"/>
      <c r="G86" s="185"/>
      <c r="H86" s="185"/>
      <c r="I86" s="185"/>
      <c r="J86" s="186">
        <f>J717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125</v>
      </c>
      <c r="E87" s="185"/>
      <c r="F87" s="185"/>
      <c r="G87" s="185"/>
      <c r="H87" s="185"/>
      <c r="I87" s="185"/>
      <c r="J87" s="186">
        <f>J730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126</v>
      </c>
      <c r="E88" s="185"/>
      <c r="F88" s="185"/>
      <c r="G88" s="185"/>
      <c r="H88" s="185"/>
      <c r="I88" s="185"/>
      <c r="J88" s="186">
        <f>J743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1254</v>
      </c>
      <c r="E89" s="180"/>
      <c r="F89" s="180"/>
      <c r="G89" s="180"/>
      <c r="H89" s="180"/>
      <c r="I89" s="180"/>
      <c r="J89" s="181">
        <f>J746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6111</v>
      </c>
      <c r="E90" s="180"/>
      <c r="F90" s="180"/>
      <c r="G90" s="180"/>
      <c r="H90" s="180"/>
      <c r="I90" s="180"/>
      <c r="J90" s="181">
        <f>J768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1255</v>
      </c>
      <c r="E91" s="180"/>
      <c r="F91" s="180"/>
      <c r="G91" s="180"/>
      <c r="H91" s="180"/>
      <c r="I91" s="180"/>
      <c r="J91" s="181">
        <f>J777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1256</v>
      </c>
      <c r="E92" s="180"/>
      <c r="F92" s="180"/>
      <c r="G92" s="180"/>
      <c r="H92" s="180"/>
      <c r="I92" s="180"/>
      <c r="J92" s="181">
        <f>J785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457</v>
      </c>
      <c r="E93" s="180"/>
      <c r="F93" s="180"/>
      <c r="G93" s="180"/>
      <c r="H93" s="180"/>
      <c r="I93" s="180"/>
      <c r="J93" s="181">
        <f>J810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464</v>
      </c>
      <c r="E94" s="185"/>
      <c r="F94" s="185"/>
      <c r="G94" s="185"/>
      <c r="H94" s="185"/>
      <c r="I94" s="185"/>
      <c r="J94" s="186">
        <f>J811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6112</v>
      </c>
      <c r="E95" s="185"/>
      <c r="F95" s="185"/>
      <c r="G95" s="185"/>
      <c r="H95" s="185"/>
      <c r="I95" s="185"/>
      <c r="J95" s="186">
        <f>J905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466</v>
      </c>
      <c r="E96" s="185"/>
      <c r="F96" s="185"/>
      <c r="G96" s="185"/>
      <c r="H96" s="185"/>
      <c r="I96" s="185"/>
      <c r="J96" s="186">
        <f>J914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8"/>
      <c r="D97" s="184" t="s">
        <v>1272</v>
      </c>
      <c r="E97" s="185"/>
      <c r="F97" s="185"/>
      <c r="G97" s="185"/>
      <c r="H97" s="185"/>
      <c r="I97" s="185"/>
      <c r="J97" s="186">
        <f>J1017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8"/>
      <c r="D98" s="184" t="s">
        <v>467</v>
      </c>
      <c r="E98" s="185"/>
      <c r="F98" s="185"/>
      <c r="G98" s="185"/>
      <c r="H98" s="185"/>
      <c r="I98" s="185"/>
      <c r="J98" s="186">
        <f>J1040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468</v>
      </c>
      <c r="E99" s="185"/>
      <c r="F99" s="185"/>
      <c r="G99" s="185"/>
      <c r="H99" s="185"/>
      <c r="I99" s="185"/>
      <c r="J99" s="186">
        <f>J1077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469</v>
      </c>
      <c r="E100" s="185"/>
      <c r="F100" s="185"/>
      <c r="G100" s="185"/>
      <c r="H100" s="185"/>
      <c r="I100" s="185"/>
      <c r="J100" s="186">
        <f>J1205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470</v>
      </c>
      <c r="E101" s="185"/>
      <c r="F101" s="185"/>
      <c r="G101" s="185"/>
      <c r="H101" s="185"/>
      <c r="I101" s="185"/>
      <c r="J101" s="186">
        <f>J1227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471</v>
      </c>
      <c r="E102" s="185"/>
      <c r="F102" s="185"/>
      <c r="G102" s="185"/>
      <c r="H102" s="185"/>
      <c r="I102" s="185"/>
      <c r="J102" s="186">
        <f>J1260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472</v>
      </c>
      <c r="E103" s="185"/>
      <c r="F103" s="185"/>
      <c r="G103" s="185"/>
      <c r="H103" s="185"/>
      <c r="I103" s="185"/>
      <c r="J103" s="186">
        <f>J1297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1275</v>
      </c>
      <c r="E104" s="185"/>
      <c r="F104" s="185"/>
      <c r="G104" s="185"/>
      <c r="H104" s="185"/>
      <c r="I104" s="185"/>
      <c r="J104" s="186">
        <f>J1341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1277</v>
      </c>
      <c r="E105" s="180"/>
      <c r="F105" s="180"/>
      <c r="G105" s="180"/>
      <c r="H105" s="180"/>
      <c r="I105" s="180"/>
      <c r="J105" s="181">
        <f>J1353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28"/>
      <c r="D106" s="184" t="s">
        <v>1279</v>
      </c>
      <c r="E106" s="185"/>
      <c r="F106" s="185"/>
      <c r="G106" s="185"/>
      <c r="H106" s="185"/>
      <c r="I106" s="185"/>
      <c r="J106" s="186">
        <f>J1354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6" t="s">
        <v>127</v>
      </c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16</v>
      </c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72" t="str">
        <f>E7</f>
        <v>Děčín ul. Benešovská</v>
      </c>
      <c r="F116" s="35"/>
      <c r="G116" s="35"/>
      <c r="H116" s="35"/>
      <c r="I116" s="43"/>
      <c r="J116" s="43"/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4"/>
      <c r="C117" s="35" t="s">
        <v>112</v>
      </c>
      <c r="D117" s="25"/>
      <c r="E117" s="25"/>
      <c r="F117" s="25"/>
      <c r="G117" s="25"/>
      <c r="H117" s="25"/>
      <c r="I117" s="25"/>
      <c r="J117" s="25"/>
      <c r="K117" s="25"/>
      <c r="L117" s="23"/>
    </row>
    <row r="118" s="2" customFormat="1" ht="16.5" customHeight="1">
      <c r="A118" s="41"/>
      <c r="B118" s="42"/>
      <c r="C118" s="43"/>
      <c r="D118" s="43"/>
      <c r="E118" s="172" t="s">
        <v>454</v>
      </c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5" t="s">
        <v>455</v>
      </c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2" t="str">
        <f>E11</f>
        <v>SO 701.2 - Noclehárna</v>
      </c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21</v>
      </c>
      <c r="D122" s="43"/>
      <c r="E122" s="43"/>
      <c r="F122" s="30" t="str">
        <f>F14</f>
        <v xml:space="preserve"> </v>
      </c>
      <c r="G122" s="43"/>
      <c r="H122" s="43"/>
      <c r="I122" s="35" t="s">
        <v>23</v>
      </c>
      <c r="J122" s="75" t="str">
        <f>IF(J14="","",J14)</f>
        <v>22. 11. 2023</v>
      </c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5" t="s">
        <v>25</v>
      </c>
      <c r="D124" s="43"/>
      <c r="E124" s="43"/>
      <c r="F124" s="30" t="str">
        <f>E17</f>
        <v xml:space="preserve"> </v>
      </c>
      <c r="G124" s="43"/>
      <c r="H124" s="43"/>
      <c r="I124" s="35" t="s">
        <v>30</v>
      </c>
      <c r="J124" s="39" t="str">
        <f>E23</f>
        <v xml:space="preserve"> </v>
      </c>
      <c r="K124" s="43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5" t="s">
        <v>28</v>
      </c>
      <c r="D125" s="43"/>
      <c r="E125" s="43"/>
      <c r="F125" s="30" t="str">
        <f>IF(E20="","",E20)</f>
        <v>Vyplň údaj</v>
      </c>
      <c r="G125" s="43"/>
      <c r="H125" s="43"/>
      <c r="I125" s="35" t="s">
        <v>32</v>
      </c>
      <c r="J125" s="39" t="str">
        <f>E26</f>
        <v xml:space="preserve"> </v>
      </c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188"/>
      <c r="B127" s="189"/>
      <c r="C127" s="190" t="s">
        <v>128</v>
      </c>
      <c r="D127" s="191" t="s">
        <v>54</v>
      </c>
      <c r="E127" s="191" t="s">
        <v>50</v>
      </c>
      <c r="F127" s="191" t="s">
        <v>51</v>
      </c>
      <c r="G127" s="191" t="s">
        <v>129</v>
      </c>
      <c r="H127" s="191" t="s">
        <v>130</v>
      </c>
      <c r="I127" s="191" t="s">
        <v>131</v>
      </c>
      <c r="J127" s="191" t="s">
        <v>116</v>
      </c>
      <c r="K127" s="192" t="s">
        <v>132</v>
      </c>
      <c r="L127" s="193"/>
      <c r="M127" s="95" t="s">
        <v>19</v>
      </c>
      <c r="N127" s="96" t="s">
        <v>39</v>
      </c>
      <c r="O127" s="96" t="s">
        <v>133</v>
      </c>
      <c r="P127" s="96" t="s">
        <v>134</v>
      </c>
      <c r="Q127" s="96" t="s">
        <v>135</v>
      </c>
      <c r="R127" s="96" t="s">
        <v>136</v>
      </c>
      <c r="S127" s="96" t="s">
        <v>137</v>
      </c>
      <c r="T127" s="97" t="s">
        <v>138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41"/>
      <c r="B128" s="42"/>
      <c r="C128" s="102" t="s">
        <v>139</v>
      </c>
      <c r="D128" s="43"/>
      <c r="E128" s="43"/>
      <c r="F128" s="43"/>
      <c r="G128" s="43"/>
      <c r="H128" s="43"/>
      <c r="I128" s="43"/>
      <c r="J128" s="194">
        <f>BK128</f>
        <v>0</v>
      </c>
      <c r="K128" s="43"/>
      <c r="L128" s="47"/>
      <c r="M128" s="98"/>
      <c r="N128" s="195"/>
      <c r="O128" s="99"/>
      <c r="P128" s="196">
        <f>P129+P136+P178+P233+P293+P324+P336+P343+P347+P746+P768+P777+P785+P810+P1353</f>
        <v>0</v>
      </c>
      <c r="Q128" s="99"/>
      <c r="R128" s="196">
        <f>R129+R136+R178+R233+R293+R324+R336+R343+R347+R746+R768+R777+R785+R810+R1353</f>
        <v>111.12491297000001</v>
      </c>
      <c r="S128" s="99"/>
      <c r="T128" s="197">
        <f>T129+T136+T178+T233+T293+T324+T336+T343+T347+T746+T768+T777+T785+T810+T1353</f>
        <v>2.2720400000000001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68</v>
      </c>
      <c r="AU128" s="20" t="s">
        <v>117</v>
      </c>
      <c r="BK128" s="198">
        <f>BK129+BK136+BK178+BK233+BK293+BK324+BK336+BK343+BK347+BK746+BK768+BK777+BK785+BK810+BK1353</f>
        <v>0</v>
      </c>
    </row>
    <row r="129" s="12" customFormat="1" ht="25.92" customHeight="1">
      <c r="A129" s="12"/>
      <c r="B129" s="199"/>
      <c r="C129" s="200"/>
      <c r="D129" s="201" t="s">
        <v>68</v>
      </c>
      <c r="E129" s="202" t="s">
        <v>1281</v>
      </c>
      <c r="F129" s="202" t="s">
        <v>1282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SUM(P130:P135)</f>
        <v>0</v>
      </c>
      <c r="Q129" s="207"/>
      <c r="R129" s="208">
        <f>SUM(R130:R135)</f>
        <v>0</v>
      </c>
      <c r="S129" s="207"/>
      <c r="T129" s="20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69</v>
      </c>
      <c r="AY129" s="210" t="s">
        <v>142</v>
      </c>
      <c r="BK129" s="212">
        <f>SUM(BK130:BK135)</f>
        <v>0</v>
      </c>
    </row>
    <row r="130" s="2" customFormat="1" ht="16.5" customHeight="1">
      <c r="A130" s="41"/>
      <c r="B130" s="42"/>
      <c r="C130" s="215" t="s">
        <v>77</v>
      </c>
      <c r="D130" s="215" t="s">
        <v>144</v>
      </c>
      <c r="E130" s="216" t="s">
        <v>349</v>
      </c>
      <c r="F130" s="217" t="s">
        <v>1283</v>
      </c>
      <c r="G130" s="218" t="s">
        <v>1284</v>
      </c>
      <c r="H130" s="219">
        <v>0.37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6113</v>
      </c>
    </row>
    <row r="131" s="2" customFormat="1" ht="16.5" customHeight="1">
      <c r="A131" s="41"/>
      <c r="B131" s="42"/>
      <c r="C131" s="215" t="s">
        <v>79</v>
      </c>
      <c r="D131" s="215" t="s">
        <v>144</v>
      </c>
      <c r="E131" s="216" t="s">
        <v>354</v>
      </c>
      <c r="F131" s="217" t="s">
        <v>1286</v>
      </c>
      <c r="G131" s="218" t="s">
        <v>1284</v>
      </c>
      <c r="H131" s="219">
        <v>0.37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77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6114</v>
      </c>
    </row>
    <row r="132" s="2" customFormat="1" ht="16.5" customHeight="1">
      <c r="A132" s="41"/>
      <c r="B132" s="42"/>
      <c r="C132" s="215" t="s">
        <v>163</v>
      </c>
      <c r="D132" s="215" t="s">
        <v>144</v>
      </c>
      <c r="E132" s="216" t="s">
        <v>1288</v>
      </c>
      <c r="F132" s="217" t="s">
        <v>1289</v>
      </c>
      <c r="G132" s="218" t="s">
        <v>1284</v>
      </c>
      <c r="H132" s="219">
        <v>0.37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6115</v>
      </c>
    </row>
    <row r="133" s="2" customFormat="1" ht="16.5" customHeight="1">
      <c r="A133" s="41"/>
      <c r="B133" s="42"/>
      <c r="C133" s="215" t="s">
        <v>149</v>
      </c>
      <c r="D133" s="215" t="s">
        <v>144</v>
      </c>
      <c r="E133" s="216" t="s">
        <v>1291</v>
      </c>
      <c r="F133" s="217" t="s">
        <v>1292</v>
      </c>
      <c r="G133" s="218" t="s">
        <v>1284</v>
      </c>
      <c r="H133" s="219">
        <v>0.37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77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6116</v>
      </c>
    </row>
    <row r="134" s="2" customFormat="1" ht="16.5" customHeight="1">
      <c r="A134" s="41"/>
      <c r="B134" s="42"/>
      <c r="C134" s="215" t="s">
        <v>173</v>
      </c>
      <c r="D134" s="215" t="s">
        <v>144</v>
      </c>
      <c r="E134" s="216" t="s">
        <v>1294</v>
      </c>
      <c r="F134" s="217" t="s">
        <v>1295</v>
      </c>
      <c r="G134" s="218" t="s">
        <v>1284</v>
      </c>
      <c r="H134" s="219">
        <v>0.37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6117</v>
      </c>
    </row>
    <row r="135" s="2" customFormat="1" ht="16.5" customHeight="1">
      <c r="A135" s="41"/>
      <c r="B135" s="42"/>
      <c r="C135" s="215" t="s">
        <v>179</v>
      </c>
      <c r="D135" s="215" t="s">
        <v>144</v>
      </c>
      <c r="E135" s="216" t="s">
        <v>1297</v>
      </c>
      <c r="F135" s="217" t="s">
        <v>1298</v>
      </c>
      <c r="G135" s="218" t="s">
        <v>1284</v>
      </c>
      <c r="H135" s="219">
        <v>0.37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77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6118</v>
      </c>
    </row>
    <row r="136" s="12" customFormat="1" ht="25.92" customHeight="1">
      <c r="A136" s="12"/>
      <c r="B136" s="199"/>
      <c r="C136" s="200"/>
      <c r="D136" s="201" t="s">
        <v>68</v>
      </c>
      <c r="E136" s="202" t="s">
        <v>4040</v>
      </c>
      <c r="F136" s="202" t="s">
        <v>4041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P137+P145+P148+P152+P157+P159+P168+P173</f>
        <v>0</v>
      </c>
      <c r="Q136" s="207"/>
      <c r="R136" s="208">
        <f>R137+R145+R148+R152+R157+R159+R168+R173</f>
        <v>0</v>
      </c>
      <c r="S136" s="207"/>
      <c r="T136" s="209">
        <f>T137+T145+T148+T152+T157+T159+T168+T173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77</v>
      </c>
      <c r="AT136" s="211" t="s">
        <v>68</v>
      </c>
      <c r="AU136" s="211" t="s">
        <v>69</v>
      </c>
      <c r="AY136" s="210" t="s">
        <v>142</v>
      </c>
      <c r="BK136" s="212">
        <f>BK137+BK145+BK148+BK152+BK157+BK159+BK168+BK173</f>
        <v>0</v>
      </c>
    </row>
    <row r="137" s="12" customFormat="1" ht="22.8" customHeight="1">
      <c r="A137" s="12"/>
      <c r="B137" s="199"/>
      <c r="C137" s="200"/>
      <c r="D137" s="201" t="s">
        <v>68</v>
      </c>
      <c r="E137" s="213" t="s">
        <v>217</v>
      </c>
      <c r="F137" s="213" t="s">
        <v>4063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SUM(P138:P144)</f>
        <v>0</v>
      </c>
      <c r="Q137" s="207"/>
      <c r="R137" s="208">
        <f>SUM(R138:R144)</f>
        <v>0</v>
      </c>
      <c r="S137" s="207"/>
      <c r="T137" s="209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77</v>
      </c>
      <c r="AT137" s="211" t="s">
        <v>68</v>
      </c>
      <c r="AU137" s="211" t="s">
        <v>77</v>
      </c>
      <c r="AY137" s="210" t="s">
        <v>142</v>
      </c>
      <c r="BK137" s="212">
        <f>SUM(BK138:BK144)</f>
        <v>0</v>
      </c>
    </row>
    <row r="138" s="2" customFormat="1" ht="16.5" customHeight="1">
      <c r="A138" s="41"/>
      <c r="B138" s="42"/>
      <c r="C138" s="215" t="s">
        <v>184</v>
      </c>
      <c r="D138" s="215" t="s">
        <v>144</v>
      </c>
      <c r="E138" s="216" t="s">
        <v>4123</v>
      </c>
      <c r="F138" s="217" t="s">
        <v>4124</v>
      </c>
      <c r="G138" s="218" t="s">
        <v>771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6119</v>
      </c>
    </row>
    <row r="139" s="2" customFormat="1" ht="16.5" customHeight="1">
      <c r="A139" s="41"/>
      <c r="B139" s="42"/>
      <c r="C139" s="215" t="s">
        <v>193</v>
      </c>
      <c r="D139" s="215" t="s">
        <v>144</v>
      </c>
      <c r="E139" s="216" t="s">
        <v>4127</v>
      </c>
      <c r="F139" s="217" t="s">
        <v>4128</v>
      </c>
      <c r="G139" s="218" t="s">
        <v>771</v>
      </c>
      <c r="H139" s="219">
        <v>4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6120</v>
      </c>
    </row>
    <row r="140" s="2" customFormat="1" ht="16.5" customHeight="1">
      <c r="A140" s="41"/>
      <c r="B140" s="42"/>
      <c r="C140" s="215" t="s">
        <v>198</v>
      </c>
      <c r="D140" s="215" t="s">
        <v>144</v>
      </c>
      <c r="E140" s="216" t="s">
        <v>4131</v>
      </c>
      <c r="F140" s="217" t="s">
        <v>4132</v>
      </c>
      <c r="G140" s="218" t="s">
        <v>771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6121</v>
      </c>
    </row>
    <row r="141" s="2" customFormat="1" ht="16.5" customHeight="1">
      <c r="A141" s="41"/>
      <c r="B141" s="42"/>
      <c r="C141" s="215" t="s">
        <v>206</v>
      </c>
      <c r="D141" s="215" t="s">
        <v>144</v>
      </c>
      <c r="E141" s="216" t="s">
        <v>4135</v>
      </c>
      <c r="F141" s="217" t="s">
        <v>4136</v>
      </c>
      <c r="G141" s="218" t="s">
        <v>771</v>
      </c>
      <c r="H141" s="219">
        <v>4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6122</v>
      </c>
    </row>
    <row r="142" s="2" customFormat="1" ht="16.5" customHeight="1">
      <c r="A142" s="41"/>
      <c r="B142" s="42"/>
      <c r="C142" s="215" t="s">
        <v>217</v>
      </c>
      <c r="D142" s="215" t="s">
        <v>144</v>
      </c>
      <c r="E142" s="216" t="s">
        <v>4138</v>
      </c>
      <c r="F142" s="217" t="s">
        <v>4139</v>
      </c>
      <c r="G142" s="218" t="s">
        <v>771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6123</v>
      </c>
    </row>
    <row r="143" s="2" customFormat="1" ht="16.5" customHeight="1">
      <c r="A143" s="41"/>
      <c r="B143" s="42"/>
      <c r="C143" s="215" t="s">
        <v>223</v>
      </c>
      <c r="D143" s="215" t="s">
        <v>144</v>
      </c>
      <c r="E143" s="216" t="s">
        <v>4142</v>
      </c>
      <c r="F143" s="217" t="s">
        <v>4098</v>
      </c>
      <c r="G143" s="218" t="s">
        <v>771</v>
      </c>
      <c r="H143" s="219">
        <v>10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6124</v>
      </c>
    </row>
    <row r="144" s="2" customFormat="1" ht="16.5" customHeight="1">
      <c r="A144" s="41"/>
      <c r="B144" s="42"/>
      <c r="C144" s="215" t="s">
        <v>232</v>
      </c>
      <c r="D144" s="215" t="s">
        <v>144</v>
      </c>
      <c r="E144" s="216" t="s">
        <v>4145</v>
      </c>
      <c r="F144" s="217" t="s">
        <v>4146</v>
      </c>
      <c r="G144" s="218" t="s">
        <v>771</v>
      </c>
      <c r="H144" s="219">
        <v>2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6125</v>
      </c>
    </row>
    <row r="145" s="12" customFormat="1" ht="22.8" customHeight="1">
      <c r="A145" s="12"/>
      <c r="B145" s="199"/>
      <c r="C145" s="200"/>
      <c r="D145" s="201" t="s">
        <v>68</v>
      </c>
      <c r="E145" s="213" t="s">
        <v>223</v>
      </c>
      <c r="F145" s="213" t="s">
        <v>4104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77</v>
      </c>
      <c r="AT145" s="211" t="s">
        <v>68</v>
      </c>
      <c r="AU145" s="211" t="s">
        <v>77</v>
      </c>
      <c r="AY145" s="210" t="s">
        <v>142</v>
      </c>
      <c r="BK145" s="212">
        <f>SUM(BK146:BK147)</f>
        <v>0</v>
      </c>
    </row>
    <row r="146" s="2" customFormat="1" ht="16.5" customHeight="1">
      <c r="A146" s="41"/>
      <c r="B146" s="42"/>
      <c r="C146" s="215" t="s">
        <v>237</v>
      </c>
      <c r="D146" s="215" t="s">
        <v>144</v>
      </c>
      <c r="E146" s="216" t="s">
        <v>4162</v>
      </c>
      <c r="F146" s="217" t="s">
        <v>4163</v>
      </c>
      <c r="G146" s="218" t="s">
        <v>771</v>
      </c>
      <c r="H146" s="219">
        <v>12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6126</v>
      </c>
    </row>
    <row r="147" s="2" customFormat="1" ht="16.5" customHeight="1">
      <c r="A147" s="41"/>
      <c r="B147" s="42"/>
      <c r="C147" s="215" t="s">
        <v>8</v>
      </c>
      <c r="D147" s="215" t="s">
        <v>144</v>
      </c>
      <c r="E147" s="216" t="s">
        <v>4170</v>
      </c>
      <c r="F147" s="217" t="s">
        <v>4171</v>
      </c>
      <c r="G147" s="218" t="s">
        <v>176</v>
      </c>
      <c r="H147" s="219">
        <v>15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79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6127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232</v>
      </c>
      <c r="F148" s="213" t="s">
        <v>4121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SUM(P149:P151)</f>
        <v>0</v>
      </c>
      <c r="Q148" s="207"/>
      <c r="R148" s="208">
        <f>SUM(R149:R151)</f>
        <v>0</v>
      </c>
      <c r="S148" s="207"/>
      <c r="T148" s="209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77</v>
      </c>
      <c r="AT148" s="211" t="s">
        <v>68</v>
      </c>
      <c r="AU148" s="211" t="s">
        <v>77</v>
      </c>
      <c r="AY148" s="210" t="s">
        <v>142</v>
      </c>
      <c r="BK148" s="212">
        <f>SUM(BK149:BK151)</f>
        <v>0</v>
      </c>
    </row>
    <row r="149" s="2" customFormat="1" ht="16.5" customHeight="1">
      <c r="A149" s="41"/>
      <c r="B149" s="42"/>
      <c r="C149" s="215" t="s">
        <v>248</v>
      </c>
      <c r="D149" s="215" t="s">
        <v>144</v>
      </c>
      <c r="E149" s="216" t="s">
        <v>4211</v>
      </c>
      <c r="F149" s="217" t="s">
        <v>4212</v>
      </c>
      <c r="G149" s="218" t="s">
        <v>771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6128</v>
      </c>
    </row>
    <row r="150" s="2" customFormat="1" ht="24.15" customHeight="1">
      <c r="A150" s="41"/>
      <c r="B150" s="42"/>
      <c r="C150" s="215" t="s">
        <v>253</v>
      </c>
      <c r="D150" s="215" t="s">
        <v>144</v>
      </c>
      <c r="E150" s="216" t="s">
        <v>4215</v>
      </c>
      <c r="F150" s="217" t="s">
        <v>4216</v>
      </c>
      <c r="G150" s="218" t="s">
        <v>771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6129</v>
      </c>
    </row>
    <row r="151" s="2" customFormat="1" ht="16.5" customHeight="1">
      <c r="A151" s="41"/>
      <c r="B151" s="42"/>
      <c r="C151" s="215" t="s">
        <v>260</v>
      </c>
      <c r="D151" s="215" t="s">
        <v>144</v>
      </c>
      <c r="E151" s="216" t="s">
        <v>4223</v>
      </c>
      <c r="F151" s="217" t="s">
        <v>4224</v>
      </c>
      <c r="G151" s="218" t="s">
        <v>771</v>
      </c>
      <c r="H151" s="219">
        <v>3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6130</v>
      </c>
    </row>
    <row r="152" s="12" customFormat="1" ht="22.8" customHeight="1">
      <c r="A152" s="12"/>
      <c r="B152" s="199"/>
      <c r="C152" s="200"/>
      <c r="D152" s="201" t="s">
        <v>68</v>
      </c>
      <c r="E152" s="213" t="s">
        <v>237</v>
      </c>
      <c r="F152" s="213" t="s">
        <v>4152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SUM(P153:P156)</f>
        <v>0</v>
      </c>
      <c r="Q152" s="207"/>
      <c r="R152" s="208">
        <f>SUM(R153:R156)</f>
        <v>0</v>
      </c>
      <c r="S152" s="207"/>
      <c r="T152" s="209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77</v>
      </c>
      <c r="AT152" s="211" t="s">
        <v>68</v>
      </c>
      <c r="AU152" s="211" t="s">
        <v>77</v>
      </c>
      <c r="AY152" s="210" t="s">
        <v>142</v>
      </c>
      <c r="BK152" s="212">
        <f>SUM(BK153:BK156)</f>
        <v>0</v>
      </c>
    </row>
    <row r="153" s="2" customFormat="1" ht="16.5" customHeight="1">
      <c r="A153" s="41"/>
      <c r="B153" s="42"/>
      <c r="C153" s="215" t="s">
        <v>265</v>
      </c>
      <c r="D153" s="215" t="s">
        <v>144</v>
      </c>
      <c r="E153" s="216" t="s">
        <v>4289</v>
      </c>
      <c r="F153" s="217" t="s">
        <v>4290</v>
      </c>
      <c r="G153" s="218" t="s">
        <v>771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149</v>
      </c>
      <c r="AT153" s="226" t="s">
        <v>144</v>
      </c>
      <c r="AU153" s="226" t="s">
        <v>79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149</v>
      </c>
      <c r="BM153" s="226" t="s">
        <v>6131</v>
      </c>
    </row>
    <row r="154" s="2" customFormat="1" ht="16.5" customHeight="1">
      <c r="A154" s="41"/>
      <c r="B154" s="42"/>
      <c r="C154" s="215" t="s">
        <v>274</v>
      </c>
      <c r="D154" s="215" t="s">
        <v>144</v>
      </c>
      <c r="E154" s="216" t="s">
        <v>4293</v>
      </c>
      <c r="F154" s="217" t="s">
        <v>4294</v>
      </c>
      <c r="G154" s="218" t="s">
        <v>771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6132</v>
      </c>
    </row>
    <row r="155" s="2" customFormat="1" ht="16.5" customHeight="1">
      <c r="A155" s="41"/>
      <c r="B155" s="42"/>
      <c r="C155" s="215" t="s">
        <v>7</v>
      </c>
      <c r="D155" s="215" t="s">
        <v>144</v>
      </c>
      <c r="E155" s="216" t="s">
        <v>4297</v>
      </c>
      <c r="F155" s="217" t="s">
        <v>4132</v>
      </c>
      <c r="G155" s="218" t="s">
        <v>771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6133</v>
      </c>
    </row>
    <row r="156" s="2" customFormat="1" ht="16.5" customHeight="1">
      <c r="A156" s="41"/>
      <c r="B156" s="42"/>
      <c r="C156" s="215" t="s">
        <v>287</v>
      </c>
      <c r="D156" s="215" t="s">
        <v>144</v>
      </c>
      <c r="E156" s="216" t="s">
        <v>4300</v>
      </c>
      <c r="F156" s="217" t="s">
        <v>4301</v>
      </c>
      <c r="G156" s="218" t="s">
        <v>176</v>
      </c>
      <c r="H156" s="219">
        <v>20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6134</v>
      </c>
    </row>
    <row r="157" s="12" customFormat="1" ht="22.8" customHeight="1">
      <c r="A157" s="12"/>
      <c r="B157" s="199"/>
      <c r="C157" s="200"/>
      <c r="D157" s="201" t="s">
        <v>68</v>
      </c>
      <c r="E157" s="213" t="s">
        <v>8</v>
      </c>
      <c r="F157" s="213" t="s">
        <v>4193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77</v>
      </c>
      <c r="AT157" s="211" t="s">
        <v>68</v>
      </c>
      <c r="AU157" s="211" t="s">
        <v>77</v>
      </c>
      <c r="AY157" s="210" t="s">
        <v>142</v>
      </c>
      <c r="BK157" s="212">
        <f>BK158</f>
        <v>0</v>
      </c>
    </row>
    <row r="158" s="2" customFormat="1" ht="49.05" customHeight="1">
      <c r="A158" s="41"/>
      <c r="B158" s="42"/>
      <c r="C158" s="215" t="s">
        <v>293</v>
      </c>
      <c r="D158" s="215" t="s">
        <v>144</v>
      </c>
      <c r="E158" s="216" t="s">
        <v>6135</v>
      </c>
      <c r="F158" s="217" t="s">
        <v>4338</v>
      </c>
      <c r="G158" s="218" t="s">
        <v>771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6136</v>
      </c>
    </row>
    <row r="159" s="12" customFormat="1" ht="22.8" customHeight="1">
      <c r="A159" s="12"/>
      <c r="B159" s="199"/>
      <c r="C159" s="200"/>
      <c r="D159" s="201" t="s">
        <v>68</v>
      </c>
      <c r="E159" s="213" t="s">
        <v>248</v>
      </c>
      <c r="F159" s="213" t="s">
        <v>4234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SUM(P160:P167)</f>
        <v>0</v>
      </c>
      <c r="Q159" s="207"/>
      <c r="R159" s="208">
        <f>SUM(R160:R167)</f>
        <v>0</v>
      </c>
      <c r="S159" s="207"/>
      <c r="T159" s="209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77</v>
      </c>
      <c r="AT159" s="211" t="s">
        <v>68</v>
      </c>
      <c r="AU159" s="211" t="s">
        <v>77</v>
      </c>
      <c r="AY159" s="210" t="s">
        <v>142</v>
      </c>
      <c r="BK159" s="212">
        <f>SUM(BK160:BK167)</f>
        <v>0</v>
      </c>
    </row>
    <row r="160" s="2" customFormat="1" ht="16.5" customHeight="1">
      <c r="A160" s="41"/>
      <c r="B160" s="42"/>
      <c r="C160" s="215" t="s">
        <v>300</v>
      </c>
      <c r="D160" s="215" t="s">
        <v>144</v>
      </c>
      <c r="E160" s="216" t="s">
        <v>4300</v>
      </c>
      <c r="F160" s="217" t="s">
        <v>4301</v>
      </c>
      <c r="G160" s="218" t="s">
        <v>176</v>
      </c>
      <c r="H160" s="219">
        <v>10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6137</v>
      </c>
    </row>
    <row r="161" s="2" customFormat="1" ht="16.5" customHeight="1">
      <c r="A161" s="41"/>
      <c r="B161" s="42"/>
      <c r="C161" s="215" t="s">
        <v>306</v>
      </c>
      <c r="D161" s="215" t="s">
        <v>144</v>
      </c>
      <c r="E161" s="216" t="s">
        <v>4356</v>
      </c>
      <c r="F161" s="217" t="s">
        <v>4357</v>
      </c>
      <c r="G161" s="218" t="s">
        <v>771</v>
      </c>
      <c r="H161" s="219">
        <v>2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6138</v>
      </c>
    </row>
    <row r="162" s="2" customFormat="1" ht="16.5" customHeight="1">
      <c r="A162" s="41"/>
      <c r="B162" s="42"/>
      <c r="C162" s="215" t="s">
        <v>315</v>
      </c>
      <c r="D162" s="215" t="s">
        <v>144</v>
      </c>
      <c r="E162" s="216" t="s">
        <v>4364</v>
      </c>
      <c r="F162" s="217" t="s">
        <v>4365</v>
      </c>
      <c r="G162" s="218" t="s">
        <v>771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6139</v>
      </c>
    </row>
    <row r="163" s="2" customFormat="1" ht="16.5" customHeight="1">
      <c r="A163" s="41"/>
      <c r="B163" s="42"/>
      <c r="C163" s="215" t="s">
        <v>321</v>
      </c>
      <c r="D163" s="215" t="s">
        <v>144</v>
      </c>
      <c r="E163" s="216" t="s">
        <v>4368</v>
      </c>
      <c r="F163" s="217" t="s">
        <v>4369</v>
      </c>
      <c r="G163" s="218" t="s">
        <v>771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6140</v>
      </c>
    </row>
    <row r="164" s="2" customFormat="1" ht="16.5" customHeight="1">
      <c r="A164" s="41"/>
      <c r="B164" s="42"/>
      <c r="C164" s="215" t="s">
        <v>326</v>
      </c>
      <c r="D164" s="215" t="s">
        <v>144</v>
      </c>
      <c r="E164" s="216" t="s">
        <v>4372</v>
      </c>
      <c r="F164" s="217" t="s">
        <v>4373</v>
      </c>
      <c r="G164" s="218" t="s">
        <v>771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6141</v>
      </c>
    </row>
    <row r="165" s="2" customFormat="1" ht="16.5" customHeight="1">
      <c r="A165" s="41"/>
      <c r="B165" s="42"/>
      <c r="C165" s="215" t="s">
        <v>332</v>
      </c>
      <c r="D165" s="215" t="s">
        <v>144</v>
      </c>
      <c r="E165" s="216" t="s">
        <v>4376</v>
      </c>
      <c r="F165" s="217" t="s">
        <v>4377</v>
      </c>
      <c r="G165" s="218" t="s">
        <v>771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6142</v>
      </c>
    </row>
    <row r="166" s="2" customFormat="1" ht="16.5" customHeight="1">
      <c r="A166" s="41"/>
      <c r="B166" s="42"/>
      <c r="C166" s="215" t="s">
        <v>338</v>
      </c>
      <c r="D166" s="215" t="s">
        <v>144</v>
      </c>
      <c r="E166" s="216" t="s">
        <v>4380</v>
      </c>
      <c r="F166" s="217" t="s">
        <v>4381</v>
      </c>
      <c r="G166" s="218" t="s">
        <v>176</v>
      </c>
      <c r="H166" s="219">
        <v>50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6143</v>
      </c>
    </row>
    <row r="167" s="2" customFormat="1" ht="16.5" customHeight="1">
      <c r="A167" s="41"/>
      <c r="B167" s="42"/>
      <c r="C167" s="215" t="s">
        <v>343</v>
      </c>
      <c r="D167" s="215" t="s">
        <v>144</v>
      </c>
      <c r="E167" s="216" t="s">
        <v>4384</v>
      </c>
      <c r="F167" s="217" t="s">
        <v>4385</v>
      </c>
      <c r="G167" s="218" t="s">
        <v>176</v>
      </c>
      <c r="H167" s="219">
        <v>25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79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6144</v>
      </c>
    </row>
    <row r="168" s="12" customFormat="1" ht="22.8" customHeight="1">
      <c r="A168" s="12"/>
      <c r="B168" s="199"/>
      <c r="C168" s="200"/>
      <c r="D168" s="201" t="s">
        <v>68</v>
      </c>
      <c r="E168" s="213" t="s">
        <v>253</v>
      </c>
      <c r="F168" s="213" t="s">
        <v>4247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SUM(P169:P172)</f>
        <v>0</v>
      </c>
      <c r="Q168" s="207"/>
      <c r="R168" s="208">
        <f>SUM(R169:R172)</f>
        <v>0</v>
      </c>
      <c r="S168" s="207"/>
      <c r="T168" s="20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77</v>
      </c>
      <c r="AT168" s="211" t="s">
        <v>68</v>
      </c>
      <c r="AU168" s="211" t="s">
        <v>77</v>
      </c>
      <c r="AY168" s="210" t="s">
        <v>142</v>
      </c>
      <c r="BK168" s="212">
        <f>SUM(BK169:BK172)</f>
        <v>0</v>
      </c>
    </row>
    <row r="169" s="2" customFormat="1" ht="16.5" customHeight="1">
      <c r="A169" s="41"/>
      <c r="B169" s="42"/>
      <c r="C169" s="215" t="s">
        <v>349</v>
      </c>
      <c r="D169" s="215" t="s">
        <v>144</v>
      </c>
      <c r="E169" s="216" t="s">
        <v>4300</v>
      </c>
      <c r="F169" s="217" t="s">
        <v>4301</v>
      </c>
      <c r="G169" s="218" t="s">
        <v>176</v>
      </c>
      <c r="H169" s="219">
        <v>50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6145</v>
      </c>
    </row>
    <row r="170" s="2" customFormat="1" ht="16.5" customHeight="1">
      <c r="A170" s="41"/>
      <c r="B170" s="42"/>
      <c r="C170" s="215" t="s">
        <v>354</v>
      </c>
      <c r="D170" s="215" t="s">
        <v>144</v>
      </c>
      <c r="E170" s="216" t="s">
        <v>4405</v>
      </c>
      <c r="F170" s="217" t="s">
        <v>4406</v>
      </c>
      <c r="G170" s="218" t="s">
        <v>771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6146</v>
      </c>
    </row>
    <row r="171" s="2" customFormat="1" ht="16.5" customHeight="1">
      <c r="A171" s="41"/>
      <c r="B171" s="42"/>
      <c r="C171" s="215" t="s">
        <v>360</v>
      </c>
      <c r="D171" s="215" t="s">
        <v>144</v>
      </c>
      <c r="E171" s="216" t="s">
        <v>4409</v>
      </c>
      <c r="F171" s="217" t="s">
        <v>4410</v>
      </c>
      <c r="G171" s="218" t="s">
        <v>771</v>
      </c>
      <c r="H171" s="219">
        <v>8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6147</v>
      </c>
    </row>
    <row r="172" s="2" customFormat="1" ht="16.5" customHeight="1">
      <c r="A172" s="41"/>
      <c r="B172" s="42"/>
      <c r="C172" s="215" t="s">
        <v>365</v>
      </c>
      <c r="D172" s="215" t="s">
        <v>144</v>
      </c>
      <c r="E172" s="216" t="s">
        <v>4421</v>
      </c>
      <c r="F172" s="217" t="s">
        <v>4422</v>
      </c>
      <c r="G172" s="218" t="s">
        <v>176</v>
      </c>
      <c r="H172" s="219">
        <v>50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6148</v>
      </c>
    </row>
    <row r="173" s="12" customFormat="1" ht="22.8" customHeight="1">
      <c r="A173" s="12"/>
      <c r="B173" s="199"/>
      <c r="C173" s="200"/>
      <c r="D173" s="201" t="s">
        <v>68</v>
      </c>
      <c r="E173" s="213" t="s">
        <v>260</v>
      </c>
      <c r="F173" s="213" t="s">
        <v>4319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SUM(P174:P177)</f>
        <v>0</v>
      </c>
      <c r="Q173" s="207"/>
      <c r="R173" s="208">
        <f>SUM(R174:R177)</f>
        <v>0</v>
      </c>
      <c r="S173" s="207"/>
      <c r="T173" s="20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77</v>
      </c>
      <c r="AT173" s="211" t="s">
        <v>68</v>
      </c>
      <c r="AU173" s="211" t="s">
        <v>77</v>
      </c>
      <c r="AY173" s="210" t="s">
        <v>142</v>
      </c>
      <c r="BK173" s="212">
        <f>SUM(BK174:BK177)</f>
        <v>0</v>
      </c>
    </row>
    <row r="174" s="2" customFormat="1" ht="16.5" customHeight="1">
      <c r="A174" s="41"/>
      <c r="B174" s="42"/>
      <c r="C174" s="215" t="s">
        <v>370</v>
      </c>
      <c r="D174" s="215" t="s">
        <v>144</v>
      </c>
      <c r="E174" s="216" t="s">
        <v>6149</v>
      </c>
      <c r="F174" s="217" t="s">
        <v>4452</v>
      </c>
      <c r="G174" s="218" t="s">
        <v>771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6150</v>
      </c>
    </row>
    <row r="175" s="2" customFormat="1" ht="16.5" customHeight="1">
      <c r="A175" s="41"/>
      <c r="B175" s="42"/>
      <c r="C175" s="215" t="s">
        <v>375</v>
      </c>
      <c r="D175" s="215" t="s">
        <v>144</v>
      </c>
      <c r="E175" s="216" t="s">
        <v>6151</v>
      </c>
      <c r="F175" s="217" t="s">
        <v>4456</v>
      </c>
      <c r="G175" s="218" t="s">
        <v>771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6152</v>
      </c>
    </row>
    <row r="176" s="2" customFormat="1" ht="16.5" customHeight="1">
      <c r="A176" s="41"/>
      <c r="B176" s="42"/>
      <c r="C176" s="215" t="s">
        <v>380</v>
      </c>
      <c r="D176" s="215" t="s">
        <v>144</v>
      </c>
      <c r="E176" s="216" t="s">
        <v>6153</v>
      </c>
      <c r="F176" s="217" t="s">
        <v>4460</v>
      </c>
      <c r="G176" s="218" t="s">
        <v>771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6154</v>
      </c>
    </row>
    <row r="177" s="2" customFormat="1" ht="16.5" customHeight="1">
      <c r="A177" s="41"/>
      <c r="B177" s="42"/>
      <c r="C177" s="215" t="s">
        <v>1002</v>
      </c>
      <c r="D177" s="215" t="s">
        <v>144</v>
      </c>
      <c r="E177" s="216" t="s">
        <v>6155</v>
      </c>
      <c r="F177" s="217" t="s">
        <v>4464</v>
      </c>
      <c r="G177" s="218" t="s">
        <v>771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6156</v>
      </c>
    </row>
    <row r="178" s="12" customFormat="1" ht="25.92" customHeight="1">
      <c r="A178" s="12"/>
      <c r="B178" s="199"/>
      <c r="C178" s="200"/>
      <c r="D178" s="201" t="s">
        <v>68</v>
      </c>
      <c r="E178" s="202" t="s">
        <v>1300</v>
      </c>
      <c r="F178" s="202" t="s">
        <v>1301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SUM(P179:P232)</f>
        <v>0</v>
      </c>
      <c r="Q178" s="207"/>
      <c r="R178" s="208">
        <f>SUM(R179:R232)</f>
        <v>0</v>
      </c>
      <c r="S178" s="207"/>
      <c r="T178" s="209">
        <f>SUM(T179:T232)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77</v>
      </c>
      <c r="AT178" s="211" t="s">
        <v>68</v>
      </c>
      <c r="AU178" s="211" t="s">
        <v>69</v>
      </c>
      <c r="AY178" s="210" t="s">
        <v>142</v>
      </c>
      <c r="BK178" s="212">
        <f>SUM(BK179:BK232)</f>
        <v>0</v>
      </c>
    </row>
    <row r="179" s="2" customFormat="1" ht="16.5" customHeight="1">
      <c r="A179" s="41"/>
      <c r="B179" s="42"/>
      <c r="C179" s="215" t="s">
        <v>404</v>
      </c>
      <c r="D179" s="215" t="s">
        <v>144</v>
      </c>
      <c r="E179" s="216" t="s">
        <v>1302</v>
      </c>
      <c r="F179" s="217" t="s">
        <v>1303</v>
      </c>
      <c r="G179" s="218" t="s">
        <v>166</v>
      </c>
      <c r="H179" s="219">
        <v>2.96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6157</v>
      </c>
    </row>
    <row r="180" s="2" customFormat="1" ht="16.5" customHeight="1">
      <c r="A180" s="41"/>
      <c r="B180" s="42"/>
      <c r="C180" s="215" t="s">
        <v>409</v>
      </c>
      <c r="D180" s="215" t="s">
        <v>144</v>
      </c>
      <c r="E180" s="216" t="s">
        <v>1305</v>
      </c>
      <c r="F180" s="217" t="s">
        <v>1306</v>
      </c>
      <c r="G180" s="218" t="s">
        <v>166</v>
      </c>
      <c r="H180" s="219">
        <v>5.5499999999999998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6158</v>
      </c>
    </row>
    <row r="181" s="2" customFormat="1" ht="16.5" customHeight="1">
      <c r="A181" s="41"/>
      <c r="B181" s="42"/>
      <c r="C181" s="215" t="s">
        <v>414</v>
      </c>
      <c r="D181" s="215" t="s">
        <v>144</v>
      </c>
      <c r="E181" s="216" t="s">
        <v>1308</v>
      </c>
      <c r="F181" s="217" t="s">
        <v>1309</v>
      </c>
      <c r="G181" s="218" t="s">
        <v>166</v>
      </c>
      <c r="H181" s="219">
        <v>3.7000000000000002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6159</v>
      </c>
    </row>
    <row r="182" s="2" customFormat="1" ht="16.5" customHeight="1">
      <c r="A182" s="41"/>
      <c r="B182" s="42"/>
      <c r="C182" s="215" t="s">
        <v>421</v>
      </c>
      <c r="D182" s="215" t="s">
        <v>144</v>
      </c>
      <c r="E182" s="216" t="s">
        <v>1311</v>
      </c>
      <c r="F182" s="217" t="s">
        <v>1312</v>
      </c>
      <c r="G182" s="218" t="s">
        <v>166</v>
      </c>
      <c r="H182" s="219">
        <v>1.8500000000000001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6160</v>
      </c>
    </row>
    <row r="183" s="2" customFormat="1" ht="16.5" customHeight="1">
      <c r="A183" s="41"/>
      <c r="B183" s="42"/>
      <c r="C183" s="215" t="s">
        <v>426</v>
      </c>
      <c r="D183" s="215" t="s">
        <v>144</v>
      </c>
      <c r="E183" s="216" t="s">
        <v>1314</v>
      </c>
      <c r="F183" s="217" t="s">
        <v>1315</v>
      </c>
      <c r="G183" s="218" t="s">
        <v>166</v>
      </c>
      <c r="H183" s="219">
        <v>3.7000000000000002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6161</v>
      </c>
    </row>
    <row r="184" s="2" customFormat="1" ht="16.5" customHeight="1">
      <c r="A184" s="41"/>
      <c r="B184" s="42"/>
      <c r="C184" s="215" t="s">
        <v>431</v>
      </c>
      <c r="D184" s="215" t="s">
        <v>144</v>
      </c>
      <c r="E184" s="216" t="s">
        <v>1317</v>
      </c>
      <c r="F184" s="217" t="s">
        <v>1318</v>
      </c>
      <c r="G184" s="218" t="s">
        <v>166</v>
      </c>
      <c r="H184" s="219">
        <v>6.29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6162</v>
      </c>
    </row>
    <row r="185" s="2" customFormat="1" ht="16.5" customHeight="1">
      <c r="A185" s="41"/>
      <c r="B185" s="42"/>
      <c r="C185" s="215" t="s">
        <v>437</v>
      </c>
      <c r="D185" s="215" t="s">
        <v>144</v>
      </c>
      <c r="E185" s="216" t="s">
        <v>1320</v>
      </c>
      <c r="F185" s="217" t="s">
        <v>1321</v>
      </c>
      <c r="G185" s="218" t="s">
        <v>166</v>
      </c>
      <c r="H185" s="219">
        <v>2.96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6163</v>
      </c>
    </row>
    <row r="186" s="2" customFormat="1" ht="16.5" customHeight="1">
      <c r="A186" s="41"/>
      <c r="B186" s="42"/>
      <c r="C186" s="215" t="s">
        <v>442</v>
      </c>
      <c r="D186" s="215" t="s">
        <v>144</v>
      </c>
      <c r="E186" s="216" t="s">
        <v>1323</v>
      </c>
      <c r="F186" s="217" t="s">
        <v>1324</v>
      </c>
      <c r="G186" s="218" t="s">
        <v>166</v>
      </c>
      <c r="H186" s="219">
        <v>1.8500000000000001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6164</v>
      </c>
    </row>
    <row r="187" s="2" customFormat="1" ht="16.5" customHeight="1">
      <c r="A187" s="41"/>
      <c r="B187" s="42"/>
      <c r="C187" s="215" t="s">
        <v>449</v>
      </c>
      <c r="D187" s="215" t="s">
        <v>144</v>
      </c>
      <c r="E187" s="216" t="s">
        <v>1326</v>
      </c>
      <c r="F187" s="217" t="s">
        <v>1327</v>
      </c>
      <c r="G187" s="218" t="s">
        <v>166</v>
      </c>
      <c r="H187" s="219">
        <v>1.8500000000000001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6165</v>
      </c>
    </row>
    <row r="188" s="2" customFormat="1" ht="16.5" customHeight="1">
      <c r="A188" s="41"/>
      <c r="B188" s="42"/>
      <c r="C188" s="215" t="s">
        <v>399</v>
      </c>
      <c r="D188" s="215" t="s">
        <v>144</v>
      </c>
      <c r="E188" s="216" t="s">
        <v>1329</v>
      </c>
      <c r="F188" s="217" t="s">
        <v>1330</v>
      </c>
      <c r="G188" s="218" t="s">
        <v>166</v>
      </c>
      <c r="H188" s="219">
        <v>2.96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6166</v>
      </c>
    </row>
    <row r="189" s="2" customFormat="1" ht="16.5" customHeight="1">
      <c r="A189" s="41"/>
      <c r="B189" s="42"/>
      <c r="C189" s="215" t="s">
        <v>386</v>
      </c>
      <c r="D189" s="215" t="s">
        <v>144</v>
      </c>
      <c r="E189" s="216" t="s">
        <v>1332</v>
      </c>
      <c r="F189" s="217" t="s">
        <v>1333</v>
      </c>
      <c r="G189" s="218" t="s">
        <v>166</v>
      </c>
      <c r="H189" s="219">
        <v>0.73999999999999999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6167</v>
      </c>
    </row>
    <row r="190" s="2" customFormat="1" ht="16.5" customHeight="1">
      <c r="A190" s="41"/>
      <c r="B190" s="42"/>
      <c r="C190" s="215" t="s">
        <v>394</v>
      </c>
      <c r="D190" s="215" t="s">
        <v>144</v>
      </c>
      <c r="E190" s="216" t="s">
        <v>1335</v>
      </c>
      <c r="F190" s="217" t="s">
        <v>1336</v>
      </c>
      <c r="G190" s="218" t="s">
        <v>166</v>
      </c>
      <c r="H190" s="219">
        <v>10.73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6168</v>
      </c>
    </row>
    <row r="191" s="2" customFormat="1" ht="16.5" customHeight="1">
      <c r="A191" s="41"/>
      <c r="B191" s="42"/>
      <c r="C191" s="215" t="s">
        <v>1074</v>
      </c>
      <c r="D191" s="215" t="s">
        <v>144</v>
      </c>
      <c r="E191" s="216" t="s">
        <v>1338</v>
      </c>
      <c r="F191" s="217" t="s">
        <v>1339</v>
      </c>
      <c r="G191" s="218" t="s">
        <v>166</v>
      </c>
      <c r="H191" s="219">
        <v>2.2200000000000002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6169</v>
      </c>
    </row>
    <row r="192" s="2" customFormat="1" ht="16.5" customHeight="1">
      <c r="A192" s="41"/>
      <c r="B192" s="42"/>
      <c r="C192" s="215" t="s">
        <v>1081</v>
      </c>
      <c r="D192" s="215" t="s">
        <v>144</v>
      </c>
      <c r="E192" s="216" t="s">
        <v>1341</v>
      </c>
      <c r="F192" s="217" t="s">
        <v>1342</v>
      </c>
      <c r="G192" s="218" t="s">
        <v>166</v>
      </c>
      <c r="H192" s="219">
        <v>1.1100000000000001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6170</v>
      </c>
    </row>
    <row r="193" s="2" customFormat="1" ht="16.5" customHeight="1">
      <c r="A193" s="41"/>
      <c r="B193" s="42"/>
      <c r="C193" s="215" t="s">
        <v>1087</v>
      </c>
      <c r="D193" s="215" t="s">
        <v>144</v>
      </c>
      <c r="E193" s="216" t="s">
        <v>1344</v>
      </c>
      <c r="F193" s="217" t="s">
        <v>1345</v>
      </c>
      <c r="G193" s="218" t="s">
        <v>166</v>
      </c>
      <c r="H193" s="219">
        <v>5.1799999999999997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6171</v>
      </c>
    </row>
    <row r="194" s="2" customFormat="1" ht="16.5" customHeight="1">
      <c r="A194" s="41"/>
      <c r="B194" s="42"/>
      <c r="C194" s="215" t="s">
        <v>1096</v>
      </c>
      <c r="D194" s="215" t="s">
        <v>144</v>
      </c>
      <c r="E194" s="216" t="s">
        <v>1347</v>
      </c>
      <c r="F194" s="217" t="s">
        <v>1348</v>
      </c>
      <c r="G194" s="218" t="s">
        <v>166</v>
      </c>
      <c r="H194" s="219">
        <v>4.4400000000000004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6172</v>
      </c>
    </row>
    <row r="195" s="2" customFormat="1" ht="16.5" customHeight="1">
      <c r="A195" s="41"/>
      <c r="B195" s="42"/>
      <c r="C195" s="215" t="s">
        <v>1119</v>
      </c>
      <c r="D195" s="215" t="s">
        <v>144</v>
      </c>
      <c r="E195" s="216" t="s">
        <v>1350</v>
      </c>
      <c r="F195" s="217" t="s">
        <v>1351</v>
      </c>
      <c r="G195" s="218" t="s">
        <v>166</v>
      </c>
      <c r="H195" s="219">
        <v>4.0700000000000003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6173</v>
      </c>
    </row>
    <row r="196" s="2" customFormat="1" ht="16.5" customHeight="1">
      <c r="A196" s="41"/>
      <c r="B196" s="42"/>
      <c r="C196" s="215" t="s">
        <v>1126</v>
      </c>
      <c r="D196" s="215" t="s">
        <v>144</v>
      </c>
      <c r="E196" s="216" t="s">
        <v>1353</v>
      </c>
      <c r="F196" s="217" t="s">
        <v>1354</v>
      </c>
      <c r="G196" s="218" t="s">
        <v>166</v>
      </c>
      <c r="H196" s="219">
        <v>3.7000000000000002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6174</v>
      </c>
    </row>
    <row r="197" s="2" customFormat="1" ht="16.5" customHeight="1">
      <c r="A197" s="41"/>
      <c r="B197" s="42"/>
      <c r="C197" s="215" t="s">
        <v>1134</v>
      </c>
      <c r="D197" s="215" t="s">
        <v>144</v>
      </c>
      <c r="E197" s="216" t="s">
        <v>1356</v>
      </c>
      <c r="F197" s="217" t="s">
        <v>1357</v>
      </c>
      <c r="G197" s="218" t="s">
        <v>166</v>
      </c>
      <c r="H197" s="219">
        <v>2.5899999999999999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6175</v>
      </c>
    </row>
    <row r="198" s="2" customFormat="1" ht="16.5" customHeight="1">
      <c r="A198" s="41"/>
      <c r="B198" s="42"/>
      <c r="C198" s="215" t="s">
        <v>1141</v>
      </c>
      <c r="D198" s="215" t="s">
        <v>144</v>
      </c>
      <c r="E198" s="216" t="s">
        <v>1359</v>
      </c>
      <c r="F198" s="217" t="s">
        <v>1360</v>
      </c>
      <c r="G198" s="218" t="s">
        <v>166</v>
      </c>
      <c r="H198" s="219">
        <v>0.73999999999999999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6176</v>
      </c>
    </row>
    <row r="199" s="2" customFormat="1" ht="16.5" customHeight="1">
      <c r="A199" s="41"/>
      <c r="B199" s="42"/>
      <c r="C199" s="215" t="s">
        <v>1154</v>
      </c>
      <c r="D199" s="215" t="s">
        <v>144</v>
      </c>
      <c r="E199" s="216" t="s">
        <v>1362</v>
      </c>
      <c r="F199" s="217" t="s">
        <v>1363</v>
      </c>
      <c r="G199" s="218" t="s">
        <v>166</v>
      </c>
      <c r="H199" s="219">
        <v>1.8500000000000001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6177</v>
      </c>
    </row>
    <row r="200" s="2" customFormat="1" ht="16.5" customHeight="1">
      <c r="A200" s="41"/>
      <c r="B200" s="42"/>
      <c r="C200" s="215" t="s">
        <v>1166</v>
      </c>
      <c r="D200" s="215" t="s">
        <v>144</v>
      </c>
      <c r="E200" s="216" t="s">
        <v>1365</v>
      </c>
      <c r="F200" s="217" t="s">
        <v>1366</v>
      </c>
      <c r="G200" s="218" t="s">
        <v>166</v>
      </c>
      <c r="H200" s="219">
        <v>2.96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6178</v>
      </c>
    </row>
    <row r="201" s="2" customFormat="1" ht="16.5" customHeight="1">
      <c r="A201" s="41"/>
      <c r="B201" s="42"/>
      <c r="C201" s="215" t="s">
        <v>1178</v>
      </c>
      <c r="D201" s="215" t="s">
        <v>144</v>
      </c>
      <c r="E201" s="216" t="s">
        <v>1368</v>
      </c>
      <c r="F201" s="217" t="s">
        <v>1369</v>
      </c>
      <c r="G201" s="218" t="s">
        <v>166</v>
      </c>
      <c r="H201" s="219">
        <v>2.2200000000000002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6179</v>
      </c>
    </row>
    <row r="202" s="2" customFormat="1" ht="16.5" customHeight="1">
      <c r="A202" s="41"/>
      <c r="B202" s="42"/>
      <c r="C202" s="215" t="s">
        <v>809</v>
      </c>
      <c r="D202" s="215" t="s">
        <v>144</v>
      </c>
      <c r="E202" s="216" t="s">
        <v>1371</v>
      </c>
      <c r="F202" s="217" t="s">
        <v>1372</v>
      </c>
      <c r="G202" s="218" t="s">
        <v>166</v>
      </c>
      <c r="H202" s="219">
        <v>0.73999999999999999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6180</v>
      </c>
    </row>
    <row r="203" s="2" customFormat="1" ht="16.5" customHeight="1">
      <c r="A203" s="41"/>
      <c r="B203" s="42"/>
      <c r="C203" s="215" t="s">
        <v>1047</v>
      </c>
      <c r="D203" s="215" t="s">
        <v>144</v>
      </c>
      <c r="E203" s="216" t="s">
        <v>1374</v>
      </c>
      <c r="F203" s="217" t="s">
        <v>1375</v>
      </c>
      <c r="G203" s="218" t="s">
        <v>166</v>
      </c>
      <c r="H203" s="219">
        <v>3.3300000000000001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6181</v>
      </c>
    </row>
    <row r="204" s="2" customFormat="1" ht="16.5" customHeight="1">
      <c r="A204" s="41"/>
      <c r="B204" s="42"/>
      <c r="C204" s="215" t="s">
        <v>773</v>
      </c>
      <c r="D204" s="215" t="s">
        <v>144</v>
      </c>
      <c r="E204" s="216" t="s">
        <v>1377</v>
      </c>
      <c r="F204" s="217" t="s">
        <v>1378</v>
      </c>
      <c r="G204" s="218" t="s">
        <v>166</v>
      </c>
      <c r="H204" s="219">
        <v>5.1799999999999997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6182</v>
      </c>
    </row>
    <row r="205" s="2" customFormat="1" ht="16.5" customHeight="1">
      <c r="A205" s="41"/>
      <c r="B205" s="42"/>
      <c r="C205" s="215" t="s">
        <v>1471</v>
      </c>
      <c r="D205" s="215" t="s">
        <v>144</v>
      </c>
      <c r="E205" s="216" t="s">
        <v>1380</v>
      </c>
      <c r="F205" s="217" t="s">
        <v>1381</v>
      </c>
      <c r="G205" s="218" t="s">
        <v>166</v>
      </c>
      <c r="H205" s="219">
        <v>1.8500000000000001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6183</v>
      </c>
    </row>
    <row r="206" s="2" customFormat="1" ht="16.5" customHeight="1">
      <c r="A206" s="41"/>
      <c r="B206" s="42"/>
      <c r="C206" s="215" t="s">
        <v>1473</v>
      </c>
      <c r="D206" s="215" t="s">
        <v>144</v>
      </c>
      <c r="E206" s="216" t="s">
        <v>1383</v>
      </c>
      <c r="F206" s="217" t="s">
        <v>1384</v>
      </c>
      <c r="G206" s="218" t="s">
        <v>166</v>
      </c>
      <c r="H206" s="219">
        <v>0.73999999999999999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6184</v>
      </c>
    </row>
    <row r="207" s="2" customFormat="1" ht="16.5" customHeight="1">
      <c r="A207" s="41"/>
      <c r="B207" s="42"/>
      <c r="C207" s="215" t="s">
        <v>1475</v>
      </c>
      <c r="D207" s="215" t="s">
        <v>144</v>
      </c>
      <c r="E207" s="216" t="s">
        <v>1386</v>
      </c>
      <c r="F207" s="217" t="s">
        <v>1387</v>
      </c>
      <c r="G207" s="218" t="s">
        <v>166</v>
      </c>
      <c r="H207" s="219">
        <v>5.1799999999999997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6185</v>
      </c>
    </row>
    <row r="208" s="2" customFormat="1" ht="16.5" customHeight="1">
      <c r="A208" s="41"/>
      <c r="B208" s="42"/>
      <c r="C208" s="215" t="s">
        <v>754</v>
      </c>
      <c r="D208" s="215" t="s">
        <v>144</v>
      </c>
      <c r="E208" s="216" t="s">
        <v>1389</v>
      </c>
      <c r="F208" s="217" t="s">
        <v>1390</v>
      </c>
      <c r="G208" s="218" t="s">
        <v>166</v>
      </c>
      <c r="H208" s="219">
        <v>7.0300000000000002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6186</v>
      </c>
    </row>
    <row r="209" s="2" customFormat="1" ht="16.5" customHeight="1">
      <c r="A209" s="41"/>
      <c r="B209" s="42"/>
      <c r="C209" s="215" t="s">
        <v>759</v>
      </c>
      <c r="D209" s="215" t="s">
        <v>144</v>
      </c>
      <c r="E209" s="216" t="s">
        <v>1392</v>
      </c>
      <c r="F209" s="217" t="s">
        <v>1393</v>
      </c>
      <c r="G209" s="218" t="s">
        <v>166</v>
      </c>
      <c r="H209" s="219">
        <v>5.5499999999999998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6187</v>
      </c>
    </row>
    <row r="210" s="2" customFormat="1" ht="16.5" customHeight="1">
      <c r="A210" s="41"/>
      <c r="B210" s="42"/>
      <c r="C210" s="215" t="s">
        <v>764</v>
      </c>
      <c r="D210" s="215" t="s">
        <v>144</v>
      </c>
      <c r="E210" s="216" t="s">
        <v>1395</v>
      </c>
      <c r="F210" s="217" t="s">
        <v>1396</v>
      </c>
      <c r="G210" s="218" t="s">
        <v>166</v>
      </c>
      <c r="H210" s="219">
        <v>7.0300000000000002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6188</v>
      </c>
    </row>
    <row r="211" s="2" customFormat="1" ht="16.5" customHeight="1">
      <c r="A211" s="41"/>
      <c r="B211" s="42"/>
      <c r="C211" s="215" t="s">
        <v>1068</v>
      </c>
      <c r="D211" s="215" t="s">
        <v>144</v>
      </c>
      <c r="E211" s="216" t="s">
        <v>1398</v>
      </c>
      <c r="F211" s="217" t="s">
        <v>1399</v>
      </c>
      <c r="G211" s="218" t="s">
        <v>166</v>
      </c>
      <c r="H211" s="219">
        <v>5.9199999999999999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6189</v>
      </c>
    </row>
    <row r="212" s="2" customFormat="1" ht="16.5" customHeight="1">
      <c r="A212" s="41"/>
      <c r="B212" s="42"/>
      <c r="C212" s="215" t="s">
        <v>1148</v>
      </c>
      <c r="D212" s="215" t="s">
        <v>144</v>
      </c>
      <c r="E212" s="216" t="s">
        <v>1401</v>
      </c>
      <c r="F212" s="217" t="s">
        <v>1402</v>
      </c>
      <c r="G212" s="218" t="s">
        <v>166</v>
      </c>
      <c r="H212" s="219">
        <v>6.29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6190</v>
      </c>
    </row>
    <row r="213" s="2" customFormat="1" ht="16.5" customHeight="1">
      <c r="A213" s="41"/>
      <c r="B213" s="42"/>
      <c r="C213" s="215" t="s">
        <v>1107</v>
      </c>
      <c r="D213" s="215" t="s">
        <v>144</v>
      </c>
      <c r="E213" s="216" t="s">
        <v>1404</v>
      </c>
      <c r="F213" s="217" t="s">
        <v>1405</v>
      </c>
      <c r="G213" s="218" t="s">
        <v>166</v>
      </c>
      <c r="H213" s="219">
        <v>5.1799999999999997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6191</v>
      </c>
    </row>
    <row r="214" s="2" customFormat="1" ht="16.5" customHeight="1">
      <c r="A214" s="41"/>
      <c r="B214" s="42"/>
      <c r="C214" s="215" t="s">
        <v>1112</v>
      </c>
      <c r="D214" s="215" t="s">
        <v>144</v>
      </c>
      <c r="E214" s="216" t="s">
        <v>1407</v>
      </c>
      <c r="F214" s="217" t="s">
        <v>1408</v>
      </c>
      <c r="G214" s="218" t="s">
        <v>166</v>
      </c>
      <c r="H214" s="219">
        <v>1.48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6192</v>
      </c>
    </row>
    <row r="215" s="2" customFormat="1" ht="16.5" customHeight="1">
      <c r="A215" s="41"/>
      <c r="B215" s="42"/>
      <c r="C215" s="215" t="s">
        <v>1484</v>
      </c>
      <c r="D215" s="215" t="s">
        <v>144</v>
      </c>
      <c r="E215" s="216" t="s">
        <v>1410</v>
      </c>
      <c r="F215" s="217" t="s">
        <v>1411</v>
      </c>
      <c r="G215" s="218" t="s">
        <v>166</v>
      </c>
      <c r="H215" s="219">
        <v>0.37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6193</v>
      </c>
    </row>
    <row r="216" s="2" customFormat="1" ht="16.5" customHeight="1">
      <c r="A216" s="41"/>
      <c r="B216" s="42"/>
      <c r="C216" s="215" t="s">
        <v>1486</v>
      </c>
      <c r="D216" s="215" t="s">
        <v>144</v>
      </c>
      <c r="E216" s="216" t="s">
        <v>1413</v>
      </c>
      <c r="F216" s="217" t="s">
        <v>1414</v>
      </c>
      <c r="G216" s="218" t="s">
        <v>166</v>
      </c>
      <c r="H216" s="219">
        <v>1.1100000000000001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6194</v>
      </c>
    </row>
    <row r="217" s="2" customFormat="1" ht="16.5" customHeight="1">
      <c r="A217" s="41"/>
      <c r="B217" s="42"/>
      <c r="C217" s="215" t="s">
        <v>1488</v>
      </c>
      <c r="D217" s="215" t="s">
        <v>144</v>
      </c>
      <c r="E217" s="216" t="s">
        <v>1416</v>
      </c>
      <c r="F217" s="217" t="s">
        <v>1417</v>
      </c>
      <c r="G217" s="218" t="s">
        <v>166</v>
      </c>
      <c r="H217" s="219">
        <v>5.5499999999999998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6195</v>
      </c>
    </row>
    <row r="218" s="2" customFormat="1" ht="16.5" customHeight="1">
      <c r="A218" s="41"/>
      <c r="B218" s="42"/>
      <c r="C218" s="215" t="s">
        <v>1490</v>
      </c>
      <c r="D218" s="215" t="s">
        <v>144</v>
      </c>
      <c r="E218" s="216" t="s">
        <v>1419</v>
      </c>
      <c r="F218" s="217" t="s">
        <v>1420</v>
      </c>
      <c r="G218" s="218" t="s">
        <v>166</v>
      </c>
      <c r="H218" s="219">
        <v>2.96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6196</v>
      </c>
    </row>
    <row r="219" s="2" customFormat="1" ht="16.5" customHeight="1">
      <c r="A219" s="41"/>
      <c r="B219" s="42"/>
      <c r="C219" s="215" t="s">
        <v>1492</v>
      </c>
      <c r="D219" s="215" t="s">
        <v>144</v>
      </c>
      <c r="E219" s="216" t="s">
        <v>1422</v>
      </c>
      <c r="F219" s="217" t="s">
        <v>1423</v>
      </c>
      <c r="G219" s="218" t="s">
        <v>166</v>
      </c>
      <c r="H219" s="219">
        <v>4.8099999999999996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6197</v>
      </c>
    </row>
    <row r="220" s="2" customFormat="1" ht="16.5" customHeight="1">
      <c r="A220" s="41"/>
      <c r="B220" s="42"/>
      <c r="C220" s="215" t="s">
        <v>1494</v>
      </c>
      <c r="D220" s="215" t="s">
        <v>144</v>
      </c>
      <c r="E220" s="216" t="s">
        <v>1425</v>
      </c>
      <c r="F220" s="217" t="s">
        <v>1426</v>
      </c>
      <c r="G220" s="218" t="s">
        <v>166</v>
      </c>
      <c r="H220" s="219">
        <v>4.8099999999999996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6198</v>
      </c>
    </row>
    <row r="221" s="2" customFormat="1" ht="16.5" customHeight="1">
      <c r="A221" s="41"/>
      <c r="B221" s="42"/>
      <c r="C221" s="215" t="s">
        <v>1496</v>
      </c>
      <c r="D221" s="215" t="s">
        <v>144</v>
      </c>
      <c r="E221" s="216" t="s">
        <v>1428</v>
      </c>
      <c r="F221" s="217" t="s">
        <v>1429</v>
      </c>
      <c r="G221" s="218" t="s">
        <v>166</v>
      </c>
      <c r="H221" s="219">
        <v>4.0700000000000003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6199</v>
      </c>
    </row>
    <row r="222" s="2" customFormat="1" ht="16.5" customHeight="1">
      <c r="A222" s="41"/>
      <c r="B222" s="42"/>
      <c r="C222" s="215" t="s">
        <v>1498</v>
      </c>
      <c r="D222" s="215" t="s">
        <v>144</v>
      </c>
      <c r="E222" s="216" t="s">
        <v>1431</v>
      </c>
      <c r="F222" s="217" t="s">
        <v>1432</v>
      </c>
      <c r="G222" s="218" t="s">
        <v>166</v>
      </c>
      <c r="H222" s="219">
        <v>0.73999999999999999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6200</v>
      </c>
    </row>
    <row r="223" s="2" customFormat="1" ht="16.5" customHeight="1">
      <c r="A223" s="41"/>
      <c r="B223" s="42"/>
      <c r="C223" s="215" t="s">
        <v>1500</v>
      </c>
      <c r="D223" s="215" t="s">
        <v>144</v>
      </c>
      <c r="E223" s="216" t="s">
        <v>1434</v>
      </c>
      <c r="F223" s="217" t="s">
        <v>1435</v>
      </c>
      <c r="G223" s="218" t="s">
        <v>166</v>
      </c>
      <c r="H223" s="219">
        <v>3.3300000000000001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6201</v>
      </c>
    </row>
    <row r="224" s="2" customFormat="1" ht="16.5" customHeight="1">
      <c r="A224" s="41"/>
      <c r="B224" s="42"/>
      <c r="C224" s="215" t="s">
        <v>1502</v>
      </c>
      <c r="D224" s="215" t="s">
        <v>144</v>
      </c>
      <c r="E224" s="216" t="s">
        <v>1437</v>
      </c>
      <c r="F224" s="217" t="s">
        <v>1438</v>
      </c>
      <c r="G224" s="218" t="s">
        <v>166</v>
      </c>
      <c r="H224" s="219">
        <v>2.5899999999999999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6202</v>
      </c>
    </row>
    <row r="225" s="2" customFormat="1" ht="16.5" customHeight="1">
      <c r="A225" s="41"/>
      <c r="B225" s="42"/>
      <c r="C225" s="215" t="s">
        <v>1504</v>
      </c>
      <c r="D225" s="215" t="s">
        <v>144</v>
      </c>
      <c r="E225" s="216" t="s">
        <v>1440</v>
      </c>
      <c r="F225" s="217" t="s">
        <v>1441</v>
      </c>
      <c r="G225" s="218" t="s">
        <v>166</v>
      </c>
      <c r="H225" s="219">
        <v>3.7000000000000002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6203</v>
      </c>
    </row>
    <row r="226" s="2" customFormat="1" ht="16.5" customHeight="1">
      <c r="A226" s="41"/>
      <c r="B226" s="42"/>
      <c r="C226" s="215" t="s">
        <v>1506</v>
      </c>
      <c r="D226" s="215" t="s">
        <v>144</v>
      </c>
      <c r="E226" s="216" t="s">
        <v>1443</v>
      </c>
      <c r="F226" s="217" t="s">
        <v>1444</v>
      </c>
      <c r="G226" s="218" t="s">
        <v>166</v>
      </c>
      <c r="H226" s="219">
        <v>2.96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6204</v>
      </c>
    </row>
    <row r="227" s="2" customFormat="1" ht="16.5" customHeight="1">
      <c r="A227" s="41"/>
      <c r="B227" s="42"/>
      <c r="C227" s="215" t="s">
        <v>1508</v>
      </c>
      <c r="D227" s="215" t="s">
        <v>144</v>
      </c>
      <c r="E227" s="216" t="s">
        <v>1446</v>
      </c>
      <c r="F227" s="217" t="s">
        <v>1447</v>
      </c>
      <c r="G227" s="218" t="s">
        <v>166</v>
      </c>
      <c r="H227" s="219">
        <v>4.8099999999999996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6205</v>
      </c>
    </row>
    <row r="228" s="2" customFormat="1" ht="16.5" customHeight="1">
      <c r="A228" s="41"/>
      <c r="B228" s="42"/>
      <c r="C228" s="215" t="s">
        <v>1510</v>
      </c>
      <c r="D228" s="215" t="s">
        <v>144</v>
      </c>
      <c r="E228" s="216" t="s">
        <v>1449</v>
      </c>
      <c r="F228" s="217" t="s">
        <v>1450</v>
      </c>
      <c r="G228" s="218" t="s">
        <v>166</v>
      </c>
      <c r="H228" s="219">
        <v>1.1100000000000001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6206</v>
      </c>
    </row>
    <row r="229" s="2" customFormat="1" ht="16.5" customHeight="1">
      <c r="A229" s="41"/>
      <c r="B229" s="42"/>
      <c r="C229" s="215" t="s">
        <v>1512</v>
      </c>
      <c r="D229" s="215" t="s">
        <v>144</v>
      </c>
      <c r="E229" s="216" t="s">
        <v>1452</v>
      </c>
      <c r="F229" s="217" t="s">
        <v>1453</v>
      </c>
      <c r="G229" s="218" t="s">
        <v>166</v>
      </c>
      <c r="H229" s="219">
        <v>1.8500000000000001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6207</v>
      </c>
    </row>
    <row r="230" s="2" customFormat="1" ht="16.5" customHeight="1">
      <c r="A230" s="41"/>
      <c r="B230" s="42"/>
      <c r="C230" s="215" t="s">
        <v>1514</v>
      </c>
      <c r="D230" s="215" t="s">
        <v>144</v>
      </c>
      <c r="E230" s="216" t="s">
        <v>1455</v>
      </c>
      <c r="F230" s="217" t="s">
        <v>1456</v>
      </c>
      <c r="G230" s="218" t="s">
        <v>166</v>
      </c>
      <c r="H230" s="219">
        <v>1.1100000000000001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6208</v>
      </c>
    </row>
    <row r="231" s="2" customFormat="1" ht="16.5" customHeight="1">
      <c r="A231" s="41"/>
      <c r="B231" s="42"/>
      <c r="C231" s="215" t="s">
        <v>1516</v>
      </c>
      <c r="D231" s="215" t="s">
        <v>144</v>
      </c>
      <c r="E231" s="216" t="s">
        <v>1458</v>
      </c>
      <c r="F231" s="217" t="s">
        <v>1459</v>
      </c>
      <c r="G231" s="218" t="s">
        <v>166</v>
      </c>
      <c r="H231" s="219">
        <v>0.73999999999999999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6209</v>
      </c>
    </row>
    <row r="232" s="2" customFormat="1" ht="16.5" customHeight="1">
      <c r="A232" s="41"/>
      <c r="B232" s="42"/>
      <c r="C232" s="215" t="s">
        <v>1518</v>
      </c>
      <c r="D232" s="215" t="s">
        <v>144</v>
      </c>
      <c r="E232" s="216" t="s">
        <v>1461</v>
      </c>
      <c r="F232" s="217" t="s">
        <v>1462</v>
      </c>
      <c r="G232" s="218" t="s">
        <v>166</v>
      </c>
      <c r="H232" s="219">
        <v>0.73999999999999999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6210</v>
      </c>
    </row>
    <row r="233" s="12" customFormat="1" ht="25.92" customHeight="1">
      <c r="A233" s="12"/>
      <c r="B233" s="199"/>
      <c r="C233" s="200"/>
      <c r="D233" s="201" t="s">
        <v>68</v>
      </c>
      <c r="E233" s="202" t="s">
        <v>1464</v>
      </c>
      <c r="F233" s="202" t="s">
        <v>1465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SUM(P234:P292)</f>
        <v>0</v>
      </c>
      <c r="Q233" s="207"/>
      <c r="R233" s="208">
        <f>SUM(R234:R292)</f>
        <v>0</v>
      </c>
      <c r="S233" s="207"/>
      <c r="T233" s="209">
        <f>SUM(T234:T292)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77</v>
      </c>
      <c r="AT233" s="211" t="s">
        <v>68</v>
      </c>
      <c r="AU233" s="211" t="s">
        <v>69</v>
      </c>
      <c r="AY233" s="210" t="s">
        <v>142</v>
      </c>
      <c r="BK233" s="212">
        <f>SUM(BK234:BK292)</f>
        <v>0</v>
      </c>
    </row>
    <row r="234" s="2" customFormat="1" ht="16.5" customHeight="1">
      <c r="A234" s="41"/>
      <c r="B234" s="42"/>
      <c r="C234" s="215" t="s">
        <v>1520</v>
      </c>
      <c r="D234" s="215" t="s">
        <v>144</v>
      </c>
      <c r="E234" s="216" t="s">
        <v>1302</v>
      </c>
      <c r="F234" s="217" t="s">
        <v>1303</v>
      </c>
      <c r="G234" s="218" t="s">
        <v>166</v>
      </c>
      <c r="H234" s="219">
        <v>2.5899999999999999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6211</v>
      </c>
    </row>
    <row r="235" s="2" customFormat="1" ht="16.5" customHeight="1">
      <c r="A235" s="41"/>
      <c r="B235" s="42"/>
      <c r="C235" s="215" t="s">
        <v>1522</v>
      </c>
      <c r="D235" s="215" t="s">
        <v>144</v>
      </c>
      <c r="E235" s="216" t="s">
        <v>1305</v>
      </c>
      <c r="F235" s="217" t="s">
        <v>1306</v>
      </c>
      <c r="G235" s="218" t="s">
        <v>166</v>
      </c>
      <c r="H235" s="219">
        <v>2.96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6212</v>
      </c>
    </row>
    <row r="236" s="2" customFormat="1" ht="16.5" customHeight="1">
      <c r="A236" s="41"/>
      <c r="B236" s="42"/>
      <c r="C236" s="215" t="s">
        <v>1524</v>
      </c>
      <c r="D236" s="215" t="s">
        <v>144</v>
      </c>
      <c r="E236" s="216" t="s">
        <v>1308</v>
      </c>
      <c r="F236" s="217" t="s">
        <v>1309</v>
      </c>
      <c r="G236" s="218" t="s">
        <v>166</v>
      </c>
      <c r="H236" s="219">
        <v>1.48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6213</v>
      </c>
    </row>
    <row r="237" s="2" customFormat="1" ht="16.5" customHeight="1">
      <c r="A237" s="41"/>
      <c r="B237" s="42"/>
      <c r="C237" s="215" t="s">
        <v>1526</v>
      </c>
      <c r="D237" s="215" t="s">
        <v>144</v>
      </c>
      <c r="E237" s="216" t="s">
        <v>1311</v>
      </c>
      <c r="F237" s="217" t="s">
        <v>1312</v>
      </c>
      <c r="G237" s="218" t="s">
        <v>166</v>
      </c>
      <c r="H237" s="219">
        <v>0.73999999999999999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6214</v>
      </c>
    </row>
    <row r="238" s="2" customFormat="1" ht="16.5" customHeight="1">
      <c r="A238" s="41"/>
      <c r="B238" s="42"/>
      <c r="C238" s="215" t="s">
        <v>1528</v>
      </c>
      <c r="D238" s="215" t="s">
        <v>144</v>
      </c>
      <c r="E238" s="216" t="s">
        <v>1314</v>
      </c>
      <c r="F238" s="217" t="s">
        <v>1315</v>
      </c>
      <c r="G238" s="218" t="s">
        <v>166</v>
      </c>
      <c r="H238" s="219">
        <v>2.5899999999999999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6215</v>
      </c>
    </row>
    <row r="239" s="2" customFormat="1" ht="16.5" customHeight="1">
      <c r="A239" s="41"/>
      <c r="B239" s="42"/>
      <c r="C239" s="215" t="s">
        <v>1530</v>
      </c>
      <c r="D239" s="215" t="s">
        <v>144</v>
      </c>
      <c r="E239" s="216" t="s">
        <v>1317</v>
      </c>
      <c r="F239" s="217" t="s">
        <v>1318</v>
      </c>
      <c r="G239" s="218" t="s">
        <v>166</v>
      </c>
      <c r="H239" s="219">
        <v>4.4400000000000004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6216</v>
      </c>
    </row>
    <row r="240" s="2" customFormat="1" ht="16.5" customHeight="1">
      <c r="A240" s="41"/>
      <c r="B240" s="42"/>
      <c r="C240" s="215" t="s">
        <v>1532</v>
      </c>
      <c r="D240" s="215" t="s">
        <v>144</v>
      </c>
      <c r="E240" s="216" t="s">
        <v>1320</v>
      </c>
      <c r="F240" s="217" t="s">
        <v>1321</v>
      </c>
      <c r="G240" s="218" t="s">
        <v>166</v>
      </c>
      <c r="H240" s="219">
        <v>2.2200000000000002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6217</v>
      </c>
    </row>
    <row r="241" s="2" customFormat="1" ht="16.5" customHeight="1">
      <c r="A241" s="41"/>
      <c r="B241" s="42"/>
      <c r="C241" s="215" t="s">
        <v>1534</v>
      </c>
      <c r="D241" s="215" t="s">
        <v>144</v>
      </c>
      <c r="E241" s="216" t="s">
        <v>1323</v>
      </c>
      <c r="F241" s="217" t="s">
        <v>1324</v>
      </c>
      <c r="G241" s="218" t="s">
        <v>166</v>
      </c>
      <c r="H241" s="219">
        <v>3.7000000000000002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6218</v>
      </c>
    </row>
    <row r="242" s="2" customFormat="1" ht="16.5" customHeight="1">
      <c r="A242" s="41"/>
      <c r="B242" s="42"/>
      <c r="C242" s="215" t="s">
        <v>1536</v>
      </c>
      <c r="D242" s="215" t="s">
        <v>144</v>
      </c>
      <c r="E242" s="216" t="s">
        <v>1329</v>
      </c>
      <c r="F242" s="217" t="s">
        <v>1330</v>
      </c>
      <c r="G242" s="218" t="s">
        <v>166</v>
      </c>
      <c r="H242" s="219">
        <v>1.48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6219</v>
      </c>
    </row>
    <row r="243" s="2" customFormat="1" ht="16.5" customHeight="1">
      <c r="A243" s="41"/>
      <c r="B243" s="42"/>
      <c r="C243" s="215" t="s">
        <v>1538</v>
      </c>
      <c r="D243" s="215" t="s">
        <v>144</v>
      </c>
      <c r="E243" s="216" t="s">
        <v>1332</v>
      </c>
      <c r="F243" s="217" t="s">
        <v>1333</v>
      </c>
      <c r="G243" s="218" t="s">
        <v>166</v>
      </c>
      <c r="H243" s="219">
        <v>1.8500000000000001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6220</v>
      </c>
    </row>
    <row r="244" s="2" customFormat="1" ht="16.5" customHeight="1">
      <c r="A244" s="41"/>
      <c r="B244" s="42"/>
      <c r="C244" s="215" t="s">
        <v>1540</v>
      </c>
      <c r="D244" s="215" t="s">
        <v>144</v>
      </c>
      <c r="E244" s="216" t="s">
        <v>1335</v>
      </c>
      <c r="F244" s="217" t="s">
        <v>1336</v>
      </c>
      <c r="G244" s="218" t="s">
        <v>166</v>
      </c>
      <c r="H244" s="219">
        <v>16.649999999999999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6221</v>
      </c>
    </row>
    <row r="245" s="2" customFormat="1" ht="16.5" customHeight="1">
      <c r="A245" s="41"/>
      <c r="B245" s="42"/>
      <c r="C245" s="215" t="s">
        <v>1544</v>
      </c>
      <c r="D245" s="215" t="s">
        <v>144</v>
      </c>
      <c r="E245" s="216" t="s">
        <v>1338</v>
      </c>
      <c r="F245" s="217" t="s">
        <v>1339</v>
      </c>
      <c r="G245" s="218" t="s">
        <v>166</v>
      </c>
      <c r="H245" s="219">
        <v>10.73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6222</v>
      </c>
    </row>
    <row r="246" s="2" customFormat="1" ht="16.5" customHeight="1">
      <c r="A246" s="41"/>
      <c r="B246" s="42"/>
      <c r="C246" s="215" t="s">
        <v>1548</v>
      </c>
      <c r="D246" s="215" t="s">
        <v>144</v>
      </c>
      <c r="E246" s="216" t="s">
        <v>1341</v>
      </c>
      <c r="F246" s="217" t="s">
        <v>1342</v>
      </c>
      <c r="G246" s="218" t="s">
        <v>166</v>
      </c>
      <c r="H246" s="219">
        <v>7.4000000000000004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6223</v>
      </c>
    </row>
    <row r="247" s="2" customFormat="1" ht="16.5" customHeight="1">
      <c r="A247" s="41"/>
      <c r="B247" s="42"/>
      <c r="C247" s="215" t="s">
        <v>1552</v>
      </c>
      <c r="D247" s="215" t="s">
        <v>144</v>
      </c>
      <c r="E247" s="216" t="s">
        <v>1344</v>
      </c>
      <c r="F247" s="217" t="s">
        <v>1345</v>
      </c>
      <c r="G247" s="218" t="s">
        <v>166</v>
      </c>
      <c r="H247" s="219">
        <v>14.060000000000001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6224</v>
      </c>
    </row>
    <row r="248" s="2" customFormat="1" ht="16.5" customHeight="1">
      <c r="A248" s="41"/>
      <c r="B248" s="42"/>
      <c r="C248" s="215" t="s">
        <v>1556</v>
      </c>
      <c r="D248" s="215" t="s">
        <v>144</v>
      </c>
      <c r="E248" s="216" t="s">
        <v>1347</v>
      </c>
      <c r="F248" s="217" t="s">
        <v>1348</v>
      </c>
      <c r="G248" s="218" t="s">
        <v>166</v>
      </c>
      <c r="H248" s="219">
        <v>10.73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6225</v>
      </c>
    </row>
    <row r="249" s="2" customFormat="1" ht="16.5" customHeight="1">
      <c r="A249" s="41"/>
      <c r="B249" s="42"/>
      <c r="C249" s="215" t="s">
        <v>1560</v>
      </c>
      <c r="D249" s="215" t="s">
        <v>144</v>
      </c>
      <c r="E249" s="216" t="s">
        <v>1350</v>
      </c>
      <c r="F249" s="217" t="s">
        <v>1351</v>
      </c>
      <c r="G249" s="218" t="s">
        <v>166</v>
      </c>
      <c r="H249" s="219">
        <v>8.5099999999999998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6226</v>
      </c>
    </row>
    <row r="250" s="2" customFormat="1" ht="16.5" customHeight="1">
      <c r="A250" s="41"/>
      <c r="B250" s="42"/>
      <c r="C250" s="215" t="s">
        <v>1564</v>
      </c>
      <c r="D250" s="215" t="s">
        <v>144</v>
      </c>
      <c r="E250" s="216" t="s">
        <v>1374</v>
      </c>
      <c r="F250" s="217" t="s">
        <v>1375</v>
      </c>
      <c r="G250" s="218" t="s">
        <v>166</v>
      </c>
      <c r="H250" s="219">
        <v>1.48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6227</v>
      </c>
    </row>
    <row r="251" s="2" customFormat="1" ht="16.5" customHeight="1">
      <c r="A251" s="41"/>
      <c r="B251" s="42"/>
      <c r="C251" s="215" t="s">
        <v>1567</v>
      </c>
      <c r="D251" s="215" t="s">
        <v>144</v>
      </c>
      <c r="E251" s="216" t="s">
        <v>1377</v>
      </c>
      <c r="F251" s="217" t="s">
        <v>1378</v>
      </c>
      <c r="G251" s="218" t="s">
        <v>166</v>
      </c>
      <c r="H251" s="219">
        <v>0.37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6228</v>
      </c>
    </row>
    <row r="252" s="2" customFormat="1" ht="16.5" customHeight="1">
      <c r="A252" s="41"/>
      <c r="B252" s="42"/>
      <c r="C252" s="215" t="s">
        <v>1570</v>
      </c>
      <c r="D252" s="215" t="s">
        <v>144</v>
      </c>
      <c r="E252" s="216" t="s">
        <v>1380</v>
      </c>
      <c r="F252" s="217" t="s">
        <v>1381</v>
      </c>
      <c r="G252" s="218" t="s">
        <v>166</v>
      </c>
      <c r="H252" s="219">
        <v>0.37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6229</v>
      </c>
    </row>
    <row r="253" s="2" customFormat="1" ht="16.5" customHeight="1">
      <c r="A253" s="41"/>
      <c r="B253" s="42"/>
      <c r="C253" s="215" t="s">
        <v>1573</v>
      </c>
      <c r="D253" s="215" t="s">
        <v>144</v>
      </c>
      <c r="E253" s="216" t="s">
        <v>1383</v>
      </c>
      <c r="F253" s="217" t="s">
        <v>1384</v>
      </c>
      <c r="G253" s="218" t="s">
        <v>166</v>
      </c>
      <c r="H253" s="219">
        <v>1.1100000000000001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6230</v>
      </c>
    </row>
    <row r="254" s="2" customFormat="1" ht="16.5" customHeight="1">
      <c r="A254" s="41"/>
      <c r="B254" s="42"/>
      <c r="C254" s="215" t="s">
        <v>1577</v>
      </c>
      <c r="D254" s="215" t="s">
        <v>144</v>
      </c>
      <c r="E254" s="216" t="s">
        <v>1386</v>
      </c>
      <c r="F254" s="217" t="s">
        <v>1387</v>
      </c>
      <c r="G254" s="218" t="s">
        <v>166</v>
      </c>
      <c r="H254" s="219">
        <v>2.96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6231</v>
      </c>
    </row>
    <row r="255" s="2" customFormat="1" ht="16.5" customHeight="1">
      <c r="A255" s="41"/>
      <c r="B255" s="42"/>
      <c r="C255" s="215" t="s">
        <v>1580</v>
      </c>
      <c r="D255" s="215" t="s">
        <v>144</v>
      </c>
      <c r="E255" s="216" t="s">
        <v>1389</v>
      </c>
      <c r="F255" s="217" t="s">
        <v>1390</v>
      </c>
      <c r="G255" s="218" t="s">
        <v>166</v>
      </c>
      <c r="H255" s="219">
        <v>6.6600000000000001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6232</v>
      </c>
    </row>
    <row r="256" s="2" customFormat="1" ht="16.5" customHeight="1">
      <c r="A256" s="41"/>
      <c r="B256" s="42"/>
      <c r="C256" s="215" t="s">
        <v>1583</v>
      </c>
      <c r="D256" s="215" t="s">
        <v>144</v>
      </c>
      <c r="E256" s="216" t="s">
        <v>1392</v>
      </c>
      <c r="F256" s="217" t="s">
        <v>1393</v>
      </c>
      <c r="G256" s="218" t="s">
        <v>166</v>
      </c>
      <c r="H256" s="219">
        <v>2.96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6233</v>
      </c>
    </row>
    <row r="257" s="2" customFormat="1" ht="16.5" customHeight="1">
      <c r="A257" s="41"/>
      <c r="B257" s="42"/>
      <c r="C257" s="215" t="s">
        <v>1587</v>
      </c>
      <c r="D257" s="215" t="s">
        <v>144</v>
      </c>
      <c r="E257" s="216" t="s">
        <v>1395</v>
      </c>
      <c r="F257" s="217" t="s">
        <v>1396</v>
      </c>
      <c r="G257" s="218" t="s">
        <v>166</v>
      </c>
      <c r="H257" s="219">
        <v>6.29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6234</v>
      </c>
    </row>
    <row r="258" s="2" customFormat="1" ht="16.5" customHeight="1">
      <c r="A258" s="41"/>
      <c r="B258" s="42"/>
      <c r="C258" s="215" t="s">
        <v>1591</v>
      </c>
      <c r="D258" s="215" t="s">
        <v>144</v>
      </c>
      <c r="E258" s="216" t="s">
        <v>1398</v>
      </c>
      <c r="F258" s="217" t="s">
        <v>1399</v>
      </c>
      <c r="G258" s="218" t="s">
        <v>166</v>
      </c>
      <c r="H258" s="219">
        <v>4.0700000000000003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6235</v>
      </c>
    </row>
    <row r="259" s="2" customFormat="1" ht="16.5" customHeight="1">
      <c r="A259" s="41"/>
      <c r="B259" s="42"/>
      <c r="C259" s="215" t="s">
        <v>1595</v>
      </c>
      <c r="D259" s="215" t="s">
        <v>144</v>
      </c>
      <c r="E259" s="216" t="s">
        <v>1401</v>
      </c>
      <c r="F259" s="217" t="s">
        <v>1402</v>
      </c>
      <c r="G259" s="218" t="s">
        <v>166</v>
      </c>
      <c r="H259" s="219">
        <v>4.4400000000000004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6236</v>
      </c>
    </row>
    <row r="260" s="2" customFormat="1" ht="16.5" customHeight="1">
      <c r="A260" s="41"/>
      <c r="B260" s="42"/>
      <c r="C260" s="215" t="s">
        <v>1602</v>
      </c>
      <c r="D260" s="215" t="s">
        <v>144</v>
      </c>
      <c r="E260" s="216" t="s">
        <v>1404</v>
      </c>
      <c r="F260" s="217" t="s">
        <v>1405</v>
      </c>
      <c r="G260" s="218" t="s">
        <v>166</v>
      </c>
      <c r="H260" s="219">
        <v>2.96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6237</v>
      </c>
    </row>
    <row r="261" s="2" customFormat="1" ht="16.5" customHeight="1">
      <c r="A261" s="41"/>
      <c r="B261" s="42"/>
      <c r="C261" s="215" t="s">
        <v>1606</v>
      </c>
      <c r="D261" s="215" t="s">
        <v>144</v>
      </c>
      <c r="E261" s="216" t="s">
        <v>1407</v>
      </c>
      <c r="F261" s="217" t="s">
        <v>1408</v>
      </c>
      <c r="G261" s="218" t="s">
        <v>166</v>
      </c>
      <c r="H261" s="219">
        <v>1.8500000000000001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6238</v>
      </c>
    </row>
    <row r="262" s="2" customFormat="1" ht="16.5" customHeight="1">
      <c r="A262" s="41"/>
      <c r="B262" s="42"/>
      <c r="C262" s="215" t="s">
        <v>1610</v>
      </c>
      <c r="D262" s="215" t="s">
        <v>144</v>
      </c>
      <c r="E262" s="216" t="s">
        <v>1410</v>
      </c>
      <c r="F262" s="217" t="s">
        <v>1411</v>
      </c>
      <c r="G262" s="218" t="s">
        <v>166</v>
      </c>
      <c r="H262" s="219">
        <v>1.1100000000000001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6239</v>
      </c>
    </row>
    <row r="263" s="2" customFormat="1" ht="16.5" customHeight="1">
      <c r="A263" s="41"/>
      <c r="B263" s="42"/>
      <c r="C263" s="215" t="s">
        <v>1614</v>
      </c>
      <c r="D263" s="215" t="s">
        <v>144</v>
      </c>
      <c r="E263" s="216" t="s">
        <v>1416</v>
      </c>
      <c r="F263" s="217" t="s">
        <v>1417</v>
      </c>
      <c r="G263" s="218" t="s">
        <v>166</v>
      </c>
      <c r="H263" s="219">
        <v>1.1100000000000001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6240</v>
      </c>
    </row>
    <row r="264" s="2" customFormat="1" ht="16.5" customHeight="1">
      <c r="A264" s="41"/>
      <c r="B264" s="42"/>
      <c r="C264" s="215" t="s">
        <v>1618</v>
      </c>
      <c r="D264" s="215" t="s">
        <v>144</v>
      </c>
      <c r="E264" s="216" t="s">
        <v>1419</v>
      </c>
      <c r="F264" s="217" t="s">
        <v>1420</v>
      </c>
      <c r="G264" s="218" t="s">
        <v>166</v>
      </c>
      <c r="H264" s="219">
        <v>0.37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6241</v>
      </c>
    </row>
    <row r="265" s="2" customFormat="1" ht="16.5" customHeight="1">
      <c r="A265" s="41"/>
      <c r="B265" s="42"/>
      <c r="C265" s="215" t="s">
        <v>1622</v>
      </c>
      <c r="D265" s="215" t="s">
        <v>144</v>
      </c>
      <c r="E265" s="216" t="s">
        <v>1422</v>
      </c>
      <c r="F265" s="217" t="s">
        <v>1423</v>
      </c>
      <c r="G265" s="218" t="s">
        <v>166</v>
      </c>
      <c r="H265" s="219">
        <v>1.1100000000000001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6242</v>
      </c>
    </row>
    <row r="266" s="2" customFormat="1" ht="16.5" customHeight="1">
      <c r="A266" s="41"/>
      <c r="B266" s="42"/>
      <c r="C266" s="215" t="s">
        <v>1626</v>
      </c>
      <c r="D266" s="215" t="s">
        <v>144</v>
      </c>
      <c r="E266" s="216" t="s">
        <v>1425</v>
      </c>
      <c r="F266" s="217" t="s">
        <v>1426</v>
      </c>
      <c r="G266" s="218" t="s">
        <v>166</v>
      </c>
      <c r="H266" s="219">
        <v>1.8500000000000001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6243</v>
      </c>
    </row>
    <row r="267" s="2" customFormat="1" ht="16.5" customHeight="1">
      <c r="A267" s="41"/>
      <c r="B267" s="42"/>
      <c r="C267" s="215" t="s">
        <v>1630</v>
      </c>
      <c r="D267" s="215" t="s">
        <v>144</v>
      </c>
      <c r="E267" s="216" t="s">
        <v>1428</v>
      </c>
      <c r="F267" s="217" t="s">
        <v>1429</v>
      </c>
      <c r="G267" s="218" t="s">
        <v>166</v>
      </c>
      <c r="H267" s="219">
        <v>0.37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6244</v>
      </c>
    </row>
    <row r="268" s="2" customFormat="1" ht="16.5" customHeight="1">
      <c r="A268" s="41"/>
      <c r="B268" s="42"/>
      <c r="C268" s="215" t="s">
        <v>1634</v>
      </c>
      <c r="D268" s="215" t="s">
        <v>144</v>
      </c>
      <c r="E268" s="216" t="s">
        <v>1434</v>
      </c>
      <c r="F268" s="217" t="s">
        <v>1435</v>
      </c>
      <c r="G268" s="218" t="s">
        <v>166</v>
      </c>
      <c r="H268" s="219">
        <v>3.3300000000000001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6245</v>
      </c>
    </row>
    <row r="269" s="2" customFormat="1" ht="16.5" customHeight="1">
      <c r="A269" s="41"/>
      <c r="B269" s="42"/>
      <c r="C269" s="215" t="s">
        <v>1638</v>
      </c>
      <c r="D269" s="215" t="s">
        <v>144</v>
      </c>
      <c r="E269" s="216" t="s">
        <v>1437</v>
      </c>
      <c r="F269" s="217" t="s">
        <v>1438</v>
      </c>
      <c r="G269" s="218" t="s">
        <v>166</v>
      </c>
      <c r="H269" s="219">
        <v>2.5899999999999999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6246</v>
      </c>
    </row>
    <row r="270" s="2" customFormat="1" ht="16.5" customHeight="1">
      <c r="A270" s="41"/>
      <c r="B270" s="42"/>
      <c r="C270" s="215" t="s">
        <v>1642</v>
      </c>
      <c r="D270" s="215" t="s">
        <v>144</v>
      </c>
      <c r="E270" s="216" t="s">
        <v>1440</v>
      </c>
      <c r="F270" s="217" t="s">
        <v>1441</v>
      </c>
      <c r="G270" s="218" t="s">
        <v>166</v>
      </c>
      <c r="H270" s="219">
        <v>1.8500000000000001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6247</v>
      </c>
    </row>
    <row r="271" s="2" customFormat="1" ht="16.5" customHeight="1">
      <c r="A271" s="41"/>
      <c r="B271" s="42"/>
      <c r="C271" s="215" t="s">
        <v>1646</v>
      </c>
      <c r="D271" s="215" t="s">
        <v>144</v>
      </c>
      <c r="E271" s="216" t="s">
        <v>1443</v>
      </c>
      <c r="F271" s="217" t="s">
        <v>1444</v>
      </c>
      <c r="G271" s="218" t="s">
        <v>166</v>
      </c>
      <c r="H271" s="219">
        <v>1.1100000000000001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6248</v>
      </c>
    </row>
    <row r="272" s="2" customFormat="1" ht="16.5" customHeight="1">
      <c r="A272" s="41"/>
      <c r="B272" s="42"/>
      <c r="C272" s="215" t="s">
        <v>1650</v>
      </c>
      <c r="D272" s="215" t="s">
        <v>144</v>
      </c>
      <c r="E272" s="216" t="s">
        <v>1446</v>
      </c>
      <c r="F272" s="217" t="s">
        <v>1447</v>
      </c>
      <c r="G272" s="218" t="s">
        <v>166</v>
      </c>
      <c r="H272" s="219">
        <v>0.73999999999999999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6249</v>
      </c>
    </row>
    <row r="273" s="2" customFormat="1" ht="16.5" customHeight="1">
      <c r="A273" s="41"/>
      <c r="B273" s="42"/>
      <c r="C273" s="215" t="s">
        <v>1654</v>
      </c>
      <c r="D273" s="215" t="s">
        <v>144</v>
      </c>
      <c r="E273" s="216" t="s">
        <v>1449</v>
      </c>
      <c r="F273" s="217" t="s">
        <v>1450</v>
      </c>
      <c r="G273" s="218" t="s">
        <v>166</v>
      </c>
      <c r="H273" s="219">
        <v>1.48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6250</v>
      </c>
    </row>
    <row r="274" s="2" customFormat="1" ht="16.5" customHeight="1">
      <c r="A274" s="41"/>
      <c r="B274" s="42"/>
      <c r="C274" s="215" t="s">
        <v>1658</v>
      </c>
      <c r="D274" s="215" t="s">
        <v>144</v>
      </c>
      <c r="E274" s="216" t="s">
        <v>1452</v>
      </c>
      <c r="F274" s="217" t="s">
        <v>1453</v>
      </c>
      <c r="G274" s="218" t="s">
        <v>166</v>
      </c>
      <c r="H274" s="219">
        <v>1.48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6251</v>
      </c>
    </row>
    <row r="275" s="2" customFormat="1" ht="16.5" customHeight="1">
      <c r="A275" s="41"/>
      <c r="B275" s="42"/>
      <c r="C275" s="215" t="s">
        <v>1662</v>
      </c>
      <c r="D275" s="215" t="s">
        <v>144</v>
      </c>
      <c r="E275" s="216" t="s">
        <v>1455</v>
      </c>
      <c r="F275" s="217" t="s">
        <v>1456</v>
      </c>
      <c r="G275" s="218" t="s">
        <v>166</v>
      </c>
      <c r="H275" s="219">
        <v>2.5899999999999999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6252</v>
      </c>
    </row>
    <row r="276" s="2" customFormat="1" ht="16.5" customHeight="1">
      <c r="A276" s="41"/>
      <c r="B276" s="42"/>
      <c r="C276" s="215" t="s">
        <v>1666</v>
      </c>
      <c r="D276" s="215" t="s">
        <v>144</v>
      </c>
      <c r="E276" s="216" t="s">
        <v>1461</v>
      </c>
      <c r="F276" s="217" t="s">
        <v>1462</v>
      </c>
      <c r="G276" s="218" t="s">
        <v>166</v>
      </c>
      <c r="H276" s="219">
        <v>2.2200000000000002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6253</v>
      </c>
    </row>
    <row r="277" s="2" customFormat="1" ht="16.5" customHeight="1">
      <c r="A277" s="41"/>
      <c r="B277" s="42"/>
      <c r="C277" s="215" t="s">
        <v>1670</v>
      </c>
      <c r="D277" s="215" t="s">
        <v>144</v>
      </c>
      <c r="E277" s="216" t="s">
        <v>1541</v>
      </c>
      <c r="F277" s="217" t="s">
        <v>1542</v>
      </c>
      <c r="G277" s="218" t="s">
        <v>166</v>
      </c>
      <c r="H277" s="219">
        <v>5.5499999999999998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6254</v>
      </c>
    </row>
    <row r="278" s="2" customFormat="1" ht="16.5" customHeight="1">
      <c r="A278" s="41"/>
      <c r="B278" s="42"/>
      <c r="C278" s="215" t="s">
        <v>1674</v>
      </c>
      <c r="D278" s="215" t="s">
        <v>144</v>
      </c>
      <c r="E278" s="216" t="s">
        <v>1545</v>
      </c>
      <c r="F278" s="217" t="s">
        <v>1546</v>
      </c>
      <c r="G278" s="218" t="s">
        <v>166</v>
      </c>
      <c r="H278" s="219">
        <v>2.2200000000000002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6255</v>
      </c>
    </row>
    <row r="279" s="2" customFormat="1" ht="16.5" customHeight="1">
      <c r="A279" s="41"/>
      <c r="B279" s="42"/>
      <c r="C279" s="215" t="s">
        <v>1678</v>
      </c>
      <c r="D279" s="215" t="s">
        <v>144</v>
      </c>
      <c r="E279" s="216" t="s">
        <v>1549</v>
      </c>
      <c r="F279" s="217" t="s">
        <v>1550</v>
      </c>
      <c r="G279" s="218" t="s">
        <v>166</v>
      </c>
      <c r="H279" s="219">
        <v>0.73999999999999999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6256</v>
      </c>
    </row>
    <row r="280" s="2" customFormat="1" ht="16.5" customHeight="1">
      <c r="A280" s="41"/>
      <c r="B280" s="42"/>
      <c r="C280" s="215" t="s">
        <v>1682</v>
      </c>
      <c r="D280" s="215" t="s">
        <v>144</v>
      </c>
      <c r="E280" s="216" t="s">
        <v>1553</v>
      </c>
      <c r="F280" s="217" t="s">
        <v>1554</v>
      </c>
      <c r="G280" s="218" t="s">
        <v>166</v>
      </c>
      <c r="H280" s="219">
        <v>4.4400000000000004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6257</v>
      </c>
    </row>
    <row r="281" s="2" customFormat="1" ht="16.5" customHeight="1">
      <c r="A281" s="41"/>
      <c r="B281" s="42"/>
      <c r="C281" s="215" t="s">
        <v>1686</v>
      </c>
      <c r="D281" s="215" t="s">
        <v>144</v>
      </c>
      <c r="E281" s="216" t="s">
        <v>1557</v>
      </c>
      <c r="F281" s="217" t="s">
        <v>1558</v>
      </c>
      <c r="G281" s="218" t="s">
        <v>166</v>
      </c>
      <c r="H281" s="219">
        <v>1.48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6258</v>
      </c>
    </row>
    <row r="282" s="2" customFormat="1" ht="16.5" customHeight="1">
      <c r="A282" s="41"/>
      <c r="B282" s="42"/>
      <c r="C282" s="215" t="s">
        <v>1690</v>
      </c>
      <c r="D282" s="215" t="s">
        <v>144</v>
      </c>
      <c r="E282" s="216" t="s">
        <v>1561</v>
      </c>
      <c r="F282" s="217" t="s">
        <v>1562</v>
      </c>
      <c r="G282" s="218" t="s">
        <v>166</v>
      </c>
      <c r="H282" s="219">
        <v>2.5899999999999999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6259</v>
      </c>
    </row>
    <row r="283" s="2" customFormat="1" ht="16.5" customHeight="1">
      <c r="A283" s="41"/>
      <c r="B283" s="42"/>
      <c r="C283" s="215" t="s">
        <v>1694</v>
      </c>
      <c r="D283" s="215" t="s">
        <v>144</v>
      </c>
      <c r="E283" s="216" t="s">
        <v>1565</v>
      </c>
      <c r="F283" s="217" t="s">
        <v>1354</v>
      </c>
      <c r="G283" s="218" t="s">
        <v>166</v>
      </c>
      <c r="H283" s="219">
        <v>4.0700000000000003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77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6260</v>
      </c>
    </row>
    <row r="284" s="2" customFormat="1" ht="16.5" customHeight="1">
      <c r="A284" s="41"/>
      <c r="B284" s="42"/>
      <c r="C284" s="215" t="s">
        <v>1698</v>
      </c>
      <c r="D284" s="215" t="s">
        <v>144</v>
      </c>
      <c r="E284" s="216" t="s">
        <v>1568</v>
      </c>
      <c r="F284" s="217" t="s">
        <v>1360</v>
      </c>
      <c r="G284" s="218" t="s">
        <v>166</v>
      </c>
      <c r="H284" s="219">
        <v>7.0300000000000002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6261</v>
      </c>
    </row>
    <row r="285" s="2" customFormat="1" ht="16.5" customHeight="1">
      <c r="A285" s="41"/>
      <c r="B285" s="42"/>
      <c r="C285" s="215" t="s">
        <v>1702</v>
      </c>
      <c r="D285" s="215" t="s">
        <v>144</v>
      </c>
      <c r="E285" s="216" t="s">
        <v>1571</v>
      </c>
      <c r="F285" s="217" t="s">
        <v>1357</v>
      </c>
      <c r="G285" s="218" t="s">
        <v>166</v>
      </c>
      <c r="H285" s="219">
        <v>3.7000000000000002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77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6262</v>
      </c>
    </row>
    <row r="286" s="2" customFormat="1" ht="16.5" customHeight="1">
      <c r="A286" s="41"/>
      <c r="B286" s="42"/>
      <c r="C286" s="215" t="s">
        <v>1706</v>
      </c>
      <c r="D286" s="215" t="s">
        <v>144</v>
      </c>
      <c r="E286" s="216" t="s">
        <v>1574</v>
      </c>
      <c r="F286" s="217" t="s">
        <v>1575</v>
      </c>
      <c r="G286" s="218" t="s">
        <v>166</v>
      </c>
      <c r="H286" s="219">
        <v>2.5899999999999999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6263</v>
      </c>
    </row>
    <row r="287" s="2" customFormat="1" ht="16.5" customHeight="1">
      <c r="A287" s="41"/>
      <c r="B287" s="42"/>
      <c r="C287" s="215" t="s">
        <v>1710</v>
      </c>
      <c r="D287" s="215" t="s">
        <v>144</v>
      </c>
      <c r="E287" s="216" t="s">
        <v>1578</v>
      </c>
      <c r="F287" s="217" t="s">
        <v>1366</v>
      </c>
      <c r="G287" s="218" t="s">
        <v>166</v>
      </c>
      <c r="H287" s="219">
        <v>0.73999999999999999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77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6264</v>
      </c>
    </row>
    <row r="288" s="2" customFormat="1" ht="16.5" customHeight="1">
      <c r="A288" s="41"/>
      <c r="B288" s="42"/>
      <c r="C288" s="215" t="s">
        <v>1714</v>
      </c>
      <c r="D288" s="215" t="s">
        <v>144</v>
      </c>
      <c r="E288" s="216" t="s">
        <v>1581</v>
      </c>
      <c r="F288" s="217" t="s">
        <v>1369</v>
      </c>
      <c r="G288" s="218" t="s">
        <v>166</v>
      </c>
      <c r="H288" s="219">
        <v>1.1100000000000001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6265</v>
      </c>
    </row>
    <row r="289" s="2" customFormat="1" ht="16.5" customHeight="1">
      <c r="A289" s="41"/>
      <c r="B289" s="42"/>
      <c r="C289" s="215" t="s">
        <v>1718</v>
      </c>
      <c r="D289" s="215" t="s">
        <v>144</v>
      </c>
      <c r="E289" s="216" t="s">
        <v>1584</v>
      </c>
      <c r="F289" s="217" t="s">
        <v>1585</v>
      </c>
      <c r="G289" s="218" t="s">
        <v>166</v>
      </c>
      <c r="H289" s="219">
        <v>2.96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77</v>
      </c>
      <c r="AY289" s="20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149</v>
      </c>
      <c r="BM289" s="226" t="s">
        <v>6266</v>
      </c>
    </row>
    <row r="290" s="2" customFormat="1" ht="21.75" customHeight="1">
      <c r="A290" s="41"/>
      <c r="B290" s="42"/>
      <c r="C290" s="215" t="s">
        <v>1724</v>
      </c>
      <c r="D290" s="215" t="s">
        <v>144</v>
      </c>
      <c r="E290" s="216" t="s">
        <v>1588</v>
      </c>
      <c r="F290" s="217" t="s">
        <v>1589</v>
      </c>
      <c r="G290" s="218" t="s">
        <v>166</v>
      </c>
      <c r="H290" s="219">
        <v>0.73999999999999999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6267</v>
      </c>
    </row>
    <row r="291" s="2" customFormat="1" ht="16.5" customHeight="1">
      <c r="A291" s="41"/>
      <c r="B291" s="42"/>
      <c r="C291" s="215" t="s">
        <v>1726</v>
      </c>
      <c r="D291" s="215" t="s">
        <v>144</v>
      </c>
      <c r="E291" s="216" t="s">
        <v>1592</v>
      </c>
      <c r="F291" s="217" t="s">
        <v>1593</v>
      </c>
      <c r="G291" s="218" t="s">
        <v>166</v>
      </c>
      <c r="H291" s="219">
        <v>0.37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77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6268</v>
      </c>
    </row>
    <row r="292" s="2" customFormat="1" ht="16.5" customHeight="1">
      <c r="A292" s="41"/>
      <c r="B292" s="42"/>
      <c r="C292" s="215" t="s">
        <v>1728</v>
      </c>
      <c r="D292" s="215" t="s">
        <v>144</v>
      </c>
      <c r="E292" s="216" t="s">
        <v>1596</v>
      </c>
      <c r="F292" s="217" t="s">
        <v>1597</v>
      </c>
      <c r="G292" s="218" t="s">
        <v>1598</v>
      </c>
      <c r="H292" s="219">
        <v>2.96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6269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1600</v>
      </c>
      <c r="F293" s="202" t="s">
        <v>1601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SUM(P294:P323)</f>
        <v>0</v>
      </c>
      <c r="Q293" s="207"/>
      <c r="R293" s="208">
        <f>SUM(R294:R323)</f>
        <v>0</v>
      </c>
      <c r="S293" s="207"/>
      <c r="T293" s="209">
        <f>SUM(T294:T323)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77</v>
      </c>
      <c r="AT293" s="211" t="s">
        <v>68</v>
      </c>
      <c r="AU293" s="211" t="s">
        <v>69</v>
      </c>
      <c r="AY293" s="210" t="s">
        <v>142</v>
      </c>
      <c r="BK293" s="212">
        <f>SUM(BK294:BK323)</f>
        <v>0</v>
      </c>
    </row>
    <row r="294" s="2" customFormat="1" ht="16.5" customHeight="1">
      <c r="A294" s="41"/>
      <c r="B294" s="42"/>
      <c r="C294" s="215" t="s">
        <v>1730</v>
      </c>
      <c r="D294" s="215" t="s">
        <v>144</v>
      </c>
      <c r="E294" s="216" t="s">
        <v>1603</v>
      </c>
      <c r="F294" s="217" t="s">
        <v>1604</v>
      </c>
      <c r="G294" s="218" t="s">
        <v>1598</v>
      </c>
      <c r="H294" s="219">
        <v>13.32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6270</v>
      </c>
    </row>
    <row r="295" s="2" customFormat="1" ht="16.5" customHeight="1">
      <c r="A295" s="41"/>
      <c r="B295" s="42"/>
      <c r="C295" s="215" t="s">
        <v>1732</v>
      </c>
      <c r="D295" s="215" t="s">
        <v>144</v>
      </c>
      <c r="E295" s="216" t="s">
        <v>1607</v>
      </c>
      <c r="F295" s="217" t="s">
        <v>1608</v>
      </c>
      <c r="G295" s="218" t="s">
        <v>1598</v>
      </c>
      <c r="H295" s="219">
        <v>4.0700000000000003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149</v>
      </c>
      <c r="AT295" s="226" t="s">
        <v>144</v>
      </c>
      <c r="AU295" s="226" t="s">
        <v>77</v>
      </c>
      <c r="AY295" s="20" t="s">
        <v>142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149</v>
      </c>
      <c r="BM295" s="226" t="s">
        <v>6271</v>
      </c>
    </row>
    <row r="296" s="2" customFormat="1" ht="16.5" customHeight="1">
      <c r="A296" s="41"/>
      <c r="B296" s="42"/>
      <c r="C296" s="215" t="s">
        <v>1734</v>
      </c>
      <c r="D296" s="215" t="s">
        <v>144</v>
      </c>
      <c r="E296" s="216" t="s">
        <v>1611</v>
      </c>
      <c r="F296" s="217" t="s">
        <v>1612</v>
      </c>
      <c r="G296" s="218" t="s">
        <v>1598</v>
      </c>
      <c r="H296" s="219">
        <v>25.16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6272</v>
      </c>
    </row>
    <row r="297" s="2" customFormat="1" ht="16.5" customHeight="1">
      <c r="A297" s="41"/>
      <c r="B297" s="42"/>
      <c r="C297" s="215" t="s">
        <v>1736</v>
      </c>
      <c r="D297" s="215" t="s">
        <v>144</v>
      </c>
      <c r="E297" s="216" t="s">
        <v>1615</v>
      </c>
      <c r="F297" s="217" t="s">
        <v>1616</v>
      </c>
      <c r="G297" s="218" t="s">
        <v>1598</v>
      </c>
      <c r="H297" s="219">
        <v>58.460000000000001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77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6273</v>
      </c>
    </row>
    <row r="298" s="2" customFormat="1" ht="16.5" customHeight="1">
      <c r="A298" s="41"/>
      <c r="B298" s="42"/>
      <c r="C298" s="215" t="s">
        <v>1738</v>
      </c>
      <c r="D298" s="215" t="s">
        <v>144</v>
      </c>
      <c r="E298" s="216" t="s">
        <v>1619</v>
      </c>
      <c r="F298" s="217" t="s">
        <v>1620</v>
      </c>
      <c r="G298" s="218" t="s">
        <v>1598</v>
      </c>
      <c r="H298" s="219">
        <v>40.700000000000003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6274</v>
      </c>
    </row>
    <row r="299" s="2" customFormat="1" ht="16.5" customHeight="1">
      <c r="A299" s="41"/>
      <c r="B299" s="42"/>
      <c r="C299" s="215" t="s">
        <v>1741</v>
      </c>
      <c r="D299" s="215" t="s">
        <v>144</v>
      </c>
      <c r="E299" s="216" t="s">
        <v>1623</v>
      </c>
      <c r="F299" s="217" t="s">
        <v>1624</v>
      </c>
      <c r="G299" s="218" t="s">
        <v>1598</v>
      </c>
      <c r="H299" s="219">
        <v>69.560000000000002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149</v>
      </c>
      <c r="AT299" s="226" t="s">
        <v>144</v>
      </c>
      <c r="AU299" s="226" t="s">
        <v>77</v>
      </c>
      <c r="AY299" s="20" t="s">
        <v>142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149</v>
      </c>
      <c r="BM299" s="226" t="s">
        <v>6275</v>
      </c>
    </row>
    <row r="300" s="2" customFormat="1" ht="16.5" customHeight="1">
      <c r="A300" s="41"/>
      <c r="B300" s="42"/>
      <c r="C300" s="215" t="s">
        <v>1745</v>
      </c>
      <c r="D300" s="215" t="s">
        <v>144</v>
      </c>
      <c r="E300" s="216" t="s">
        <v>1627</v>
      </c>
      <c r="F300" s="217" t="s">
        <v>1628</v>
      </c>
      <c r="G300" s="218" t="s">
        <v>1598</v>
      </c>
      <c r="H300" s="219">
        <v>59.939999999999998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6276</v>
      </c>
    </row>
    <row r="301" s="2" customFormat="1" ht="16.5" customHeight="1">
      <c r="A301" s="41"/>
      <c r="B301" s="42"/>
      <c r="C301" s="215" t="s">
        <v>1749</v>
      </c>
      <c r="D301" s="215" t="s">
        <v>144</v>
      </c>
      <c r="E301" s="216" t="s">
        <v>1631</v>
      </c>
      <c r="F301" s="217" t="s">
        <v>1632</v>
      </c>
      <c r="G301" s="218" t="s">
        <v>1598</v>
      </c>
      <c r="H301" s="219">
        <v>13.32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77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6277</v>
      </c>
    </row>
    <row r="302" s="2" customFormat="1" ht="16.5" customHeight="1">
      <c r="A302" s="41"/>
      <c r="B302" s="42"/>
      <c r="C302" s="215" t="s">
        <v>1755</v>
      </c>
      <c r="D302" s="215" t="s">
        <v>144</v>
      </c>
      <c r="E302" s="216" t="s">
        <v>1635</v>
      </c>
      <c r="F302" s="217" t="s">
        <v>1636</v>
      </c>
      <c r="G302" s="218" t="s">
        <v>1598</v>
      </c>
      <c r="H302" s="219">
        <v>4.0700000000000003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6278</v>
      </c>
    </row>
    <row r="303" s="2" customFormat="1" ht="16.5" customHeight="1">
      <c r="A303" s="41"/>
      <c r="B303" s="42"/>
      <c r="C303" s="215" t="s">
        <v>1759</v>
      </c>
      <c r="D303" s="215" t="s">
        <v>144</v>
      </c>
      <c r="E303" s="216" t="s">
        <v>1639</v>
      </c>
      <c r="F303" s="217" t="s">
        <v>1640</v>
      </c>
      <c r="G303" s="218" t="s">
        <v>1598</v>
      </c>
      <c r="H303" s="219">
        <v>25.16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77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6279</v>
      </c>
    </row>
    <row r="304" s="2" customFormat="1" ht="16.5" customHeight="1">
      <c r="A304" s="41"/>
      <c r="B304" s="42"/>
      <c r="C304" s="215" t="s">
        <v>1763</v>
      </c>
      <c r="D304" s="215" t="s">
        <v>144</v>
      </c>
      <c r="E304" s="216" t="s">
        <v>1643</v>
      </c>
      <c r="F304" s="217" t="s">
        <v>1644</v>
      </c>
      <c r="G304" s="218" t="s">
        <v>1598</v>
      </c>
      <c r="H304" s="219">
        <v>58.460000000000001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6280</v>
      </c>
    </row>
    <row r="305" s="2" customFormat="1" ht="16.5" customHeight="1">
      <c r="A305" s="41"/>
      <c r="B305" s="42"/>
      <c r="C305" s="215" t="s">
        <v>1767</v>
      </c>
      <c r="D305" s="215" t="s">
        <v>144</v>
      </c>
      <c r="E305" s="216" t="s">
        <v>1647</v>
      </c>
      <c r="F305" s="217" t="s">
        <v>1648</v>
      </c>
      <c r="G305" s="218" t="s">
        <v>1598</v>
      </c>
      <c r="H305" s="219">
        <v>69.560000000000002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77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6281</v>
      </c>
    </row>
    <row r="306" s="2" customFormat="1" ht="16.5" customHeight="1">
      <c r="A306" s="41"/>
      <c r="B306" s="42"/>
      <c r="C306" s="215" t="s">
        <v>1771</v>
      </c>
      <c r="D306" s="215" t="s">
        <v>144</v>
      </c>
      <c r="E306" s="216" t="s">
        <v>1651</v>
      </c>
      <c r="F306" s="217" t="s">
        <v>1652</v>
      </c>
      <c r="G306" s="218" t="s">
        <v>771</v>
      </c>
      <c r="H306" s="219">
        <v>35.520000000000003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6282</v>
      </c>
    </row>
    <row r="307" s="2" customFormat="1" ht="16.5" customHeight="1">
      <c r="A307" s="41"/>
      <c r="B307" s="42"/>
      <c r="C307" s="215" t="s">
        <v>1775</v>
      </c>
      <c r="D307" s="215" t="s">
        <v>144</v>
      </c>
      <c r="E307" s="216" t="s">
        <v>1655</v>
      </c>
      <c r="F307" s="217" t="s">
        <v>1656</v>
      </c>
      <c r="G307" s="218" t="s">
        <v>771</v>
      </c>
      <c r="H307" s="219">
        <v>0.73999999999999999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77</v>
      </c>
      <c r="AY307" s="20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149</v>
      </c>
      <c r="BM307" s="226" t="s">
        <v>6283</v>
      </c>
    </row>
    <row r="308" s="2" customFormat="1" ht="16.5" customHeight="1">
      <c r="A308" s="41"/>
      <c r="B308" s="42"/>
      <c r="C308" s="215" t="s">
        <v>1780</v>
      </c>
      <c r="D308" s="215" t="s">
        <v>144</v>
      </c>
      <c r="E308" s="216" t="s">
        <v>1659</v>
      </c>
      <c r="F308" s="217" t="s">
        <v>1660</v>
      </c>
      <c r="G308" s="218" t="s">
        <v>771</v>
      </c>
      <c r="H308" s="219">
        <v>5.1799999999999997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6284</v>
      </c>
    </row>
    <row r="309" s="2" customFormat="1" ht="16.5" customHeight="1">
      <c r="A309" s="41"/>
      <c r="B309" s="42"/>
      <c r="C309" s="215" t="s">
        <v>1784</v>
      </c>
      <c r="D309" s="215" t="s">
        <v>144</v>
      </c>
      <c r="E309" s="216" t="s">
        <v>1663</v>
      </c>
      <c r="F309" s="217" t="s">
        <v>1664</v>
      </c>
      <c r="G309" s="218" t="s">
        <v>771</v>
      </c>
      <c r="H309" s="219">
        <v>0.73999999999999999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77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6285</v>
      </c>
    </row>
    <row r="310" s="2" customFormat="1" ht="16.5" customHeight="1">
      <c r="A310" s="41"/>
      <c r="B310" s="42"/>
      <c r="C310" s="215" t="s">
        <v>1788</v>
      </c>
      <c r="D310" s="215" t="s">
        <v>144</v>
      </c>
      <c r="E310" s="216" t="s">
        <v>1667</v>
      </c>
      <c r="F310" s="217" t="s">
        <v>1668</v>
      </c>
      <c r="G310" s="218" t="s">
        <v>771</v>
      </c>
      <c r="H310" s="219">
        <v>4.4400000000000004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6286</v>
      </c>
    </row>
    <row r="311" s="2" customFormat="1" ht="16.5" customHeight="1">
      <c r="A311" s="41"/>
      <c r="B311" s="42"/>
      <c r="C311" s="215" t="s">
        <v>1792</v>
      </c>
      <c r="D311" s="215" t="s">
        <v>144</v>
      </c>
      <c r="E311" s="216" t="s">
        <v>1671</v>
      </c>
      <c r="F311" s="217" t="s">
        <v>1672</v>
      </c>
      <c r="G311" s="218" t="s">
        <v>771</v>
      </c>
      <c r="H311" s="219">
        <v>4.4400000000000004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149</v>
      </c>
      <c r="AT311" s="226" t="s">
        <v>144</v>
      </c>
      <c r="AU311" s="226" t="s">
        <v>77</v>
      </c>
      <c r="AY311" s="20" t="s">
        <v>142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149</v>
      </c>
      <c r="BM311" s="226" t="s">
        <v>6287</v>
      </c>
    </row>
    <row r="312" s="2" customFormat="1" ht="16.5" customHeight="1">
      <c r="A312" s="41"/>
      <c r="B312" s="42"/>
      <c r="C312" s="215" t="s">
        <v>1799</v>
      </c>
      <c r="D312" s="215" t="s">
        <v>144</v>
      </c>
      <c r="E312" s="216" t="s">
        <v>1675</v>
      </c>
      <c r="F312" s="217" t="s">
        <v>1676</v>
      </c>
      <c r="G312" s="218" t="s">
        <v>771</v>
      </c>
      <c r="H312" s="219">
        <v>4.4400000000000004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6288</v>
      </c>
    </row>
    <row r="313" s="2" customFormat="1" ht="16.5" customHeight="1">
      <c r="A313" s="41"/>
      <c r="B313" s="42"/>
      <c r="C313" s="215" t="s">
        <v>1806</v>
      </c>
      <c r="D313" s="215" t="s">
        <v>144</v>
      </c>
      <c r="E313" s="216" t="s">
        <v>1679</v>
      </c>
      <c r="F313" s="217" t="s">
        <v>1680</v>
      </c>
      <c r="G313" s="218" t="s">
        <v>771</v>
      </c>
      <c r="H313" s="219">
        <v>8.8800000000000008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149</v>
      </c>
      <c r="AT313" s="226" t="s">
        <v>144</v>
      </c>
      <c r="AU313" s="226" t="s">
        <v>77</v>
      </c>
      <c r="AY313" s="20" t="s">
        <v>142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77</v>
      </c>
      <c r="BK313" s="227">
        <f>ROUND(I313*H313,2)</f>
        <v>0</v>
      </c>
      <c r="BL313" s="20" t="s">
        <v>149</v>
      </c>
      <c r="BM313" s="226" t="s">
        <v>6289</v>
      </c>
    </row>
    <row r="314" s="2" customFormat="1" ht="16.5" customHeight="1">
      <c r="A314" s="41"/>
      <c r="B314" s="42"/>
      <c r="C314" s="215" t="s">
        <v>1816</v>
      </c>
      <c r="D314" s="215" t="s">
        <v>144</v>
      </c>
      <c r="E314" s="216" t="s">
        <v>1683</v>
      </c>
      <c r="F314" s="217" t="s">
        <v>1684</v>
      </c>
      <c r="G314" s="218" t="s">
        <v>771</v>
      </c>
      <c r="H314" s="219">
        <v>4.4400000000000004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6290</v>
      </c>
    </row>
    <row r="315" s="2" customFormat="1" ht="16.5" customHeight="1">
      <c r="A315" s="41"/>
      <c r="B315" s="42"/>
      <c r="C315" s="215" t="s">
        <v>1823</v>
      </c>
      <c r="D315" s="215" t="s">
        <v>144</v>
      </c>
      <c r="E315" s="216" t="s">
        <v>1687</v>
      </c>
      <c r="F315" s="217" t="s">
        <v>1688</v>
      </c>
      <c r="G315" s="218" t="s">
        <v>771</v>
      </c>
      <c r="H315" s="219">
        <v>3.3300000000000001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77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6291</v>
      </c>
    </row>
    <row r="316" s="2" customFormat="1" ht="16.5" customHeight="1">
      <c r="A316" s="41"/>
      <c r="B316" s="42"/>
      <c r="C316" s="215" t="s">
        <v>1833</v>
      </c>
      <c r="D316" s="215" t="s">
        <v>144</v>
      </c>
      <c r="E316" s="216" t="s">
        <v>1691</v>
      </c>
      <c r="F316" s="217" t="s">
        <v>1692</v>
      </c>
      <c r="G316" s="218" t="s">
        <v>771</v>
      </c>
      <c r="H316" s="219">
        <v>4.4400000000000004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6292</v>
      </c>
    </row>
    <row r="317" s="2" customFormat="1" ht="16.5" customHeight="1">
      <c r="A317" s="41"/>
      <c r="B317" s="42"/>
      <c r="C317" s="215" t="s">
        <v>1847</v>
      </c>
      <c r="D317" s="215" t="s">
        <v>144</v>
      </c>
      <c r="E317" s="216" t="s">
        <v>1695</v>
      </c>
      <c r="F317" s="217" t="s">
        <v>1696</v>
      </c>
      <c r="G317" s="218" t="s">
        <v>771</v>
      </c>
      <c r="H317" s="219">
        <v>4.4400000000000004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149</v>
      </c>
      <c r="AT317" s="226" t="s">
        <v>144</v>
      </c>
      <c r="AU317" s="226" t="s">
        <v>77</v>
      </c>
      <c r="AY317" s="20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149</v>
      </c>
      <c r="BM317" s="226" t="s">
        <v>6293</v>
      </c>
    </row>
    <row r="318" s="2" customFormat="1" ht="16.5" customHeight="1">
      <c r="A318" s="41"/>
      <c r="B318" s="42"/>
      <c r="C318" s="215" t="s">
        <v>1853</v>
      </c>
      <c r="D318" s="215" t="s">
        <v>144</v>
      </c>
      <c r="E318" s="216" t="s">
        <v>1699</v>
      </c>
      <c r="F318" s="217" t="s">
        <v>1700</v>
      </c>
      <c r="G318" s="218" t="s">
        <v>771</v>
      </c>
      <c r="H318" s="219">
        <v>8.8800000000000008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6294</v>
      </c>
    </row>
    <row r="319" s="2" customFormat="1" ht="16.5" customHeight="1">
      <c r="A319" s="41"/>
      <c r="B319" s="42"/>
      <c r="C319" s="215" t="s">
        <v>1859</v>
      </c>
      <c r="D319" s="215" t="s">
        <v>144</v>
      </c>
      <c r="E319" s="216" t="s">
        <v>1703</v>
      </c>
      <c r="F319" s="217" t="s">
        <v>1704</v>
      </c>
      <c r="G319" s="218" t="s">
        <v>771</v>
      </c>
      <c r="H319" s="219">
        <v>0.37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77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6295</v>
      </c>
    </row>
    <row r="320" s="2" customFormat="1" ht="16.5" customHeight="1">
      <c r="A320" s="41"/>
      <c r="B320" s="42"/>
      <c r="C320" s="215" t="s">
        <v>1864</v>
      </c>
      <c r="D320" s="215" t="s">
        <v>144</v>
      </c>
      <c r="E320" s="216" t="s">
        <v>1707</v>
      </c>
      <c r="F320" s="217" t="s">
        <v>1708</v>
      </c>
      <c r="G320" s="218" t="s">
        <v>771</v>
      </c>
      <c r="H320" s="219">
        <v>0.73999999999999999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6296</v>
      </c>
    </row>
    <row r="321" s="2" customFormat="1" ht="16.5" customHeight="1">
      <c r="A321" s="41"/>
      <c r="B321" s="42"/>
      <c r="C321" s="215" t="s">
        <v>1874</v>
      </c>
      <c r="D321" s="215" t="s">
        <v>144</v>
      </c>
      <c r="E321" s="216" t="s">
        <v>1711</v>
      </c>
      <c r="F321" s="217" t="s">
        <v>1712</v>
      </c>
      <c r="G321" s="218" t="s">
        <v>771</v>
      </c>
      <c r="H321" s="219">
        <v>0.37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149</v>
      </c>
      <c r="AT321" s="226" t="s">
        <v>144</v>
      </c>
      <c r="AU321" s="226" t="s">
        <v>77</v>
      </c>
      <c r="AY321" s="20" t="s">
        <v>142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149</v>
      </c>
      <c r="BM321" s="226" t="s">
        <v>6297</v>
      </c>
    </row>
    <row r="322" s="2" customFormat="1" ht="16.5" customHeight="1">
      <c r="A322" s="41"/>
      <c r="B322" s="42"/>
      <c r="C322" s="215" t="s">
        <v>1900</v>
      </c>
      <c r="D322" s="215" t="s">
        <v>144</v>
      </c>
      <c r="E322" s="216" t="s">
        <v>1715</v>
      </c>
      <c r="F322" s="217" t="s">
        <v>1716</v>
      </c>
      <c r="G322" s="218" t="s">
        <v>1598</v>
      </c>
      <c r="H322" s="219">
        <v>59.939999999999998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6298</v>
      </c>
    </row>
    <row r="323" s="2" customFormat="1" ht="16.5" customHeight="1">
      <c r="A323" s="41"/>
      <c r="B323" s="42"/>
      <c r="C323" s="215" t="s">
        <v>1919</v>
      </c>
      <c r="D323" s="215" t="s">
        <v>144</v>
      </c>
      <c r="E323" s="216" t="s">
        <v>1719</v>
      </c>
      <c r="F323" s="217" t="s">
        <v>1720</v>
      </c>
      <c r="G323" s="218" t="s">
        <v>1598</v>
      </c>
      <c r="H323" s="219">
        <v>40.700000000000003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149</v>
      </c>
      <c r="AT323" s="226" t="s">
        <v>144</v>
      </c>
      <c r="AU323" s="226" t="s">
        <v>77</v>
      </c>
      <c r="AY323" s="20" t="s">
        <v>142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149</v>
      </c>
      <c r="BM323" s="226" t="s">
        <v>6299</v>
      </c>
    </row>
    <row r="324" s="12" customFormat="1" ht="25.92" customHeight="1">
      <c r="A324" s="12"/>
      <c r="B324" s="199"/>
      <c r="C324" s="200"/>
      <c r="D324" s="201" t="s">
        <v>68</v>
      </c>
      <c r="E324" s="202" t="s">
        <v>1722</v>
      </c>
      <c r="F324" s="202" t="s">
        <v>1723</v>
      </c>
      <c r="G324" s="200"/>
      <c r="H324" s="200"/>
      <c r="I324" s="203"/>
      <c r="J324" s="204">
        <f>BK324</f>
        <v>0</v>
      </c>
      <c r="K324" s="200"/>
      <c r="L324" s="205"/>
      <c r="M324" s="206"/>
      <c r="N324" s="207"/>
      <c r="O324" s="207"/>
      <c r="P324" s="208">
        <f>SUM(P325:P335)</f>
        <v>0</v>
      </c>
      <c r="Q324" s="207"/>
      <c r="R324" s="208">
        <f>SUM(R325:R335)</f>
        <v>0</v>
      </c>
      <c r="S324" s="207"/>
      <c r="T324" s="209">
        <f>SUM(T325:T335)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0" t="s">
        <v>77</v>
      </c>
      <c r="AT324" s="211" t="s">
        <v>68</v>
      </c>
      <c r="AU324" s="211" t="s">
        <v>69</v>
      </c>
      <c r="AY324" s="210" t="s">
        <v>142</v>
      </c>
      <c r="BK324" s="212">
        <f>SUM(BK325:BK335)</f>
        <v>0</v>
      </c>
    </row>
    <row r="325" s="2" customFormat="1" ht="16.5" customHeight="1">
      <c r="A325" s="41"/>
      <c r="B325" s="42"/>
      <c r="C325" s="215" t="s">
        <v>1925</v>
      </c>
      <c r="D325" s="215" t="s">
        <v>144</v>
      </c>
      <c r="E325" s="216" t="s">
        <v>1607</v>
      </c>
      <c r="F325" s="217" t="s">
        <v>1608</v>
      </c>
      <c r="G325" s="218" t="s">
        <v>1598</v>
      </c>
      <c r="H325" s="219">
        <v>10.359999999999999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149</v>
      </c>
      <c r="AT325" s="226" t="s">
        <v>144</v>
      </c>
      <c r="AU325" s="226" t="s">
        <v>77</v>
      </c>
      <c r="AY325" s="20" t="s">
        <v>142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77</v>
      </c>
      <c r="BK325" s="227">
        <f>ROUND(I325*H325,2)</f>
        <v>0</v>
      </c>
      <c r="BL325" s="20" t="s">
        <v>149</v>
      </c>
      <c r="BM325" s="226" t="s">
        <v>6300</v>
      </c>
    </row>
    <row r="326" s="2" customFormat="1" ht="16.5" customHeight="1">
      <c r="A326" s="41"/>
      <c r="B326" s="42"/>
      <c r="C326" s="215" t="s">
        <v>1932</v>
      </c>
      <c r="D326" s="215" t="s">
        <v>144</v>
      </c>
      <c r="E326" s="216" t="s">
        <v>1611</v>
      </c>
      <c r="F326" s="217" t="s">
        <v>1612</v>
      </c>
      <c r="G326" s="218" t="s">
        <v>1598</v>
      </c>
      <c r="H326" s="219">
        <v>5.5499999999999998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6301</v>
      </c>
    </row>
    <row r="327" s="2" customFormat="1" ht="16.5" customHeight="1">
      <c r="A327" s="41"/>
      <c r="B327" s="42"/>
      <c r="C327" s="215" t="s">
        <v>1940</v>
      </c>
      <c r="D327" s="215" t="s">
        <v>144</v>
      </c>
      <c r="E327" s="216" t="s">
        <v>1615</v>
      </c>
      <c r="F327" s="217" t="s">
        <v>1616</v>
      </c>
      <c r="G327" s="218" t="s">
        <v>1598</v>
      </c>
      <c r="H327" s="219">
        <v>46.619999999999997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77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6302</v>
      </c>
    </row>
    <row r="328" s="2" customFormat="1" ht="16.5" customHeight="1">
      <c r="A328" s="41"/>
      <c r="B328" s="42"/>
      <c r="C328" s="215" t="s">
        <v>1945</v>
      </c>
      <c r="D328" s="215" t="s">
        <v>144</v>
      </c>
      <c r="E328" s="216" t="s">
        <v>1635</v>
      </c>
      <c r="F328" s="217" t="s">
        <v>1636</v>
      </c>
      <c r="G328" s="218" t="s">
        <v>1598</v>
      </c>
      <c r="H328" s="219">
        <v>10.359999999999999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6303</v>
      </c>
    </row>
    <row r="329" s="2" customFormat="1" ht="16.5" customHeight="1">
      <c r="A329" s="41"/>
      <c r="B329" s="42"/>
      <c r="C329" s="215" t="s">
        <v>1950</v>
      </c>
      <c r="D329" s="215" t="s">
        <v>144</v>
      </c>
      <c r="E329" s="216" t="s">
        <v>1643</v>
      </c>
      <c r="F329" s="217" t="s">
        <v>1644</v>
      </c>
      <c r="G329" s="218" t="s">
        <v>1598</v>
      </c>
      <c r="H329" s="219">
        <v>46.619999999999997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77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6304</v>
      </c>
    </row>
    <row r="330" s="2" customFormat="1" ht="16.5" customHeight="1">
      <c r="A330" s="41"/>
      <c r="B330" s="42"/>
      <c r="C330" s="215" t="s">
        <v>1955</v>
      </c>
      <c r="D330" s="215" t="s">
        <v>144</v>
      </c>
      <c r="E330" s="216" t="s">
        <v>1655</v>
      </c>
      <c r="F330" s="217" t="s">
        <v>1656</v>
      </c>
      <c r="G330" s="218" t="s">
        <v>771</v>
      </c>
      <c r="H330" s="219">
        <v>5.5499999999999998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6305</v>
      </c>
    </row>
    <row r="331" s="2" customFormat="1" ht="16.5" customHeight="1">
      <c r="A331" s="41"/>
      <c r="B331" s="42"/>
      <c r="C331" s="215" t="s">
        <v>1960</v>
      </c>
      <c r="D331" s="215" t="s">
        <v>144</v>
      </c>
      <c r="E331" s="216" t="s">
        <v>1699</v>
      </c>
      <c r="F331" s="217" t="s">
        <v>1700</v>
      </c>
      <c r="G331" s="218" t="s">
        <v>771</v>
      </c>
      <c r="H331" s="219">
        <v>0.37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77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6306</v>
      </c>
    </row>
    <row r="332" s="2" customFormat="1" ht="16.5" customHeight="1">
      <c r="A332" s="41"/>
      <c r="B332" s="42"/>
      <c r="C332" s="215" t="s">
        <v>1965</v>
      </c>
      <c r="D332" s="215" t="s">
        <v>144</v>
      </c>
      <c r="E332" s="216" t="s">
        <v>1739</v>
      </c>
      <c r="F332" s="217" t="s">
        <v>1640</v>
      </c>
      <c r="G332" s="218" t="s">
        <v>1598</v>
      </c>
      <c r="H332" s="219">
        <v>5.5499999999999998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6307</v>
      </c>
    </row>
    <row r="333" s="2" customFormat="1" ht="16.5" customHeight="1">
      <c r="A333" s="41"/>
      <c r="B333" s="42"/>
      <c r="C333" s="215" t="s">
        <v>1970</v>
      </c>
      <c r="D333" s="215" t="s">
        <v>144</v>
      </c>
      <c r="E333" s="216" t="s">
        <v>1742</v>
      </c>
      <c r="F333" s="217" t="s">
        <v>1743</v>
      </c>
      <c r="G333" s="218" t="s">
        <v>771</v>
      </c>
      <c r="H333" s="219">
        <v>0.37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77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6308</v>
      </c>
    </row>
    <row r="334" s="2" customFormat="1" ht="16.5" customHeight="1">
      <c r="A334" s="41"/>
      <c r="B334" s="42"/>
      <c r="C334" s="215" t="s">
        <v>1975</v>
      </c>
      <c r="D334" s="215" t="s">
        <v>144</v>
      </c>
      <c r="E334" s="216" t="s">
        <v>1746</v>
      </c>
      <c r="F334" s="217" t="s">
        <v>1747</v>
      </c>
      <c r="G334" s="218" t="s">
        <v>771</v>
      </c>
      <c r="H334" s="219">
        <v>0.37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6309</v>
      </c>
    </row>
    <row r="335" s="2" customFormat="1" ht="16.5" customHeight="1">
      <c r="A335" s="41"/>
      <c r="B335" s="42"/>
      <c r="C335" s="215" t="s">
        <v>1980</v>
      </c>
      <c r="D335" s="215" t="s">
        <v>144</v>
      </c>
      <c r="E335" s="216" t="s">
        <v>1750</v>
      </c>
      <c r="F335" s="217" t="s">
        <v>1751</v>
      </c>
      <c r="G335" s="218" t="s">
        <v>771</v>
      </c>
      <c r="H335" s="219">
        <v>0.73999999999999999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77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6310</v>
      </c>
    </row>
    <row r="336" s="12" customFormat="1" ht="25.92" customHeight="1">
      <c r="A336" s="12"/>
      <c r="B336" s="199"/>
      <c r="C336" s="200"/>
      <c r="D336" s="201" t="s">
        <v>68</v>
      </c>
      <c r="E336" s="202" t="s">
        <v>1753</v>
      </c>
      <c r="F336" s="202" t="s">
        <v>1754</v>
      </c>
      <c r="G336" s="200"/>
      <c r="H336" s="200"/>
      <c r="I336" s="203"/>
      <c r="J336" s="204">
        <f>BK336</f>
        <v>0</v>
      </c>
      <c r="K336" s="200"/>
      <c r="L336" s="205"/>
      <c r="M336" s="206"/>
      <c r="N336" s="207"/>
      <c r="O336" s="207"/>
      <c r="P336" s="208">
        <f>SUM(P337:P342)</f>
        <v>0</v>
      </c>
      <c r="Q336" s="207"/>
      <c r="R336" s="208">
        <f>SUM(R337:R342)</f>
        <v>0</v>
      </c>
      <c r="S336" s="207"/>
      <c r="T336" s="209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77</v>
      </c>
      <c r="AT336" s="211" t="s">
        <v>68</v>
      </c>
      <c r="AU336" s="211" t="s">
        <v>69</v>
      </c>
      <c r="AY336" s="210" t="s">
        <v>142</v>
      </c>
      <c r="BK336" s="212">
        <f>SUM(BK337:BK342)</f>
        <v>0</v>
      </c>
    </row>
    <row r="337" s="2" customFormat="1" ht="16.5" customHeight="1">
      <c r="A337" s="41"/>
      <c r="B337" s="42"/>
      <c r="C337" s="215" t="s">
        <v>1985</v>
      </c>
      <c r="D337" s="215" t="s">
        <v>144</v>
      </c>
      <c r="E337" s="216" t="s">
        <v>1756</v>
      </c>
      <c r="F337" s="217" t="s">
        <v>1757</v>
      </c>
      <c r="G337" s="218" t="s">
        <v>1598</v>
      </c>
      <c r="H337" s="219">
        <v>16.280000000000001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149</v>
      </c>
      <c r="AT337" s="226" t="s">
        <v>144</v>
      </c>
      <c r="AU337" s="226" t="s">
        <v>77</v>
      </c>
      <c r="AY337" s="20" t="s">
        <v>142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77</v>
      </c>
      <c r="BK337" s="227">
        <f>ROUND(I337*H337,2)</f>
        <v>0</v>
      </c>
      <c r="BL337" s="20" t="s">
        <v>149</v>
      </c>
      <c r="BM337" s="226" t="s">
        <v>6311</v>
      </c>
    </row>
    <row r="338" s="2" customFormat="1" ht="16.5" customHeight="1">
      <c r="A338" s="41"/>
      <c r="B338" s="42"/>
      <c r="C338" s="215" t="s">
        <v>1990</v>
      </c>
      <c r="D338" s="215" t="s">
        <v>144</v>
      </c>
      <c r="E338" s="216" t="s">
        <v>1760</v>
      </c>
      <c r="F338" s="217" t="s">
        <v>1761</v>
      </c>
      <c r="G338" s="218" t="s">
        <v>1598</v>
      </c>
      <c r="H338" s="219">
        <v>5.9199999999999999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6312</v>
      </c>
    </row>
    <row r="339" s="2" customFormat="1" ht="16.5" customHeight="1">
      <c r="A339" s="41"/>
      <c r="B339" s="42"/>
      <c r="C339" s="215" t="s">
        <v>1995</v>
      </c>
      <c r="D339" s="215" t="s">
        <v>144</v>
      </c>
      <c r="E339" s="216" t="s">
        <v>1764</v>
      </c>
      <c r="F339" s="217" t="s">
        <v>1765</v>
      </c>
      <c r="G339" s="218" t="s">
        <v>771</v>
      </c>
      <c r="H339" s="219">
        <v>0.73999999999999999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149</v>
      </c>
      <c r="AT339" s="226" t="s">
        <v>144</v>
      </c>
      <c r="AU339" s="226" t="s">
        <v>77</v>
      </c>
      <c r="AY339" s="20" t="s">
        <v>142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149</v>
      </c>
      <c r="BM339" s="226" t="s">
        <v>6313</v>
      </c>
    </row>
    <row r="340" s="2" customFormat="1" ht="16.5" customHeight="1">
      <c r="A340" s="41"/>
      <c r="B340" s="42"/>
      <c r="C340" s="215" t="s">
        <v>2008</v>
      </c>
      <c r="D340" s="215" t="s">
        <v>144</v>
      </c>
      <c r="E340" s="216" t="s">
        <v>1768</v>
      </c>
      <c r="F340" s="217" t="s">
        <v>1769</v>
      </c>
      <c r="G340" s="218" t="s">
        <v>1598</v>
      </c>
      <c r="H340" s="219">
        <v>5.9199999999999999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6314</v>
      </c>
    </row>
    <row r="341" s="2" customFormat="1" ht="16.5" customHeight="1">
      <c r="A341" s="41"/>
      <c r="B341" s="42"/>
      <c r="C341" s="215" t="s">
        <v>2027</v>
      </c>
      <c r="D341" s="215" t="s">
        <v>144</v>
      </c>
      <c r="E341" s="216" t="s">
        <v>1772</v>
      </c>
      <c r="F341" s="217" t="s">
        <v>1773</v>
      </c>
      <c r="G341" s="218" t="s">
        <v>1598</v>
      </c>
      <c r="H341" s="219">
        <v>16.280000000000001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77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6315</v>
      </c>
    </row>
    <row r="342" s="2" customFormat="1" ht="16.5" customHeight="1">
      <c r="A342" s="41"/>
      <c r="B342" s="42"/>
      <c r="C342" s="215" t="s">
        <v>2034</v>
      </c>
      <c r="D342" s="215" t="s">
        <v>144</v>
      </c>
      <c r="E342" s="216" t="s">
        <v>1776</v>
      </c>
      <c r="F342" s="217" t="s">
        <v>1777</v>
      </c>
      <c r="G342" s="218" t="s">
        <v>771</v>
      </c>
      <c r="H342" s="219">
        <v>0.37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6316</v>
      </c>
    </row>
    <row r="343" s="12" customFormat="1" ht="25.92" customHeight="1">
      <c r="A343" s="12"/>
      <c r="B343" s="199"/>
      <c r="C343" s="200"/>
      <c r="D343" s="201" t="s">
        <v>68</v>
      </c>
      <c r="E343" s="202" t="s">
        <v>1779</v>
      </c>
      <c r="F343" s="202" t="s">
        <v>1282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SUM(P344:P346)</f>
        <v>0</v>
      </c>
      <c r="Q343" s="207"/>
      <c r="R343" s="208">
        <f>SUM(R344:R346)</f>
        <v>0</v>
      </c>
      <c r="S343" s="207"/>
      <c r="T343" s="209">
        <f>SUM(T344:T346)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77</v>
      </c>
      <c r="AT343" s="211" t="s">
        <v>68</v>
      </c>
      <c r="AU343" s="211" t="s">
        <v>69</v>
      </c>
      <c r="AY343" s="210" t="s">
        <v>142</v>
      </c>
      <c r="BK343" s="212">
        <f>SUM(BK344:BK346)</f>
        <v>0</v>
      </c>
    </row>
    <row r="344" s="2" customFormat="1" ht="16.5" customHeight="1">
      <c r="A344" s="41"/>
      <c r="B344" s="42"/>
      <c r="C344" s="215" t="s">
        <v>2046</v>
      </c>
      <c r="D344" s="215" t="s">
        <v>144</v>
      </c>
      <c r="E344" s="216" t="s">
        <v>1781</v>
      </c>
      <c r="F344" s="217" t="s">
        <v>1782</v>
      </c>
      <c r="G344" s="218" t="s">
        <v>1284</v>
      </c>
      <c r="H344" s="219">
        <v>0.37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6317</v>
      </c>
    </row>
    <row r="345" s="2" customFormat="1" ht="16.5" customHeight="1">
      <c r="A345" s="41"/>
      <c r="B345" s="42"/>
      <c r="C345" s="215" t="s">
        <v>2079</v>
      </c>
      <c r="D345" s="215" t="s">
        <v>144</v>
      </c>
      <c r="E345" s="216" t="s">
        <v>1785</v>
      </c>
      <c r="F345" s="217" t="s">
        <v>1786</v>
      </c>
      <c r="G345" s="218" t="s">
        <v>1284</v>
      </c>
      <c r="H345" s="219">
        <v>0.37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77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6318</v>
      </c>
    </row>
    <row r="346" s="2" customFormat="1" ht="16.5" customHeight="1">
      <c r="A346" s="41"/>
      <c r="B346" s="42"/>
      <c r="C346" s="215" t="s">
        <v>2123</v>
      </c>
      <c r="D346" s="215" t="s">
        <v>144</v>
      </c>
      <c r="E346" s="216" t="s">
        <v>1789</v>
      </c>
      <c r="F346" s="217" t="s">
        <v>1790</v>
      </c>
      <c r="G346" s="218" t="s">
        <v>1284</v>
      </c>
      <c r="H346" s="219">
        <v>0.37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6319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140</v>
      </c>
      <c r="F347" s="202" t="s">
        <v>141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P348+P352+P361+P472+P487+P717+P730+P743</f>
        <v>0</v>
      </c>
      <c r="Q347" s="207"/>
      <c r="R347" s="208">
        <f>R348+R352+R361+R472+R487+R717+R730+R743</f>
        <v>102.74830777000001</v>
      </c>
      <c r="S347" s="207"/>
      <c r="T347" s="209">
        <f>T348+T352+T361+T472+T487+T717+T730+T743</f>
        <v>0.434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77</v>
      </c>
      <c r="AT347" s="211" t="s">
        <v>68</v>
      </c>
      <c r="AU347" s="211" t="s">
        <v>69</v>
      </c>
      <c r="AY347" s="210" t="s">
        <v>142</v>
      </c>
      <c r="BK347" s="212">
        <f>BK348+BK352+BK361+BK472+BK487+BK717+BK730+BK743</f>
        <v>0</v>
      </c>
    </row>
    <row r="348" s="12" customFormat="1" ht="22.8" customHeight="1">
      <c r="A348" s="12"/>
      <c r="B348" s="199"/>
      <c r="C348" s="200"/>
      <c r="D348" s="201" t="s">
        <v>68</v>
      </c>
      <c r="E348" s="213" t="s">
        <v>77</v>
      </c>
      <c r="F348" s="213" t="s">
        <v>143</v>
      </c>
      <c r="G348" s="200"/>
      <c r="H348" s="200"/>
      <c r="I348" s="203"/>
      <c r="J348" s="214">
        <f>BK348</f>
        <v>0</v>
      </c>
      <c r="K348" s="200"/>
      <c r="L348" s="205"/>
      <c r="M348" s="206"/>
      <c r="N348" s="207"/>
      <c r="O348" s="207"/>
      <c r="P348" s="208">
        <f>SUM(P349:P351)</f>
        <v>0</v>
      </c>
      <c r="Q348" s="207"/>
      <c r="R348" s="208">
        <f>SUM(R349:R351)</f>
        <v>0</v>
      </c>
      <c r="S348" s="207"/>
      <c r="T348" s="209">
        <f>SUM(T349:T351)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0" t="s">
        <v>77</v>
      </c>
      <c r="AT348" s="211" t="s">
        <v>68</v>
      </c>
      <c r="AU348" s="211" t="s">
        <v>77</v>
      </c>
      <c r="AY348" s="210" t="s">
        <v>142</v>
      </c>
      <c r="BK348" s="212">
        <f>SUM(BK349:BK351)</f>
        <v>0</v>
      </c>
    </row>
    <row r="349" s="2" customFormat="1" ht="24.15" customHeight="1">
      <c r="A349" s="41"/>
      <c r="B349" s="42"/>
      <c r="C349" s="215" t="s">
        <v>2174</v>
      </c>
      <c r="D349" s="215" t="s">
        <v>144</v>
      </c>
      <c r="E349" s="216" t="s">
        <v>6320</v>
      </c>
      <c r="F349" s="217" t="s">
        <v>6321</v>
      </c>
      <c r="G349" s="218" t="s">
        <v>201</v>
      </c>
      <c r="H349" s="219">
        <v>1.512</v>
      </c>
      <c r="I349" s="220"/>
      <c r="J349" s="221">
        <f>ROUND(I349*H349,2)</f>
        <v>0</v>
      </c>
      <c r="K349" s="217" t="s">
        <v>148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149</v>
      </c>
      <c r="AT349" s="226" t="s">
        <v>144</v>
      </c>
      <c r="AU349" s="226" t="s">
        <v>79</v>
      </c>
      <c r="AY349" s="20" t="s">
        <v>142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149</v>
      </c>
      <c r="BM349" s="226" t="s">
        <v>6322</v>
      </c>
    </row>
    <row r="350" s="2" customFormat="1">
      <c r="A350" s="41"/>
      <c r="B350" s="42"/>
      <c r="C350" s="43"/>
      <c r="D350" s="228" t="s">
        <v>151</v>
      </c>
      <c r="E350" s="43"/>
      <c r="F350" s="229" t="s">
        <v>6323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151</v>
      </c>
      <c r="AU350" s="20" t="s">
        <v>79</v>
      </c>
    </row>
    <row r="351" s="14" customFormat="1">
      <c r="A351" s="14"/>
      <c r="B351" s="244"/>
      <c r="C351" s="245"/>
      <c r="D351" s="235" t="s">
        <v>153</v>
      </c>
      <c r="E351" s="246" t="s">
        <v>19</v>
      </c>
      <c r="F351" s="247" t="s">
        <v>6324</v>
      </c>
      <c r="G351" s="245"/>
      <c r="H351" s="248">
        <v>1.512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153</v>
      </c>
      <c r="AU351" s="254" t="s">
        <v>79</v>
      </c>
      <c r="AV351" s="14" t="s">
        <v>79</v>
      </c>
      <c r="AW351" s="14" t="s">
        <v>31</v>
      </c>
      <c r="AX351" s="14" t="s">
        <v>77</v>
      </c>
      <c r="AY351" s="254" t="s">
        <v>142</v>
      </c>
    </row>
    <row r="352" s="12" customFormat="1" ht="22.8" customHeight="1">
      <c r="A352" s="12"/>
      <c r="B352" s="199"/>
      <c r="C352" s="200"/>
      <c r="D352" s="201" t="s">
        <v>68</v>
      </c>
      <c r="E352" s="213" t="s">
        <v>79</v>
      </c>
      <c r="F352" s="213" t="s">
        <v>292</v>
      </c>
      <c r="G352" s="200"/>
      <c r="H352" s="200"/>
      <c r="I352" s="203"/>
      <c r="J352" s="214">
        <f>BK352</f>
        <v>0</v>
      </c>
      <c r="K352" s="200"/>
      <c r="L352" s="205"/>
      <c r="M352" s="206"/>
      <c r="N352" s="207"/>
      <c r="O352" s="207"/>
      <c r="P352" s="208">
        <f>SUM(P353:P360)</f>
        <v>0</v>
      </c>
      <c r="Q352" s="207"/>
      <c r="R352" s="208">
        <f>SUM(R353:R360)</f>
        <v>5.52925076</v>
      </c>
      <c r="S352" s="207"/>
      <c r="T352" s="209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77</v>
      </c>
      <c r="AT352" s="211" t="s">
        <v>68</v>
      </c>
      <c r="AU352" s="211" t="s">
        <v>77</v>
      </c>
      <c r="AY352" s="210" t="s">
        <v>142</v>
      </c>
      <c r="BK352" s="212">
        <f>SUM(BK353:BK360)</f>
        <v>0</v>
      </c>
    </row>
    <row r="353" s="2" customFormat="1" ht="16.5" customHeight="1">
      <c r="A353" s="41"/>
      <c r="B353" s="42"/>
      <c r="C353" s="215" t="s">
        <v>2196</v>
      </c>
      <c r="D353" s="215" t="s">
        <v>144</v>
      </c>
      <c r="E353" s="216" t="s">
        <v>6325</v>
      </c>
      <c r="F353" s="217" t="s">
        <v>6326</v>
      </c>
      <c r="G353" s="218" t="s">
        <v>201</v>
      </c>
      <c r="H353" s="219">
        <v>2.3980000000000001</v>
      </c>
      <c r="I353" s="220"/>
      <c r="J353" s="221">
        <f>ROUND(I353*H353,2)</f>
        <v>0</v>
      </c>
      <c r="K353" s="217" t="s">
        <v>148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2.3010199999999998</v>
      </c>
      <c r="R353" s="224">
        <f>Q353*H353</f>
        <v>5.5178459599999998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79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6327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6328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79</v>
      </c>
    </row>
    <row r="355" s="14" customFormat="1">
      <c r="A355" s="14"/>
      <c r="B355" s="244"/>
      <c r="C355" s="245"/>
      <c r="D355" s="235" t="s">
        <v>153</v>
      </c>
      <c r="E355" s="246" t="s">
        <v>19</v>
      </c>
      <c r="F355" s="247" t="s">
        <v>6329</v>
      </c>
      <c r="G355" s="245"/>
      <c r="H355" s="248">
        <v>2.3980000000000001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153</v>
      </c>
      <c r="AU355" s="254" t="s">
        <v>79</v>
      </c>
      <c r="AV355" s="14" t="s">
        <v>79</v>
      </c>
      <c r="AW355" s="14" t="s">
        <v>31</v>
      </c>
      <c r="AX355" s="14" t="s">
        <v>77</v>
      </c>
      <c r="AY355" s="254" t="s">
        <v>142</v>
      </c>
    </row>
    <row r="356" s="2" customFormat="1" ht="16.5" customHeight="1">
      <c r="A356" s="41"/>
      <c r="B356" s="42"/>
      <c r="C356" s="215" t="s">
        <v>2202</v>
      </c>
      <c r="D356" s="215" t="s">
        <v>144</v>
      </c>
      <c r="E356" s="216" t="s">
        <v>6330</v>
      </c>
      <c r="F356" s="217" t="s">
        <v>6331</v>
      </c>
      <c r="G356" s="218" t="s">
        <v>147</v>
      </c>
      <c r="H356" s="219">
        <v>4.3200000000000003</v>
      </c>
      <c r="I356" s="220"/>
      <c r="J356" s="221">
        <f>ROUND(I356*H356,2)</f>
        <v>0</v>
      </c>
      <c r="K356" s="217" t="s">
        <v>148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0.00264</v>
      </c>
      <c r="R356" s="224">
        <f>Q356*H356</f>
        <v>0.011404800000000001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79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6332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6333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79</v>
      </c>
    </row>
    <row r="358" s="14" customFormat="1">
      <c r="A358" s="14"/>
      <c r="B358" s="244"/>
      <c r="C358" s="245"/>
      <c r="D358" s="235" t="s">
        <v>153</v>
      </c>
      <c r="E358" s="246" t="s">
        <v>19</v>
      </c>
      <c r="F358" s="247" t="s">
        <v>6334</v>
      </c>
      <c r="G358" s="245"/>
      <c r="H358" s="248">
        <v>4.3200000000000003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153</v>
      </c>
      <c r="AU358" s="254" t="s">
        <v>79</v>
      </c>
      <c r="AV358" s="14" t="s">
        <v>79</v>
      </c>
      <c r="AW358" s="14" t="s">
        <v>31</v>
      </c>
      <c r="AX358" s="14" t="s">
        <v>77</v>
      </c>
      <c r="AY358" s="254" t="s">
        <v>142</v>
      </c>
    </row>
    <row r="359" s="2" customFormat="1" ht="16.5" customHeight="1">
      <c r="A359" s="41"/>
      <c r="B359" s="42"/>
      <c r="C359" s="215" t="s">
        <v>2207</v>
      </c>
      <c r="D359" s="215" t="s">
        <v>144</v>
      </c>
      <c r="E359" s="216" t="s">
        <v>6335</v>
      </c>
      <c r="F359" s="217" t="s">
        <v>6336</v>
      </c>
      <c r="G359" s="218" t="s">
        <v>147</v>
      </c>
      <c r="H359" s="219">
        <v>4.3200000000000003</v>
      </c>
      <c r="I359" s="220"/>
      <c r="J359" s="221">
        <f>ROUND(I359*H359,2)</f>
        <v>0</v>
      </c>
      <c r="K359" s="217" t="s">
        <v>148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79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6337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6338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79</v>
      </c>
    </row>
    <row r="361" s="12" customFormat="1" ht="22.8" customHeight="1">
      <c r="A361" s="12"/>
      <c r="B361" s="199"/>
      <c r="C361" s="200"/>
      <c r="D361" s="201" t="s">
        <v>68</v>
      </c>
      <c r="E361" s="213" t="s">
        <v>163</v>
      </c>
      <c r="F361" s="213" t="s">
        <v>1873</v>
      </c>
      <c r="G361" s="200"/>
      <c r="H361" s="200"/>
      <c r="I361" s="203"/>
      <c r="J361" s="214">
        <f>BK361</f>
        <v>0</v>
      </c>
      <c r="K361" s="200"/>
      <c r="L361" s="205"/>
      <c r="M361" s="206"/>
      <c r="N361" s="207"/>
      <c r="O361" s="207"/>
      <c r="P361" s="208">
        <f>SUM(P362:P471)</f>
        <v>0</v>
      </c>
      <c r="Q361" s="207"/>
      <c r="R361" s="208">
        <f>SUM(R362:R471)</f>
        <v>75.344592360000007</v>
      </c>
      <c r="S361" s="207"/>
      <c r="T361" s="209">
        <f>SUM(T362:T471)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77</v>
      </c>
      <c r="AT361" s="211" t="s">
        <v>68</v>
      </c>
      <c r="AU361" s="211" t="s">
        <v>77</v>
      </c>
      <c r="AY361" s="210" t="s">
        <v>142</v>
      </c>
      <c r="BK361" s="212">
        <f>SUM(BK362:BK471)</f>
        <v>0</v>
      </c>
    </row>
    <row r="362" s="2" customFormat="1" ht="24.15" customHeight="1">
      <c r="A362" s="41"/>
      <c r="B362" s="42"/>
      <c r="C362" s="215" t="s">
        <v>2213</v>
      </c>
      <c r="D362" s="215" t="s">
        <v>144</v>
      </c>
      <c r="E362" s="216" t="s">
        <v>6339</v>
      </c>
      <c r="F362" s="217" t="s">
        <v>6340</v>
      </c>
      <c r="G362" s="218" t="s">
        <v>201</v>
      </c>
      <c r="H362" s="219">
        <v>1.772</v>
      </c>
      <c r="I362" s="220"/>
      <c r="J362" s="221">
        <f>ROUND(I362*H362,2)</f>
        <v>0</v>
      </c>
      <c r="K362" s="217" t="s">
        <v>148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1.8775</v>
      </c>
      <c r="R362" s="224">
        <f>Q362*H362</f>
        <v>3.3269299999999999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79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6341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6342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79</v>
      </c>
    </row>
    <row r="364" s="14" customFormat="1">
      <c r="A364" s="14"/>
      <c r="B364" s="244"/>
      <c r="C364" s="245"/>
      <c r="D364" s="235" t="s">
        <v>153</v>
      </c>
      <c r="E364" s="246" t="s">
        <v>19</v>
      </c>
      <c r="F364" s="247" t="s">
        <v>6343</v>
      </c>
      <c r="G364" s="245"/>
      <c r="H364" s="248">
        <v>2.4380000000000002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153</v>
      </c>
      <c r="AU364" s="254" t="s">
        <v>79</v>
      </c>
      <c r="AV364" s="14" t="s">
        <v>79</v>
      </c>
      <c r="AW364" s="14" t="s">
        <v>31</v>
      </c>
      <c r="AX364" s="14" t="s">
        <v>69</v>
      </c>
      <c r="AY364" s="254" t="s">
        <v>142</v>
      </c>
    </row>
    <row r="365" s="14" customFormat="1">
      <c r="A365" s="14"/>
      <c r="B365" s="244"/>
      <c r="C365" s="245"/>
      <c r="D365" s="235" t="s">
        <v>153</v>
      </c>
      <c r="E365" s="246" t="s">
        <v>19</v>
      </c>
      <c r="F365" s="247" t="s">
        <v>6344</v>
      </c>
      <c r="G365" s="245"/>
      <c r="H365" s="248">
        <v>-1.1519999999999999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153</v>
      </c>
      <c r="AU365" s="254" t="s">
        <v>79</v>
      </c>
      <c r="AV365" s="14" t="s">
        <v>79</v>
      </c>
      <c r="AW365" s="14" t="s">
        <v>31</v>
      </c>
      <c r="AX365" s="14" t="s">
        <v>69</v>
      </c>
      <c r="AY365" s="254" t="s">
        <v>142</v>
      </c>
    </row>
    <row r="366" s="14" customFormat="1">
      <c r="A366" s="14"/>
      <c r="B366" s="244"/>
      <c r="C366" s="245"/>
      <c r="D366" s="235" t="s">
        <v>153</v>
      </c>
      <c r="E366" s="246" t="s">
        <v>19</v>
      </c>
      <c r="F366" s="247" t="s">
        <v>6345</v>
      </c>
      <c r="G366" s="245"/>
      <c r="H366" s="248">
        <v>1.6379999999999999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153</v>
      </c>
      <c r="AU366" s="254" t="s">
        <v>79</v>
      </c>
      <c r="AV366" s="14" t="s">
        <v>79</v>
      </c>
      <c r="AW366" s="14" t="s">
        <v>31</v>
      </c>
      <c r="AX366" s="14" t="s">
        <v>69</v>
      </c>
      <c r="AY366" s="254" t="s">
        <v>142</v>
      </c>
    </row>
    <row r="367" s="14" customFormat="1">
      <c r="A367" s="14"/>
      <c r="B367" s="244"/>
      <c r="C367" s="245"/>
      <c r="D367" s="235" t="s">
        <v>153</v>
      </c>
      <c r="E367" s="246" t="s">
        <v>19</v>
      </c>
      <c r="F367" s="247" t="s">
        <v>6344</v>
      </c>
      <c r="G367" s="245"/>
      <c r="H367" s="248">
        <v>-1.1519999999999999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153</v>
      </c>
      <c r="AU367" s="254" t="s">
        <v>79</v>
      </c>
      <c r="AV367" s="14" t="s">
        <v>79</v>
      </c>
      <c r="AW367" s="14" t="s">
        <v>31</v>
      </c>
      <c r="AX367" s="14" t="s">
        <v>69</v>
      </c>
      <c r="AY367" s="254" t="s">
        <v>142</v>
      </c>
    </row>
    <row r="368" s="15" customFormat="1">
      <c r="A368" s="15"/>
      <c r="B368" s="255"/>
      <c r="C368" s="256"/>
      <c r="D368" s="235" t="s">
        <v>153</v>
      </c>
      <c r="E368" s="257" t="s">
        <v>19</v>
      </c>
      <c r="F368" s="258" t="s">
        <v>158</v>
      </c>
      <c r="G368" s="256"/>
      <c r="H368" s="259">
        <v>1.7720000000000005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153</v>
      </c>
      <c r="AU368" s="265" t="s">
        <v>79</v>
      </c>
      <c r="AV368" s="15" t="s">
        <v>149</v>
      </c>
      <c r="AW368" s="15" t="s">
        <v>31</v>
      </c>
      <c r="AX368" s="15" t="s">
        <v>77</v>
      </c>
      <c r="AY368" s="265" t="s">
        <v>142</v>
      </c>
    </row>
    <row r="369" s="2" customFormat="1" ht="24.15" customHeight="1">
      <c r="A369" s="41"/>
      <c r="B369" s="42"/>
      <c r="C369" s="215" t="s">
        <v>2218</v>
      </c>
      <c r="D369" s="215" t="s">
        <v>144</v>
      </c>
      <c r="E369" s="216" t="s">
        <v>1875</v>
      </c>
      <c r="F369" s="217" t="s">
        <v>1876</v>
      </c>
      <c r="G369" s="218" t="s">
        <v>201</v>
      </c>
      <c r="H369" s="219">
        <v>16.870000000000001</v>
      </c>
      <c r="I369" s="220"/>
      <c r="J369" s="221">
        <f>ROUND(I369*H369,2)</f>
        <v>0</v>
      </c>
      <c r="K369" s="217" t="s">
        <v>148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1.8775</v>
      </c>
      <c r="R369" s="224">
        <f>Q369*H369</f>
        <v>31.673425000000002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79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6346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1878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79</v>
      </c>
    </row>
    <row r="371" s="14" customFormat="1">
      <c r="A371" s="14"/>
      <c r="B371" s="244"/>
      <c r="C371" s="245"/>
      <c r="D371" s="235" t="s">
        <v>153</v>
      </c>
      <c r="E371" s="246" t="s">
        <v>19</v>
      </c>
      <c r="F371" s="247" t="s">
        <v>1879</v>
      </c>
      <c r="G371" s="245"/>
      <c r="H371" s="248">
        <v>1.1699999999999999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153</v>
      </c>
      <c r="AU371" s="254" t="s">
        <v>79</v>
      </c>
      <c r="AV371" s="14" t="s">
        <v>79</v>
      </c>
      <c r="AW371" s="14" t="s">
        <v>31</v>
      </c>
      <c r="AX371" s="14" t="s">
        <v>69</v>
      </c>
      <c r="AY371" s="254" t="s">
        <v>142</v>
      </c>
    </row>
    <row r="372" s="14" customFormat="1">
      <c r="A372" s="14"/>
      <c r="B372" s="244"/>
      <c r="C372" s="245"/>
      <c r="D372" s="235" t="s">
        <v>153</v>
      </c>
      <c r="E372" s="246" t="s">
        <v>19</v>
      </c>
      <c r="F372" s="247" t="s">
        <v>1880</v>
      </c>
      <c r="G372" s="245"/>
      <c r="H372" s="248">
        <v>-0.58499999999999996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153</v>
      </c>
      <c r="AU372" s="254" t="s">
        <v>79</v>
      </c>
      <c r="AV372" s="14" t="s">
        <v>79</v>
      </c>
      <c r="AW372" s="14" t="s">
        <v>31</v>
      </c>
      <c r="AX372" s="14" t="s">
        <v>69</v>
      </c>
      <c r="AY372" s="254" t="s">
        <v>142</v>
      </c>
    </row>
    <row r="373" s="14" customFormat="1">
      <c r="A373" s="14"/>
      <c r="B373" s="244"/>
      <c r="C373" s="245"/>
      <c r="D373" s="235" t="s">
        <v>153</v>
      </c>
      <c r="E373" s="246" t="s">
        <v>19</v>
      </c>
      <c r="F373" s="247" t="s">
        <v>1881</v>
      </c>
      <c r="G373" s="245"/>
      <c r="H373" s="248">
        <v>1.6799999999999999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153</v>
      </c>
      <c r="AU373" s="254" t="s">
        <v>79</v>
      </c>
      <c r="AV373" s="14" t="s">
        <v>79</v>
      </c>
      <c r="AW373" s="14" t="s">
        <v>31</v>
      </c>
      <c r="AX373" s="14" t="s">
        <v>69</v>
      </c>
      <c r="AY373" s="254" t="s">
        <v>142</v>
      </c>
    </row>
    <row r="374" s="14" customFormat="1">
      <c r="A374" s="14"/>
      <c r="B374" s="244"/>
      <c r="C374" s="245"/>
      <c r="D374" s="235" t="s">
        <v>153</v>
      </c>
      <c r="E374" s="246" t="s">
        <v>19</v>
      </c>
      <c r="F374" s="247" t="s">
        <v>1882</v>
      </c>
      <c r="G374" s="245"/>
      <c r="H374" s="248">
        <v>1.827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153</v>
      </c>
      <c r="AU374" s="254" t="s">
        <v>79</v>
      </c>
      <c r="AV374" s="14" t="s">
        <v>79</v>
      </c>
      <c r="AW374" s="14" t="s">
        <v>31</v>
      </c>
      <c r="AX374" s="14" t="s">
        <v>69</v>
      </c>
      <c r="AY374" s="254" t="s">
        <v>142</v>
      </c>
    </row>
    <row r="375" s="14" customFormat="1">
      <c r="A375" s="14"/>
      <c r="B375" s="244"/>
      <c r="C375" s="245"/>
      <c r="D375" s="235" t="s">
        <v>153</v>
      </c>
      <c r="E375" s="246" t="s">
        <v>19</v>
      </c>
      <c r="F375" s="247" t="s">
        <v>1883</v>
      </c>
      <c r="G375" s="245"/>
      <c r="H375" s="248">
        <v>0.217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153</v>
      </c>
      <c r="AU375" s="254" t="s">
        <v>79</v>
      </c>
      <c r="AV375" s="14" t="s">
        <v>79</v>
      </c>
      <c r="AW375" s="14" t="s">
        <v>31</v>
      </c>
      <c r="AX375" s="14" t="s">
        <v>69</v>
      </c>
      <c r="AY375" s="254" t="s">
        <v>142</v>
      </c>
    </row>
    <row r="376" s="14" customFormat="1">
      <c r="A376" s="14"/>
      <c r="B376" s="244"/>
      <c r="C376" s="245"/>
      <c r="D376" s="235" t="s">
        <v>153</v>
      </c>
      <c r="E376" s="246" t="s">
        <v>19</v>
      </c>
      <c r="F376" s="247" t="s">
        <v>1884</v>
      </c>
      <c r="G376" s="245"/>
      <c r="H376" s="248">
        <v>0.86199999999999999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153</v>
      </c>
      <c r="AU376" s="254" t="s">
        <v>79</v>
      </c>
      <c r="AV376" s="14" t="s">
        <v>79</v>
      </c>
      <c r="AW376" s="14" t="s">
        <v>31</v>
      </c>
      <c r="AX376" s="14" t="s">
        <v>69</v>
      </c>
      <c r="AY376" s="254" t="s">
        <v>142</v>
      </c>
    </row>
    <row r="377" s="14" customFormat="1">
      <c r="A377" s="14"/>
      <c r="B377" s="244"/>
      <c r="C377" s="245"/>
      <c r="D377" s="235" t="s">
        <v>153</v>
      </c>
      <c r="E377" s="246" t="s">
        <v>19</v>
      </c>
      <c r="F377" s="247" t="s">
        <v>1885</v>
      </c>
      <c r="G377" s="245"/>
      <c r="H377" s="248">
        <v>0.158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153</v>
      </c>
      <c r="AU377" s="254" t="s">
        <v>79</v>
      </c>
      <c r="AV377" s="14" t="s">
        <v>79</v>
      </c>
      <c r="AW377" s="14" t="s">
        <v>31</v>
      </c>
      <c r="AX377" s="14" t="s">
        <v>69</v>
      </c>
      <c r="AY377" s="254" t="s">
        <v>142</v>
      </c>
    </row>
    <row r="378" s="14" customFormat="1">
      <c r="A378" s="14"/>
      <c r="B378" s="244"/>
      <c r="C378" s="245"/>
      <c r="D378" s="235" t="s">
        <v>153</v>
      </c>
      <c r="E378" s="246" t="s">
        <v>19</v>
      </c>
      <c r="F378" s="247" t="s">
        <v>1886</v>
      </c>
      <c r="G378" s="245"/>
      <c r="H378" s="248">
        <v>0.69799999999999995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153</v>
      </c>
      <c r="AU378" s="254" t="s">
        <v>79</v>
      </c>
      <c r="AV378" s="14" t="s">
        <v>79</v>
      </c>
      <c r="AW378" s="14" t="s">
        <v>31</v>
      </c>
      <c r="AX378" s="14" t="s">
        <v>69</v>
      </c>
      <c r="AY378" s="254" t="s">
        <v>142</v>
      </c>
    </row>
    <row r="379" s="14" customFormat="1">
      <c r="A379" s="14"/>
      <c r="B379" s="244"/>
      <c r="C379" s="245"/>
      <c r="D379" s="235" t="s">
        <v>153</v>
      </c>
      <c r="E379" s="246" t="s">
        <v>19</v>
      </c>
      <c r="F379" s="247" t="s">
        <v>1887</v>
      </c>
      <c r="G379" s="245"/>
      <c r="H379" s="248">
        <v>0.108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153</v>
      </c>
      <c r="AU379" s="254" t="s">
        <v>79</v>
      </c>
      <c r="AV379" s="14" t="s">
        <v>79</v>
      </c>
      <c r="AW379" s="14" t="s">
        <v>31</v>
      </c>
      <c r="AX379" s="14" t="s">
        <v>69</v>
      </c>
      <c r="AY379" s="254" t="s">
        <v>142</v>
      </c>
    </row>
    <row r="380" s="14" customFormat="1">
      <c r="A380" s="14"/>
      <c r="B380" s="244"/>
      <c r="C380" s="245"/>
      <c r="D380" s="235" t="s">
        <v>153</v>
      </c>
      <c r="E380" s="246" t="s">
        <v>19</v>
      </c>
      <c r="F380" s="247" t="s">
        <v>1888</v>
      </c>
      <c r="G380" s="245"/>
      <c r="H380" s="248">
        <v>0.64700000000000002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153</v>
      </c>
      <c r="AU380" s="254" t="s">
        <v>79</v>
      </c>
      <c r="AV380" s="14" t="s">
        <v>79</v>
      </c>
      <c r="AW380" s="14" t="s">
        <v>31</v>
      </c>
      <c r="AX380" s="14" t="s">
        <v>69</v>
      </c>
      <c r="AY380" s="254" t="s">
        <v>142</v>
      </c>
    </row>
    <row r="381" s="14" customFormat="1">
      <c r="A381" s="14"/>
      <c r="B381" s="244"/>
      <c r="C381" s="245"/>
      <c r="D381" s="235" t="s">
        <v>153</v>
      </c>
      <c r="E381" s="246" t="s">
        <v>19</v>
      </c>
      <c r="F381" s="247" t="s">
        <v>1889</v>
      </c>
      <c r="G381" s="245"/>
      <c r="H381" s="248">
        <v>0.28399999999999997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153</v>
      </c>
      <c r="AU381" s="254" t="s">
        <v>79</v>
      </c>
      <c r="AV381" s="14" t="s">
        <v>79</v>
      </c>
      <c r="AW381" s="14" t="s">
        <v>31</v>
      </c>
      <c r="AX381" s="14" t="s">
        <v>69</v>
      </c>
      <c r="AY381" s="254" t="s">
        <v>142</v>
      </c>
    </row>
    <row r="382" s="14" customFormat="1">
      <c r="A382" s="14"/>
      <c r="B382" s="244"/>
      <c r="C382" s="245"/>
      <c r="D382" s="235" t="s">
        <v>153</v>
      </c>
      <c r="E382" s="246" t="s">
        <v>19</v>
      </c>
      <c r="F382" s="247" t="s">
        <v>1890</v>
      </c>
      <c r="G382" s="245"/>
      <c r="H382" s="248">
        <v>1.2290000000000001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153</v>
      </c>
      <c r="AU382" s="254" t="s">
        <v>79</v>
      </c>
      <c r="AV382" s="14" t="s">
        <v>79</v>
      </c>
      <c r="AW382" s="14" t="s">
        <v>31</v>
      </c>
      <c r="AX382" s="14" t="s">
        <v>69</v>
      </c>
      <c r="AY382" s="254" t="s">
        <v>142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6347</v>
      </c>
      <c r="G383" s="245"/>
      <c r="H383" s="248">
        <v>0.27700000000000002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4" customFormat="1">
      <c r="A384" s="14"/>
      <c r="B384" s="244"/>
      <c r="C384" s="245"/>
      <c r="D384" s="235" t="s">
        <v>153</v>
      </c>
      <c r="E384" s="246" t="s">
        <v>19</v>
      </c>
      <c r="F384" s="247" t="s">
        <v>6347</v>
      </c>
      <c r="G384" s="245"/>
      <c r="H384" s="248">
        <v>0.27700000000000002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153</v>
      </c>
      <c r="AU384" s="254" t="s">
        <v>79</v>
      </c>
      <c r="AV384" s="14" t="s">
        <v>79</v>
      </c>
      <c r="AW384" s="14" t="s">
        <v>31</v>
      </c>
      <c r="AX384" s="14" t="s">
        <v>69</v>
      </c>
      <c r="AY384" s="254" t="s">
        <v>142</v>
      </c>
    </row>
    <row r="385" s="14" customFormat="1">
      <c r="A385" s="14"/>
      <c r="B385" s="244"/>
      <c r="C385" s="245"/>
      <c r="D385" s="235" t="s">
        <v>153</v>
      </c>
      <c r="E385" s="246" t="s">
        <v>19</v>
      </c>
      <c r="F385" s="247" t="s">
        <v>6348</v>
      </c>
      <c r="G385" s="245"/>
      <c r="H385" s="248">
        <v>0.83199999999999996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153</v>
      </c>
      <c r="AU385" s="254" t="s">
        <v>79</v>
      </c>
      <c r="AV385" s="14" t="s">
        <v>79</v>
      </c>
      <c r="AW385" s="14" t="s">
        <v>31</v>
      </c>
      <c r="AX385" s="14" t="s">
        <v>69</v>
      </c>
      <c r="AY385" s="254" t="s">
        <v>142</v>
      </c>
    </row>
    <row r="386" s="14" customFormat="1">
      <c r="A386" s="14"/>
      <c r="B386" s="244"/>
      <c r="C386" s="245"/>
      <c r="D386" s="235" t="s">
        <v>153</v>
      </c>
      <c r="E386" s="246" t="s">
        <v>19</v>
      </c>
      <c r="F386" s="247" t="s">
        <v>1891</v>
      </c>
      <c r="G386" s="245"/>
      <c r="H386" s="248">
        <v>0.498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153</v>
      </c>
      <c r="AU386" s="254" t="s">
        <v>79</v>
      </c>
      <c r="AV386" s="14" t="s">
        <v>79</v>
      </c>
      <c r="AW386" s="14" t="s">
        <v>31</v>
      </c>
      <c r="AX386" s="14" t="s">
        <v>69</v>
      </c>
      <c r="AY386" s="254" t="s">
        <v>142</v>
      </c>
    </row>
    <row r="387" s="14" customFormat="1">
      <c r="A387" s="14"/>
      <c r="B387" s="244"/>
      <c r="C387" s="245"/>
      <c r="D387" s="235" t="s">
        <v>153</v>
      </c>
      <c r="E387" s="246" t="s">
        <v>19</v>
      </c>
      <c r="F387" s="247" t="s">
        <v>1892</v>
      </c>
      <c r="G387" s="245"/>
      <c r="H387" s="248">
        <v>-0.23599999999999999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153</v>
      </c>
      <c r="AU387" s="254" t="s">
        <v>79</v>
      </c>
      <c r="AV387" s="14" t="s">
        <v>79</v>
      </c>
      <c r="AW387" s="14" t="s">
        <v>31</v>
      </c>
      <c r="AX387" s="14" t="s">
        <v>69</v>
      </c>
      <c r="AY387" s="254" t="s">
        <v>142</v>
      </c>
    </row>
    <row r="388" s="14" customFormat="1">
      <c r="A388" s="14"/>
      <c r="B388" s="244"/>
      <c r="C388" s="245"/>
      <c r="D388" s="235" t="s">
        <v>153</v>
      </c>
      <c r="E388" s="246" t="s">
        <v>19</v>
      </c>
      <c r="F388" s="247" t="s">
        <v>1893</v>
      </c>
      <c r="G388" s="245"/>
      <c r="H388" s="248">
        <v>0.85099999999999998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153</v>
      </c>
      <c r="AU388" s="254" t="s">
        <v>79</v>
      </c>
      <c r="AV388" s="14" t="s">
        <v>79</v>
      </c>
      <c r="AW388" s="14" t="s">
        <v>31</v>
      </c>
      <c r="AX388" s="14" t="s">
        <v>69</v>
      </c>
      <c r="AY388" s="254" t="s">
        <v>142</v>
      </c>
    </row>
    <row r="389" s="14" customFormat="1">
      <c r="A389" s="14"/>
      <c r="B389" s="244"/>
      <c r="C389" s="245"/>
      <c r="D389" s="235" t="s">
        <v>153</v>
      </c>
      <c r="E389" s="246" t="s">
        <v>19</v>
      </c>
      <c r="F389" s="247" t="s">
        <v>1894</v>
      </c>
      <c r="G389" s="245"/>
      <c r="H389" s="248">
        <v>0.29399999999999998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153</v>
      </c>
      <c r="AU389" s="254" t="s">
        <v>79</v>
      </c>
      <c r="AV389" s="14" t="s">
        <v>79</v>
      </c>
      <c r="AW389" s="14" t="s">
        <v>31</v>
      </c>
      <c r="AX389" s="14" t="s">
        <v>69</v>
      </c>
      <c r="AY389" s="254" t="s">
        <v>142</v>
      </c>
    </row>
    <row r="390" s="14" customFormat="1">
      <c r="A390" s="14"/>
      <c r="B390" s="244"/>
      <c r="C390" s="245"/>
      <c r="D390" s="235" t="s">
        <v>153</v>
      </c>
      <c r="E390" s="246" t="s">
        <v>19</v>
      </c>
      <c r="F390" s="247" t="s">
        <v>1895</v>
      </c>
      <c r="G390" s="245"/>
      <c r="H390" s="248">
        <v>0.32400000000000001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153</v>
      </c>
      <c r="AU390" s="254" t="s">
        <v>79</v>
      </c>
      <c r="AV390" s="14" t="s">
        <v>79</v>
      </c>
      <c r="AW390" s="14" t="s">
        <v>31</v>
      </c>
      <c r="AX390" s="14" t="s">
        <v>69</v>
      </c>
      <c r="AY390" s="254" t="s">
        <v>142</v>
      </c>
    </row>
    <row r="391" s="14" customFormat="1">
      <c r="A391" s="14"/>
      <c r="B391" s="244"/>
      <c r="C391" s="245"/>
      <c r="D391" s="235" t="s">
        <v>153</v>
      </c>
      <c r="E391" s="246" t="s">
        <v>19</v>
      </c>
      <c r="F391" s="247" t="s">
        <v>1896</v>
      </c>
      <c r="G391" s="245"/>
      <c r="H391" s="248">
        <v>0.81000000000000005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153</v>
      </c>
      <c r="AU391" s="254" t="s">
        <v>79</v>
      </c>
      <c r="AV391" s="14" t="s">
        <v>79</v>
      </c>
      <c r="AW391" s="14" t="s">
        <v>31</v>
      </c>
      <c r="AX391" s="14" t="s">
        <v>69</v>
      </c>
      <c r="AY391" s="254" t="s">
        <v>142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1897</v>
      </c>
      <c r="G392" s="245"/>
      <c r="H392" s="248">
        <v>-0.71599999999999997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4" customFormat="1">
      <c r="A393" s="14"/>
      <c r="B393" s="244"/>
      <c r="C393" s="245"/>
      <c r="D393" s="235" t="s">
        <v>153</v>
      </c>
      <c r="E393" s="246" t="s">
        <v>19</v>
      </c>
      <c r="F393" s="247" t="s">
        <v>1898</v>
      </c>
      <c r="G393" s="245"/>
      <c r="H393" s="248">
        <v>0.61399999999999999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153</v>
      </c>
      <c r="AU393" s="254" t="s">
        <v>79</v>
      </c>
      <c r="AV393" s="14" t="s">
        <v>79</v>
      </c>
      <c r="AW393" s="14" t="s">
        <v>31</v>
      </c>
      <c r="AX393" s="14" t="s">
        <v>69</v>
      </c>
      <c r="AY393" s="254" t="s">
        <v>142</v>
      </c>
    </row>
    <row r="394" s="14" customFormat="1">
      <c r="A394" s="14"/>
      <c r="B394" s="244"/>
      <c r="C394" s="245"/>
      <c r="D394" s="235" t="s">
        <v>153</v>
      </c>
      <c r="E394" s="246" t="s">
        <v>19</v>
      </c>
      <c r="F394" s="247" t="s">
        <v>1899</v>
      </c>
      <c r="G394" s="245"/>
      <c r="H394" s="248">
        <v>4.75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153</v>
      </c>
      <c r="AU394" s="254" t="s">
        <v>79</v>
      </c>
      <c r="AV394" s="14" t="s">
        <v>79</v>
      </c>
      <c r="AW394" s="14" t="s">
        <v>31</v>
      </c>
      <c r="AX394" s="14" t="s">
        <v>69</v>
      </c>
      <c r="AY394" s="254" t="s">
        <v>142</v>
      </c>
    </row>
    <row r="395" s="15" customFormat="1">
      <c r="A395" s="15"/>
      <c r="B395" s="255"/>
      <c r="C395" s="256"/>
      <c r="D395" s="235" t="s">
        <v>153</v>
      </c>
      <c r="E395" s="257" t="s">
        <v>19</v>
      </c>
      <c r="F395" s="258" t="s">
        <v>158</v>
      </c>
      <c r="G395" s="256"/>
      <c r="H395" s="259">
        <v>16.869999999999997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5" t="s">
        <v>153</v>
      </c>
      <c r="AU395" s="265" t="s">
        <v>79</v>
      </c>
      <c r="AV395" s="15" t="s">
        <v>149</v>
      </c>
      <c r="AW395" s="15" t="s">
        <v>31</v>
      </c>
      <c r="AX395" s="15" t="s">
        <v>77</v>
      </c>
      <c r="AY395" s="265" t="s">
        <v>142</v>
      </c>
    </row>
    <row r="396" s="2" customFormat="1" ht="24.15" customHeight="1">
      <c r="A396" s="41"/>
      <c r="B396" s="42"/>
      <c r="C396" s="215" t="s">
        <v>2223</v>
      </c>
      <c r="D396" s="215" t="s">
        <v>144</v>
      </c>
      <c r="E396" s="216" t="s">
        <v>1901</v>
      </c>
      <c r="F396" s="217" t="s">
        <v>1902</v>
      </c>
      <c r="G396" s="218" t="s">
        <v>147</v>
      </c>
      <c r="H396" s="219">
        <v>100.34999999999999</v>
      </c>
      <c r="I396" s="220"/>
      <c r="J396" s="221">
        <f>ROUND(I396*H396,2)</f>
        <v>0</v>
      </c>
      <c r="K396" s="217" t="s">
        <v>148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0.24865000000000001</v>
      </c>
      <c r="R396" s="224">
        <f>Q396*H396</f>
        <v>24.9520275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79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6349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1904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79</v>
      </c>
    </row>
    <row r="398" s="14" customFormat="1">
      <c r="A398" s="14"/>
      <c r="B398" s="244"/>
      <c r="C398" s="245"/>
      <c r="D398" s="235" t="s">
        <v>153</v>
      </c>
      <c r="E398" s="246" t="s">
        <v>19</v>
      </c>
      <c r="F398" s="247" t="s">
        <v>6350</v>
      </c>
      <c r="G398" s="245"/>
      <c r="H398" s="248">
        <v>35.649999999999999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153</v>
      </c>
      <c r="AU398" s="254" t="s">
        <v>79</v>
      </c>
      <c r="AV398" s="14" t="s">
        <v>79</v>
      </c>
      <c r="AW398" s="14" t="s">
        <v>31</v>
      </c>
      <c r="AX398" s="14" t="s">
        <v>69</v>
      </c>
      <c r="AY398" s="254" t="s">
        <v>142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6351</v>
      </c>
      <c r="G399" s="245"/>
      <c r="H399" s="248">
        <v>33.875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4" customFormat="1">
      <c r="A400" s="14"/>
      <c r="B400" s="244"/>
      <c r="C400" s="245"/>
      <c r="D400" s="235" t="s">
        <v>153</v>
      </c>
      <c r="E400" s="246" t="s">
        <v>19</v>
      </c>
      <c r="F400" s="247" t="s">
        <v>6352</v>
      </c>
      <c r="G400" s="245"/>
      <c r="H400" s="248">
        <v>-5.319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153</v>
      </c>
      <c r="AU400" s="254" t="s">
        <v>79</v>
      </c>
      <c r="AV400" s="14" t="s">
        <v>79</v>
      </c>
      <c r="AW400" s="14" t="s">
        <v>31</v>
      </c>
      <c r="AX400" s="14" t="s">
        <v>69</v>
      </c>
      <c r="AY400" s="254" t="s">
        <v>142</v>
      </c>
    </row>
    <row r="401" s="14" customFormat="1">
      <c r="A401" s="14"/>
      <c r="B401" s="244"/>
      <c r="C401" s="245"/>
      <c r="D401" s="235" t="s">
        <v>153</v>
      </c>
      <c r="E401" s="246" t="s">
        <v>19</v>
      </c>
      <c r="F401" s="247" t="s">
        <v>6353</v>
      </c>
      <c r="G401" s="245"/>
      <c r="H401" s="248">
        <v>45.649999999999999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153</v>
      </c>
      <c r="AU401" s="254" t="s">
        <v>79</v>
      </c>
      <c r="AV401" s="14" t="s">
        <v>79</v>
      </c>
      <c r="AW401" s="14" t="s">
        <v>31</v>
      </c>
      <c r="AX401" s="14" t="s">
        <v>69</v>
      </c>
      <c r="AY401" s="254" t="s">
        <v>142</v>
      </c>
    </row>
    <row r="402" s="14" customFormat="1">
      <c r="A402" s="14"/>
      <c r="B402" s="244"/>
      <c r="C402" s="245"/>
      <c r="D402" s="235" t="s">
        <v>153</v>
      </c>
      <c r="E402" s="246" t="s">
        <v>19</v>
      </c>
      <c r="F402" s="247" t="s">
        <v>1911</v>
      </c>
      <c r="G402" s="245"/>
      <c r="H402" s="248">
        <v>-3.5459999999999998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153</v>
      </c>
      <c r="AU402" s="254" t="s">
        <v>79</v>
      </c>
      <c r="AV402" s="14" t="s">
        <v>79</v>
      </c>
      <c r="AW402" s="14" t="s">
        <v>31</v>
      </c>
      <c r="AX402" s="14" t="s">
        <v>69</v>
      </c>
      <c r="AY402" s="254" t="s">
        <v>142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496</v>
      </c>
      <c r="G403" s="245"/>
      <c r="H403" s="248">
        <v>-1.5760000000000001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4" customFormat="1">
      <c r="A404" s="14"/>
      <c r="B404" s="244"/>
      <c r="C404" s="245"/>
      <c r="D404" s="235" t="s">
        <v>153</v>
      </c>
      <c r="E404" s="246" t="s">
        <v>19</v>
      </c>
      <c r="F404" s="247" t="s">
        <v>6354</v>
      </c>
      <c r="G404" s="245"/>
      <c r="H404" s="248">
        <v>-4.3840000000000003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153</v>
      </c>
      <c r="AU404" s="254" t="s">
        <v>79</v>
      </c>
      <c r="AV404" s="14" t="s">
        <v>79</v>
      </c>
      <c r="AW404" s="14" t="s">
        <v>31</v>
      </c>
      <c r="AX404" s="14" t="s">
        <v>69</v>
      </c>
      <c r="AY404" s="254" t="s">
        <v>142</v>
      </c>
    </row>
    <row r="405" s="15" customFormat="1">
      <c r="A405" s="15"/>
      <c r="B405" s="255"/>
      <c r="C405" s="256"/>
      <c r="D405" s="235" t="s">
        <v>153</v>
      </c>
      <c r="E405" s="257" t="s">
        <v>19</v>
      </c>
      <c r="F405" s="258" t="s">
        <v>158</v>
      </c>
      <c r="G405" s="256"/>
      <c r="H405" s="259">
        <v>100.34999999999999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5" t="s">
        <v>153</v>
      </c>
      <c r="AU405" s="265" t="s">
        <v>79</v>
      </c>
      <c r="AV405" s="15" t="s">
        <v>149</v>
      </c>
      <c r="AW405" s="15" t="s">
        <v>31</v>
      </c>
      <c r="AX405" s="15" t="s">
        <v>77</v>
      </c>
      <c r="AY405" s="265" t="s">
        <v>142</v>
      </c>
    </row>
    <row r="406" s="2" customFormat="1" ht="24.15" customHeight="1">
      <c r="A406" s="41"/>
      <c r="B406" s="42"/>
      <c r="C406" s="215" t="s">
        <v>2229</v>
      </c>
      <c r="D406" s="215" t="s">
        <v>144</v>
      </c>
      <c r="E406" s="216" t="s">
        <v>6355</v>
      </c>
      <c r="F406" s="217" t="s">
        <v>6356</v>
      </c>
      <c r="G406" s="218" t="s">
        <v>147</v>
      </c>
      <c r="H406" s="219">
        <v>24.297999999999998</v>
      </c>
      <c r="I406" s="220"/>
      <c r="J406" s="221">
        <f>ROUND(I406*H406,2)</f>
        <v>0</v>
      </c>
      <c r="K406" s="217" t="s">
        <v>148</v>
      </c>
      <c r="L406" s="47"/>
      <c r="M406" s="222" t="s">
        <v>19</v>
      </c>
      <c r="N406" s="223" t="s">
        <v>40</v>
      </c>
      <c r="O406" s="87"/>
      <c r="P406" s="224">
        <f>O406*H406</f>
        <v>0</v>
      </c>
      <c r="Q406" s="224">
        <v>0.31252999999999997</v>
      </c>
      <c r="R406" s="224">
        <f>Q406*H406</f>
        <v>7.5938539399999989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149</v>
      </c>
      <c r="AT406" s="226" t="s">
        <v>144</v>
      </c>
      <c r="AU406" s="226" t="s">
        <v>79</v>
      </c>
      <c r="AY406" s="20" t="s">
        <v>142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77</v>
      </c>
      <c r="BK406" s="227">
        <f>ROUND(I406*H406,2)</f>
        <v>0</v>
      </c>
      <c r="BL406" s="20" t="s">
        <v>149</v>
      </c>
      <c r="BM406" s="226" t="s">
        <v>6357</v>
      </c>
    </row>
    <row r="407" s="2" customFormat="1">
      <c r="A407" s="41"/>
      <c r="B407" s="42"/>
      <c r="C407" s="43"/>
      <c r="D407" s="228" t="s">
        <v>151</v>
      </c>
      <c r="E407" s="43"/>
      <c r="F407" s="229" t="s">
        <v>6358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151</v>
      </c>
      <c r="AU407" s="20" t="s">
        <v>79</v>
      </c>
    </row>
    <row r="408" s="13" customFormat="1">
      <c r="A408" s="13"/>
      <c r="B408" s="233"/>
      <c r="C408" s="234"/>
      <c r="D408" s="235" t="s">
        <v>153</v>
      </c>
      <c r="E408" s="236" t="s">
        <v>19</v>
      </c>
      <c r="F408" s="237" t="s">
        <v>6359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153</v>
      </c>
      <c r="AU408" s="243" t="s">
        <v>79</v>
      </c>
      <c r="AV408" s="13" t="s">
        <v>77</v>
      </c>
      <c r="AW408" s="13" t="s">
        <v>31</v>
      </c>
      <c r="AX408" s="13" t="s">
        <v>69</v>
      </c>
      <c r="AY408" s="243" t="s">
        <v>142</v>
      </c>
    </row>
    <row r="409" s="14" customFormat="1">
      <c r="A409" s="14"/>
      <c r="B409" s="244"/>
      <c r="C409" s="245"/>
      <c r="D409" s="235" t="s">
        <v>153</v>
      </c>
      <c r="E409" s="246" t="s">
        <v>19</v>
      </c>
      <c r="F409" s="247" t="s">
        <v>6360</v>
      </c>
      <c r="G409" s="245"/>
      <c r="H409" s="248">
        <v>26.071000000000002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153</v>
      </c>
      <c r="AU409" s="254" t="s">
        <v>79</v>
      </c>
      <c r="AV409" s="14" t="s">
        <v>79</v>
      </c>
      <c r="AW409" s="14" t="s">
        <v>31</v>
      </c>
      <c r="AX409" s="14" t="s">
        <v>69</v>
      </c>
      <c r="AY409" s="254" t="s">
        <v>142</v>
      </c>
    </row>
    <row r="410" s="14" customFormat="1">
      <c r="A410" s="14"/>
      <c r="B410" s="244"/>
      <c r="C410" s="245"/>
      <c r="D410" s="235" t="s">
        <v>153</v>
      </c>
      <c r="E410" s="246" t="s">
        <v>19</v>
      </c>
      <c r="F410" s="247" t="s">
        <v>489</v>
      </c>
      <c r="G410" s="245"/>
      <c r="H410" s="248">
        <v>-1.7729999999999999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153</v>
      </c>
      <c r="AU410" s="254" t="s">
        <v>79</v>
      </c>
      <c r="AV410" s="14" t="s">
        <v>79</v>
      </c>
      <c r="AW410" s="14" t="s">
        <v>31</v>
      </c>
      <c r="AX410" s="14" t="s">
        <v>69</v>
      </c>
      <c r="AY410" s="254" t="s">
        <v>142</v>
      </c>
    </row>
    <row r="411" s="15" customFormat="1">
      <c r="A411" s="15"/>
      <c r="B411" s="255"/>
      <c r="C411" s="256"/>
      <c r="D411" s="235" t="s">
        <v>153</v>
      </c>
      <c r="E411" s="257" t="s">
        <v>19</v>
      </c>
      <c r="F411" s="258" t="s">
        <v>158</v>
      </c>
      <c r="G411" s="256"/>
      <c r="H411" s="259">
        <v>24.298000000000002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5" t="s">
        <v>153</v>
      </c>
      <c r="AU411" s="265" t="s">
        <v>79</v>
      </c>
      <c r="AV411" s="15" t="s">
        <v>149</v>
      </c>
      <c r="AW411" s="15" t="s">
        <v>31</v>
      </c>
      <c r="AX411" s="15" t="s">
        <v>77</v>
      </c>
      <c r="AY411" s="265" t="s">
        <v>142</v>
      </c>
    </row>
    <row r="412" s="2" customFormat="1" ht="16.5" customHeight="1">
      <c r="A412" s="41"/>
      <c r="B412" s="42"/>
      <c r="C412" s="215" t="s">
        <v>2234</v>
      </c>
      <c r="D412" s="215" t="s">
        <v>144</v>
      </c>
      <c r="E412" s="216" t="s">
        <v>1996</v>
      </c>
      <c r="F412" s="217" t="s">
        <v>1997</v>
      </c>
      <c r="G412" s="218" t="s">
        <v>256</v>
      </c>
      <c r="H412" s="219">
        <v>0.42999999999999999</v>
      </c>
      <c r="I412" s="220"/>
      <c r="J412" s="221">
        <f>ROUND(I412*H412,2)</f>
        <v>0</v>
      </c>
      <c r="K412" s="217" t="s">
        <v>148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1.0900000000000001</v>
      </c>
      <c r="R412" s="224">
        <f>Q412*H412</f>
        <v>0.46870000000000001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149</v>
      </c>
      <c r="AT412" s="226" t="s">
        <v>144</v>
      </c>
      <c r="AU412" s="226" t="s">
        <v>79</v>
      </c>
      <c r="AY412" s="20" t="s">
        <v>142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77</v>
      </c>
      <c r="BK412" s="227">
        <f>ROUND(I412*H412,2)</f>
        <v>0</v>
      </c>
      <c r="BL412" s="20" t="s">
        <v>149</v>
      </c>
      <c r="BM412" s="226" t="s">
        <v>6361</v>
      </c>
    </row>
    <row r="413" s="2" customFormat="1">
      <c r="A413" s="41"/>
      <c r="B413" s="42"/>
      <c r="C413" s="43"/>
      <c r="D413" s="228" t="s">
        <v>151</v>
      </c>
      <c r="E413" s="43"/>
      <c r="F413" s="229" t="s">
        <v>1999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151</v>
      </c>
      <c r="AU413" s="20" t="s">
        <v>79</v>
      </c>
    </row>
    <row r="414" s="13" customFormat="1">
      <c r="A414" s="13"/>
      <c r="B414" s="233"/>
      <c r="C414" s="234"/>
      <c r="D414" s="235" t="s">
        <v>153</v>
      </c>
      <c r="E414" s="236" t="s">
        <v>19</v>
      </c>
      <c r="F414" s="237" t="s">
        <v>6362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153</v>
      </c>
      <c r="AU414" s="243" t="s">
        <v>79</v>
      </c>
      <c r="AV414" s="13" t="s">
        <v>77</v>
      </c>
      <c r="AW414" s="13" t="s">
        <v>31</v>
      </c>
      <c r="AX414" s="13" t="s">
        <v>69</v>
      </c>
      <c r="AY414" s="243" t="s">
        <v>142</v>
      </c>
    </row>
    <row r="415" s="14" customFormat="1">
      <c r="A415" s="14"/>
      <c r="B415" s="244"/>
      <c r="C415" s="245"/>
      <c r="D415" s="235" t="s">
        <v>153</v>
      </c>
      <c r="E415" s="246" t="s">
        <v>19</v>
      </c>
      <c r="F415" s="247" t="s">
        <v>6363</v>
      </c>
      <c r="G415" s="245"/>
      <c r="H415" s="248">
        <v>0.34999999999999998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153</v>
      </c>
      <c r="AU415" s="254" t="s">
        <v>79</v>
      </c>
      <c r="AV415" s="14" t="s">
        <v>79</v>
      </c>
      <c r="AW415" s="14" t="s">
        <v>31</v>
      </c>
      <c r="AX415" s="14" t="s">
        <v>69</v>
      </c>
      <c r="AY415" s="254" t="s">
        <v>142</v>
      </c>
    </row>
    <row r="416" s="13" customFormat="1">
      <c r="A416" s="13"/>
      <c r="B416" s="233"/>
      <c r="C416" s="234"/>
      <c r="D416" s="235" t="s">
        <v>153</v>
      </c>
      <c r="E416" s="236" t="s">
        <v>19</v>
      </c>
      <c r="F416" s="237" t="s">
        <v>6364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153</v>
      </c>
      <c r="AU416" s="243" t="s">
        <v>79</v>
      </c>
      <c r="AV416" s="13" t="s">
        <v>77</v>
      </c>
      <c r="AW416" s="13" t="s">
        <v>31</v>
      </c>
      <c r="AX416" s="13" t="s">
        <v>69</v>
      </c>
      <c r="AY416" s="243" t="s">
        <v>142</v>
      </c>
    </row>
    <row r="417" s="14" customFormat="1">
      <c r="A417" s="14"/>
      <c r="B417" s="244"/>
      <c r="C417" s="245"/>
      <c r="D417" s="235" t="s">
        <v>153</v>
      </c>
      <c r="E417" s="246" t="s">
        <v>19</v>
      </c>
      <c r="F417" s="247" t="s">
        <v>6365</v>
      </c>
      <c r="G417" s="245"/>
      <c r="H417" s="248">
        <v>0.080000000000000002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153</v>
      </c>
      <c r="AU417" s="254" t="s">
        <v>79</v>
      </c>
      <c r="AV417" s="14" t="s">
        <v>79</v>
      </c>
      <c r="AW417" s="14" t="s">
        <v>31</v>
      </c>
      <c r="AX417" s="14" t="s">
        <v>69</v>
      </c>
      <c r="AY417" s="254" t="s">
        <v>142</v>
      </c>
    </row>
    <row r="418" s="15" customFormat="1">
      <c r="A418" s="15"/>
      <c r="B418" s="255"/>
      <c r="C418" s="256"/>
      <c r="D418" s="235" t="s">
        <v>153</v>
      </c>
      <c r="E418" s="257" t="s">
        <v>19</v>
      </c>
      <c r="F418" s="258" t="s">
        <v>158</v>
      </c>
      <c r="G418" s="256"/>
      <c r="H418" s="259">
        <v>0.42999999999999999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153</v>
      </c>
      <c r="AU418" s="265" t="s">
        <v>79</v>
      </c>
      <c r="AV418" s="15" t="s">
        <v>149</v>
      </c>
      <c r="AW418" s="15" t="s">
        <v>31</v>
      </c>
      <c r="AX418" s="15" t="s">
        <v>77</v>
      </c>
      <c r="AY418" s="265" t="s">
        <v>142</v>
      </c>
    </row>
    <row r="419" s="2" customFormat="1" ht="16.5" customHeight="1">
      <c r="A419" s="41"/>
      <c r="B419" s="42"/>
      <c r="C419" s="215" t="s">
        <v>2238</v>
      </c>
      <c r="D419" s="215" t="s">
        <v>144</v>
      </c>
      <c r="E419" s="216" t="s">
        <v>2009</v>
      </c>
      <c r="F419" s="217" t="s">
        <v>2010</v>
      </c>
      <c r="G419" s="218" t="s">
        <v>256</v>
      </c>
      <c r="H419" s="219">
        <v>0.28999999999999998</v>
      </c>
      <c r="I419" s="220"/>
      <c r="J419" s="221">
        <f>ROUND(I419*H419,2)</f>
        <v>0</v>
      </c>
      <c r="K419" s="217" t="s">
        <v>148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1.0900000000000001</v>
      </c>
      <c r="R419" s="224">
        <f>Q419*H419</f>
        <v>0.31609999999999999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79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6366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2012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79</v>
      </c>
    </row>
    <row r="421" s="13" customFormat="1">
      <c r="A421" s="13"/>
      <c r="B421" s="233"/>
      <c r="C421" s="234"/>
      <c r="D421" s="235" t="s">
        <v>153</v>
      </c>
      <c r="E421" s="236" t="s">
        <v>19</v>
      </c>
      <c r="F421" s="237" t="s">
        <v>6367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153</v>
      </c>
      <c r="AU421" s="243" t="s">
        <v>79</v>
      </c>
      <c r="AV421" s="13" t="s">
        <v>77</v>
      </c>
      <c r="AW421" s="13" t="s">
        <v>31</v>
      </c>
      <c r="AX421" s="13" t="s">
        <v>69</v>
      </c>
      <c r="AY421" s="243" t="s">
        <v>142</v>
      </c>
    </row>
    <row r="422" s="14" customFormat="1">
      <c r="A422" s="14"/>
      <c r="B422" s="244"/>
      <c r="C422" s="245"/>
      <c r="D422" s="235" t="s">
        <v>153</v>
      </c>
      <c r="E422" s="246" t="s">
        <v>19</v>
      </c>
      <c r="F422" s="247" t="s">
        <v>6368</v>
      </c>
      <c r="G422" s="245"/>
      <c r="H422" s="248">
        <v>0.21099999999999999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153</v>
      </c>
      <c r="AU422" s="254" t="s">
        <v>79</v>
      </c>
      <c r="AV422" s="14" t="s">
        <v>79</v>
      </c>
      <c r="AW422" s="14" t="s">
        <v>31</v>
      </c>
      <c r="AX422" s="14" t="s">
        <v>69</v>
      </c>
      <c r="AY422" s="254" t="s">
        <v>142</v>
      </c>
    </row>
    <row r="423" s="13" customFormat="1">
      <c r="A423" s="13"/>
      <c r="B423" s="233"/>
      <c r="C423" s="234"/>
      <c r="D423" s="235" t="s">
        <v>153</v>
      </c>
      <c r="E423" s="236" t="s">
        <v>19</v>
      </c>
      <c r="F423" s="237" t="s">
        <v>6369</v>
      </c>
      <c r="G423" s="234"/>
      <c r="H423" s="236" t="s">
        <v>19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153</v>
      </c>
      <c r="AU423" s="243" t="s">
        <v>79</v>
      </c>
      <c r="AV423" s="13" t="s">
        <v>77</v>
      </c>
      <c r="AW423" s="13" t="s">
        <v>31</v>
      </c>
      <c r="AX423" s="13" t="s">
        <v>69</v>
      </c>
      <c r="AY423" s="243" t="s">
        <v>142</v>
      </c>
    </row>
    <row r="424" s="14" customFormat="1">
      <c r="A424" s="14"/>
      <c r="B424" s="244"/>
      <c r="C424" s="245"/>
      <c r="D424" s="235" t="s">
        <v>153</v>
      </c>
      <c r="E424" s="246" t="s">
        <v>19</v>
      </c>
      <c r="F424" s="247" t="s">
        <v>6370</v>
      </c>
      <c r="G424" s="245"/>
      <c r="H424" s="248">
        <v>0.079000000000000001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153</v>
      </c>
      <c r="AU424" s="254" t="s">
        <v>79</v>
      </c>
      <c r="AV424" s="14" t="s">
        <v>79</v>
      </c>
      <c r="AW424" s="14" t="s">
        <v>31</v>
      </c>
      <c r="AX424" s="14" t="s">
        <v>69</v>
      </c>
      <c r="AY424" s="254" t="s">
        <v>142</v>
      </c>
    </row>
    <row r="425" s="15" customFormat="1">
      <c r="A425" s="15"/>
      <c r="B425" s="255"/>
      <c r="C425" s="256"/>
      <c r="D425" s="235" t="s">
        <v>153</v>
      </c>
      <c r="E425" s="257" t="s">
        <v>19</v>
      </c>
      <c r="F425" s="258" t="s">
        <v>158</v>
      </c>
      <c r="G425" s="256"/>
      <c r="H425" s="259">
        <v>0.28999999999999998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153</v>
      </c>
      <c r="AU425" s="265" t="s">
        <v>79</v>
      </c>
      <c r="AV425" s="15" t="s">
        <v>149</v>
      </c>
      <c r="AW425" s="15" t="s">
        <v>31</v>
      </c>
      <c r="AX425" s="15" t="s">
        <v>77</v>
      </c>
      <c r="AY425" s="265" t="s">
        <v>142</v>
      </c>
    </row>
    <row r="426" s="2" customFormat="1" ht="16.5" customHeight="1">
      <c r="A426" s="41"/>
      <c r="B426" s="42"/>
      <c r="C426" s="215" t="s">
        <v>2243</v>
      </c>
      <c r="D426" s="215" t="s">
        <v>144</v>
      </c>
      <c r="E426" s="216" t="s">
        <v>2035</v>
      </c>
      <c r="F426" s="217" t="s">
        <v>2036</v>
      </c>
      <c r="G426" s="218" t="s">
        <v>176</v>
      </c>
      <c r="H426" s="219">
        <v>44.399999999999999</v>
      </c>
      <c r="I426" s="220"/>
      <c r="J426" s="221">
        <f>ROUND(I426*H426,2)</f>
        <v>0</v>
      </c>
      <c r="K426" s="217" t="s">
        <v>148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0.00011</v>
      </c>
      <c r="R426" s="224">
        <f>Q426*H426</f>
        <v>0.0048840000000000003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149</v>
      </c>
      <c r="AT426" s="226" t="s">
        <v>144</v>
      </c>
      <c r="AU426" s="226" t="s">
        <v>79</v>
      </c>
      <c r="AY426" s="20" t="s">
        <v>142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77</v>
      </c>
      <c r="BK426" s="227">
        <f>ROUND(I426*H426,2)</f>
        <v>0</v>
      </c>
      <c r="BL426" s="20" t="s">
        <v>149</v>
      </c>
      <c r="BM426" s="226" t="s">
        <v>6371</v>
      </c>
    </row>
    <row r="427" s="2" customFormat="1">
      <c r="A427" s="41"/>
      <c r="B427" s="42"/>
      <c r="C427" s="43"/>
      <c r="D427" s="228" t="s">
        <v>151</v>
      </c>
      <c r="E427" s="43"/>
      <c r="F427" s="229" t="s">
        <v>2038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151</v>
      </c>
      <c r="AU427" s="20" t="s">
        <v>79</v>
      </c>
    </row>
    <row r="428" s="13" customFormat="1">
      <c r="A428" s="13"/>
      <c r="B428" s="233"/>
      <c r="C428" s="234"/>
      <c r="D428" s="235" t="s">
        <v>153</v>
      </c>
      <c r="E428" s="236" t="s">
        <v>19</v>
      </c>
      <c r="F428" s="237" t="s">
        <v>6362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153</v>
      </c>
      <c r="AU428" s="243" t="s">
        <v>79</v>
      </c>
      <c r="AV428" s="13" t="s">
        <v>77</v>
      </c>
      <c r="AW428" s="13" t="s">
        <v>31</v>
      </c>
      <c r="AX428" s="13" t="s">
        <v>69</v>
      </c>
      <c r="AY428" s="243" t="s">
        <v>142</v>
      </c>
    </row>
    <row r="429" s="14" customFormat="1">
      <c r="A429" s="14"/>
      <c r="B429" s="244"/>
      <c r="C429" s="245"/>
      <c r="D429" s="235" t="s">
        <v>153</v>
      </c>
      <c r="E429" s="246" t="s">
        <v>19</v>
      </c>
      <c r="F429" s="247" t="s">
        <v>6372</v>
      </c>
      <c r="G429" s="245"/>
      <c r="H429" s="248">
        <v>42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153</v>
      </c>
      <c r="AU429" s="254" t="s">
        <v>79</v>
      </c>
      <c r="AV429" s="14" t="s">
        <v>79</v>
      </c>
      <c r="AW429" s="14" t="s">
        <v>31</v>
      </c>
      <c r="AX429" s="14" t="s">
        <v>69</v>
      </c>
      <c r="AY429" s="254" t="s">
        <v>142</v>
      </c>
    </row>
    <row r="430" s="13" customFormat="1">
      <c r="A430" s="13"/>
      <c r="B430" s="233"/>
      <c r="C430" s="234"/>
      <c r="D430" s="235" t="s">
        <v>153</v>
      </c>
      <c r="E430" s="236" t="s">
        <v>19</v>
      </c>
      <c r="F430" s="237" t="s">
        <v>6364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153</v>
      </c>
      <c r="AU430" s="243" t="s">
        <v>79</v>
      </c>
      <c r="AV430" s="13" t="s">
        <v>77</v>
      </c>
      <c r="AW430" s="13" t="s">
        <v>31</v>
      </c>
      <c r="AX430" s="13" t="s">
        <v>69</v>
      </c>
      <c r="AY430" s="243" t="s">
        <v>142</v>
      </c>
    </row>
    <row r="431" s="14" customFormat="1">
      <c r="A431" s="14"/>
      <c r="B431" s="244"/>
      <c r="C431" s="245"/>
      <c r="D431" s="235" t="s">
        <v>153</v>
      </c>
      <c r="E431" s="246" t="s">
        <v>19</v>
      </c>
      <c r="F431" s="247" t="s">
        <v>6373</v>
      </c>
      <c r="G431" s="245"/>
      <c r="H431" s="248">
        <v>2.3999999999999999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153</v>
      </c>
      <c r="AU431" s="254" t="s">
        <v>79</v>
      </c>
      <c r="AV431" s="14" t="s">
        <v>79</v>
      </c>
      <c r="AW431" s="14" t="s">
        <v>31</v>
      </c>
      <c r="AX431" s="14" t="s">
        <v>69</v>
      </c>
      <c r="AY431" s="254" t="s">
        <v>142</v>
      </c>
    </row>
    <row r="432" s="15" customFormat="1">
      <c r="A432" s="15"/>
      <c r="B432" s="255"/>
      <c r="C432" s="256"/>
      <c r="D432" s="235" t="s">
        <v>153</v>
      </c>
      <c r="E432" s="257" t="s">
        <v>19</v>
      </c>
      <c r="F432" s="258" t="s">
        <v>158</v>
      </c>
      <c r="G432" s="256"/>
      <c r="H432" s="259">
        <v>44.399999999999999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5" t="s">
        <v>153</v>
      </c>
      <c r="AU432" s="265" t="s">
        <v>79</v>
      </c>
      <c r="AV432" s="15" t="s">
        <v>149</v>
      </c>
      <c r="AW432" s="15" t="s">
        <v>31</v>
      </c>
      <c r="AX432" s="15" t="s">
        <v>77</v>
      </c>
      <c r="AY432" s="265" t="s">
        <v>142</v>
      </c>
    </row>
    <row r="433" s="2" customFormat="1" ht="24.15" customHeight="1">
      <c r="A433" s="41"/>
      <c r="B433" s="42"/>
      <c r="C433" s="215" t="s">
        <v>2251</v>
      </c>
      <c r="D433" s="215" t="s">
        <v>144</v>
      </c>
      <c r="E433" s="216" t="s">
        <v>2047</v>
      </c>
      <c r="F433" s="217" t="s">
        <v>2048</v>
      </c>
      <c r="G433" s="218" t="s">
        <v>147</v>
      </c>
      <c r="H433" s="219">
        <v>21.725000000000001</v>
      </c>
      <c r="I433" s="220"/>
      <c r="J433" s="221">
        <f>ROUND(I433*H433,2)</f>
        <v>0</v>
      </c>
      <c r="K433" s="217" t="s">
        <v>148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0.12021</v>
      </c>
      <c r="R433" s="224">
        <f>Q433*H433</f>
        <v>2.61156225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79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6374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2050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79</v>
      </c>
    </row>
    <row r="435" s="14" customFormat="1">
      <c r="A435" s="14"/>
      <c r="B435" s="244"/>
      <c r="C435" s="245"/>
      <c r="D435" s="235" t="s">
        <v>153</v>
      </c>
      <c r="E435" s="246" t="s">
        <v>19</v>
      </c>
      <c r="F435" s="247" t="s">
        <v>6375</v>
      </c>
      <c r="G435" s="245"/>
      <c r="H435" s="248">
        <v>23.103999999999999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153</v>
      </c>
      <c r="AU435" s="254" t="s">
        <v>79</v>
      </c>
      <c r="AV435" s="14" t="s">
        <v>79</v>
      </c>
      <c r="AW435" s="14" t="s">
        <v>31</v>
      </c>
      <c r="AX435" s="14" t="s">
        <v>69</v>
      </c>
      <c r="AY435" s="254" t="s">
        <v>142</v>
      </c>
    </row>
    <row r="436" s="14" customFormat="1">
      <c r="A436" s="14"/>
      <c r="B436" s="244"/>
      <c r="C436" s="245"/>
      <c r="D436" s="235" t="s">
        <v>153</v>
      </c>
      <c r="E436" s="246" t="s">
        <v>19</v>
      </c>
      <c r="F436" s="247" t="s">
        <v>537</v>
      </c>
      <c r="G436" s="245"/>
      <c r="H436" s="248">
        <v>-1.379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153</v>
      </c>
      <c r="AU436" s="254" t="s">
        <v>79</v>
      </c>
      <c r="AV436" s="14" t="s">
        <v>79</v>
      </c>
      <c r="AW436" s="14" t="s">
        <v>31</v>
      </c>
      <c r="AX436" s="14" t="s">
        <v>69</v>
      </c>
      <c r="AY436" s="254" t="s">
        <v>142</v>
      </c>
    </row>
    <row r="437" s="15" customFormat="1">
      <c r="A437" s="15"/>
      <c r="B437" s="255"/>
      <c r="C437" s="256"/>
      <c r="D437" s="235" t="s">
        <v>153</v>
      </c>
      <c r="E437" s="257" t="s">
        <v>19</v>
      </c>
      <c r="F437" s="258" t="s">
        <v>158</v>
      </c>
      <c r="G437" s="256"/>
      <c r="H437" s="259">
        <v>21.724999999999998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153</v>
      </c>
      <c r="AU437" s="265" t="s">
        <v>79</v>
      </c>
      <c r="AV437" s="15" t="s">
        <v>149</v>
      </c>
      <c r="AW437" s="15" t="s">
        <v>31</v>
      </c>
      <c r="AX437" s="15" t="s">
        <v>77</v>
      </c>
      <c r="AY437" s="265" t="s">
        <v>142</v>
      </c>
    </row>
    <row r="438" s="2" customFormat="1" ht="24.15" customHeight="1">
      <c r="A438" s="41"/>
      <c r="B438" s="42"/>
      <c r="C438" s="215" t="s">
        <v>2256</v>
      </c>
      <c r="D438" s="215" t="s">
        <v>144</v>
      </c>
      <c r="E438" s="216" t="s">
        <v>2080</v>
      </c>
      <c r="F438" s="217" t="s">
        <v>2081</v>
      </c>
      <c r="G438" s="218" t="s">
        <v>147</v>
      </c>
      <c r="H438" s="219">
        <v>25.939</v>
      </c>
      <c r="I438" s="220"/>
      <c r="J438" s="221">
        <f>ROUND(I438*H438,2)</f>
        <v>0</v>
      </c>
      <c r="K438" s="217" t="s">
        <v>148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0.14605000000000001</v>
      </c>
      <c r="R438" s="224">
        <f>Q438*H438</f>
        <v>3.7883909500000001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149</v>
      </c>
      <c r="AT438" s="226" t="s">
        <v>144</v>
      </c>
      <c r="AU438" s="226" t="s">
        <v>79</v>
      </c>
      <c r="AY438" s="20" t="s">
        <v>142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77</v>
      </c>
      <c r="BK438" s="227">
        <f>ROUND(I438*H438,2)</f>
        <v>0</v>
      </c>
      <c r="BL438" s="20" t="s">
        <v>149</v>
      </c>
      <c r="BM438" s="226" t="s">
        <v>6376</v>
      </c>
    </row>
    <row r="439" s="2" customFormat="1">
      <c r="A439" s="41"/>
      <c r="B439" s="42"/>
      <c r="C439" s="43"/>
      <c r="D439" s="228" t="s">
        <v>151</v>
      </c>
      <c r="E439" s="43"/>
      <c r="F439" s="229" t="s">
        <v>2083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151</v>
      </c>
      <c r="AU439" s="20" t="s">
        <v>79</v>
      </c>
    </row>
    <row r="440" s="14" customFormat="1">
      <c r="A440" s="14"/>
      <c r="B440" s="244"/>
      <c r="C440" s="245"/>
      <c r="D440" s="235" t="s">
        <v>153</v>
      </c>
      <c r="E440" s="246" t="s">
        <v>19</v>
      </c>
      <c r="F440" s="247" t="s">
        <v>6377</v>
      </c>
      <c r="G440" s="245"/>
      <c r="H440" s="248">
        <v>10.974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153</v>
      </c>
      <c r="AU440" s="254" t="s">
        <v>79</v>
      </c>
      <c r="AV440" s="14" t="s">
        <v>79</v>
      </c>
      <c r="AW440" s="14" t="s">
        <v>31</v>
      </c>
      <c r="AX440" s="14" t="s">
        <v>69</v>
      </c>
      <c r="AY440" s="254" t="s">
        <v>142</v>
      </c>
    </row>
    <row r="441" s="14" customFormat="1">
      <c r="A441" s="14"/>
      <c r="B441" s="244"/>
      <c r="C441" s="245"/>
      <c r="D441" s="235" t="s">
        <v>153</v>
      </c>
      <c r="E441" s="246" t="s">
        <v>19</v>
      </c>
      <c r="F441" s="247" t="s">
        <v>6378</v>
      </c>
      <c r="G441" s="245"/>
      <c r="H441" s="248">
        <v>10.941000000000001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153</v>
      </c>
      <c r="AU441" s="254" t="s">
        <v>79</v>
      </c>
      <c r="AV441" s="14" t="s">
        <v>79</v>
      </c>
      <c r="AW441" s="14" t="s">
        <v>31</v>
      </c>
      <c r="AX441" s="14" t="s">
        <v>69</v>
      </c>
      <c r="AY441" s="254" t="s">
        <v>142</v>
      </c>
    </row>
    <row r="442" s="14" customFormat="1">
      <c r="A442" s="14"/>
      <c r="B442" s="244"/>
      <c r="C442" s="245"/>
      <c r="D442" s="235" t="s">
        <v>153</v>
      </c>
      <c r="E442" s="246" t="s">
        <v>19</v>
      </c>
      <c r="F442" s="247" t="s">
        <v>6379</v>
      </c>
      <c r="G442" s="245"/>
      <c r="H442" s="248">
        <v>5.7969999999999997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153</v>
      </c>
      <c r="AU442" s="254" t="s">
        <v>79</v>
      </c>
      <c r="AV442" s="14" t="s">
        <v>79</v>
      </c>
      <c r="AW442" s="14" t="s">
        <v>31</v>
      </c>
      <c r="AX442" s="14" t="s">
        <v>69</v>
      </c>
      <c r="AY442" s="254" t="s">
        <v>142</v>
      </c>
    </row>
    <row r="443" s="14" customFormat="1">
      <c r="A443" s="14"/>
      <c r="B443" s="244"/>
      <c r="C443" s="245"/>
      <c r="D443" s="235" t="s">
        <v>153</v>
      </c>
      <c r="E443" s="246" t="s">
        <v>19</v>
      </c>
      <c r="F443" s="247" t="s">
        <v>489</v>
      </c>
      <c r="G443" s="245"/>
      <c r="H443" s="248">
        <v>-1.7729999999999999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153</v>
      </c>
      <c r="AU443" s="254" t="s">
        <v>79</v>
      </c>
      <c r="AV443" s="14" t="s">
        <v>79</v>
      </c>
      <c r="AW443" s="14" t="s">
        <v>31</v>
      </c>
      <c r="AX443" s="14" t="s">
        <v>69</v>
      </c>
      <c r="AY443" s="254" t="s">
        <v>142</v>
      </c>
    </row>
    <row r="444" s="15" customFormat="1">
      <c r="A444" s="15"/>
      <c r="B444" s="255"/>
      <c r="C444" s="256"/>
      <c r="D444" s="235" t="s">
        <v>153</v>
      </c>
      <c r="E444" s="257" t="s">
        <v>19</v>
      </c>
      <c r="F444" s="258" t="s">
        <v>158</v>
      </c>
      <c r="G444" s="256"/>
      <c r="H444" s="259">
        <v>25.939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153</v>
      </c>
      <c r="AU444" s="265" t="s">
        <v>79</v>
      </c>
      <c r="AV444" s="15" t="s">
        <v>149</v>
      </c>
      <c r="AW444" s="15" t="s">
        <v>31</v>
      </c>
      <c r="AX444" s="15" t="s">
        <v>77</v>
      </c>
      <c r="AY444" s="265" t="s">
        <v>142</v>
      </c>
    </row>
    <row r="445" s="2" customFormat="1" ht="16.5" customHeight="1">
      <c r="A445" s="41"/>
      <c r="B445" s="42"/>
      <c r="C445" s="215" t="s">
        <v>2261</v>
      </c>
      <c r="D445" s="215" t="s">
        <v>144</v>
      </c>
      <c r="E445" s="216" t="s">
        <v>2124</v>
      </c>
      <c r="F445" s="217" t="s">
        <v>2125</v>
      </c>
      <c r="G445" s="218" t="s">
        <v>176</v>
      </c>
      <c r="H445" s="219">
        <v>44.158999999999999</v>
      </c>
      <c r="I445" s="220"/>
      <c r="J445" s="221">
        <f>ROUND(I445*H445,2)</f>
        <v>0</v>
      </c>
      <c r="K445" s="217" t="s">
        <v>148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0.00012</v>
      </c>
      <c r="R445" s="224">
        <f>Q445*H445</f>
        <v>0.0052990800000000003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149</v>
      </c>
      <c r="AT445" s="226" t="s">
        <v>144</v>
      </c>
      <c r="AU445" s="226" t="s">
        <v>79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149</v>
      </c>
      <c r="BM445" s="226" t="s">
        <v>6380</v>
      </c>
    </row>
    <row r="446" s="2" customFormat="1">
      <c r="A446" s="41"/>
      <c r="B446" s="42"/>
      <c r="C446" s="43"/>
      <c r="D446" s="228" t="s">
        <v>151</v>
      </c>
      <c r="E446" s="43"/>
      <c r="F446" s="229" t="s">
        <v>2127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151</v>
      </c>
      <c r="AU446" s="20" t="s">
        <v>79</v>
      </c>
    </row>
    <row r="447" s="13" customFormat="1">
      <c r="A447" s="13"/>
      <c r="B447" s="233"/>
      <c r="C447" s="234"/>
      <c r="D447" s="235" t="s">
        <v>153</v>
      </c>
      <c r="E447" s="236" t="s">
        <v>19</v>
      </c>
      <c r="F447" s="237" t="s">
        <v>6381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153</v>
      </c>
      <c r="AU447" s="243" t="s">
        <v>79</v>
      </c>
      <c r="AV447" s="13" t="s">
        <v>77</v>
      </c>
      <c r="AW447" s="13" t="s">
        <v>31</v>
      </c>
      <c r="AX447" s="13" t="s">
        <v>69</v>
      </c>
      <c r="AY447" s="243" t="s">
        <v>142</v>
      </c>
    </row>
    <row r="448" s="14" customFormat="1">
      <c r="A448" s="14"/>
      <c r="B448" s="244"/>
      <c r="C448" s="245"/>
      <c r="D448" s="235" t="s">
        <v>153</v>
      </c>
      <c r="E448" s="246" t="s">
        <v>19</v>
      </c>
      <c r="F448" s="247" t="s">
        <v>6382</v>
      </c>
      <c r="G448" s="245"/>
      <c r="H448" s="248">
        <v>3.3090000000000002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153</v>
      </c>
      <c r="AU448" s="254" t="s">
        <v>79</v>
      </c>
      <c r="AV448" s="14" t="s">
        <v>79</v>
      </c>
      <c r="AW448" s="14" t="s">
        <v>31</v>
      </c>
      <c r="AX448" s="14" t="s">
        <v>69</v>
      </c>
      <c r="AY448" s="254" t="s">
        <v>142</v>
      </c>
    </row>
    <row r="449" s="14" customFormat="1">
      <c r="A449" s="14"/>
      <c r="B449" s="244"/>
      <c r="C449" s="245"/>
      <c r="D449" s="235" t="s">
        <v>153</v>
      </c>
      <c r="E449" s="246" t="s">
        <v>19</v>
      </c>
      <c r="F449" s="247" t="s">
        <v>6383</v>
      </c>
      <c r="G449" s="245"/>
      <c r="H449" s="248">
        <v>0.20000000000000001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153</v>
      </c>
      <c r="AU449" s="254" t="s">
        <v>79</v>
      </c>
      <c r="AV449" s="14" t="s">
        <v>79</v>
      </c>
      <c r="AW449" s="14" t="s">
        <v>31</v>
      </c>
      <c r="AX449" s="14" t="s">
        <v>69</v>
      </c>
      <c r="AY449" s="254" t="s">
        <v>142</v>
      </c>
    </row>
    <row r="450" s="14" customFormat="1">
      <c r="A450" s="14"/>
      <c r="B450" s="244"/>
      <c r="C450" s="245"/>
      <c r="D450" s="235" t="s">
        <v>153</v>
      </c>
      <c r="E450" s="246" t="s">
        <v>19</v>
      </c>
      <c r="F450" s="247" t="s">
        <v>6384</v>
      </c>
      <c r="G450" s="245"/>
      <c r="H450" s="248">
        <v>1.1000000000000001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153</v>
      </c>
      <c r="AU450" s="254" t="s">
        <v>79</v>
      </c>
      <c r="AV450" s="14" t="s">
        <v>79</v>
      </c>
      <c r="AW450" s="14" t="s">
        <v>31</v>
      </c>
      <c r="AX450" s="14" t="s">
        <v>69</v>
      </c>
      <c r="AY450" s="254" t="s">
        <v>142</v>
      </c>
    </row>
    <row r="451" s="16" customFormat="1">
      <c r="A451" s="16"/>
      <c r="B451" s="266"/>
      <c r="C451" s="267"/>
      <c r="D451" s="235" t="s">
        <v>153</v>
      </c>
      <c r="E451" s="268" t="s">
        <v>19</v>
      </c>
      <c r="F451" s="269" t="s">
        <v>214</v>
      </c>
      <c r="G451" s="267"/>
      <c r="H451" s="270">
        <v>4.609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6" t="s">
        <v>153</v>
      </c>
      <c r="AU451" s="276" t="s">
        <v>79</v>
      </c>
      <c r="AV451" s="16" t="s">
        <v>163</v>
      </c>
      <c r="AW451" s="16" t="s">
        <v>31</v>
      </c>
      <c r="AX451" s="16" t="s">
        <v>69</v>
      </c>
      <c r="AY451" s="276" t="s">
        <v>142</v>
      </c>
    </row>
    <row r="452" s="13" customFormat="1">
      <c r="A452" s="13"/>
      <c r="B452" s="233"/>
      <c r="C452" s="234"/>
      <c r="D452" s="235" t="s">
        <v>153</v>
      </c>
      <c r="E452" s="236" t="s">
        <v>19</v>
      </c>
      <c r="F452" s="237" t="s">
        <v>6385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153</v>
      </c>
      <c r="AU452" s="243" t="s">
        <v>79</v>
      </c>
      <c r="AV452" s="13" t="s">
        <v>77</v>
      </c>
      <c r="AW452" s="13" t="s">
        <v>31</v>
      </c>
      <c r="AX452" s="13" t="s">
        <v>69</v>
      </c>
      <c r="AY452" s="243" t="s">
        <v>142</v>
      </c>
    </row>
    <row r="453" s="14" customFormat="1">
      <c r="A453" s="14"/>
      <c r="B453" s="244"/>
      <c r="C453" s="245"/>
      <c r="D453" s="235" t="s">
        <v>153</v>
      </c>
      <c r="E453" s="246" t="s">
        <v>19</v>
      </c>
      <c r="F453" s="247" t="s">
        <v>6386</v>
      </c>
      <c r="G453" s="245"/>
      <c r="H453" s="248">
        <v>4.9000000000000004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153</v>
      </c>
      <c r="AU453" s="254" t="s">
        <v>79</v>
      </c>
      <c r="AV453" s="14" t="s">
        <v>79</v>
      </c>
      <c r="AW453" s="14" t="s">
        <v>31</v>
      </c>
      <c r="AX453" s="14" t="s">
        <v>69</v>
      </c>
      <c r="AY453" s="254" t="s">
        <v>142</v>
      </c>
    </row>
    <row r="454" s="14" customFormat="1">
      <c r="A454" s="14"/>
      <c r="B454" s="244"/>
      <c r="C454" s="245"/>
      <c r="D454" s="235" t="s">
        <v>153</v>
      </c>
      <c r="E454" s="246" t="s">
        <v>19</v>
      </c>
      <c r="F454" s="247" t="s">
        <v>6387</v>
      </c>
      <c r="G454" s="245"/>
      <c r="H454" s="248">
        <v>11.65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153</v>
      </c>
      <c r="AU454" s="254" t="s">
        <v>79</v>
      </c>
      <c r="AV454" s="14" t="s">
        <v>79</v>
      </c>
      <c r="AW454" s="14" t="s">
        <v>31</v>
      </c>
      <c r="AX454" s="14" t="s">
        <v>69</v>
      </c>
      <c r="AY454" s="254" t="s">
        <v>142</v>
      </c>
    </row>
    <row r="455" s="14" customFormat="1">
      <c r="A455" s="14"/>
      <c r="B455" s="244"/>
      <c r="C455" s="245"/>
      <c r="D455" s="235" t="s">
        <v>153</v>
      </c>
      <c r="E455" s="246" t="s">
        <v>19</v>
      </c>
      <c r="F455" s="247" t="s">
        <v>6388</v>
      </c>
      <c r="G455" s="245"/>
      <c r="H455" s="248">
        <v>1.6499999999999999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153</v>
      </c>
      <c r="AU455" s="254" t="s">
        <v>79</v>
      </c>
      <c r="AV455" s="14" t="s">
        <v>79</v>
      </c>
      <c r="AW455" s="14" t="s">
        <v>31</v>
      </c>
      <c r="AX455" s="14" t="s">
        <v>69</v>
      </c>
      <c r="AY455" s="254" t="s">
        <v>142</v>
      </c>
    </row>
    <row r="456" s="14" customFormat="1">
      <c r="A456" s="14"/>
      <c r="B456" s="244"/>
      <c r="C456" s="245"/>
      <c r="D456" s="235" t="s">
        <v>153</v>
      </c>
      <c r="E456" s="246" t="s">
        <v>19</v>
      </c>
      <c r="F456" s="247" t="s">
        <v>6389</v>
      </c>
      <c r="G456" s="245"/>
      <c r="H456" s="248">
        <v>12.6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153</v>
      </c>
      <c r="AU456" s="254" t="s">
        <v>79</v>
      </c>
      <c r="AV456" s="14" t="s">
        <v>79</v>
      </c>
      <c r="AW456" s="14" t="s">
        <v>31</v>
      </c>
      <c r="AX456" s="14" t="s">
        <v>69</v>
      </c>
      <c r="AY456" s="254" t="s">
        <v>142</v>
      </c>
    </row>
    <row r="457" s="14" customFormat="1">
      <c r="A457" s="14"/>
      <c r="B457" s="244"/>
      <c r="C457" s="245"/>
      <c r="D457" s="235" t="s">
        <v>153</v>
      </c>
      <c r="E457" s="246" t="s">
        <v>19</v>
      </c>
      <c r="F457" s="247" t="s">
        <v>6390</v>
      </c>
      <c r="G457" s="245"/>
      <c r="H457" s="248">
        <v>8.75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153</v>
      </c>
      <c r="AU457" s="254" t="s">
        <v>79</v>
      </c>
      <c r="AV457" s="14" t="s">
        <v>79</v>
      </c>
      <c r="AW457" s="14" t="s">
        <v>31</v>
      </c>
      <c r="AX457" s="14" t="s">
        <v>69</v>
      </c>
      <c r="AY457" s="254" t="s">
        <v>142</v>
      </c>
    </row>
    <row r="458" s="15" customFormat="1">
      <c r="A458" s="15"/>
      <c r="B458" s="255"/>
      <c r="C458" s="256"/>
      <c r="D458" s="235" t="s">
        <v>153</v>
      </c>
      <c r="E458" s="257" t="s">
        <v>19</v>
      </c>
      <c r="F458" s="258" t="s">
        <v>158</v>
      </c>
      <c r="G458" s="256"/>
      <c r="H458" s="259">
        <v>44.158999999999999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153</v>
      </c>
      <c r="AU458" s="265" t="s">
        <v>79</v>
      </c>
      <c r="AV458" s="15" t="s">
        <v>149</v>
      </c>
      <c r="AW458" s="15" t="s">
        <v>31</v>
      </c>
      <c r="AX458" s="15" t="s">
        <v>77</v>
      </c>
      <c r="AY458" s="265" t="s">
        <v>142</v>
      </c>
    </row>
    <row r="459" s="2" customFormat="1" ht="16.5" customHeight="1">
      <c r="A459" s="41"/>
      <c r="B459" s="42"/>
      <c r="C459" s="215" t="s">
        <v>2316</v>
      </c>
      <c r="D459" s="215" t="s">
        <v>144</v>
      </c>
      <c r="E459" s="216" t="s">
        <v>2175</v>
      </c>
      <c r="F459" s="217" t="s">
        <v>2176</v>
      </c>
      <c r="G459" s="218" t="s">
        <v>176</v>
      </c>
      <c r="H459" s="219">
        <v>14.492000000000001</v>
      </c>
      <c r="I459" s="220"/>
      <c r="J459" s="221">
        <f>ROUND(I459*H459,2)</f>
        <v>0</v>
      </c>
      <c r="K459" s="217" t="s">
        <v>148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0.00012999999999999999</v>
      </c>
      <c r="R459" s="224">
        <f>Q459*H459</f>
        <v>0.0018839599999999998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79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6391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2178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79</v>
      </c>
    </row>
    <row r="461" s="14" customFormat="1">
      <c r="A461" s="14"/>
      <c r="B461" s="244"/>
      <c r="C461" s="245"/>
      <c r="D461" s="235" t="s">
        <v>153</v>
      </c>
      <c r="E461" s="246" t="s">
        <v>19</v>
      </c>
      <c r="F461" s="247" t="s">
        <v>6392</v>
      </c>
      <c r="G461" s="245"/>
      <c r="H461" s="248">
        <v>3.6230000000000002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153</v>
      </c>
      <c r="AU461" s="254" t="s">
        <v>79</v>
      </c>
      <c r="AV461" s="14" t="s">
        <v>79</v>
      </c>
      <c r="AW461" s="14" t="s">
        <v>31</v>
      </c>
      <c r="AX461" s="14" t="s">
        <v>69</v>
      </c>
      <c r="AY461" s="254" t="s">
        <v>142</v>
      </c>
    </row>
    <row r="462" s="14" customFormat="1">
      <c r="A462" s="14"/>
      <c r="B462" s="244"/>
      <c r="C462" s="245"/>
      <c r="D462" s="235" t="s">
        <v>153</v>
      </c>
      <c r="E462" s="246" t="s">
        <v>19</v>
      </c>
      <c r="F462" s="247" t="s">
        <v>6392</v>
      </c>
      <c r="G462" s="245"/>
      <c r="H462" s="248">
        <v>3.6230000000000002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153</v>
      </c>
      <c r="AU462" s="254" t="s">
        <v>79</v>
      </c>
      <c r="AV462" s="14" t="s">
        <v>79</v>
      </c>
      <c r="AW462" s="14" t="s">
        <v>31</v>
      </c>
      <c r="AX462" s="14" t="s">
        <v>69</v>
      </c>
      <c r="AY462" s="254" t="s">
        <v>142</v>
      </c>
    </row>
    <row r="463" s="14" customFormat="1">
      <c r="A463" s="14"/>
      <c r="B463" s="244"/>
      <c r="C463" s="245"/>
      <c r="D463" s="235" t="s">
        <v>153</v>
      </c>
      <c r="E463" s="246" t="s">
        <v>19</v>
      </c>
      <c r="F463" s="247" t="s">
        <v>6393</v>
      </c>
      <c r="G463" s="245"/>
      <c r="H463" s="248">
        <v>7.2460000000000004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153</v>
      </c>
      <c r="AU463" s="254" t="s">
        <v>79</v>
      </c>
      <c r="AV463" s="14" t="s">
        <v>79</v>
      </c>
      <c r="AW463" s="14" t="s">
        <v>31</v>
      </c>
      <c r="AX463" s="14" t="s">
        <v>69</v>
      </c>
      <c r="AY463" s="254" t="s">
        <v>142</v>
      </c>
    </row>
    <row r="464" s="15" customFormat="1">
      <c r="A464" s="15"/>
      <c r="B464" s="255"/>
      <c r="C464" s="256"/>
      <c r="D464" s="235" t="s">
        <v>153</v>
      </c>
      <c r="E464" s="257" t="s">
        <v>19</v>
      </c>
      <c r="F464" s="258" t="s">
        <v>158</v>
      </c>
      <c r="G464" s="256"/>
      <c r="H464" s="259">
        <v>14.492000000000001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153</v>
      </c>
      <c r="AU464" s="265" t="s">
        <v>79</v>
      </c>
      <c r="AV464" s="15" t="s">
        <v>149</v>
      </c>
      <c r="AW464" s="15" t="s">
        <v>31</v>
      </c>
      <c r="AX464" s="15" t="s">
        <v>77</v>
      </c>
      <c r="AY464" s="265" t="s">
        <v>142</v>
      </c>
    </row>
    <row r="465" s="2" customFormat="1" ht="21.75" customHeight="1">
      <c r="A465" s="41"/>
      <c r="B465" s="42"/>
      <c r="C465" s="215" t="s">
        <v>2380</v>
      </c>
      <c r="D465" s="215" t="s">
        <v>144</v>
      </c>
      <c r="E465" s="216" t="s">
        <v>2197</v>
      </c>
      <c r="F465" s="217" t="s">
        <v>2198</v>
      </c>
      <c r="G465" s="218" t="s">
        <v>147</v>
      </c>
      <c r="H465" s="219">
        <v>3.3759999999999999</v>
      </c>
      <c r="I465" s="220"/>
      <c r="J465" s="221">
        <f>ROUND(I465*H465,2)</f>
        <v>0</v>
      </c>
      <c r="K465" s="217" t="s">
        <v>148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0.17818000000000001</v>
      </c>
      <c r="R465" s="224">
        <f>Q465*H465</f>
        <v>0.60153568000000002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149</v>
      </c>
      <c r="AT465" s="226" t="s">
        <v>144</v>
      </c>
      <c r="AU465" s="226" t="s">
        <v>79</v>
      </c>
      <c r="AY465" s="20" t="s">
        <v>142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77</v>
      </c>
      <c r="BK465" s="227">
        <f>ROUND(I465*H465,2)</f>
        <v>0</v>
      </c>
      <c r="BL465" s="20" t="s">
        <v>149</v>
      </c>
      <c r="BM465" s="226" t="s">
        <v>6394</v>
      </c>
    </row>
    <row r="466" s="2" customFormat="1">
      <c r="A466" s="41"/>
      <c r="B466" s="42"/>
      <c r="C466" s="43"/>
      <c r="D466" s="228" t="s">
        <v>151</v>
      </c>
      <c r="E466" s="43"/>
      <c r="F466" s="229" t="s">
        <v>2200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151</v>
      </c>
      <c r="AU466" s="20" t="s">
        <v>79</v>
      </c>
    </row>
    <row r="467" s="13" customFormat="1">
      <c r="A467" s="13"/>
      <c r="B467" s="233"/>
      <c r="C467" s="234"/>
      <c r="D467" s="235" t="s">
        <v>153</v>
      </c>
      <c r="E467" s="236" t="s">
        <v>19</v>
      </c>
      <c r="F467" s="237" t="s">
        <v>6362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153</v>
      </c>
      <c r="AU467" s="243" t="s">
        <v>79</v>
      </c>
      <c r="AV467" s="13" t="s">
        <v>77</v>
      </c>
      <c r="AW467" s="13" t="s">
        <v>31</v>
      </c>
      <c r="AX467" s="13" t="s">
        <v>69</v>
      </c>
      <c r="AY467" s="243" t="s">
        <v>142</v>
      </c>
    </row>
    <row r="468" s="14" customFormat="1">
      <c r="A468" s="14"/>
      <c r="B468" s="244"/>
      <c r="C468" s="245"/>
      <c r="D468" s="235" t="s">
        <v>153</v>
      </c>
      <c r="E468" s="246" t="s">
        <v>19</v>
      </c>
      <c r="F468" s="247" t="s">
        <v>6395</v>
      </c>
      <c r="G468" s="245"/>
      <c r="H468" s="248">
        <v>2.7999999999999998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153</v>
      </c>
      <c r="AU468" s="254" t="s">
        <v>79</v>
      </c>
      <c r="AV468" s="14" t="s">
        <v>79</v>
      </c>
      <c r="AW468" s="14" t="s">
        <v>31</v>
      </c>
      <c r="AX468" s="14" t="s">
        <v>69</v>
      </c>
      <c r="AY468" s="254" t="s">
        <v>142</v>
      </c>
    </row>
    <row r="469" s="13" customFormat="1">
      <c r="A469" s="13"/>
      <c r="B469" s="233"/>
      <c r="C469" s="234"/>
      <c r="D469" s="235" t="s">
        <v>153</v>
      </c>
      <c r="E469" s="236" t="s">
        <v>19</v>
      </c>
      <c r="F469" s="237" t="s">
        <v>6364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153</v>
      </c>
      <c r="AU469" s="243" t="s">
        <v>79</v>
      </c>
      <c r="AV469" s="13" t="s">
        <v>77</v>
      </c>
      <c r="AW469" s="13" t="s">
        <v>31</v>
      </c>
      <c r="AX469" s="13" t="s">
        <v>69</v>
      </c>
      <c r="AY469" s="243" t="s">
        <v>142</v>
      </c>
    </row>
    <row r="470" s="14" customFormat="1">
      <c r="A470" s="14"/>
      <c r="B470" s="244"/>
      <c r="C470" s="245"/>
      <c r="D470" s="235" t="s">
        <v>153</v>
      </c>
      <c r="E470" s="246" t="s">
        <v>19</v>
      </c>
      <c r="F470" s="247" t="s">
        <v>6396</v>
      </c>
      <c r="G470" s="245"/>
      <c r="H470" s="248">
        <v>0.57599999999999996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153</v>
      </c>
      <c r="AU470" s="254" t="s">
        <v>79</v>
      </c>
      <c r="AV470" s="14" t="s">
        <v>79</v>
      </c>
      <c r="AW470" s="14" t="s">
        <v>31</v>
      </c>
      <c r="AX470" s="14" t="s">
        <v>69</v>
      </c>
      <c r="AY470" s="254" t="s">
        <v>142</v>
      </c>
    </row>
    <row r="471" s="15" customFormat="1">
      <c r="A471" s="15"/>
      <c r="B471" s="255"/>
      <c r="C471" s="256"/>
      <c r="D471" s="235" t="s">
        <v>153</v>
      </c>
      <c r="E471" s="257" t="s">
        <v>19</v>
      </c>
      <c r="F471" s="258" t="s">
        <v>158</v>
      </c>
      <c r="G471" s="256"/>
      <c r="H471" s="259">
        <v>3.3759999999999999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153</v>
      </c>
      <c r="AU471" s="265" t="s">
        <v>79</v>
      </c>
      <c r="AV471" s="15" t="s">
        <v>149</v>
      </c>
      <c r="AW471" s="15" t="s">
        <v>31</v>
      </c>
      <c r="AX471" s="15" t="s">
        <v>77</v>
      </c>
      <c r="AY471" s="265" t="s">
        <v>142</v>
      </c>
    </row>
    <row r="472" s="12" customFormat="1" ht="22.8" customHeight="1">
      <c r="A472" s="12"/>
      <c r="B472" s="199"/>
      <c r="C472" s="200"/>
      <c r="D472" s="201" t="s">
        <v>68</v>
      </c>
      <c r="E472" s="213" t="s">
        <v>149</v>
      </c>
      <c r="F472" s="213" t="s">
        <v>305</v>
      </c>
      <c r="G472" s="200"/>
      <c r="H472" s="200"/>
      <c r="I472" s="203"/>
      <c r="J472" s="214">
        <f>BK472</f>
        <v>0</v>
      </c>
      <c r="K472" s="200"/>
      <c r="L472" s="205"/>
      <c r="M472" s="206"/>
      <c r="N472" s="207"/>
      <c r="O472" s="207"/>
      <c r="P472" s="208">
        <f>SUM(P473:P486)</f>
        <v>0</v>
      </c>
      <c r="Q472" s="207"/>
      <c r="R472" s="208">
        <f>SUM(R473:R486)</f>
        <v>1.6005850500000003</v>
      </c>
      <c r="S472" s="207"/>
      <c r="T472" s="209">
        <f>SUM(T473:T486)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0" t="s">
        <v>77</v>
      </c>
      <c r="AT472" s="211" t="s">
        <v>68</v>
      </c>
      <c r="AU472" s="211" t="s">
        <v>77</v>
      </c>
      <c r="AY472" s="210" t="s">
        <v>142</v>
      </c>
      <c r="BK472" s="212">
        <f>SUM(BK473:BK486)</f>
        <v>0</v>
      </c>
    </row>
    <row r="473" s="2" customFormat="1" ht="16.5" customHeight="1">
      <c r="A473" s="41"/>
      <c r="B473" s="42"/>
      <c r="C473" s="215" t="s">
        <v>2385</v>
      </c>
      <c r="D473" s="215" t="s">
        <v>144</v>
      </c>
      <c r="E473" s="216" t="s">
        <v>6397</v>
      </c>
      <c r="F473" s="217" t="s">
        <v>6398</v>
      </c>
      <c r="G473" s="218" t="s">
        <v>201</v>
      </c>
      <c r="H473" s="219">
        <v>0.65400000000000003</v>
      </c>
      <c r="I473" s="220"/>
      <c r="J473" s="221">
        <f>ROUND(I473*H473,2)</f>
        <v>0</v>
      </c>
      <c r="K473" s="217" t="s">
        <v>148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2.3011300000000001</v>
      </c>
      <c r="R473" s="224">
        <f>Q473*H473</f>
        <v>1.5049390200000001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149</v>
      </c>
      <c r="AT473" s="226" t="s">
        <v>144</v>
      </c>
      <c r="AU473" s="226" t="s">
        <v>79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149</v>
      </c>
      <c r="BM473" s="226" t="s">
        <v>6399</v>
      </c>
    </row>
    <row r="474" s="2" customFormat="1">
      <c r="A474" s="41"/>
      <c r="B474" s="42"/>
      <c r="C474" s="43"/>
      <c r="D474" s="228" t="s">
        <v>151</v>
      </c>
      <c r="E474" s="43"/>
      <c r="F474" s="229" t="s">
        <v>6400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151</v>
      </c>
      <c r="AU474" s="20" t="s">
        <v>79</v>
      </c>
    </row>
    <row r="475" s="14" customFormat="1">
      <c r="A475" s="14"/>
      <c r="B475" s="244"/>
      <c r="C475" s="245"/>
      <c r="D475" s="235" t="s">
        <v>153</v>
      </c>
      <c r="E475" s="246" t="s">
        <v>19</v>
      </c>
      <c r="F475" s="247" t="s">
        <v>6401</v>
      </c>
      <c r="G475" s="245"/>
      <c r="H475" s="248">
        <v>0.26200000000000001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153</v>
      </c>
      <c r="AU475" s="254" t="s">
        <v>79</v>
      </c>
      <c r="AV475" s="14" t="s">
        <v>79</v>
      </c>
      <c r="AW475" s="14" t="s">
        <v>31</v>
      </c>
      <c r="AX475" s="14" t="s">
        <v>69</v>
      </c>
      <c r="AY475" s="254" t="s">
        <v>142</v>
      </c>
    </row>
    <row r="476" s="14" customFormat="1">
      <c r="A476" s="14"/>
      <c r="B476" s="244"/>
      <c r="C476" s="245"/>
      <c r="D476" s="235" t="s">
        <v>153</v>
      </c>
      <c r="E476" s="246" t="s">
        <v>19</v>
      </c>
      <c r="F476" s="247" t="s">
        <v>6402</v>
      </c>
      <c r="G476" s="245"/>
      <c r="H476" s="248">
        <v>0.39200000000000002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153</v>
      </c>
      <c r="AU476" s="254" t="s">
        <v>79</v>
      </c>
      <c r="AV476" s="14" t="s">
        <v>79</v>
      </c>
      <c r="AW476" s="14" t="s">
        <v>31</v>
      </c>
      <c r="AX476" s="14" t="s">
        <v>69</v>
      </c>
      <c r="AY476" s="254" t="s">
        <v>142</v>
      </c>
    </row>
    <row r="477" s="15" customFormat="1">
      <c r="A477" s="15"/>
      <c r="B477" s="255"/>
      <c r="C477" s="256"/>
      <c r="D477" s="235" t="s">
        <v>153</v>
      </c>
      <c r="E477" s="257" t="s">
        <v>19</v>
      </c>
      <c r="F477" s="258" t="s">
        <v>158</v>
      </c>
      <c r="G477" s="256"/>
      <c r="H477" s="259">
        <v>0.65400000000000003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153</v>
      </c>
      <c r="AU477" s="265" t="s">
        <v>79</v>
      </c>
      <c r="AV477" s="15" t="s">
        <v>149</v>
      </c>
      <c r="AW477" s="15" t="s">
        <v>4</v>
      </c>
      <c r="AX477" s="15" t="s">
        <v>77</v>
      </c>
      <c r="AY477" s="265" t="s">
        <v>142</v>
      </c>
    </row>
    <row r="478" s="2" customFormat="1" ht="16.5" customHeight="1">
      <c r="A478" s="41"/>
      <c r="B478" s="42"/>
      <c r="C478" s="215" t="s">
        <v>2432</v>
      </c>
      <c r="D478" s="215" t="s">
        <v>144</v>
      </c>
      <c r="E478" s="216" t="s">
        <v>6403</v>
      </c>
      <c r="F478" s="217" t="s">
        <v>6404</v>
      </c>
      <c r="G478" s="218" t="s">
        <v>147</v>
      </c>
      <c r="H478" s="219">
        <v>5.2320000000000002</v>
      </c>
      <c r="I478" s="220"/>
      <c r="J478" s="221">
        <f>ROUND(I478*H478,2)</f>
        <v>0</v>
      </c>
      <c r="K478" s="217" t="s">
        <v>148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0.0084200000000000004</v>
      </c>
      <c r="R478" s="224">
        <f>Q478*H478</f>
        <v>0.044053440000000006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79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6405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6406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79</v>
      </c>
    </row>
    <row r="480" s="14" customFormat="1">
      <c r="A480" s="14"/>
      <c r="B480" s="244"/>
      <c r="C480" s="245"/>
      <c r="D480" s="235" t="s">
        <v>153</v>
      </c>
      <c r="E480" s="246" t="s">
        <v>19</v>
      </c>
      <c r="F480" s="247" t="s">
        <v>6407</v>
      </c>
      <c r="G480" s="245"/>
      <c r="H480" s="248">
        <v>5.2320000000000002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153</v>
      </c>
      <c r="AU480" s="254" t="s">
        <v>79</v>
      </c>
      <c r="AV480" s="14" t="s">
        <v>79</v>
      </c>
      <c r="AW480" s="14" t="s">
        <v>31</v>
      </c>
      <c r="AX480" s="14" t="s">
        <v>69</v>
      </c>
      <c r="AY480" s="254" t="s">
        <v>142</v>
      </c>
    </row>
    <row r="481" s="15" customFormat="1">
      <c r="A481" s="15"/>
      <c r="B481" s="255"/>
      <c r="C481" s="256"/>
      <c r="D481" s="235" t="s">
        <v>153</v>
      </c>
      <c r="E481" s="257" t="s">
        <v>19</v>
      </c>
      <c r="F481" s="258" t="s">
        <v>158</v>
      </c>
      <c r="G481" s="256"/>
      <c r="H481" s="259">
        <v>5.2320000000000002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153</v>
      </c>
      <c r="AU481" s="265" t="s">
        <v>79</v>
      </c>
      <c r="AV481" s="15" t="s">
        <v>149</v>
      </c>
      <c r="AW481" s="15" t="s">
        <v>31</v>
      </c>
      <c r="AX481" s="15" t="s">
        <v>77</v>
      </c>
      <c r="AY481" s="265" t="s">
        <v>142</v>
      </c>
    </row>
    <row r="482" s="2" customFormat="1" ht="16.5" customHeight="1">
      <c r="A482" s="41"/>
      <c r="B482" s="42"/>
      <c r="C482" s="215" t="s">
        <v>2531</v>
      </c>
      <c r="D482" s="215" t="s">
        <v>144</v>
      </c>
      <c r="E482" s="216" t="s">
        <v>6408</v>
      </c>
      <c r="F482" s="217" t="s">
        <v>6409</v>
      </c>
      <c r="G482" s="218" t="s">
        <v>147</v>
      </c>
      <c r="H482" s="219">
        <v>5.2320000000000002</v>
      </c>
      <c r="I482" s="220"/>
      <c r="J482" s="221">
        <f>ROUND(I482*H482,2)</f>
        <v>0</v>
      </c>
      <c r="K482" s="217" t="s">
        <v>148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79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6410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6411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79</v>
      </c>
    </row>
    <row r="484" s="2" customFormat="1" ht="16.5" customHeight="1">
      <c r="A484" s="41"/>
      <c r="B484" s="42"/>
      <c r="C484" s="215" t="s">
        <v>2536</v>
      </c>
      <c r="D484" s="215" t="s">
        <v>144</v>
      </c>
      <c r="E484" s="216" t="s">
        <v>6412</v>
      </c>
      <c r="F484" s="217" t="s">
        <v>6413</v>
      </c>
      <c r="G484" s="218" t="s">
        <v>256</v>
      </c>
      <c r="H484" s="219">
        <v>0.049000000000000002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1.05291</v>
      </c>
      <c r="R484" s="224">
        <f>Q484*H484</f>
        <v>0.051592590000000001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6414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6415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14" customFormat="1">
      <c r="A486" s="14"/>
      <c r="B486" s="244"/>
      <c r="C486" s="245"/>
      <c r="D486" s="235" t="s">
        <v>153</v>
      </c>
      <c r="E486" s="246" t="s">
        <v>19</v>
      </c>
      <c r="F486" s="247" t="s">
        <v>6416</v>
      </c>
      <c r="G486" s="245"/>
      <c r="H486" s="248">
        <v>0.049000000000000002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153</v>
      </c>
      <c r="AU486" s="254" t="s">
        <v>79</v>
      </c>
      <c r="AV486" s="14" t="s">
        <v>79</v>
      </c>
      <c r="AW486" s="14" t="s">
        <v>31</v>
      </c>
      <c r="AX486" s="14" t="s">
        <v>77</v>
      </c>
      <c r="AY486" s="254" t="s">
        <v>142</v>
      </c>
    </row>
    <row r="487" s="12" customFormat="1" ht="22.8" customHeight="1">
      <c r="A487" s="12"/>
      <c r="B487" s="199"/>
      <c r="C487" s="200"/>
      <c r="D487" s="201" t="s">
        <v>68</v>
      </c>
      <c r="E487" s="213" t="s">
        <v>179</v>
      </c>
      <c r="F487" s="213" t="s">
        <v>2242</v>
      </c>
      <c r="G487" s="200"/>
      <c r="H487" s="200"/>
      <c r="I487" s="203"/>
      <c r="J487" s="214">
        <f>BK487</f>
        <v>0</v>
      </c>
      <c r="K487" s="200"/>
      <c r="L487" s="205"/>
      <c r="M487" s="206"/>
      <c r="N487" s="207"/>
      <c r="O487" s="207"/>
      <c r="P487" s="208">
        <f>SUM(P488:P716)</f>
        <v>0</v>
      </c>
      <c r="Q487" s="207"/>
      <c r="R487" s="208">
        <f>SUM(R488:R716)</f>
        <v>20.255105</v>
      </c>
      <c r="S487" s="207"/>
      <c r="T487" s="209">
        <f>SUM(T488:T716)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77</v>
      </c>
      <c r="AT487" s="211" t="s">
        <v>68</v>
      </c>
      <c r="AU487" s="211" t="s">
        <v>77</v>
      </c>
      <c r="AY487" s="210" t="s">
        <v>142</v>
      </c>
      <c r="BK487" s="212">
        <f>SUM(BK488:BK716)</f>
        <v>0</v>
      </c>
    </row>
    <row r="488" s="2" customFormat="1" ht="16.5" customHeight="1">
      <c r="A488" s="41"/>
      <c r="B488" s="42"/>
      <c r="C488" s="215" t="s">
        <v>2541</v>
      </c>
      <c r="D488" s="215" t="s">
        <v>144</v>
      </c>
      <c r="E488" s="216" t="s">
        <v>2262</v>
      </c>
      <c r="F488" s="217" t="s">
        <v>2263</v>
      </c>
      <c r="G488" s="218" t="s">
        <v>147</v>
      </c>
      <c r="H488" s="219">
        <v>449.84500000000003</v>
      </c>
      <c r="I488" s="220"/>
      <c r="J488" s="221">
        <f>ROUND(I488*H488,2)</f>
        <v>0</v>
      </c>
      <c r="K488" s="217" t="s">
        <v>148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0.0080000000000000002</v>
      </c>
      <c r="R488" s="224">
        <f>Q488*H488</f>
        <v>3.5987600000000004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79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6417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2265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79</v>
      </c>
    </row>
    <row r="490" s="13" customFormat="1">
      <c r="A490" s="13"/>
      <c r="B490" s="233"/>
      <c r="C490" s="234"/>
      <c r="D490" s="235" t="s">
        <v>153</v>
      </c>
      <c r="E490" s="236" t="s">
        <v>19</v>
      </c>
      <c r="F490" s="237" t="s">
        <v>6418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153</v>
      </c>
      <c r="AU490" s="243" t="s">
        <v>79</v>
      </c>
      <c r="AV490" s="13" t="s">
        <v>77</v>
      </c>
      <c r="AW490" s="13" t="s">
        <v>31</v>
      </c>
      <c r="AX490" s="13" t="s">
        <v>69</v>
      </c>
      <c r="AY490" s="243" t="s">
        <v>142</v>
      </c>
    </row>
    <row r="491" s="13" customFormat="1">
      <c r="A491" s="13"/>
      <c r="B491" s="233"/>
      <c r="C491" s="234"/>
      <c r="D491" s="235" t="s">
        <v>153</v>
      </c>
      <c r="E491" s="236" t="s">
        <v>19</v>
      </c>
      <c r="F491" s="237" t="s">
        <v>889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153</v>
      </c>
      <c r="AU491" s="243" t="s">
        <v>79</v>
      </c>
      <c r="AV491" s="13" t="s">
        <v>77</v>
      </c>
      <c r="AW491" s="13" t="s">
        <v>31</v>
      </c>
      <c r="AX491" s="13" t="s">
        <v>69</v>
      </c>
      <c r="AY491" s="243" t="s">
        <v>142</v>
      </c>
    </row>
    <row r="492" s="14" customFormat="1">
      <c r="A492" s="14"/>
      <c r="B492" s="244"/>
      <c r="C492" s="245"/>
      <c r="D492" s="235" t="s">
        <v>153</v>
      </c>
      <c r="E492" s="246" t="s">
        <v>19</v>
      </c>
      <c r="F492" s="247" t="s">
        <v>6419</v>
      </c>
      <c r="G492" s="245"/>
      <c r="H492" s="248">
        <v>45.82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153</v>
      </c>
      <c r="AU492" s="254" t="s">
        <v>79</v>
      </c>
      <c r="AV492" s="14" t="s">
        <v>79</v>
      </c>
      <c r="AW492" s="14" t="s">
        <v>31</v>
      </c>
      <c r="AX492" s="14" t="s">
        <v>69</v>
      </c>
      <c r="AY492" s="254" t="s">
        <v>142</v>
      </c>
    </row>
    <row r="493" s="14" customFormat="1">
      <c r="A493" s="14"/>
      <c r="B493" s="244"/>
      <c r="C493" s="245"/>
      <c r="D493" s="235" t="s">
        <v>153</v>
      </c>
      <c r="E493" s="246" t="s">
        <v>19</v>
      </c>
      <c r="F493" s="247" t="s">
        <v>489</v>
      </c>
      <c r="G493" s="245"/>
      <c r="H493" s="248">
        <v>-1.7729999999999999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153</v>
      </c>
      <c r="AU493" s="254" t="s">
        <v>79</v>
      </c>
      <c r="AV493" s="14" t="s">
        <v>79</v>
      </c>
      <c r="AW493" s="14" t="s">
        <v>31</v>
      </c>
      <c r="AX493" s="14" t="s">
        <v>69</v>
      </c>
      <c r="AY493" s="254" t="s">
        <v>142</v>
      </c>
    </row>
    <row r="494" s="14" customFormat="1">
      <c r="A494" s="14"/>
      <c r="B494" s="244"/>
      <c r="C494" s="245"/>
      <c r="D494" s="235" t="s">
        <v>153</v>
      </c>
      <c r="E494" s="246" t="s">
        <v>19</v>
      </c>
      <c r="F494" s="247" t="s">
        <v>496</v>
      </c>
      <c r="G494" s="245"/>
      <c r="H494" s="248">
        <v>-1.5760000000000001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153</v>
      </c>
      <c r="AU494" s="254" t="s">
        <v>79</v>
      </c>
      <c r="AV494" s="14" t="s">
        <v>79</v>
      </c>
      <c r="AW494" s="14" t="s">
        <v>31</v>
      </c>
      <c r="AX494" s="14" t="s">
        <v>69</v>
      </c>
      <c r="AY494" s="254" t="s">
        <v>142</v>
      </c>
    </row>
    <row r="495" s="14" customFormat="1">
      <c r="A495" s="14"/>
      <c r="B495" s="244"/>
      <c r="C495" s="245"/>
      <c r="D495" s="235" t="s">
        <v>153</v>
      </c>
      <c r="E495" s="246" t="s">
        <v>19</v>
      </c>
      <c r="F495" s="247" t="s">
        <v>2354</v>
      </c>
      <c r="G495" s="245"/>
      <c r="H495" s="248">
        <v>-2.25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153</v>
      </c>
      <c r="AU495" s="254" t="s">
        <v>79</v>
      </c>
      <c r="AV495" s="14" t="s">
        <v>79</v>
      </c>
      <c r="AW495" s="14" t="s">
        <v>31</v>
      </c>
      <c r="AX495" s="14" t="s">
        <v>69</v>
      </c>
      <c r="AY495" s="254" t="s">
        <v>142</v>
      </c>
    </row>
    <row r="496" s="14" customFormat="1">
      <c r="A496" s="14"/>
      <c r="B496" s="244"/>
      <c r="C496" s="245"/>
      <c r="D496" s="235" t="s">
        <v>153</v>
      </c>
      <c r="E496" s="246" t="s">
        <v>19</v>
      </c>
      <c r="F496" s="247" t="s">
        <v>6420</v>
      </c>
      <c r="G496" s="245"/>
      <c r="H496" s="248">
        <v>3.2400000000000002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153</v>
      </c>
      <c r="AU496" s="254" t="s">
        <v>79</v>
      </c>
      <c r="AV496" s="14" t="s">
        <v>79</v>
      </c>
      <c r="AW496" s="14" t="s">
        <v>31</v>
      </c>
      <c r="AX496" s="14" t="s">
        <v>69</v>
      </c>
      <c r="AY496" s="254" t="s">
        <v>142</v>
      </c>
    </row>
    <row r="497" s="14" customFormat="1">
      <c r="A497" s="14"/>
      <c r="B497" s="244"/>
      <c r="C497" s="245"/>
      <c r="D497" s="235" t="s">
        <v>153</v>
      </c>
      <c r="E497" s="246" t="s">
        <v>19</v>
      </c>
      <c r="F497" s="247" t="s">
        <v>6421</v>
      </c>
      <c r="G497" s="245"/>
      <c r="H497" s="248">
        <v>2.5539999999999998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153</v>
      </c>
      <c r="AU497" s="254" t="s">
        <v>79</v>
      </c>
      <c r="AV497" s="14" t="s">
        <v>79</v>
      </c>
      <c r="AW497" s="14" t="s">
        <v>31</v>
      </c>
      <c r="AX497" s="14" t="s">
        <v>69</v>
      </c>
      <c r="AY497" s="254" t="s">
        <v>142</v>
      </c>
    </row>
    <row r="498" s="13" customFormat="1">
      <c r="A498" s="13"/>
      <c r="B498" s="233"/>
      <c r="C498" s="234"/>
      <c r="D498" s="235" t="s">
        <v>153</v>
      </c>
      <c r="E498" s="236" t="s">
        <v>19</v>
      </c>
      <c r="F498" s="237" t="s">
        <v>568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153</v>
      </c>
      <c r="AU498" s="243" t="s">
        <v>79</v>
      </c>
      <c r="AV498" s="13" t="s">
        <v>77</v>
      </c>
      <c r="AW498" s="13" t="s">
        <v>31</v>
      </c>
      <c r="AX498" s="13" t="s">
        <v>69</v>
      </c>
      <c r="AY498" s="243" t="s">
        <v>142</v>
      </c>
    </row>
    <row r="499" s="14" customFormat="1">
      <c r="A499" s="14"/>
      <c r="B499" s="244"/>
      <c r="C499" s="245"/>
      <c r="D499" s="235" t="s">
        <v>153</v>
      </c>
      <c r="E499" s="246" t="s">
        <v>19</v>
      </c>
      <c r="F499" s="247" t="s">
        <v>6422</v>
      </c>
      <c r="G499" s="245"/>
      <c r="H499" s="248">
        <v>29.370999999999999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153</v>
      </c>
      <c r="AU499" s="254" t="s">
        <v>79</v>
      </c>
      <c r="AV499" s="14" t="s">
        <v>79</v>
      </c>
      <c r="AW499" s="14" t="s">
        <v>31</v>
      </c>
      <c r="AX499" s="14" t="s">
        <v>69</v>
      </c>
      <c r="AY499" s="254" t="s">
        <v>142</v>
      </c>
    </row>
    <row r="500" s="14" customFormat="1">
      <c r="A500" s="14"/>
      <c r="B500" s="244"/>
      <c r="C500" s="245"/>
      <c r="D500" s="235" t="s">
        <v>153</v>
      </c>
      <c r="E500" s="246" t="s">
        <v>19</v>
      </c>
      <c r="F500" s="247" t="s">
        <v>6352</v>
      </c>
      <c r="G500" s="245"/>
      <c r="H500" s="248">
        <v>-5.319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153</v>
      </c>
      <c r="AU500" s="254" t="s">
        <v>79</v>
      </c>
      <c r="AV500" s="14" t="s">
        <v>79</v>
      </c>
      <c r="AW500" s="14" t="s">
        <v>31</v>
      </c>
      <c r="AX500" s="14" t="s">
        <v>69</v>
      </c>
      <c r="AY500" s="254" t="s">
        <v>142</v>
      </c>
    </row>
    <row r="501" s="13" customFormat="1">
      <c r="A501" s="13"/>
      <c r="B501" s="233"/>
      <c r="C501" s="234"/>
      <c r="D501" s="235" t="s">
        <v>153</v>
      </c>
      <c r="E501" s="236" t="s">
        <v>19</v>
      </c>
      <c r="F501" s="237" t="s">
        <v>885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153</v>
      </c>
      <c r="AU501" s="243" t="s">
        <v>79</v>
      </c>
      <c r="AV501" s="13" t="s">
        <v>77</v>
      </c>
      <c r="AW501" s="13" t="s">
        <v>31</v>
      </c>
      <c r="AX501" s="13" t="s">
        <v>69</v>
      </c>
      <c r="AY501" s="243" t="s">
        <v>142</v>
      </c>
    </row>
    <row r="502" s="14" customFormat="1">
      <c r="A502" s="14"/>
      <c r="B502" s="244"/>
      <c r="C502" s="245"/>
      <c r="D502" s="235" t="s">
        <v>153</v>
      </c>
      <c r="E502" s="246" t="s">
        <v>19</v>
      </c>
      <c r="F502" s="247" t="s">
        <v>6423</v>
      </c>
      <c r="G502" s="245"/>
      <c r="H502" s="248">
        <v>48.893999999999998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153</v>
      </c>
      <c r="AU502" s="254" t="s">
        <v>79</v>
      </c>
      <c r="AV502" s="14" t="s">
        <v>79</v>
      </c>
      <c r="AW502" s="14" t="s">
        <v>31</v>
      </c>
      <c r="AX502" s="14" t="s">
        <v>69</v>
      </c>
      <c r="AY502" s="254" t="s">
        <v>142</v>
      </c>
    </row>
    <row r="503" s="14" customFormat="1">
      <c r="A503" s="14"/>
      <c r="B503" s="244"/>
      <c r="C503" s="245"/>
      <c r="D503" s="235" t="s">
        <v>153</v>
      </c>
      <c r="E503" s="246" t="s">
        <v>19</v>
      </c>
      <c r="F503" s="247" t="s">
        <v>489</v>
      </c>
      <c r="G503" s="245"/>
      <c r="H503" s="248">
        <v>-1.7729999999999999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153</v>
      </c>
      <c r="AU503" s="254" t="s">
        <v>79</v>
      </c>
      <c r="AV503" s="14" t="s">
        <v>79</v>
      </c>
      <c r="AW503" s="14" t="s">
        <v>31</v>
      </c>
      <c r="AX503" s="14" t="s">
        <v>69</v>
      </c>
      <c r="AY503" s="254" t="s">
        <v>142</v>
      </c>
    </row>
    <row r="504" s="14" customFormat="1">
      <c r="A504" s="14"/>
      <c r="B504" s="244"/>
      <c r="C504" s="245"/>
      <c r="D504" s="235" t="s">
        <v>153</v>
      </c>
      <c r="E504" s="246" t="s">
        <v>19</v>
      </c>
      <c r="F504" s="247" t="s">
        <v>2354</v>
      </c>
      <c r="G504" s="245"/>
      <c r="H504" s="248">
        <v>-2.25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153</v>
      </c>
      <c r="AU504" s="254" t="s">
        <v>79</v>
      </c>
      <c r="AV504" s="14" t="s">
        <v>79</v>
      </c>
      <c r="AW504" s="14" t="s">
        <v>31</v>
      </c>
      <c r="AX504" s="14" t="s">
        <v>69</v>
      </c>
      <c r="AY504" s="254" t="s">
        <v>142</v>
      </c>
    </row>
    <row r="505" s="14" customFormat="1">
      <c r="A505" s="14"/>
      <c r="B505" s="244"/>
      <c r="C505" s="245"/>
      <c r="D505" s="235" t="s">
        <v>153</v>
      </c>
      <c r="E505" s="246" t="s">
        <v>19</v>
      </c>
      <c r="F505" s="247" t="s">
        <v>6424</v>
      </c>
      <c r="G505" s="245"/>
      <c r="H505" s="248">
        <v>3.2400000000000002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153</v>
      </c>
      <c r="AU505" s="254" t="s">
        <v>79</v>
      </c>
      <c r="AV505" s="14" t="s">
        <v>79</v>
      </c>
      <c r="AW505" s="14" t="s">
        <v>31</v>
      </c>
      <c r="AX505" s="14" t="s">
        <v>69</v>
      </c>
      <c r="AY505" s="254" t="s">
        <v>142</v>
      </c>
    </row>
    <row r="506" s="13" customFormat="1">
      <c r="A506" s="13"/>
      <c r="B506" s="233"/>
      <c r="C506" s="234"/>
      <c r="D506" s="235" t="s">
        <v>153</v>
      </c>
      <c r="E506" s="236" t="s">
        <v>19</v>
      </c>
      <c r="F506" s="237" t="s">
        <v>6425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153</v>
      </c>
      <c r="AU506" s="243" t="s">
        <v>79</v>
      </c>
      <c r="AV506" s="13" t="s">
        <v>77</v>
      </c>
      <c r="AW506" s="13" t="s">
        <v>31</v>
      </c>
      <c r="AX506" s="13" t="s">
        <v>69</v>
      </c>
      <c r="AY506" s="243" t="s">
        <v>142</v>
      </c>
    </row>
    <row r="507" s="14" customFormat="1">
      <c r="A507" s="14"/>
      <c r="B507" s="244"/>
      <c r="C507" s="245"/>
      <c r="D507" s="235" t="s">
        <v>153</v>
      </c>
      <c r="E507" s="246" t="s">
        <v>19</v>
      </c>
      <c r="F507" s="247" t="s">
        <v>6426</v>
      </c>
      <c r="G507" s="245"/>
      <c r="H507" s="248">
        <v>40.716000000000001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153</v>
      </c>
      <c r="AU507" s="254" t="s">
        <v>79</v>
      </c>
      <c r="AV507" s="14" t="s">
        <v>79</v>
      </c>
      <c r="AW507" s="14" t="s">
        <v>31</v>
      </c>
      <c r="AX507" s="14" t="s">
        <v>69</v>
      </c>
      <c r="AY507" s="254" t="s">
        <v>142</v>
      </c>
    </row>
    <row r="508" s="14" customFormat="1">
      <c r="A508" s="14"/>
      <c r="B508" s="244"/>
      <c r="C508" s="245"/>
      <c r="D508" s="235" t="s">
        <v>153</v>
      </c>
      <c r="E508" s="246" t="s">
        <v>19</v>
      </c>
      <c r="F508" s="247" t="s">
        <v>489</v>
      </c>
      <c r="G508" s="245"/>
      <c r="H508" s="248">
        <v>-1.7729999999999999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153</v>
      </c>
      <c r="AU508" s="254" t="s">
        <v>79</v>
      </c>
      <c r="AV508" s="14" t="s">
        <v>79</v>
      </c>
      <c r="AW508" s="14" t="s">
        <v>31</v>
      </c>
      <c r="AX508" s="14" t="s">
        <v>69</v>
      </c>
      <c r="AY508" s="254" t="s">
        <v>142</v>
      </c>
    </row>
    <row r="509" s="14" customFormat="1">
      <c r="A509" s="14"/>
      <c r="B509" s="244"/>
      <c r="C509" s="245"/>
      <c r="D509" s="235" t="s">
        <v>153</v>
      </c>
      <c r="E509" s="246" t="s">
        <v>19</v>
      </c>
      <c r="F509" s="247" t="s">
        <v>2354</v>
      </c>
      <c r="G509" s="245"/>
      <c r="H509" s="248">
        <v>-2.25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153</v>
      </c>
      <c r="AU509" s="254" t="s">
        <v>79</v>
      </c>
      <c r="AV509" s="14" t="s">
        <v>79</v>
      </c>
      <c r="AW509" s="14" t="s">
        <v>31</v>
      </c>
      <c r="AX509" s="14" t="s">
        <v>69</v>
      </c>
      <c r="AY509" s="254" t="s">
        <v>142</v>
      </c>
    </row>
    <row r="510" s="14" customFormat="1">
      <c r="A510" s="14"/>
      <c r="B510" s="244"/>
      <c r="C510" s="245"/>
      <c r="D510" s="235" t="s">
        <v>153</v>
      </c>
      <c r="E510" s="246" t="s">
        <v>19</v>
      </c>
      <c r="F510" s="247" t="s">
        <v>6427</v>
      </c>
      <c r="G510" s="245"/>
      <c r="H510" s="248">
        <v>3.2400000000000002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153</v>
      </c>
      <c r="AU510" s="254" t="s">
        <v>79</v>
      </c>
      <c r="AV510" s="14" t="s">
        <v>79</v>
      </c>
      <c r="AW510" s="14" t="s">
        <v>31</v>
      </c>
      <c r="AX510" s="14" t="s">
        <v>69</v>
      </c>
      <c r="AY510" s="254" t="s">
        <v>142</v>
      </c>
    </row>
    <row r="511" s="13" customFormat="1">
      <c r="A511" s="13"/>
      <c r="B511" s="233"/>
      <c r="C511" s="234"/>
      <c r="D511" s="235" t="s">
        <v>153</v>
      </c>
      <c r="E511" s="236" t="s">
        <v>19</v>
      </c>
      <c r="F511" s="237" t="s">
        <v>6428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153</v>
      </c>
      <c r="AU511" s="243" t="s">
        <v>79</v>
      </c>
      <c r="AV511" s="13" t="s">
        <v>77</v>
      </c>
      <c r="AW511" s="13" t="s">
        <v>31</v>
      </c>
      <c r="AX511" s="13" t="s">
        <v>69</v>
      </c>
      <c r="AY511" s="243" t="s">
        <v>142</v>
      </c>
    </row>
    <row r="512" s="14" customFormat="1">
      <c r="A512" s="14"/>
      <c r="B512" s="244"/>
      <c r="C512" s="245"/>
      <c r="D512" s="235" t="s">
        <v>153</v>
      </c>
      <c r="E512" s="246" t="s">
        <v>19</v>
      </c>
      <c r="F512" s="247" t="s">
        <v>6429</v>
      </c>
      <c r="G512" s="245"/>
      <c r="H512" s="248">
        <v>48.140000000000001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153</v>
      </c>
      <c r="AU512" s="254" t="s">
        <v>79</v>
      </c>
      <c r="AV512" s="14" t="s">
        <v>79</v>
      </c>
      <c r="AW512" s="14" t="s">
        <v>31</v>
      </c>
      <c r="AX512" s="14" t="s">
        <v>69</v>
      </c>
      <c r="AY512" s="254" t="s">
        <v>142</v>
      </c>
    </row>
    <row r="513" s="14" customFormat="1">
      <c r="A513" s="14"/>
      <c r="B513" s="244"/>
      <c r="C513" s="245"/>
      <c r="D513" s="235" t="s">
        <v>153</v>
      </c>
      <c r="E513" s="246" t="s">
        <v>19</v>
      </c>
      <c r="F513" s="247" t="s">
        <v>489</v>
      </c>
      <c r="G513" s="245"/>
      <c r="H513" s="248">
        <v>-1.7729999999999999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153</v>
      </c>
      <c r="AU513" s="254" t="s">
        <v>79</v>
      </c>
      <c r="AV513" s="14" t="s">
        <v>79</v>
      </c>
      <c r="AW513" s="14" t="s">
        <v>31</v>
      </c>
      <c r="AX513" s="14" t="s">
        <v>69</v>
      </c>
      <c r="AY513" s="254" t="s">
        <v>142</v>
      </c>
    </row>
    <row r="514" s="14" customFormat="1">
      <c r="A514" s="14"/>
      <c r="B514" s="244"/>
      <c r="C514" s="245"/>
      <c r="D514" s="235" t="s">
        <v>153</v>
      </c>
      <c r="E514" s="246" t="s">
        <v>19</v>
      </c>
      <c r="F514" s="247" t="s">
        <v>2354</v>
      </c>
      <c r="G514" s="245"/>
      <c r="H514" s="248">
        <v>-2.25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153</v>
      </c>
      <c r="AU514" s="254" t="s">
        <v>79</v>
      </c>
      <c r="AV514" s="14" t="s">
        <v>79</v>
      </c>
      <c r="AW514" s="14" t="s">
        <v>31</v>
      </c>
      <c r="AX514" s="14" t="s">
        <v>69</v>
      </c>
      <c r="AY514" s="254" t="s">
        <v>142</v>
      </c>
    </row>
    <row r="515" s="14" customFormat="1">
      <c r="A515" s="14"/>
      <c r="B515" s="244"/>
      <c r="C515" s="245"/>
      <c r="D515" s="235" t="s">
        <v>153</v>
      </c>
      <c r="E515" s="246" t="s">
        <v>19</v>
      </c>
      <c r="F515" s="247" t="s">
        <v>6427</v>
      </c>
      <c r="G515" s="245"/>
      <c r="H515" s="248">
        <v>3.2400000000000002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153</v>
      </c>
      <c r="AU515" s="254" t="s">
        <v>79</v>
      </c>
      <c r="AV515" s="14" t="s">
        <v>79</v>
      </c>
      <c r="AW515" s="14" t="s">
        <v>31</v>
      </c>
      <c r="AX515" s="14" t="s">
        <v>69</v>
      </c>
      <c r="AY515" s="254" t="s">
        <v>142</v>
      </c>
    </row>
    <row r="516" s="13" customFormat="1">
      <c r="A516" s="13"/>
      <c r="B516" s="233"/>
      <c r="C516" s="234"/>
      <c r="D516" s="235" t="s">
        <v>153</v>
      </c>
      <c r="E516" s="236" t="s">
        <v>19</v>
      </c>
      <c r="F516" s="237" t="s">
        <v>6430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153</v>
      </c>
      <c r="AU516" s="243" t="s">
        <v>79</v>
      </c>
      <c r="AV516" s="13" t="s">
        <v>77</v>
      </c>
      <c r="AW516" s="13" t="s">
        <v>31</v>
      </c>
      <c r="AX516" s="13" t="s">
        <v>69</v>
      </c>
      <c r="AY516" s="243" t="s">
        <v>142</v>
      </c>
    </row>
    <row r="517" s="14" customFormat="1">
      <c r="A517" s="14"/>
      <c r="B517" s="244"/>
      <c r="C517" s="245"/>
      <c r="D517" s="235" t="s">
        <v>153</v>
      </c>
      <c r="E517" s="246" t="s">
        <v>19</v>
      </c>
      <c r="F517" s="247" t="s">
        <v>6431</v>
      </c>
      <c r="G517" s="245"/>
      <c r="H517" s="248">
        <v>60.088000000000001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153</v>
      </c>
      <c r="AU517" s="254" t="s">
        <v>79</v>
      </c>
      <c r="AV517" s="14" t="s">
        <v>79</v>
      </c>
      <c r="AW517" s="14" t="s">
        <v>31</v>
      </c>
      <c r="AX517" s="14" t="s">
        <v>69</v>
      </c>
      <c r="AY517" s="254" t="s">
        <v>142</v>
      </c>
    </row>
    <row r="518" s="14" customFormat="1">
      <c r="A518" s="14"/>
      <c r="B518" s="244"/>
      <c r="C518" s="245"/>
      <c r="D518" s="235" t="s">
        <v>153</v>
      </c>
      <c r="E518" s="246" t="s">
        <v>19</v>
      </c>
      <c r="F518" s="247" t="s">
        <v>6432</v>
      </c>
      <c r="G518" s="245"/>
      <c r="H518" s="248">
        <v>-8.8650000000000002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153</v>
      </c>
      <c r="AU518" s="254" t="s">
        <v>79</v>
      </c>
      <c r="AV518" s="14" t="s">
        <v>79</v>
      </c>
      <c r="AW518" s="14" t="s">
        <v>31</v>
      </c>
      <c r="AX518" s="14" t="s">
        <v>69</v>
      </c>
      <c r="AY518" s="254" t="s">
        <v>142</v>
      </c>
    </row>
    <row r="519" s="14" customFormat="1">
      <c r="A519" s="14"/>
      <c r="B519" s="244"/>
      <c r="C519" s="245"/>
      <c r="D519" s="235" t="s">
        <v>153</v>
      </c>
      <c r="E519" s="246" t="s">
        <v>19</v>
      </c>
      <c r="F519" s="247" t="s">
        <v>537</v>
      </c>
      <c r="G519" s="245"/>
      <c r="H519" s="248">
        <v>-1.379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153</v>
      </c>
      <c r="AU519" s="254" t="s">
        <v>79</v>
      </c>
      <c r="AV519" s="14" t="s">
        <v>79</v>
      </c>
      <c r="AW519" s="14" t="s">
        <v>31</v>
      </c>
      <c r="AX519" s="14" t="s">
        <v>69</v>
      </c>
      <c r="AY519" s="254" t="s">
        <v>142</v>
      </c>
    </row>
    <row r="520" s="14" customFormat="1">
      <c r="A520" s="14"/>
      <c r="B520" s="244"/>
      <c r="C520" s="245"/>
      <c r="D520" s="235" t="s">
        <v>153</v>
      </c>
      <c r="E520" s="246" t="s">
        <v>19</v>
      </c>
      <c r="F520" s="247" t="s">
        <v>2339</v>
      </c>
      <c r="G520" s="245"/>
      <c r="H520" s="248">
        <v>-3.48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153</v>
      </c>
      <c r="AU520" s="254" t="s">
        <v>79</v>
      </c>
      <c r="AV520" s="14" t="s">
        <v>79</v>
      </c>
      <c r="AW520" s="14" t="s">
        <v>31</v>
      </c>
      <c r="AX520" s="14" t="s">
        <v>69</v>
      </c>
      <c r="AY520" s="254" t="s">
        <v>142</v>
      </c>
    </row>
    <row r="521" s="13" customFormat="1">
      <c r="A521" s="13"/>
      <c r="B521" s="233"/>
      <c r="C521" s="234"/>
      <c r="D521" s="235" t="s">
        <v>153</v>
      </c>
      <c r="E521" s="236" t="s">
        <v>19</v>
      </c>
      <c r="F521" s="237" t="s">
        <v>6433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153</v>
      </c>
      <c r="AU521" s="243" t="s">
        <v>79</v>
      </c>
      <c r="AV521" s="13" t="s">
        <v>77</v>
      </c>
      <c r="AW521" s="13" t="s">
        <v>31</v>
      </c>
      <c r="AX521" s="13" t="s">
        <v>69</v>
      </c>
      <c r="AY521" s="243" t="s">
        <v>142</v>
      </c>
    </row>
    <row r="522" s="14" customFormat="1">
      <c r="A522" s="14"/>
      <c r="B522" s="244"/>
      <c r="C522" s="245"/>
      <c r="D522" s="235" t="s">
        <v>153</v>
      </c>
      <c r="E522" s="246" t="s">
        <v>19</v>
      </c>
      <c r="F522" s="247" t="s">
        <v>6434</v>
      </c>
      <c r="G522" s="245"/>
      <c r="H522" s="248">
        <v>29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153</v>
      </c>
      <c r="AU522" s="254" t="s">
        <v>79</v>
      </c>
      <c r="AV522" s="14" t="s">
        <v>79</v>
      </c>
      <c r="AW522" s="14" t="s">
        <v>31</v>
      </c>
      <c r="AX522" s="14" t="s">
        <v>69</v>
      </c>
      <c r="AY522" s="254" t="s">
        <v>142</v>
      </c>
    </row>
    <row r="523" s="14" customFormat="1">
      <c r="A523" s="14"/>
      <c r="B523" s="244"/>
      <c r="C523" s="245"/>
      <c r="D523" s="235" t="s">
        <v>153</v>
      </c>
      <c r="E523" s="246" t="s">
        <v>19</v>
      </c>
      <c r="F523" s="247" t="s">
        <v>489</v>
      </c>
      <c r="G523" s="245"/>
      <c r="H523" s="248">
        <v>-1.7729999999999999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153</v>
      </c>
      <c r="AU523" s="254" t="s">
        <v>79</v>
      </c>
      <c r="AV523" s="14" t="s">
        <v>79</v>
      </c>
      <c r="AW523" s="14" t="s">
        <v>31</v>
      </c>
      <c r="AX523" s="14" t="s">
        <v>69</v>
      </c>
      <c r="AY523" s="254" t="s">
        <v>142</v>
      </c>
    </row>
    <row r="524" s="14" customFormat="1">
      <c r="A524" s="14"/>
      <c r="B524" s="244"/>
      <c r="C524" s="245"/>
      <c r="D524" s="235" t="s">
        <v>153</v>
      </c>
      <c r="E524" s="246" t="s">
        <v>19</v>
      </c>
      <c r="F524" s="247" t="s">
        <v>2339</v>
      </c>
      <c r="G524" s="245"/>
      <c r="H524" s="248">
        <v>-3.48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153</v>
      </c>
      <c r="AU524" s="254" t="s">
        <v>79</v>
      </c>
      <c r="AV524" s="14" t="s">
        <v>79</v>
      </c>
      <c r="AW524" s="14" t="s">
        <v>31</v>
      </c>
      <c r="AX524" s="14" t="s">
        <v>69</v>
      </c>
      <c r="AY524" s="254" t="s">
        <v>142</v>
      </c>
    </row>
    <row r="525" s="14" customFormat="1">
      <c r="A525" s="14"/>
      <c r="B525" s="244"/>
      <c r="C525" s="245"/>
      <c r="D525" s="235" t="s">
        <v>153</v>
      </c>
      <c r="E525" s="246" t="s">
        <v>19</v>
      </c>
      <c r="F525" s="247" t="s">
        <v>6435</v>
      </c>
      <c r="G525" s="245"/>
      <c r="H525" s="248">
        <v>2.4700000000000002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153</v>
      </c>
      <c r="AU525" s="254" t="s">
        <v>79</v>
      </c>
      <c r="AV525" s="14" t="s">
        <v>79</v>
      </c>
      <c r="AW525" s="14" t="s">
        <v>31</v>
      </c>
      <c r="AX525" s="14" t="s">
        <v>69</v>
      </c>
      <c r="AY525" s="254" t="s">
        <v>142</v>
      </c>
    </row>
    <row r="526" s="13" customFormat="1">
      <c r="A526" s="13"/>
      <c r="B526" s="233"/>
      <c r="C526" s="234"/>
      <c r="D526" s="235" t="s">
        <v>153</v>
      </c>
      <c r="E526" s="236" t="s">
        <v>19</v>
      </c>
      <c r="F526" s="237" t="s">
        <v>6436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153</v>
      </c>
      <c r="AU526" s="243" t="s">
        <v>79</v>
      </c>
      <c r="AV526" s="13" t="s">
        <v>77</v>
      </c>
      <c r="AW526" s="13" t="s">
        <v>31</v>
      </c>
      <c r="AX526" s="13" t="s">
        <v>69</v>
      </c>
      <c r="AY526" s="243" t="s">
        <v>142</v>
      </c>
    </row>
    <row r="527" s="14" customFormat="1">
      <c r="A527" s="14"/>
      <c r="B527" s="244"/>
      <c r="C527" s="245"/>
      <c r="D527" s="235" t="s">
        <v>153</v>
      </c>
      <c r="E527" s="246" t="s">
        <v>19</v>
      </c>
      <c r="F527" s="247" t="s">
        <v>6437</v>
      </c>
      <c r="G527" s="245"/>
      <c r="H527" s="248">
        <v>40.310000000000002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153</v>
      </c>
      <c r="AU527" s="254" t="s">
        <v>79</v>
      </c>
      <c r="AV527" s="14" t="s">
        <v>79</v>
      </c>
      <c r="AW527" s="14" t="s">
        <v>31</v>
      </c>
      <c r="AX527" s="14" t="s">
        <v>69</v>
      </c>
      <c r="AY527" s="254" t="s">
        <v>142</v>
      </c>
    </row>
    <row r="528" s="14" customFormat="1">
      <c r="A528" s="14"/>
      <c r="B528" s="244"/>
      <c r="C528" s="245"/>
      <c r="D528" s="235" t="s">
        <v>153</v>
      </c>
      <c r="E528" s="246" t="s">
        <v>19</v>
      </c>
      <c r="F528" s="247" t="s">
        <v>489</v>
      </c>
      <c r="G528" s="245"/>
      <c r="H528" s="248">
        <v>-1.7729999999999999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153</v>
      </c>
      <c r="AU528" s="254" t="s">
        <v>79</v>
      </c>
      <c r="AV528" s="14" t="s">
        <v>79</v>
      </c>
      <c r="AW528" s="14" t="s">
        <v>31</v>
      </c>
      <c r="AX528" s="14" t="s">
        <v>69</v>
      </c>
      <c r="AY528" s="254" t="s">
        <v>142</v>
      </c>
    </row>
    <row r="529" s="14" customFormat="1">
      <c r="A529" s="14"/>
      <c r="B529" s="244"/>
      <c r="C529" s="245"/>
      <c r="D529" s="235" t="s">
        <v>153</v>
      </c>
      <c r="E529" s="246" t="s">
        <v>19</v>
      </c>
      <c r="F529" s="247" t="s">
        <v>6438</v>
      </c>
      <c r="G529" s="245"/>
      <c r="H529" s="248">
        <v>-0.78000000000000003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153</v>
      </c>
      <c r="AU529" s="254" t="s">
        <v>79</v>
      </c>
      <c r="AV529" s="14" t="s">
        <v>79</v>
      </c>
      <c r="AW529" s="14" t="s">
        <v>31</v>
      </c>
      <c r="AX529" s="14" t="s">
        <v>69</v>
      </c>
      <c r="AY529" s="254" t="s">
        <v>142</v>
      </c>
    </row>
    <row r="530" s="14" customFormat="1">
      <c r="A530" s="14"/>
      <c r="B530" s="244"/>
      <c r="C530" s="245"/>
      <c r="D530" s="235" t="s">
        <v>153</v>
      </c>
      <c r="E530" s="246" t="s">
        <v>19</v>
      </c>
      <c r="F530" s="247" t="s">
        <v>6439</v>
      </c>
      <c r="G530" s="245"/>
      <c r="H530" s="248">
        <v>-0.71999999999999997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153</v>
      </c>
      <c r="AU530" s="254" t="s">
        <v>79</v>
      </c>
      <c r="AV530" s="14" t="s">
        <v>79</v>
      </c>
      <c r="AW530" s="14" t="s">
        <v>31</v>
      </c>
      <c r="AX530" s="14" t="s">
        <v>69</v>
      </c>
      <c r="AY530" s="254" t="s">
        <v>142</v>
      </c>
    </row>
    <row r="531" s="14" customFormat="1">
      <c r="A531" s="14"/>
      <c r="B531" s="244"/>
      <c r="C531" s="245"/>
      <c r="D531" s="235" t="s">
        <v>153</v>
      </c>
      <c r="E531" s="246" t="s">
        <v>19</v>
      </c>
      <c r="F531" s="247" t="s">
        <v>496</v>
      </c>
      <c r="G531" s="245"/>
      <c r="H531" s="248">
        <v>-1.5760000000000001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153</v>
      </c>
      <c r="AU531" s="254" t="s">
        <v>79</v>
      </c>
      <c r="AV531" s="14" t="s">
        <v>79</v>
      </c>
      <c r="AW531" s="14" t="s">
        <v>31</v>
      </c>
      <c r="AX531" s="14" t="s">
        <v>69</v>
      </c>
      <c r="AY531" s="254" t="s">
        <v>142</v>
      </c>
    </row>
    <row r="532" s="14" customFormat="1">
      <c r="A532" s="14"/>
      <c r="B532" s="244"/>
      <c r="C532" s="245"/>
      <c r="D532" s="235" t="s">
        <v>153</v>
      </c>
      <c r="E532" s="246" t="s">
        <v>19</v>
      </c>
      <c r="F532" s="247" t="s">
        <v>6440</v>
      </c>
      <c r="G532" s="245"/>
      <c r="H532" s="248">
        <v>1.26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153</v>
      </c>
      <c r="AU532" s="254" t="s">
        <v>79</v>
      </c>
      <c r="AV532" s="14" t="s">
        <v>79</v>
      </c>
      <c r="AW532" s="14" t="s">
        <v>31</v>
      </c>
      <c r="AX532" s="14" t="s">
        <v>69</v>
      </c>
      <c r="AY532" s="254" t="s">
        <v>142</v>
      </c>
    </row>
    <row r="533" s="14" customFormat="1">
      <c r="A533" s="14"/>
      <c r="B533" s="244"/>
      <c r="C533" s="245"/>
      <c r="D533" s="235" t="s">
        <v>153</v>
      </c>
      <c r="E533" s="246" t="s">
        <v>19</v>
      </c>
      <c r="F533" s="247" t="s">
        <v>6441</v>
      </c>
      <c r="G533" s="245"/>
      <c r="H533" s="248">
        <v>1.3300000000000001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153</v>
      </c>
      <c r="AU533" s="254" t="s">
        <v>79</v>
      </c>
      <c r="AV533" s="14" t="s">
        <v>79</v>
      </c>
      <c r="AW533" s="14" t="s">
        <v>31</v>
      </c>
      <c r="AX533" s="14" t="s">
        <v>69</v>
      </c>
      <c r="AY533" s="254" t="s">
        <v>142</v>
      </c>
    </row>
    <row r="534" s="13" customFormat="1">
      <c r="A534" s="13"/>
      <c r="B534" s="233"/>
      <c r="C534" s="234"/>
      <c r="D534" s="235" t="s">
        <v>153</v>
      </c>
      <c r="E534" s="236" t="s">
        <v>19</v>
      </c>
      <c r="F534" s="237" t="s">
        <v>6442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153</v>
      </c>
      <c r="AU534" s="243" t="s">
        <v>79</v>
      </c>
      <c r="AV534" s="13" t="s">
        <v>77</v>
      </c>
      <c r="AW534" s="13" t="s">
        <v>31</v>
      </c>
      <c r="AX534" s="13" t="s">
        <v>69</v>
      </c>
      <c r="AY534" s="243" t="s">
        <v>142</v>
      </c>
    </row>
    <row r="535" s="14" customFormat="1">
      <c r="A535" s="14"/>
      <c r="B535" s="244"/>
      <c r="C535" s="245"/>
      <c r="D535" s="235" t="s">
        <v>153</v>
      </c>
      <c r="E535" s="246" t="s">
        <v>19</v>
      </c>
      <c r="F535" s="247" t="s">
        <v>6443</v>
      </c>
      <c r="G535" s="245"/>
      <c r="H535" s="248">
        <v>28.678000000000001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153</v>
      </c>
      <c r="AU535" s="254" t="s">
        <v>79</v>
      </c>
      <c r="AV535" s="14" t="s">
        <v>79</v>
      </c>
      <c r="AW535" s="14" t="s">
        <v>31</v>
      </c>
      <c r="AX535" s="14" t="s">
        <v>69</v>
      </c>
      <c r="AY535" s="254" t="s">
        <v>142</v>
      </c>
    </row>
    <row r="536" s="14" customFormat="1">
      <c r="A536" s="14"/>
      <c r="B536" s="244"/>
      <c r="C536" s="245"/>
      <c r="D536" s="235" t="s">
        <v>153</v>
      </c>
      <c r="E536" s="246" t="s">
        <v>19</v>
      </c>
      <c r="F536" s="247" t="s">
        <v>496</v>
      </c>
      <c r="G536" s="245"/>
      <c r="H536" s="248">
        <v>-1.5760000000000001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153</v>
      </c>
      <c r="AU536" s="254" t="s">
        <v>79</v>
      </c>
      <c r="AV536" s="14" t="s">
        <v>79</v>
      </c>
      <c r="AW536" s="14" t="s">
        <v>31</v>
      </c>
      <c r="AX536" s="14" t="s">
        <v>69</v>
      </c>
      <c r="AY536" s="254" t="s">
        <v>142</v>
      </c>
    </row>
    <row r="537" s="14" customFormat="1">
      <c r="A537" s="14"/>
      <c r="B537" s="244"/>
      <c r="C537" s="245"/>
      <c r="D537" s="235" t="s">
        <v>153</v>
      </c>
      <c r="E537" s="246" t="s">
        <v>19</v>
      </c>
      <c r="F537" s="247" t="s">
        <v>6439</v>
      </c>
      <c r="G537" s="245"/>
      <c r="H537" s="248">
        <v>-0.71999999999999997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153</v>
      </c>
      <c r="AU537" s="254" t="s">
        <v>79</v>
      </c>
      <c r="AV537" s="14" t="s">
        <v>79</v>
      </c>
      <c r="AW537" s="14" t="s">
        <v>31</v>
      </c>
      <c r="AX537" s="14" t="s">
        <v>69</v>
      </c>
      <c r="AY537" s="254" t="s">
        <v>142</v>
      </c>
    </row>
    <row r="538" s="14" customFormat="1">
      <c r="A538" s="14"/>
      <c r="B538" s="244"/>
      <c r="C538" s="245"/>
      <c r="D538" s="235" t="s">
        <v>153</v>
      </c>
      <c r="E538" s="246" t="s">
        <v>19</v>
      </c>
      <c r="F538" s="247" t="s">
        <v>6440</v>
      </c>
      <c r="G538" s="245"/>
      <c r="H538" s="248">
        <v>1.26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153</v>
      </c>
      <c r="AU538" s="254" t="s">
        <v>79</v>
      </c>
      <c r="AV538" s="14" t="s">
        <v>79</v>
      </c>
      <c r="AW538" s="14" t="s">
        <v>31</v>
      </c>
      <c r="AX538" s="14" t="s">
        <v>69</v>
      </c>
      <c r="AY538" s="254" t="s">
        <v>142</v>
      </c>
    </row>
    <row r="539" s="13" customFormat="1">
      <c r="A539" s="13"/>
      <c r="B539" s="233"/>
      <c r="C539" s="234"/>
      <c r="D539" s="235" t="s">
        <v>153</v>
      </c>
      <c r="E539" s="236" t="s">
        <v>19</v>
      </c>
      <c r="F539" s="237" t="s">
        <v>6444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153</v>
      </c>
      <c r="AU539" s="243" t="s">
        <v>79</v>
      </c>
      <c r="AV539" s="13" t="s">
        <v>77</v>
      </c>
      <c r="AW539" s="13" t="s">
        <v>31</v>
      </c>
      <c r="AX539" s="13" t="s">
        <v>69</v>
      </c>
      <c r="AY539" s="243" t="s">
        <v>142</v>
      </c>
    </row>
    <row r="540" s="14" customFormat="1">
      <c r="A540" s="14"/>
      <c r="B540" s="244"/>
      <c r="C540" s="245"/>
      <c r="D540" s="235" t="s">
        <v>153</v>
      </c>
      <c r="E540" s="246" t="s">
        <v>19</v>
      </c>
      <c r="F540" s="247" t="s">
        <v>6445</v>
      </c>
      <c r="G540" s="245"/>
      <c r="H540" s="248">
        <v>25.577999999999999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153</v>
      </c>
      <c r="AU540" s="254" t="s">
        <v>79</v>
      </c>
      <c r="AV540" s="14" t="s">
        <v>79</v>
      </c>
      <c r="AW540" s="14" t="s">
        <v>31</v>
      </c>
      <c r="AX540" s="14" t="s">
        <v>69</v>
      </c>
      <c r="AY540" s="254" t="s">
        <v>142</v>
      </c>
    </row>
    <row r="541" s="14" customFormat="1">
      <c r="A541" s="14"/>
      <c r="B541" s="244"/>
      <c r="C541" s="245"/>
      <c r="D541" s="235" t="s">
        <v>153</v>
      </c>
      <c r="E541" s="246" t="s">
        <v>19</v>
      </c>
      <c r="F541" s="247" t="s">
        <v>2072</v>
      </c>
      <c r="G541" s="245"/>
      <c r="H541" s="248">
        <v>-2.758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153</v>
      </c>
      <c r="AU541" s="254" t="s">
        <v>79</v>
      </c>
      <c r="AV541" s="14" t="s">
        <v>79</v>
      </c>
      <c r="AW541" s="14" t="s">
        <v>31</v>
      </c>
      <c r="AX541" s="14" t="s">
        <v>69</v>
      </c>
      <c r="AY541" s="254" t="s">
        <v>142</v>
      </c>
    </row>
    <row r="542" s="14" customFormat="1">
      <c r="A542" s="14"/>
      <c r="B542" s="244"/>
      <c r="C542" s="245"/>
      <c r="D542" s="235" t="s">
        <v>153</v>
      </c>
      <c r="E542" s="246" t="s">
        <v>19</v>
      </c>
      <c r="F542" s="247" t="s">
        <v>496</v>
      </c>
      <c r="G542" s="245"/>
      <c r="H542" s="248">
        <v>-1.5760000000000001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153</v>
      </c>
      <c r="AU542" s="254" t="s">
        <v>79</v>
      </c>
      <c r="AV542" s="14" t="s">
        <v>79</v>
      </c>
      <c r="AW542" s="14" t="s">
        <v>31</v>
      </c>
      <c r="AX542" s="14" t="s">
        <v>69</v>
      </c>
      <c r="AY542" s="254" t="s">
        <v>142</v>
      </c>
    </row>
    <row r="543" s="13" customFormat="1">
      <c r="A543" s="13"/>
      <c r="B543" s="233"/>
      <c r="C543" s="234"/>
      <c r="D543" s="235" t="s">
        <v>153</v>
      </c>
      <c r="E543" s="236" t="s">
        <v>19</v>
      </c>
      <c r="F543" s="237" t="s">
        <v>6446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153</v>
      </c>
      <c r="AU543" s="243" t="s">
        <v>79</v>
      </c>
      <c r="AV543" s="13" t="s">
        <v>77</v>
      </c>
      <c r="AW543" s="13" t="s">
        <v>31</v>
      </c>
      <c r="AX543" s="13" t="s">
        <v>69</v>
      </c>
      <c r="AY543" s="243" t="s">
        <v>142</v>
      </c>
    </row>
    <row r="544" s="14" customFormat="1">
      <c r="A544" s="14"/>
      <c r="B544" s="244"/>
      <c r="C544" s="245"/>
      <c r="D544" s="235" t="s">
        <v>153</v>
      </c>
      <c r="E544" s="246" t="s">
        <v>19</v>
      </c>
      <c r="F544" s="247" t="s">
        <v>6447</v>
      </c>
      <c r="G544" s="245"/>
      <c r="H544" s="248">
        <v>48.256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153</v>
      </c>
      <c r="AU544" s="254" t="s">
        <v>79</v>
      </c>
      <c r="AV544" s="14" t="s">
        <v>79</v>
      </c>
      <c r="AW544" s="14" t="s">
        <v>31</v>
      </c>
      <c r="AX544" s="14" t="s">
        <v>69</v>
      </c>
      <c r="AY544" s="254" t="s">
        <v>142</v>
      </c>
    </row>
    <row r="545" s="14" customFormat="1">
      <c r="A545" s="14"/>
      <c r="B545" s="244"/>
      <c r="C545" s="245"/>
      <c r="D545" s="235" t="s">
        <v>153</v>
      </c>
      <c r="E545" s="246" t="s">
        <v>19</v>
      </c>
      <c r="F545" s="247" t="s">
        <v>1911</v>
      </c>
      <c r="G545" s="245"/>
      <c r="H545" s="248">
        <v>-3.5459999999999998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153</v>
      </c>
      <c r="AU545" s="254" t="s">
        <v>79</v>
      </c>
      <c r="AV545" s="14" t="s">
        <v>79</v>
      </c>
      <c r="AW545" s="14" t="s">
        <v>31</v>
      </c>
      <c r="AX545" s="14" t="s">
        <v>69</v>
      </c>
      <c r="AY545" s="254" t="s">
        <v>142</v>
      </c>
    </row>
    <row r="546" s="14" customFormat="1">
      <c r="A546" s="14"/>
      <c r="B546" s="244"/>
      <c r="C546" s="245"/>
      <c r="D546" s="235" t="s">
        <v>153</v>
      </c>
      <c r="E546" s="246" t="s">
        <v>19</v>
      </c>
      <c r="F546" s="247" t="s">
        <v>2354</v>
      </c>
      <c r="G546" s="245"/>
      <c r="H546" s="248">
        <v>-2.25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153</v>
      </c>
      <c r="AU546" s="254" t="s">
        <v>79</v>
      </c>
      <c r="AV546" s="14" t="s">
        <v>79</v>
      </c>
      <c r="AW546" s="14" t="s">
        <v>31</v>
      </c>
      <c r="AX546" s="14" t="s">
        <v>69</v>
      </c>
      <c r="AY546" s="254" t="s">
        <v>142</v>
      </c>
    </row>
    <row r="547" s="14" customFormat="1">
      <c r="A547" s="14"/>
      <c r="B547" s="244"/>
      <c r="C547" s="245"/>
      <c r="D547" s="235" t="s">
        <v>153</v>
      </c>
      <c r="E547" s="246" t="s">
        <v>19</v>
      </c>
      <c r="F547" s="247" t="s">
        <v>6435</v>
      </c>
      <c r="G547" s="245"/>
      <c r="H547" s="248">
        <v>2.4700000000000002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153</v>
      </c>
      <c r="AU547" s="254" t="s">
        <v>79</v>
      </c>
      <c r="AV547" s="14" t="s">
        <v>79</v>
      </c>
      <c r="AW547" s="14" t="s">
        <v>31</v>
      </c>
      <c r="AX547" s="14" t="s">
        <v>69</v>
      </c>
      <c r="AY547" s="254" t="s">
        <v>142</v>
      </c>
    </row>
    <row r="548" s="14" customFormat="1">
      <c r="A548" s="14"/>
      <c r="B548" s="244"/>
      <c r="C548" s="245"/>
      <c r="D548" s="235" t="s">
        <v>153</v>
      </c>
      <c r="E548" s="246" t="s">
        <v>19</v>
      </c>
      <c r="F548" s="247" t="s">
        <v>6448</v>
      </c>
      <c r="G548" s="245"/>
      <c r="H548" s="248">
        <v>3.2999999999999998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153</v>
      </c>
      <c r="AU548" s="254" t="s">
        <v>79</v>
      </c>
      <c r="AV548" s="14" t="s">
        <v>79</v>
      </c>
      <c r="AW548" s="14" t="s">
        <v>31</v>
      </c>
      <c r="AX548" s="14" t="s">
        <v>69</v>
      </c>
      <c r="AY548" s="254" t="s">
        <v>142</v>
      </c>
    </row>
    <row r="549" s="13" customFormat="1">
      <c r="A549" s="13"/>
      <c r="B549" s="233"/>
      <c r="C549" s="234"/>
      <c r="D549" s="235" t="s">
        <v>153</v>
      </c>
      <c r="E549" s="236" t="s">
        <v>19</v>
      </c>
      <c r="F549" s="237" t="s">
        <v>6449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153</v>
      </c>
      <c r="AU549" s="243" t="s">
        <v>79</v>
      </c>
      <c r="AV549" s="13" t="s">
        <v>77</v>
      </c>
      <c r="AW549" s="13" t="s">
        <v>31</v>
      </c>
      <c r="AX549" s="13" t="s">
        <v>69</v>
      </c>
      <c r="AY549" s="243" t="s">
        <v>142</v>
      </c>
    </row>
    <row r="550" s="14" customFormat="1">
      <c r="A550" s="14"/>
      <c r="B550" s="244"/>
      <c r="C550" s="245"/>
      <c r="D550" s="235" t="s">
        <v>153</v>
      </c>
      <c r="E550" s="246" t="s">
        <v>19</v>
      </c>
      <c r="F550" s="247" t="s">
        <v>6450</v>
      </c>
      <c r="G550" s="245"/>
      <c r="H550" s="248">
        <v>37.351999999999997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153</v>
      </c>
      <c r="AU550" s="254" t="s">
        <v>79</v>
      </c>
      <c r="AV550" s="14" t="s">
        <v>79</v>
      </c>
      <c r="AW550" s="14" t="s">
        <v>31</v>
      </c>
      <c r="AX550" s="14" t="s">
        <v>69</v>
      </c>
      <c r="AY550" s="254" t="s">
        <v>142</v>
      </c>
    </row>
    <row r="551" s="14" customFormat="1">
      <c r="A551" s="14"/>
      <c r="B551" s="244"/>
      <c r="C551" s="245"/>
      <c r="D551" s="235" t="s">
        <v>153</v>
      </c>
      <c r="E551" s="246" t="s">
        <v>19</v>
      </c>
      <c r="F551" s="247" t="s">
        <v>489</v>
      </c>
      <c r="G551" s="245"/>
      <c r="H551" s="248">
        <v>-1.7729999999999999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153</v>
      </c>
      <c r="AU551" s="254" t="s">
        <v>79</v>
      </c>
      <c r="AV551" s="14" t="s">
        <v>79</v>
      </c>
      <c r="AW551" s="14" t="s">
        <v>31</v>
      </c>
      <c r="AX551" s="14" t="s">
        <v>69</v>
      </c>
      <c r="AY551" s="254" t="s">
        <v>142</v>
      </c>
    </row>
    <row r="552" s="14" customFormat="1">
      <c r="A552" s="14"/>
      <c r="B552" s="244"/>
      <c r="C552" s="245"/>
      <c r="D552" s="235" t="s">
        <v>153</v>
      </c>
      <c r="E552" s="246" t="s">
        <v>19</v>
      </c>
      <c r="F552" s="247" t="s">
        <v>2354</v>
      </c>
      <c r="G552" s="245"/>
      <c r="H552" s="248">
        <v>-2.25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153</v>
      </c>
      <c r="AU552" s="254" t="s">
        <v>79</v>
      </c>
      <c r="AV552" s="14" t="s">
        <v>79</v>
      </c>
      <c r="AW552" s="14" t="s">
        <v>31</v>
      </c>
      <c r="AX552" s="14" t="s">
        <v>69</v>
      </c>
      <c r="AY552" s="254" t="s">
        <v>142</v>
      </c>
    </row>
    <row r="553" s="14" customFormat="1">
      <c r="A553" s="14"/>
      <c r="B553" s="244"/>
      <c r="C553" s="245"/>
      <c r="D553" s="235" t="s">
        <v>153</v>
      </c>
      <c r="E553" s="246" t="s">
        <v>19</v>
      </c>
      <c r="F553" s="247" t="s">
        <v>6448</v>
      </c>
      <c r="G553" s="245"/>
      <c r="H553" s="248">
        <v>3.2999999999999998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153</v>
      </c>
      <c r="AU553" s="254" t="s">
        <v>79</v>
      </c>
      <c r="AV553" s="14" t="s">
        <v>79</v>
      </c>
      <c r="AW553" s="14" t="s">
        <v>31</v>
      </c>
      <c r="AX553" s="14" t="s">
        <v>69</v>
      </c>
      <c r="AY553" s="254" t="s">
        <v>142</v>
      </c>
    </row>
    <row r="554" s="16" customFormat="1">
      <c r="A554" s="16"/>
      <c r="B554" s="266"/>
      <c r="C554" s="267"/>
      <c r="D554" s="235" t="s">
        <v>153</v>
      </c>
      <c r="E554" s="268" t="s">
        <v>19</v>
      </c>
      <c r="F554" s="269" t="s">
        <v>214</v>
      </c>
      <c r="G554" s="267"/>
      <c r="H554" s="270">
        <v>449.84499999999986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6" t="s">
        <v>153</v>
      </c>
      <c r="AU554" s="276" t="s">
        <v>79</v>
      </c>
      <c r="AV554" s="16" t="s">
        <v>163</v>
      </c>
      <c r="AW554" s="16" t="s">
        <v>31</v>
      </c>
      <c r="AX554" s="16" t="s">
        <v>69</v>
      </c>
      <c r="AY554" s="276" t="s">
        <v>142</v>
      </c>
    </row>
    <row r="555" s="15" customFormat="1">
      <c r="A555" s="15"/>
      <c r="B555" s="255"/>
      <c r="C555" s="256"/>
      <c r="D555" s="235" t="s">
        <v>153</v>
      </c>
      <c r="E555" s="257" t="s">
        <v>19</v>
      </c>
      <c r="F555" s="258" t="s">
        <v>158</v>
      </c>
      <c r="G555" s="256"/>
      <c r="H555" s="259">
        <v>449.84499999999986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5" t="s">
        <v>153</v>
      </c>
      <c r="AU555" s="265" t="s">
        <v>79</v>
      </c>
      <c r="AV555" s="15" t="s">
        <v>149</v>
      </c>
      <c r="AW555" s="15" t="s">
        <v>31</v>
      </c>
      <c r="AX555" s="15" t="s">
        <v>77</v>
      </c>
      <c r="AY555" s="265" t="s">
        <v>142</v>
      </c>
    </row>
    <row r="556" s="2" customFormat="1" ht="24.15" customHeight="1">
      <c r="A556" s="41"/>
      <c r="B556" s="42"/>
      <c r="C556" s="215" t="s">
        <v>2589</v>
      </c>
      <c r="D556" s="215" t="s">
        <v>144</v>
      </c>
      <c r="E556" s="216" t="s">
        <v>2381</v>
      </c>
      <c r="F556" s="217" t="s">
        <v>2382</v>
      </c>
      <c r="G556" s="218" t="s">
        <v>147</v>
      </c>
      <c r="H556" s="219">
        <v>449.84500000000003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0.02</v>
      </c>
      <c r="R556" s="224">
        <f>Q556*H556</f>
        <v>8.9969000000000001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6451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2384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13" customFormat="1">
      <c r="A558" s="13"/>
      <c r="B558" s="233"/>
      <c r="C558" s="234"/>
      <c r="D558" s="235" t="s">
        <v>153</v>
      </c>
      <c r="E558" s="236" t="s">
        <v>19</v>
      </c>
      <c r="F558" s="237" t="s">
        <v>6418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153</v>
      </c>
      <c r="AU558" s="243" t="s">
        <v>79</v>
      </c>
      <c r="AV558" s="13" t="s">
        <v>77</v>
      </c>
      <c r="AW558" s="13" t="s">
        <v>31</v>
      </c>
      <c r="AX558" s="13" t="s">
        <v>69</v>
      </c>
      <c r="AY558" s="243" t="s">
        <v>142</v>
      </c>
    </row>
    <row r="559" s="13" customFormat="1">
      <c r="A559" s="13"/>
      <c r="B559" s="233"/>
      <c r="C559" s="234"/>
      <c r="D559" s="235" t="s">
        <v>153</v>
      </c>
      <c r="E559" s="236" t="s">
        <v>19</v>
      </c>
      <c r="F559" s="237" t="s">
        <v>889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153</v>
      </c>
      <c r="AU559" s="243" t="s">
        <v>79</v>
      </c>
      <c r="AV559" s="13" t="s">
        <v>77</v>
      </c>
      <c r="AW559" s="13" t="s">
        <v>31</v>
      </c>
      <c r="AX559" s="13" t="s">
        <v>69</v>
      </c>
      <c r="AY559" s="243" t="s">
        <v>142</v>
      </c>
    </row>
    <row r="560" s="14" customFormat="1">
      <c r="A560" s="14"/>
      <c r="B560" s="244"/>
      <c r="C560" s="245"/>
      <c r="D560" s="235" t="s">
        <v>153</v>
      </c>
      <c r="E560" s="246" t="s">
        <v>19</v>
      </c>
      <c r="F560" s="247" t="s">
        <v>6419</v>
      </c>
      <c r="G560" s="245"/>
      <c r="H560" s="248">
        <v>45.82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153</v>
      </c>
      <c r="AU560" s="254" t="s">
        <v>79</v>
      </c>
      <c r="AV560" s="14" t="s">
        <v>79</v>
      </c>
      <c r="AW560" s="14" t="s">
        <v>31</v>
      </c>
      <c r="AX560" s="14" t="s">
        <v>69</v>
      </c>
      <c r="AY560" s="254" t="s">
        <v>142</v>
      </c>
    </row>
    <row r="561" s="14" customFormat="1">
      <c r="A561" s="14"/>
      <c r="B561" s="244"/>
      <c r="C561" s="245"/>
      <c r="D561" s="235" t="s">
        <v>153</v>
      </c>
      <c r="E561" s="246" t="s">
        <v>19</v>
      </c>
      <c r="F561" s="247" t="s">
        <v>489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153</v>
      </c>
      <c r="AU561" s="254" t="s">
        <v>79</v>
      </c>
      <c r="AV561" s="14" t="s">
        <v>79</v>
      </c>
      <c r="AW561" s="14" t="s">
        <v>31</v>
      </c>
      <c r="AX561" s="14" t="s">
        <v>69</v>
      </c>
      <c r="AY561" s="254" t="s">
        <v>142</v>
      </c>
    </row>
    <row r="562" s="14" customFormat="1">
      <c r="A562" s="14"/>
      <c r="B562" s="244"/>
      <c r="C562" s="245"/>
      <c r="D562" s="235" t="s">
        <v>153</v>
      </c>
      <c r="E562" s="246" t="s">
        <v>19</v>
      </c>
      <c r="F562" s="247" t="s">
        <v>496</v>
      </c>
      <c r="G562" s="245"/>
      <c r="H562" s="248">
        <v>-1.5760000000000001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153</v>
      </c>
      <c r="AU562" s="254" t="s">
        <v>79</v>
      </c>
      <c r="AV562" s="14" t="s">
        <v>79</v>
      </c>
      <c r="AW562" s="14" t="s">
        <v>31</v>
      </c>
      <c r="AX562" s="14" t="s">
        <v>69</v>
      </c>
      <c r="AY562" s="254" t="s">
        <v>142</v>
      </c>
    </row>
    <row r="563" s="14" customFormat="1">
      <c r="A563" s="14"/>
      <c r="B563" s="244"/>
      <c r="C563" s="245"/>
      <c r="D563" s="235" t="s">
        <v>153</v>
      </c>
      <c r="E563" s="246" t="s">
        <v>19</v>
      </c>
      <c r="F563" s="247" t="s">
        <v>2354</v>
      </c>
      <c r="G563" s="245"/>
      <c r="H563" s="248">
        <v>-2.25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153</v>
      </c>
      <c r="AU563" s="254" t="s">
        <v>79</v>
      </c>
      <c r="AV563" s="14" t="s">
        <v>79</v>
      </c>
      <c r="AW563" s="14" t="s">
        <v>31</v>
      </c>
      <c r="AX563" s="14" t="s">
        <v>69</v>
      </c>
      <c r="AY563" s="254" t="s">
        <v>142</v>
      </c>
    </row>
    <row r="564" s="14" customFormat="1">
      <c r="A564" s="14"/>
      <c r="B564" s="244"/>
      <c r="C564" s="245"/>
      <c r="D564" s="235" t="s">
        <v>153</v>
      </c>
      <c r="E564" s="246" t="s">
        <v>19</v>
      </c>
      <c r="F564" s="247" t="s">
        <v>6420</v>
      </c>
      <c r="G564" s="245"/>
      <c r="H564" s="248">
        <v>3.2400000000000002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153</v>
      </c>
      <c r="AU564" s="254" t="s">
        <v>79</v>
      </c>
      <c r="AV564" s="14" t="s">
        <v>79</v>
      </c>
      <c r="AW564" s="14" t="s">
        <v>31</v>
      </c>
      <c r="AX564" s="14" t="s">
        <v>69</v>
      </c>
      <c r="AY564" s="254" t="s">
        <v>142</v>
      </c>
    </row>
    <row r="565" s="14" customFormat="1">
      <c r="A565" s="14"/>
      <c r="B565" s="244"/>
      <c r="C565" s="245"/>
      <c r="D565" s="235" t="s">
        <v>153</v>
      </c>
      <c r="E565" s="246" t="s">
        <v>19</v>
      </c>
      <c r="F565" s="247" t="s">
        <v>6421</v>
      </c>
      <c r="G565" s="245"/>
      <c r="H565" s="248">
        <v>2.5539999999999998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153</v>
      </c>
      <c r="AU565" s="254" t="s">
        <v>79</v>
      </c>
      <c r="AV565" s="14" t="s">
        <v>79</v>
      </c>
      <c r="AW565" s="14" t="s">
        <v>31</v>
      </c>
      <c r="AX565" s="14" t="s">
        <v>69</v>
      </c>
      <c r="AY565" s="254" t="s">
        <v>142</v>
      </c>
    </row>
    <row r="566" s="13" customFormat="1">
      <c r="A566" s="13"/>
      <c r="B566" s="233"/>
      <c r="C566" s="234"/>
      <c r="D566" s="235" t="s">
        <v>153</v>
      </c>
      <c r="E566" s="236" t="s">
        <v>19</v>
      </c>
      <c r="F566" s="237" t="s">
        <v>568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153</v>
      </c>
      <c r="AU566" s="243" t="s">
        <v>79</v>
      </c>
      <c r="AV566" s="13" t="s">
        <v>77</v>
      </c>
      <c r="AW566" s="13" t="s">
        <v>31</v>
      </c>
      <c r="AX566" s="13" t="s">
        <v>69</v>
      </c>
      <c r="AY566" s="243" t="s">
        <v>142</v>
      </c>
    </row>
    <row r="567" s="14" customFormat="1">
      <c r="A567" s="14"/>
      <c r="B567" s="244"/>
      <c r="C567" s="245"/>
      <c r="D567" s="235" t="s">
        <v>153</v>
      </c>
      <c r="E567" s="246" t="s">
        <v>19</v>
      </c>
      <c r="F567" s="247" t="s">
        <v>6422</v>
      </c>
      <c r="G567" s="245"/>
      <c r="H567" s="248">
        <v>29.370999999999999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153</v>
      </c>
      <c r="AU567" s="254" t="s">
        <v>79</v>
      </c>
      <c r="AV567" s="14" t="s">
        <v>79</v>
      </c>
      <c r="AW567" s="14" t="s">
        <v>31</v>
      </c>
      <c r="AX567" s="14" t="s">
        <v>69</v>
      </c>
      <c r="AY567" s="254" t="s">
        <v>142</v>
      </c>
    </row>
    <row r="568" s="14" customFormat="1">
      <c r="A568" s="14"/>
      <c r="B568" s="244"/>
      <c r="C568" s="245"/>
      <c r="D568" s="235" t="s">
        <v>153</v>
      </c>
      <c r="E568" s="246" t="s">
        <v>19</v>
      </c>
      <c r="F568" s="247" t="s">
        <v>6352</v>
      </c>
      <c r="G568" s="245"/>
      <c r="H568" s="248">
        <v>-5.319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153</v>
      </c>
      <c r="AU568" s="254" t="s">
        <v>79</v>
      </c>
      <c r="AV568" s="14" t="s">
        <v>79</v>
      </c>
      <c r="AW568" s="14" t="s">
        <v>31</v>
      </c>
      <c r="AX568" s="14" t="s">
        <v>69</v>
      </c>
      <c r="AY568" s="254" t="s">
        <v>142</v>
      </c>
    </row>
    <row r="569" s="13" customFormat="1">
      <c r="A569" s="13"/>
      <c r="B569" s="233"/>
      <c r="C569" s="234"/>
      <c r="D569" s="235" t="s">
        <v>153</v>
      </c>
      <c r="E569" s="236" t="s">
        <v>19</v>
      </c>
      <c r="F569" s="237" t="s">
        <v>885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153</v>
      </c>
      <c r="AU569" s="243" t="s">
        <v>79</v>
      </c>
      <c r="AV569" s="13" t="s">
        <v>77</v>
      </c>
      <c r="AW569" s="13" t="s">
        <v>31</v>
      </c>
      <c r="AX569" s="13" t="s">
        <v>69</v>
      </c>
      <c r="AY569" s="243" t="s">
        <v>142</v>
      </c>
    </row>
    <row r="570" s="14" customFormat="1">
      <c r="A570" s="14"/>
      <c r="B570" s="244"/>
      <c r="C570" s="245"/>
      <c r="D570" s="235" t="s">
        <v>153</v>
      </c>
      <c r="E570" s="246" t="s">
        <v>19</v>
      </c>
      <c r="F570" s="247" t="s">
        <v>6423</v>
      </c>
      <c r="G570" s="245"/>
      <c r="H570" s="248">
        <v>48.893999999999998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153</v>
      </c>
      <c r="AU570" s="254" t="s">
        <v>79</v>
      </c>
      <c r="AV570" s="14" t="s">
        <v>79</v>
      </c>
      <c r="AW570" s="14" t="s">
        <v>31</v>
      </c>
      <c r="AX570" s="14" t="s">
        <v>69</v>
      </c>
      <c r="AY570" s="254" t="s">
        <v>142</v>
      </c>
    </row>
    <row r="571" s="14" customFormat="1">
      <c r="A571" s="14"/>
      <c r="B571" s="244"/>
      <c r="C571" s="245"/>
      <c r="D571" s="235" t="s">
        <v>153</v>
      </c>
      <c r="E571" s="246" t="s">
        <v>19</v>
      </c>
      <c r="F571" s="247" t="s">
        <v>489</v>
      </c>
      <c r="G571" s="245"/>
      <c r="H571" s="248">
        <v>-1.7729999999999999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153</v>
      </c>
      <c r="AU571" s="254" t="s">
        <v>79</v>
      </c>
      <c r="AV571" s="14" t="s">
        <v>79</v>
      </c>
      <c r="AW571" s="14" t="s">
        <v>31</v>
      </c>
      <c r="AX571" s="14" t="s">
        <v>69</v>
      </c>
      <c r="AY571" s="254" t="s">
        <v>142</v>
      </c>
    </row>
    <row r="572" s="14" customFormat="1">
      <c r="A572" s="14"/>
      <c r="B572" s="244"/>
      <c r="C572" s="245"/>
      <c r="D572" s="235" t="s">
        <v>153</v>
      </c>
      <c r="E572" s="246" t="s">
        <v>19</v>
      </c>
      <c r="F572" s="247" t="s">
        <v>2354</v>
      </c>
      <c r="G572" s="245"/>
      <c r="H572" s="248">
        <v>-2.25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153</v>
      </c>
      <c r="AU572" s="254" t="s">
        <v>79</v>
      </c>
      <c r="AV572" s="14" t="s">
        <v>79</v>
      </c>
      <c r="AW572" s="14" t="s">
        <v>31</v>
      </c>
      <c r="AX572" s="14" t="s">
        <v>69</v>
      </c>
      <c r="AY572" s="254" t="s">
        <v>142</v>
      </c>
    </row>
    <row r="573" s="14" customFormat="1">
      <c r="A573" s="14"/>
      <c r="B573" s="244"/>
      <c r="C573" s="245"/>
      <c r="D573" s="235" t="s">
        <v>153</v>
      </c>
      <c r="E573" s="246" t="s">
        <v>19</v>
      </c>
      <c r="F573" s="247" t="s">
        <v>6424</v>
      </c>
      <c r="G573" s="245"/>
      <c r="H573" s="248">
        <v>3.2400000000000002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153</v>
      </c>
      <c r="AU573" s="254" t="s">
        <v>79</v>
      </c>
      <c r="AV573" s="14" t="s">
        <v>79</v>
      </c>
      <c r="AW573" s="14" t="s">
        <v>31</v>
      </c>
      <c r="AX573" s="14" t="s">
        <v>69</v>
      </c>
      <c r="AY573" s="254" t="s">
        <v>142</v>
      </c>
    </row>
    <row r="574" s="13" customFormat="1">
      <c r="A574" s="13"/>
      <c r="B574" s="233"/>
      <c r="C574" s="234"/>
      <c r="D574" s="235" t="s">
        <v>153</v>
      </c>
      <c r="E574" s="236" t="s">
        <v>19</v>
      </c>
      <c r="F574" s="237" t="s">
        <v>6425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153</v>
      </c>
      <c r="AU574" s="243" t="s">
        <v>79</v>
      </c>
      <c r="AV574" s="13" t="s">
        <v>77</v>
      </c>
      <c r="AW574" s="13" t="s">
        <v>31</v>
      </c>
      <c r="AX574" s="13" t="s">
        <v>69</v>
      </c>
      <c r="AY574" s="243" t="s">
        <v>142</v>
      </c>
    </row>
    <row r="575" s="14" customFormat="1">
      <c r="A575" s="14"/>
      <c r="B575" s="244"/>
      <c r="C575" s="245"/>
      <c r="D575" s="235" t="s">
        <v>153</v>
      </c>
      <c r="E575" s="246" t="s">
        <v>19</v>
      </c>
      <c r="F575" s="247" t="s">
        <v>6426</v>
      </c>
      <c r="G575" s="245"/>
      <c r="H575" s="248">
        <v>40.716000000000001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153</v>
      </c>
      <c r="AU575" s="254" t="s">
        <v>79</v>
      </c>
      <c r="AV575" s="14" t="s">
        <v>79</v>
      </c>
      <c r="AW575" s="14" t="s">
        <v>31</v>
      </c>
      <c r="AX575" s="14" t="s">
        <v>69</v>
      </c>
      <c r="AY575" s="254" t="s">
        <v>142</v>
      </c>
    </row>
    <row r="576" s="14" customFormat="1">
      <c r="A576" s="14"/>
      <c r="B576" s="244"/>
      <c r="C576" s="245"/>
      <c r="D576" s="235" t="s">
        <v>153</v>
      </c>
      <c r="E576" s="246" t="s">
        <v>19</v>
      </c>
      <c r="F576" s="247" t="s">
        <v>489</v>
      </c>
      <c r="G576" s="245"/>
      <c r="H576" s="248">
        <v>-1.7729999999999999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153</v>
      </c>
      <c r="AU576" s="254" t="s">
        <v>79</v>
      </c>
      <c r="AV576" s="14" t="s">
        <v>79</v>
      </c>
      <c r="AW576" s="14" t="s">
        <v>31</v>
      </c>
      <c r="AX576" s="14" t="s">
        <v>69</v>
      </c>
      <c r="AY576" s="254" t="s">
        <v>142</v>
      </c>
    </row>
    <row r="577" s="14" customFormat="1">
      <c r="A577" s="14"/>
      <c r="B577" s="244"/>
      <c r="C577" s="245"/>
      <c r="D577" s="235" t="s">
        <v>153</v>
      </c>
      <c r="E577" s="246" t="s">
        <v>19</v>
      </c>
      <c r="F577" s="247" t="s">
        <v>2354</v>
      </c>
      <c r="G577" s="245"/>
      <c r="H577" s="248">
        <v>-2.25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153</v>
      </c>
      <c r="AU577" s="254" t="s">
        <v>79</v>
      </c>
      <c r="AV577" s="14" t="s">
        <v>79</v>
      </c>
      <c r="AW577" s="14" t="s">
        <v>31</v>
      </c>
      <c r="AX577" s="14" t="s">
        <v>69</v>
      </c>
      <c r="AY577" s="254" t="s">
        <v>142</v>
      </c>
    </row>
    <row r="578" s="14" customFormat="1">
      <c r="A578" s="14"/>
      <c r="B578" s="244"/>
      <c r="C578" s="245"/>
      <c r="D578" s="235" t="s">
        <v>153</v>
      </c>
      <c r="E578" s="246" t="s">
        <v>19</v>
      </c>
      <c r="F578" s="247" t="s">
        <v>6427</v>
      </c>
      <c r="G578" s="245"/>
      <c r="H578" s="248">
        <v>3.2400000000000002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153</v>
      </c>
      <c r="AU578" s="254" t="s">
        <v>79</v>
      </c>
      <c r="AV578" s="14" t="s">
        <v>79</v>
      </c>
      <c r="AW578" s="14" t="s">
        <v>31</v>
      </c>
      <c r="AX578" s="14" t="s">
        <v>69</v>
      </c>
      <c r="AY578" s="254" t="s">
        <v>142</v>
      </c>
    </row>
    <row r="579" s="13" customFormat="1">
      <c r="A579" s="13"/>
      <c r="B579" s="233"/>
      <c r="C579" s="234"/>
      <c r="D579" s="235" t="s">
        <v>153</v>
      </c>
      <c r="E579" s="236" t="s">
        <v>19</v>
      </c>
      <c r="F579" s="237" t="s">
        <v>6428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153</v>
      </c>
      <c r="AU579" s="243" t="s">
        <v>79</v>
      </c>
      <c r="AV579" s="13" t="s">
        <v>77</v>
      </c>
      <c r="AW579" s="13" t="s">
        <v>31</v>
      </c>
      <c r="AX579" s="13" t="s">
        <v>69</v>
      </c>
      <c r="AY579" s="243" t="s">
        <v>142</v>
      </c>
    </row>
    <row r="580" s="14" customFormat="1">
      <c r="A580" s="14"/>
      <c r="B580" s="244"/>
      <c r="C580" s="245"/>
      <c r="D580" s="235" t="s">
        <v>153</v>
      </c>
      <c r="E580" s="246" t="s">
        <v>19</v>
      </c>
      <c r="F580" s="247" t="s">
        <v>6429</v>
      </c>
      <c r="G580" s="245"/>
      <c r="H580" s="248">
        <v>48.140000000000001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153</v>
      </c>
      <c r="AU580" s="254" t="s">
        <v>79</v>
      </c>
      <c r="AV580" s="14" t="s">
        <v>79</v>
      </c>
      <c r="AW580" s="14" t="s">
        <v>31</v>
      </c>
      <c r="AX580" s="14" t="s">
        <v>69</v>
      </c>
      <c r="AY580" s="254" t="s">
        <v>142</v>
      </c>
    </row>
    <row r="581" s="14" customFormat="1">
      <c r="A581" s="14"/>
      <c r="B581" s="244"/>
      <c r="C581" s="245"/>
      <c r="D581" s="235" t="s">
        <v>153</v>
      </c>
      <c r="E581" s="246" t="s">
        <v>19</v>
      </c>
      <c r="F581" s="247" t="s">
        <v>489</v>
      </c>
      <c r="G581" s="245"/>
      <c r="H581" s="248">
        <v>-1.7729999999999999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153</v>
      </c>
      <c r="AU581" s="254" t="s">
        <v>79</v>
      </c>
      <c r="AV581" s="14" t="s">
        <v>79</v>
      </c>
      <c r="AW581" s="14" t="s">
        <v>31</v>
      </c>
      <c r="AX581" s="14" t="s">
        <v>69</v>
      </c>
      <c r="AY581" s="254" t="s">
        <v>142</v>
      </c>
    </row>
    <row r="582" s="14" customFormat="1">
      <c r="A582" s="14"/>
      <c r="B582" s="244"/>
      <c r="C582" s="245"/>
      <c r="D582" s="235" t="s">
        <v>153</v>
      </c>
      <c r="E582" s="246" t="s">
        <v>19</v>
      </c>
      <c r="F582" s="247" t="s">
        <v>2354</v>
      </c>
      <c r="G582" s="245"/>
      <c r="H582" s="248">
        <v>-2.25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153</v>
      </c>
      <c r="AU582" s="254" t="s">
        <v>79</v>
      </c>
      <c r="AV582" s="14" t="s">
        <v>79</v>
      </c>
      <c r="AW582" s="14" t="s">
        <v>31</v>
      </c>
      <c r="AX582" s="14" t="s">
        <v>69</v>
      </c>
      <c r="AY582" s="254" t="s">
        <v>142</v>
      </c>
    </row>
    <row r="583" s="14" customFormat="1">
      <c r="A583" s="14"/>
      <c r="B583" s="244"/>
      <c r="C583" s="245"/>
      <c r="D583" s="235" t="s">
        <v>153</v>
      </c>
      <c r="E583" s="246" t="s">
        <v>19</v>
      </c>
      <c r="F583" s="247" t="s">
        <v>6427</v>
      </c>
      <c r="G583" s="245"/>
      <c r="H583" s="248">
        <v>3.2400000000000002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153</v>
      </c>
      <c r="AU583" s="254" t="s">
        <v>79</v>
      </c>
      <c r="AV583" s="14" t="s">
        <v>79</v>
      </c>
      <c r="AW583" s="14" t="s">
        <v>31</v>
      </c>
      <c r="AX583" s="14" t="s">
        <v>69</v>
      </c>
      <c r="AY583" s="254" t="s">
        <v>142</v>
      </c>
    </row>
    <row r="584" s="13" customFormat="1">
      <c r="A584" s="13"/>
      <c r="B584" s="233"/>
      <c r="C584" s="234"/>
      <c r="D584" s="235" t="s">
        <v>153</v>
      </c>
      <c r="E584" s="236" t="s">
        <v>19</v>
      </c>
      <c r="F584" s="237" t="s">
        <v>6430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153</v>
      </c>
      <c r="AU584" s="243" t="s">
        <v>79</v>
      </c>
      <c r="AV584" s="13" t="s">
        <v>77</v>
      </c>
      <c r="AW584" s="13" t="s">
        <v>31</v>
      </c>
      <c r="AX584" s="13" t="s">
        <v>69</v>
      </c>
      <c r="AY584" s="243" t="s">
        <v>142</v>
      </c>
    </row>
    <row r="585" s="14" customFormat="1">
      <c r="A585" s="14"/>
      <c r="B585" s="244"/>
      <c r="C585" s="245"/>
      <c r="D585" s="235" t="s">
        <v>153</v>
      </c>
      <c r="E585" s="246" t="s">
        <v>19</v>
      </c>
      <c r="F585" s="247" t="s">
        <v>6431</v>
      </c>
      <c r="G585" s="245"/>
      <c r="H585" s="248">
        <v>60.088000000000001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153</v>
      </c>
      <c r="AU585" s="254" t="s">
        <v>79</v>
      </c>
      <c r="AV585" s="14" t="s">
        <v>79</v>
      </c>
      <c r="AW585" s="14" t="s">
        <v>31</v>
      </c>
      <c r="AX585" s="14" t="s">
        <v>69</v>
      </c>
      <c r="AY585" s="254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6432</v>
      </c>
      <c r="G586" s="245"/>
      <c r="H586" s="248">
        <v>-8.8650000000000002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4" customFormat="1">
      <c r="A587" s="14"/>
      <c r="B587" s="244"/>
      <c r="C587" s="245"/>
      <c r="D587" s="235" t="s">
        <v>153</v>
      </c>
      <c r="E587" s="246" t="s">
        <v>19</v>
      </c>
      <c r="F587" s="247" t="s">
        <v>537</v>
      </c>
      <c r="G587" s="245"/>
      <c r="H587" s="248">
        <v>-1.379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153</v>
      </c>
      <c r="AU587" s="254" t="s">
        <v>79</v>
      </c>
      <c r="AV587" s="14" t="s">
        <v>79</v>
      </c>
      <c r="AW587" s="14" t="s">
        <v>31</v>
      </c>
      <c r="AX587" s="14" t="s">
        <v>69</v>
      </c>
      <c r="AY587" s="254" t="s">
        <v>142</v>
      </c>
    </row>
    <row r="588" s="14" customFormat="1">
      <c r="A588" s="14"/>
      <c r="B588" s="244"/>
      <c r="C588" s="245"/>
      <c r="D588" s="235" t="s">
        <v>153</v>
      </c>
      <c r="E588" s="246" t="s">
        <v>19</v>
      </c>
      <c r="F588" s="247" t="s">
        <v>2339</v>
      </c>
      <c r="G588" s="245"/>
      <c r="H588" s="248">
        <v>-3.48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153</v>
      </c>
      <c r="AU588" s="254" t="s">
        <v>79</v>
      </c>
      <c r="AV588" s="14" t="s">
        <v>79</v>
      </c>
      <c r="AW588" s="14" t="s">
        <v>31</v>
      </c>
      <c r="AX588" s="14" t="s">
        <v>69</v>
      </c>
      <c r="AY588" s="254" t="s">
        <v>142</v>
      </c>
    </row>
    <row r="589" s="13" customFormat="1">
      <c r="A589" s="13"/>
      <c r="B589" s="233"/>
      <c r="C589" s="234"/>
      <c r="D589" s="235" t="s">
        <v>153</v>
      </c>
      <c r="E589" s="236" t="s">
        <v>19</v>
      </c>
      <c r="F589" s="237" t="s">
        <v>6433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153</v>
      </c>
      <c r="AU589" s="243" t="s">
        <v>79</v>
      </c>
      <c r="AV589" s="13" t="s">
        <v>77</v>
      </c>
      <c r="AW589" s="13" t="s">
        <v>31</v>
      </c>
      <c r="AX589" s="13" t="s">
        <v>69</v>
      </c>
      <c r="AY589" s="243" t="s">
        <v>142</v>
      </c>
    </row>
    <row r="590" s="14" customFormat="1">
      <c r="A590" s="14"/>
      <c r="B590" s="244"/>
      <c r="C590" s="245"/>
      <c r="D590" s="235" t="s">
        <v>153</v>
      </c>
      <c r="E590" s="246" t="s">
        <v>19</v>
      </c>
      <c r="F590" s="247" t="s">
        <v>6434</v>
      </c>
      <c r="G590" s="245"/>
      <c r="H590" s="248">
        <v>29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153</v>
      </c>
      <c r="AU590" s="254" t="s">
        <v>79</v>
      </c>
      <c r="AV590" s="14" t="s">
        <v>79</v>
      </c>
      <c r="AW590" s="14" t="s">
        <v>31</v>
      </c>
      <c r="AX590" s="14" t="s">
        <v>69</v>
      </c>
      <c r="AY590" s="254" t="s">
        <v>142</v>
      </c>
    </row>
    <row r="591" s="14" customFormat="1">
      <c r="A591" s="14"/>
      <c r="B591" s="244"/>
      <c r="C591" s="245"/>
      <c r="D591" s="235" t="s">
        <v>153</v>
      </c>
      <c r="E591" s="246" t="s">
        <v>19</v>
      </c>
      <c r="F591" s="247" t="s">
        <v>489</v>
      </c>
      <c r="G591" s="245"/>
      <c r="H591" s="248">
        <v>-1.7729999999999999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153</v>
      </c>
      <c r="AU591" s="254" t="s">
        <v>79</v>
      </c>
      <c r="AV591" s="14" t="s">
        <v>79</v>
      </c>
      <c r="AW591" s="14" t="s">
        <v>31</v>
      </c>
      <c r="AX591" s="14" t="s">
        <v>69</v>
      </c>
      <c r="AY591" s="254" t="s">
        <v>142</v>
      </c>
    </row>
    <row r="592" s="14" customFormat="1">
      <c r="A592" s="14"/>
      <c r="B592" s="244"/>
      <c r="C592" s="245"/>
      <c r="D592" s="235" t="s">
        <v>153</v>
      </c>
      <c r="E592" s="246" t="s">
        <v>19</v>
      </c>
      <c r="F592" s="247" t="s">
        <v>2339</v>
      </c>
      <c r="G592" s="245"/>
      <c r="H592" s="248">
        <v>-3.48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153</v>
      </c>
      <c r="AU592" s="254" t="s">
        <v>79</v>
      </c>
      <c r="AV592" s="14" t="s">
        <v>79</v>
      </c>
      <c r="AW592" s="14" t="s">
        <v>31</v>
      </c>
      <c r="AX592" s="14" t="s">
        <v>69</v>
      </c>
      <c r="AY592" s="254" t="s">
        <v>142</v>
      </c>
    </row>
    <row r="593" s="14" customFormat="1">
      <c r="A593" s="14"/>
      <c r="B593" s="244"/>
      <c r="C593" s="245"/>
      <c r="D593" s="235" t="s">
        <v>153</v>
      </c>
      <c r="E593" s="246" t="s">
        <v>19</v>
      </c>
      <c r="F593" s="247" t="s">
        <v>6435</v>
      </c>
      <c r="G593" s="245"/>
      <c r="H593" s="248">
        <v>2.4700000000000002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153</v>
      </c>
      <c r="AU593" s="254" t="s">
        <v>79</v>
      </c>
      <c r="AV593" s="14" t="s">
        <v>79</v>
      </c>
      <c r="AW593" s="14" t="s">
        <v>31</v>
      </c>
      <c r="AX593" s="14" t="s">
        <v>69</v>
      </c>
      <c r="AY593" s="254" t="s">
        <v>142</v>
      </c>
    </row>
    <row r="594" s="13" customFormat="1">
      <c r="A594" s="13"/>
      <c r="B594" s="233"/>
      <c r="C594" s="234"/>
      <c r="D594" s="235" t="s">
        <v>153</v>
      </c>
      <c r="E594" s="236" t="s">
        <v>19</v>
      </c>
      <c r="F594" s="237" t="s">
        <v>6436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153</v>
      </c>
      <c r="AU594" s="243" t="s">
        <v>79</v>
      </c>
      <c r="AV594" s="13" t="s">
        <v>77</v>
      </c>
      <c r="AW594" s="13" t="s">
        <v>31</v>
      </c>
      <c r="AX594" s="13" t="s">
        <v>69</v>
      </c>
      <c r="AY594" s="243" t="s">
        <v>142</v>
      </c>
    </row>
    <row r="595" s="14" customFormat="1">
      <c r="A595" s="14"/>
      <c r="B595" s="244"/>
      <c r="C595" s="245"/>
      <c r="D595" s="235" t="s">
        <v>153</v>
      </c>
      <c r="E595" s="246" t="s">
        <v>19</v>
      </c>
      <c r="F595" s="247" t="s">
        <v>6437</v>
      </c>
      <c r="G595" s="245"/>
      <c r="H595" s="248">
        <v>40.310000000000002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153</v>
      </c>
      <c r="AU595" s="254" t="s">
        <v>79</v>
      </c>
      <c r="AV595" s="14" t="s">
        <v>79</v>
      </c>
      <c r="AW595" s="14" t="s">
        <v>31</v>
      </c>
      <c r="AX595" s="14" t="s">
        <v>69</v>
      </c>
      <c r="AY595" s="254" t="s">
        <v>142</v>
      </c>
    </row>
    <row r="596" s="14" customFormat="1">
      <c r="A596" s="14"/>
      <c r="B596" s="244"/>
      <c r="C596" s="245"/>
      <c r="D596" s="235" t="s">
        <v>153</v>
      </c>
      <c r="E596" s="246" t="s">
        <v>19</v>
      </c>
      <c r="F596" s="247" t="s">
        <v>489</v>
      </c>
      <c r="G596" s="245"/>
      <c r="H596" s="248">
        <v>-1.7729999999999999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153</v>
      </c>
      <c r="AU596" s="254" t="s">
        <v>79</v>
      </c>
      <c r="AV596" s="14" t="s">
        <v>79</v>
      </c>
      <c r="AW596" s="14" t="s">
        <v>31</v>
      </c>
      <c r="AX596" s="14" t="s">
        <v>69</v>
      </c>
      <c r="AY596" s="254" t="s">
        <v>142</v>
      </c>
    </row>
    <row r="597" s="14" customFormat="1">
      <c r="A597" s="14"/>
      <c r="B597" s="244"/>
      <c r="C597" s="245"/>
      <c r="D597" s="235" t="s">
        <v>153</v>
      </c>
      <c r="E597" s="246" t="s">
        <v>19</v>
      </c>
      <c r="F597" s="247" t="s">
        <v>6438</v>
      </c>
      <c r="G597" s="245"/>
      <c r="H597" s="248">
        <v>-0.78000000000000003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153</v>
      </c>
      <c r="AU597" s="254" t="s">
        <v>79</v>
      </c>
      <c r="AV597" s="14" t="s">
        <v>79</v>
      </c>
      <c r="AW597" s="14" t="s">
        <v>31</v>
      </c>
      <c r="AX597" s="14" t="s">
        <v>69</v>
      </c>
      <c r="AY597" s="254" t="s">
        <v>142</v>
      </c>
    </row>
    <row r="598" s="14" customFormat="1">
      <c r="A598" s="14"/>
      <c r="B598" s="244"/>
      <c r="C598" s="245"/>
      <c r="D598" s="235" t="s">
        <v>153</v>
      </c>
      <c r="E598" s="246" t="s">
        <v>19</v>
      </c>
      <c r="F598" s="247" t="s">
        <v>6439</v>
      </c>
      <c r="G598" s="245"/>
      <c r="H598" s="248">
        <v>-0.71999999999999997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153</v>
      </c>
      <c r="AU598" s="254" t="s">
        <v>79</v>
      </c>
      <c r="AV598" s="14" t="s">
        <v>79</v>
      </c>
      <c r="AW598" s="14" t="s">
        <v>31</v>
      </c>
      <c r="AX598" s="14" t="s">
        <v>69</v>
      </c>
      <c r="AY598" s="254" t="s">
        <v>142</v>
      </c>
    </row>
    <row r="599" s="14" customFormat="1">
      <c r="A599" s="14"/>
      <c r="B599" s="244"/>
      <c r="C599" s="245"/>
      <c r="D599" s="235" t="s">
        <v>153</v>
      </c>
      <c r="E599" s="246" t="s">
        <v>19</v>
      </c>
      <c r="F599" s="247" t="s">
        <v>496</v>
      </c>
      <c r="G599" s="245"/>
      <c r="H599" s="248">
        <v>-1.5760000000000001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153</v>
      </c>
      <c r="AU599" s="254" t="s">
        <v>79</v>
      </c>
      <c r="AV599" s="14" t="s">
        <v>79</v>
      </c>
      <c r="AW599" s="14" t="s">
        <v>31</v>
      </c>
      <c r="AX599" s="14" t="s">
        <v>69</v>
      </c>
      <c r="AY599" s="254" t="s">
        <v>142</v>
      </c>
    </row>
    <row r="600" s="14" customFormat="1">
      <c r="A600" s="14"/>
      <c r="B600" s="244"/>
      <c r="C600" s="245"/>
      <c r="D600" s="235" t="s">
        <v>153</v>
      </c>
      <c r="E600" s="246" t="s">
        <v>19</v>
      </c>
      <c r="F600" s="247" t="s">
        <v>6440</v>
      </c>
      <c r="G600" s="245"/>
      <c r="H600" s="248">
        <v>1.26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153</v>
      </c>
      <c r="AU600" s="254" t="s">
        <v>79</v>
      </c>
      <c r="AV600" s="14" t="s">
        <v>79</v>
      </c>
      <c r="AW600" s="14" t="s">
        <v>31</v>
      </c>
      <c r="AX600" s="14" t="s">
        <v>69</v>
      </c>
      <c r="AY600" s="254" t="s">
        <v>142</v>
      </c>
    </row>
    <row r="601" s="14" customFormat="1">
      <c r="A601" s="14"/>
      <c r="B601" s="244"/>
      <c r="C601" s="245"/>
      <c r="D601" s="235" t="s">
        <v>153</v>
      </c>
      <c r="E601" s="246" t="s">
        <v>19</v>
      </c>
      <c r="F601" s="247" t="s">
        <v>6441</v>
      </c>
      <c r="G601" s="245"/>
      <c r="H601" s="248">
        <v>1.3300000000000001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153</v>
      </c>
      <c r="AU601" s="254" t="s">
        <v>79</v>
      </c>
      <c r="AV601" s="14" t="s">
        <v>79</v>
      </c>
      <c r="AW601" s="14" t="s">
        <v>31</v>
      </c>
      <c r="AX601" s="14" t="s">
        <v>69</v>
      </c>
      <c r="AY601" s="254" t="s">
        <v>142</v>
      </c>
    </row>
    <row r="602" s="13" customFormat="1">
      <c r="A602" s="13"/>
      <c r="B602" s="233"/>
      <c r="C602" s="234"/>
      <c r="D602" s="235" t="s">
        <v>153</v>
      </c>
      <c r="E602" s="236" t="s">
        <v>19</v>
      </c>
      <c r="F602" s="237" t="s">
        <v>6442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153</v>
      </c>
      <c r="AU602" s="243" t="s">
        <v>79</v>
      </c>
      <c r="AV602" s="13" t="s">
        <v>77</v>
      </c>
      <c r="AW602" s="13" t="s">
        <v>31</v>
      </c>
      <c r="AX602" s="13" t="s">
        <v>69</v>
      </c>
      <c r="AY602" s="243" t="s">
        <v>142</v>
      </c>
    </row>
    <row r="603" s="14" customFormat="1">
      <c r="A603" s="14"/>
      <c r="B603" s="244"/>
      <c r="C603" s="245"/>
      <c r="D603" s="235" t="s">
        <v>153</v>
      </c>
      <c r="E603" s="246" t="s">
        <v>19</v>
      </c>
      <c r="F603" s="247" t="s">
        <v>6443</v>
      </c>
      <c r="G603" s="245"/>
      <c r="H603" s="248">
        <v>28.678000000000001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153</v>
      </c>
      <c r="AU603" s="254" t="s">
        <v>79</v>
      </c>
      <c r="AV603" s="14" t="s">
        <v>79</v>
      </c>
      <c r="AW603" s="14" t="s">
        <v>31</v>
      </c>
      <c r="AX603" s="14" t="s">
        <v>69</v>
      </c>
      <c r="AY603" s="254" t="s">
        <v>142</v>
      </c>
    </row>
    <row r="604" s="14" customFormat="1">
      <c r="A604" s="14"/>
      <c r="B604" s="244"/>
      <c r="C604" s="245"/>
      <c r="D604" s="235" t="s">
        <v>153</v>
      </c>
      <c r="E604" s="246" t="s">
        <v>19</v>
      </c>
      <c r="F604" s="247" t="s">
        <v>496</v>
      </c>
      <c r="G604" s="245"/>
      <c r="H604" s="248">
        <v>-1.5760000000000001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153</v>
      </c>
      <c r="AU604" s="254" t="s">
        <v>79</v>
      </c>
      <c r="AV604" s="14" t="s">
        <v>79</v>
      </c>
      <c r="AW604" s="14" t="s">
        <v>31</v>
      </c>
      <c r="AX604" s="14" t="s">
        <v>69</v>
      </c>
      <c r="AY604" s="254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6439</v>
      </c>
      <c r="G605" s="245"/>
      <c r="H605" s="248">
        <v>-0.71999999999999997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69</v>
      </c>
      <c r="AY605" s="254" t="s">
        <v>142</v>
      </c>
    </row>
    <row r="606" s="14" customFormat="1">
      <c r="A606" s="14"/>
      <c r="B606" s="244"/>
      <c r="C606" s="245"/>
      <c r="D606" s="235" t="s">
        <v>153</v>
      </c>
      <c r="E606" s="246" t="s">
        <v>19</v>
      </c>
      <c r="F606" s="247" t="s">
        <v>6440</v>
      </c>
      <c r="G606" s="245"/>
      <c r="H606" s="248">
        <v>1.26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153</v>
      </c>
      <c r="AU606" s="254" t="s">
        <v>79</v>
      </c>
      <c r="AV606" s="14" t="s">
        <v>79</v>
      </c>
      <c r="AW606" s="14" t="s">
        <v>31</v>
      </c>
      <c r="AX606" s="14" t="s">
        <v>69</v>
      </c>
      <c r="AY606" s="254" t="s">
        <v>142</v>
      </c>
    </row>
    <row r="607" s="13" customFormat="1">
      <c r="A607" s="13"/>
      <c r="B607" s="233"/>
      <c r="C607" s="234"/>
      <c r="D607" s="235" t="s">
        <v>153</v>
      </c>
      <c r="E607" s="236" t="s">
        <v>19</v>
      </c>
      <c r="F607" s="237" t="s">
        <v>6444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153</v>
      </c>
      <c r="AU607" s="243" t="s">
        <v>79</v>
      </c>
      <c r="AV607" s="13" t="s">
        <v>77</v>
      </c>
      <c r="AW607" s="13" t="s">
        <v>31</v>
      </c>
      <c r="AX607" s="13" t="s">
        <v>69</v>
      </c>
      <c r="AY607" s="243" t="s">
        <v>142</v>
      </c>
    </row>
    <row r="608" s="14" customFormat="1">
      <c r="A608" s="14"/>
      <c r="B608" s="244"/>
      <c r="C608" s="245"/>
      <c r="D608" s="235" t="s">
        <v>153</v>
      </c>
      <c r="E608" s="246" t="s">
        <v>19</v>
      </c>
      <c r="F608" s="247" t="s">
        <v>6445</v>
      </c>
      <c r="G608" s="245"/>
      <c r="H608" s="248">
        <v>25.577999999999999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153</v>
      </c>
      <c r="AU608" s="254" t="s">
        <v>79</v>
      </c>
      <c r="AV608" s="14" t="s">
        <v>79</v>
      </c>
      <c r="AW608" s="14" t="s">
        <v>31</v>
      </c>
      <c r="AX608" s="14" t="s">
        <v>69</v>
      </c>
      <c r="AY608" s="254" t="s">
        <v>142</v>
      </c>
    </row>
    <row r="609" s="14" customFormat="1">
      <c r="A609" s="14"/>
      <c r="B609" s="244"/>
      <c r="C609" s="245"/>
      <c r="D609" s="235" t="s">
        <v>153</v>
      </c>
      <c r="E609" s="246" t="s">
        <v>19</v>
      </c>
      <c r="F609" s="247" t="s">
        <v>2072</v>
      </c>
      <c r="G609" s="245"/>
      <c r="H609" s="248">
        <v>-2.758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153</v>
      </c>
      <c r="AU609" s="254" t="s">
        <v>79</v>
      </c>
      <c r="AV609" s="14" t="s">
        <v>79</v>
      </c>
      <c r="AW609" s="14" t="s">
        <v>31</v>
      </c>
      <c r="AX609" s="14" t="s">
        <v>69</v>
      </c>
      <c r="AY609" s="254" t="s">
        <v>142</v>
      </c>
    </row>
    <row r="610" s="14" customFormat="1">
      <c r="A610" s="14"/>
      <c r="B610" s="244"/>
      <c r="C610" s="245"/>
      <c r="D610" s="235" t="s">
        <v>153</v>
      </c>
      <c r="E610" s="246" t="s">
        <v>19</v>
      </c>
      <c r="F610" s="247" t="s">
        <v>496</v>
      </c>
      <c r="G610" s="245"/>
      <c r="H610" s="248">
        <v>-1.5760000000000001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153</v>
      </c>
      <c r="AU610" s="254" t="s">
        <v>79</v>
      </c>
      <c r="AV610" s="14" t="s">
        <v>79</v>
      </c>
      <c r="AW610" s="14" t="s">
        <v>31</v>
      </c>
      <c r="AX610" s="14" t="s">
        <v>69</v>
      </c>
      <c r="AY610" s="254" t="s">
        <v>142</v>
      </c>
    </row>
    <row r="611" s="13" customFormat="1">
      <c r="A611" s="13"/>
      <c r="B611" s="233"/>
      <c r="C611" s="234"/>
      <c r="D611" s="235" t="s">
        <v>153</v>
      </c>
      <c r="E611" s="236" t="s">
        <v>19</v>
      </c>
      <c r="F611" s="237" t="s">
        <v>6446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153</v>
      </c>
      <c r="AU611" s="243" t="s">
        <v>79</v>
      </c>
      <c r="AV611" s="13" t="s">
        <v>77</v>
      </c>
      <c r="AW611" s="13" t="s">
        <v>31</v>
      </c>
      <c r="AX611" s="13" t="s">
        <v>69</v>
      </c>
      <c r="AY611" s="243" t="s">
        <v>142</v>
      </c>
    </row>
    <row r="612" s="14" customFormat="1">
      <c r="A612" s="14"/>
      <c r="B612" s="244"/>
      <c r="C612" s="245"/>
      <c r="D612" s="235" t="s">
        <v>153</v>
      </c>
      <c r="E612" s="246" t="s">
        <v>19</v>
      </c>
      <c r="F612" s="247" t="s">
        <v>6447</v>
      </c>
      <c r="G612" s="245"/>
      <c r="H612" s="248">
        <v>48.256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153</v>
      </c>
      <c r="AU612" s="254" t="s">
        <v>79</v>
      </c>
      <c r="AV612" s="14" t="s">
        <v>79</v>
      </c>
      <c r="AW612" s="14" t="s">
        <v>31</v>
      </c>
      <c r="AX612" s="14" t="s">
        <v>69</v>
      </c>
      <c r="AY612" s="254" t="s">
        <v>142</v>
      </c>
    </row>
    <row r="613" s="14" customFormat="1">
      <c r="A613" s="14"/>
      <c r="B613" s="244"/>
      <c r="C613" s="245"/>
      <c r="D613" s="235" t="s">
        <v>153</v>
      </c>
      <c r="E613" s="246" t="s">
        <v>19</v>
      </c>
      <c r="F613" s="247" t="s">
        <v>1911</v>
      </c>
      <c r="G613" s="245"/>
      <c r="H613" s="248">
        <v>-3.5459999999999998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153</v>
      </c>
      <c r="AU613" s="254" t="s">
        <v>79</v>
      </c>
      <c r="AV613" s="14" t="s">
        <v>79</v>
      </c>
      <c r="AW613" s="14" t="s">
        <v>31</v>
      </c>
      <c r="AX613" s="14" t="s">
        <v>69</v>
      </c>
      <c r="AY613" s="254" t="s">
        <v>142</v>
      </c>
    </row>
    <row r="614" s="14" customFormat="1">
      <c r="A614" s="14"/>
      <c r="B614" s="244"/>
      <c r="C614" s="245"/>
      <c r="D614" s="235" t="s">
        <v>153</v>
      </c>
      <c r="E614" s="246" t="s">
        <v>19</v>
      </c>
      <c r="F614" s="247" t="s">
        <v>2354</v>
      </c>
      <c r="G614" s="245"/>
      <c r="H614" s="248">
        <v>-2.25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153</v>
      </c>
      <c r="AU614" s="254" t="s">
        <v>79</v>
      </c>
      <c r="AV614" s="14" t="s">
        <v>79</v>
      </c>
      <c r="AW614" s="14" t="s">
        <v>31</v>
      </c>
      <c r="AX614" s="14" t="s">
        <v>69</v>
      </c>
      <c r="AY614" s="254" t="s">
        <v>142</v>
      </c>
    </row>
    <row r="615" s="14" customFormat="1">
      <c r="A615" s="14"/>
      <c r="B615" s="244"/>
      <c r="C615" s="245"/>
      <c r="D615" s="235" t="s">
        <v>153</v>
      </c>
      <c r="E615" s="246" t="s">
        <v>19</v>
      </c>
      <c r="F615" s="247" t="s">
        <v>6435</v>
      </c>
      <c r="G615" s="245"/>
      <c r="H615" s="248">
        <v>2.4700000000000002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153</v>
      </c>
      <c r="AU615" s="254" t="s">
        <v>79</v>
      </c>
      <c r="AV615" s="14" t="s">
        <v>79</v>
      </c>
      <c r="AW615" s="14" t="s">
        <v>31</v>
      </c>
      <c r="AX615" s="14" t="s">
        <v>69</v>
      </c>
      <c r="AY615" s="254" t="s">
        <v>142</v>
      </c>
    </row>
    <row r="616" s="14" customFormat="1">
      <c r="A616" s="14"/>
      <c r="B616" s="244"/>
      <c r="C616" s="245"/>
      <c r="D616" s="235" t="s">
        <v>153</v>
      </c>
      <c r="E616" s="246" t="s">
        <v>19</v>
      </c>
      <c r="F616" s="247" t="s">
        <v>6448</v>
      </c>
      <c r="G616" s="245"/>
      <c r="H616" s="248">
        <v>3.2999999999999998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153</v>
      </c>
      <c r="AU616" s="254" t="s">
        <v>79</v>
      </c>
      <c r="AV616" s="14" t="s">
        <v>79</v>
      </c>
      <c r="AW616" s="14" t="s">
        <v>31</v>
      </c>
      <c r="AX616" s="14" t="s">
        <v>69</v>
      </c>
      <c r="AY616" s="254" t="s">
        <v>142</v>
      </c>
    </row>
    <row r="617" s="13" customFormat="1">
      <c r="A617" s="13"/>
      <c r="B617" s="233"/>
      <c r="C617" s="234"/>
      <c r="D617" s="235" t="s">
        <v>153</v>
      </c>
      <c r="E617" s="236" t="s">
        <v>19</v>
      </c>
      <c r="F617" s="237" t="s">
        <v>6449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153</v>
      </c>
      <c r="AU617" s="243" t="s">
        <v>79</v>
      </c>
      <c r="AV617" s="13" t="s">
        <v>77</v>
      </c>
      <c r="AW617" s="13" t="s">
        <v>31</v>
      </c>
      <c r="AX617" s="13" t="s">
        <v>69</v>
      </c>
      <c r="AY617" s="243" t="s">
        <v>142</v>
      </c>
    </row>
    <row r="618" s="14" customFormat="1">
      <c r="A618" s="14"/>
      <c r="B618" s="244"/>
      <c r="C618" s="245"/>
      <c r="D618" s="235" t="s">
        <v>153</v>
      </c>
      <c r="E618" s="246" t="s">
        <v>19</v>
      </c>
      <c r="F618" s="247" t="s">
        <v>6450</v>
      </c>
      <c r="G618" s="245"/>
      <c r="H618" s="248">
        <v>37.351999999999997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153</v>
      </c>
      <c r="AU618" s="254" t="s">
        <v>79</v>
      </c>
      <c r="AV618" s="14" t="s">
        <v>79</v>
      </c>
      <c r="AW618" s="14" t="s">
        <v>31</v>
      </c>
      <c r="AX618" s="14" t="s">
        <v>69</v>
      </c>
      <c r="AY618" s="254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489</v>
      </c>
      <c r="G619" s="245"/>
      <c r="H619" s="248">
        <v>-1.7729999999999999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4" customFormat="1">
      <c r="A620" s="14"/>
      <c r="B620" s="244"/>
      <c r="C620" s="245"/>
      <c r="D620" s="235" t="s">
        <v>153</v>
      </c>
      <c r="E620" s="246" t="s">
        <v>19</v>
      </c>
      <c r="F620" s="247" t="s">
        <v>2354</v>
      </c>
      <c r="G620" s="245"/>
      <c r="H620" s="248">
        <v>-2.25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153</v>
      </c>
      <c r="AU620" s="254" t="s">
        <v>79</v>
      </c>
      <c r="AV620" s="14" t="s">
        <v>79</v>
      </c>
      <c r="AW620" s="14" t="s">
        <v>31</v>
      </c>
      <c r="AX620" s="14" t="s">
        <v>69</v>
      </c>
      <c r="AY620" s="254" t="s">
        <v>142</v>
      </c>
    </row>
    <row r="621" s="14" customFormat="1">
      <c r="A621" s="14"/>
      <c r="B621" s="244"/>
      <c r="C621" s="245"/>
      <c r="D621" s="235" t="s">
        <v>153</v>
      </c>
      <c r="E621" s="246" t="s">
        <v>19</v>
      </c>
      <c r="F621" s="247" t="s">
        <v>6448</v>
      </c>
      <c r="G621" s="245"/>
      <c r="H621" s="248">
        <v>3.2999999999999998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153</v>
      </c>
      <c r="AU621" s="254" t="s">
        <v>79</v>
      </c>
      <c r="AV621" s="14" t="s">
        <v>79</v>
      </c>
      <c r="AW621" s="14" t="s">
        <v>31</v>
      </c>
      <c r="AX621" s="14" t="s">
        <v>69</v>
      </c>
      <c r="AY621" s="254" t="s">
        <v>142</v>
      </c>
    </row>
    <row r="622" s="16" customFormat="1">
      <c r="A622" s="16"/>
      <c r="B622" s="266"/>
      <c r="C622" s="267"/>
      <c r="D622" s="235" t="s">
        <v>153</v>
      </c>
      <c r="E622" s="268" t="s">
        <v>19</v>
      </c>
      <c r="F622" s="269" t="s">
        <v>214</v>
      </c>
      <c r="G622" s="267"/>
      <c r="H622" s="270">
        <v>449.84499999999986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76" t="s">
        <v>153</v>
      </c>
      <c r="AU622" s="276" t="s">
        <v>79</v>
      </c>
      <c r="AV622" s="16" t="s">
        <v>163</v>
      </c>
      <c r="AW622" s="16" t="s">
        <v>31</v>
      </c>
      <c r="AX622" s="16" t="s">
        <v>69</v>
      </c>
      <c r="AY622" s="276" t="s">
        <v>142</v>
      </c>
    </row>
    <row r="623" s="15" customFormat="1">
      <c r="A623" s="15"/>
      <c r="B623" s="255"/>
      <c r="C623" s="256"/>
      <c r="D623" s="235" t="s">
        <v>153</v>
      </c>
      <c r="E623" s="257" t="s">
        <v>19</v>
      </c>
      <c r="F623" s="258" t="s">
        <v>158</v>
      </c>
      <c r="G623" s="256"/>
      <c r="H623" s="259">
        <v>449.84499999999986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5" t="s">
        <v>153</v>
      </c>
      <c r="AU623" s="265" t="s">
        <v>79</v>
      </c>
      <c r="AV623" s="15" t="s">
        <v>149</v>
      </c>
      <c r="AW623" s="15" t="s">
        <v>31</v>
      </c>
      <c r="AX623" s="15" t="s">
        <v>77</v>
      </c>
      <c r="AY623" s="265" t="s">
        <v>142</v>
      </c>
    </row>
    <row r="624" s="2" customFormat="1" ht="24.15" customHeight="1">
      <c r="A624" s="41"/>
      <c r="B624" s="42"/>
      <c r="C624" s="215" t="s">
        <v>2640</v>
      </c>
      <c r="D624" s="215" t="s">
        <v>144</v>
      </c>
      <c r="E624" s="216" t="s">
        <v>2386</v>
      </c>
      <c r="F624" s="217" t="s">
        <v>2387</v>
      </c>
      <c r="G624" s="218" t="s">
        <v>147</v>
      </c>
      <c r="H624" s="219">
        <v>19.5</v>
      </c>
      <c r="I624" s="220"/>
      <c r="J624" s="221">
        <f>ROUND(I624*H624,2)</f>
        <v>0</v>
      </c>
      <c r="K624" s="217" t="s">
        <v>148</v>
      </c>
      <c r="L624" s="47"/>
      <c r="M624" s="222" t="s">
        <v>19</v>
      </c>
      <c r="N624" s="223" t="s">
        <v>40</v>
      </c>
      <c r="O624" s="87"/>
      <c r="P624" s="224">
        <f>O624*H624</f>
        <v>0</v>
      </c>
      <c r="Q624" s="224">
        <v>0.01575</v>
      </c>
      <c r="R624" s="224">
        <f>Q624*H624</f>
        <v>0.30712499999999998</v>
      </c>
      <c r="S624" s="224">
        <v>0</v>
      </c>
      <c r="T624" s="225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6" t="s">
        <v>149</v>
      </c>
      <c r="AT624" s="226" t="s">
        <v>144</v>
      </c>
      <c r="AU624" s="226" t="s">
        <v>79</v>
      </c>
      <c r="AY624" s="20" t="s">
        <v>142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20" t="s">
        <v>77</v>
      </c>
      <c r="BK624" s="227">
        <f>ROUND(I624*H624,2)</f>
        <v>0</v>
      </c>
      <c r="BL624" s="20" t="s">
        <v>149</v>
      </c>
      <c r="BM624" s="226" t="s">
        <v>6452</v>
      </c>
    </row>
    <row r="625" s="2" customFormat="1">
      <c r="A625" s="41"/>
      <c r="B625" s="42"/>
      <c r="C625" s="43"/>
      <c r="D625" s="228" t="s">
        <v>151</v>
      </c>
      <c r="E625" s="43"/>
      <c r="F625" s="229" t="s">
        <v>2389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151</v>
      </c>
      <c r="AU625" s="20" t="s">
        <v>79</v>
      </c>
    </row>
    <row r="626" s="13" customFormat="1">
      <c r="A626" s="13"/>
      <c r="B626" s="233"/>
      <c r="C626" s="234"/>
      <c r="D626" s="235" t="s">
        <v>153</v>
      </c>
      <c r="E626" s="236" t="s">
        <v>19</v>
      </c>
      <c r="F626" s="237" t="s">
        <v>6444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153</v>
      </c>
      <c r="AU626" s="243" t="s">
        <v>79</v>
      </c>
      <c r="AV626" s="13" t="s">
        <v>77</v>
      </c>
      <c r="AW626" s="13" t="s">
        <v>31</v>
      </c>
      <c r="AX626" s="13" t="s">
        <v>69</v>
      </c>
      <c r="AY626" s="243" t="s">
        <v>142</v>
      </c>
    </row>
    <row r="627" s="14" customFormat="1">
      <c r="A627" s="14"/>
      <c r="B627" s="244"/>
      <c r="C627" s="245"/>
      <c r="D627" s="235" t="s">
        <v>153</v>
      </c>
      <c r="E627" s="246" t="s">
        <v>19</v>
      </c>
      <c r="F627" s="247" t="s">
        <v>6453</v>
      </c>
      <c r="G627" s="245"/>
      <c r="H627" s="248">
        <v>6.1799999999999997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153</v>
      </c>
      <c r="AU627" s="254" t="s">
        <v>79</v>
      </c>
      <c r="AV627" s="14" t="s">
        <v>79</v>
      </c>
      <c r="AW627" s="14" t="s">
        <v>31</v>
      </c>
      <c r="AX627" s="14" t="s">
        <v>69</v>
      </c>
      <c r="AY627" s="254" t="s">
        <v>142</v>
      </c>
    </row>
    <row r="628" s="14" customFormat="1">
      <c r="A628" s="14"/>
      <c r="B628" s="244"/>
      <c r="C628" s="245"/>
      <c r="D628" s="235" t="s">
        <v>153</v>
      </c>
      <c r="E628" s="246" t="s">
        <v>19</v>
      </c>
      <c r="F628" s="247" t="s">
        <v>1206</v>
      </c>
      <c r="G628" s="245"/>
      <c r="H628" s="248">
        <v>-1.05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153</v>
      </c>
      <c r="AU628" s="254" t="s">
        <v>79</v>
      </c>
      <c r="AV628" s="14" t="s">
        <v>79</v>
      </c>
      <c r="AW628" s="14" t="s">
        <v>31</v>
      </c>
      <c r="AX628" s="14" t="s">
        <v>69</v>
      </c>
      <c r="AY628" s="254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6454</v>
      </c>
      <c r="G629" s="245"/>
      <c r="H629" s="248">
        <v>14.1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4" customFormat="1">
      <c r="A630" s="14"/>
      <c r="B630" s="244"/>
      <c r="C630" s="245"/>
      <c r="D630" s="235" t="s">
        <v>153</v>
      </c>
      <c r="E630" s="246" t="s">
        <v>19</v>
      </c>
      <c r="F630" s="247" t="s">
        <v>1206</v>
      </c>
      <c r="G630" s="245"/>
      <c r="H630" s="248">
        <v>-1.05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153</v>
      </c>
      <c r="AU630" s="254" t="s">
        <v>79</v>
      </c>
      <c r="AV630" s="14" t="s">
        <v>79</v>
      </c>
      <c r="AW630" s="14" t="s">
        <v>31</v>
      </c>
      <c r="AX630" s="14" t="s">
        <v>69</v>
      </c>
      <c r="AY630" s="254" t="s">
        <v>142</v>
      </c>
    </row>
    <row r="631" s="14" customFormat="1">
      <c r="A631" s="14"/>
      <c r="B631" s="244"/>
      <c r="C631" s="245"/>
      <c r="D631" s="235" t="s">
        <v>153</v>
      </c>
      <c r="E631" s="246" t="s">
        <v>19</v>
      </c>
      <c r="F631" s="247" t="s">
        <v>1224</v>
      </c>
      <c r="G631" s="245"/>
      <c r="H631" s="248">
        <v>-1.2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153</v>
      </c>
      <c r="AU631" s="254" t="s">
        <v>79</v>
      </c>
      <c r="AV631" s="14" t="s">
        <v>79</v>
      </c>
      <c r="AW631" s="14" t="s">
        <v>31</v>
      </c>
      <c r="AX631" s="14" t="s">
        <v>69</v>
      </c>
      <c r="AY631" s="254" t="s">
        <v>142</v>
      </c>
    </row>
    <row r="632" s="13" customFormat="1">
      <c r="A632" s="13"/>
      <c r="B632" s="233"/>
      <c r="C632" s="234"/>
      <c r="D632" s="235" t="s">
        <v>153</v>
      </c>
      <c r="E632" s="236" t="s">
        <v>19</v>
      </c>
      <c r="F632" s="237" t="s">
        <v>6446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153</v>
      </c>
      <c r="AU632" s="243" t="s">
        <v>79</v>
      </c>
      <c r="AV632" s="13" t="s">
        <v>77</v>
      </c>
      <c r="AW632" s="13" t="s">
        <v>31</v>
      </c>
      <c r="AX632" s="13" t="s">
        <v>69</v>
      </c>
      <c r="AY632" s="243" t="s">
        <v>142</v>
      </c>
    </row>
    <row r="633" s="14" customFormat="1">
      <c r="A633" s="14"/>
      <c r="B633" s="244"/>
      <c r="C633" s="245"/>
      <c r="D633" s="235" t="s">
        <v>153</v>
      </c>
      <c r="E633" s="246" t="s">
        <v>19</v>
      </c>
      <c r="F633" s="247" t="s">
        <v>6455</v>
      </c>
      <c r="G633" s="245"/>
      <c r="H633" s="248">
        <v>2.52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153</v>
      </c>
      <c r="AU633" s="254" t="s">
        <v>79</v>
      </c>
      <c r="AV633" s="14" t="s">
        <v>79</v>
      </c>
      <c r="AW633" s="14" t="s">
        <v>31</v>
      </c>
      <c r="AX633" s="14" t="s">
        <v>69</v>
      </c>
      <c r="AY633" s="254" t="s">
        <v>142</v>
      </c>
    </row>
    <row r="634" s="15" customFormat="1">
      <c r="A634" s="15"/>
      <c r="B634" s="255"/>
      <c r="C634" s="256"/>
      <c r="D634" s="235" t="s">
        <v>153</v>
      </c>
      <c r="E634" s="257" t="s">
        <v>19</v>
      </c>
      <c r="F634" s="258" t="s">
        <v>158</v>
      </c>
      <c r="G634" s="256"/>
      <c r="H634" s="259">
        <v>19.5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153</v>
      </c>
      <c r="AU634" s="265" t="s">
        <v>79</v>
      </c>
      <c r="AV634" s="15" t="s">
        <v>149</v>
      </c>
      <c r="AW634" s="15" t="s">
        <v>31</v>
      </c>
      <c r="AX634" s="15" t="s">
        <v>77</v>
      </c>
      <c r="AY634" s="265" t="s">
        <v>142</v>
      </c>
    </row>
    <row r="635" s="2" customFormat="1" ht="24.15" customHeight="1">
      <c r="A635" s="41"/>
      <c r="B635" s="42"/>
      <c r="C635" s="215" t="s">
        <v>2676</v>
      </c>
      <c r="D635" s="215" t="s">
        <v>144</v>
      </c>
      <c r="E635" s="216" t="s">
        <v>2532</v>
      </c>
      <c r="F635" s="217" t="s">
        <v>2533</v>
      </c>
      <c r="G635" s="218" t="s">
        <v>147</v>
      </c>
      <c r="H635" s="219">
        <v>449.84500000000003</v>
      </c>
      <c r="I635" s="220"/>
      <c r="J635" s="221">
        <f>ROUND(I635*H635,2)</f>
        <v>0</v>
      </c>
      <c r="K635" s="217" t="s">
        <v>148</v>
      </c>
      <c r="L635" s="47"/>
      <c r="M635" s="222" t="s">
        <v>19</v>
      </c>
      <c r="N635" s="223" t="s">
        <v>40</v>
      </c>
      <c r="O635" s="87"/>
      <c r="P635" s="224">
        <f>O635*H635</f>
        <v>0</v>
      </c>
      <c r="Q635" s="224">
        <v>0.012</v>
      </c>
      <c r="R635" s="224">
        <f>Q635*H635</f>
        <v>5.3981400000000006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149</v>
      </c>
      <c r="AT635" s="226" t="s">
        <v>144</v>
      </c>
      <c r="AU635" s="226" t="s">
        <v>79</v>
      </c>
      <c r="AY635" s="20" t="s">
        <v>142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77</v>
      </c>
      <c r="BK635" s="227">
        <f>ROUND(I635*H635,2)</f>
        <v>0</v>
      </c>
      <c r="BL635" s="20" t="s">
        <v>149</v>
      </c>
      <c r="BM635" s="226" t="s">
        <v>6456</v>
      </c>
    </row>
    <row r="636" s="2" customFormat="1">
      <c r="A636" s="41"/>
      <c r="B636" s="42"/>
      <c r="C636" s="43"/>
      <c r="D636" s="228" t="s">
        <v>151</v>
      </c>
      <c r="E636" s="43"/>
      <c r="F636" s="229" t="s">
        <v>2535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151</v>
      </c>
      <c r="AU636" s="20" t="s">
        <v>79</v>
      </c>
    </row>
    <row r="637" s="13" customFormat="1">
      <c r="A637" s="13"/>
      <c r="B637" s="233"/>
      <c r="C637" s="234"/>
      <c r="D637" s="235" t="s">
        <v>153</v>
      </c>
      <c r="E637" s="236" t="s">
        <v>19</v>
      </c>
      <c r="F637" s="237" t="s">
        <v>6418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153</v>
      </c>
      <c r="AU637" s="243" t="s">
        <v>79</v>
      </c>
      <c r="AV637" s="13" t="s">
        <v>77</v>
      </c>
      <c r="AW637" s="13" t="s">
        <v>31</v>
      </c>
      <c r="AX637" s="13" t="s">
        <v>69</v>
      </c>
      <c r="AY637" s="243" t="s">
        <v>142</v>
      </c>
    </row>
    <row r="638" s="13" customFormat="1">
      <c r="A638" s="13"/>
      <c r="B638" s="233"/>
      <c r="C638" s="234"/>
      <c r="D638" s="235" t="s">
        <v>153</v>
      </c>
      <c r="E638" s="236" t="s">
        <v>19</v>
      </c>
      <c r="F638" s="237" t="s">
        <v>889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153</v>
      </c>
      <c r="AU638" s="243" t="s">
        <v>79</v>
      </c>
      <c r="AV638" s="13" t="s">
        <v>77</v>
      </c>
      <c r="AW638" s="13" t="s">
        <v>31</v>
      </c>
      <c r="AX638" s="13" t="s">
        <v>69</v>
      </c>
      <c r="AY638" s="243" t="s">
        <v>142</v>
      </c>
    </row>
    <row r="639" s="14" customFormat="1">
      <c r="A639" s="14"/>
      <c r="B639" s="244"/>
      <c r="C639" s="245"/>
      <c r="D639" s="235" t="s">
        <v>153</v>
      </c>
      <c r="E639" s="246" t="s">
        <v>19</v>
      </c>
      <c r="F639" s="247" t="s">
        <v>6419</v>
      </c>
      <c r="G639" s="245"/>
      <c r="H639" s="248">
        <v>45.82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153</v>
      </c>
      <c r="AU639" s="254" t="s">
        <v>79</v>
      </c>
      <c r="AV639" s="14" t="s">
        <v>79</v>
      </c>
      <c r="AW639" s="14" t="s">
        <v>31</v>
      </c>
      <c r="AX639" s="14" t="s">
        <v>69</v>
      </c>
      <c r="AY639" s="254" t="s">
        <v>142</v>
      </c>
    </row>
    <row r="640" s="14" customFormat="1">
      <c r="A640" s="14"/>
      <c r="B640" s="244"/>
      <c r="C640" s="245"/>
      <c r="D640" s="235" t="s">
        <v>153</v>
      </c>
      <c r="E640" s="246" t="s">
        <v>19</v>
      </c>
      <c r="F640" s="247" t="s">
        <v>489</v>
      </c>
      <c r="G640" s="245"/>
      <c r="H640" s="248">
        <v>-1.7729999999999999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153</v>
      </c>
      <c r="AU640" s="254" t="s">
        <v>79</v>
      </c>
      <c r="AV640" s="14" t="s">
        <v>79</v>
      </c>
      <c r="AW640" s="14" t="s">
        <v>31</v>
      </c>
      <c r="AX640" s="14" t="s">
        <v>69</v>
      </c>
      <c r="AY640" s="254" t="s">
        <v>142</v>
      </c>
    </row>
    <row r="641" s="14" customFormat="1">
      <c r="A641" s="14"/>
      <c r="B641" s="244"/>
      <c r="C641" s="245"/>
      <c r="D641" s="235" t="s">
        <v>153</v>
      </c>
      <c r="E641" s="246" t="s">
        <v>19</v>
      </c>
      <c r="F641" s="247" t="s">
        <v>496</v>
      </c>
      <c r="G641" s="245"/>
      <c r="H641" s="248">
        <v>-1.5760000000000001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153</v>
      </c>
      <c r="AU641" s="254" t="s">
        <v>79</v>
      </c>
      <c r="AV641" s="14" t="s">
        <v>79</v>
      </c>
      <c r="AW641" s="14" t="s">
        <v>31</v>
      </c>
      <c r="AX641" s="14" t="s">
        <v>69</v>
      </c>
      <c r="AY641" s="254" t="s">
        <v>142</v>
      </c>
    </row>
    <row r="642" s="14" customFormat="1">
      <c r="A642" s="14"/>
      <c r="B642" s="244"/>
      <c r="C642" s="245"/>
      <c r="D642" s="235" t="s">
        <v>153</v>
      </c>
      <c r="E642" s="246" t="s">
        <v>19</v>
      </c>
      <c r="F642" s="247" t="s">
        <v>2354</v>
      </c>
      <c r="G642" s="245"/>
      <c r="H642" s="248">
        <v>-2.25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153</v>
      </c>
      <c r="AU642" s="254" t="s">
        <v>79</v>
      </c>
      <c r="AV642" s="14" t="s">
        <v>79</v>
      </c>
      <c r="AW642" s="14" t="s">
        <v>31</v>
      </c>
      <c r="AX642" s="14" t="s">
        <v>69</v>
      </c>
      <c r="AY642" s="254" t="s">
        <v>142</v>
      </c>
    </row>
    <row r="643" s="14" customFormat="1">
      <c r="A643" s="14"/>
      <c r="B643" s="244"/>
      <c r="C643" s="245"/>
      <c r="D643" s="235" t="s">
        <v>153</v>
      </c>
      <c r="E643" s="246" t="s">
        <v>19</v>
      </c>
      <c r="F643" s="247" t="s">
        <v>6420</v>
      </c>
      <c r="G643" s="245"/>
      <c r="H643" s="248">
        <v>3.2400000000000002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153</v>
      </c>
      <c r="AU643" s="254" t="s">
        <v>79</v>
      </c>
      <c r="AV643" s="14" t="s">
        <v>79</v>
      </c>
      <c r="AW643" s="14" t="s">
        <v>31</v>
      </c>
      <c r="AX643" s="14" t="s">
        <v>69</v>
      </c>
      <c r="AY643" s="254" t="s">
        <v>142</v>
      </c>
    </row>
    <row r="644" s="14" customFormat="1">
      <c r="A644" s="14"/>
      <c r="B644" s="244"/>
      <c r="C644" s="245"/>
      <c r="D644" s="235" t="s">
        <v>153</v>
      </c>
      <c r="E644" s="246" t="s">
        <v>19</v>
      </c>
      <c r="F644" s="247" t="s">
        <v>6421</v>
      </c>
      <c r="G644" s="245"/>
      <c r="H644" s="248">
        <v>2.5539999999999998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153</v>
      </c>
      <c r="AU644" s="254" t="s">
        <v>79</v>
      </c>
      <c r="AV644" s="14" t="s">
        <v>79</v>
      </c>
      <c r="AW644" s="14" t="s">
        <v>31</v>
      </c>
      <c r="AX644" s="14" t="s">
        <v>69</v>
      </c>
      <c r="AY644" s="254" t="s">
        <v>142</v>
      </c>
    </row>
    <row r="645" s="13" customFormat="1">
      <c r="A645" s="13"/>
      <c r="B645" s="233"/>
      <c r="C645" s="234"/>
      <c r="D645" s="235" t="s">
        <v>153</v>
      </c>
      <c r="E645" s="236" t="s">
        <v>19</v>
      </c>
      <c r="F645" s="237" t="s">
        <v>568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153</v>
      </c>
      <c r="AU645" s="243" t="s">
        <v>79</v>
      </c>
      <c r="AV645" s="13" t="s">
        <v>77</v>
      </c>
      <c r="AW645" s="13" t="s">
        <v>31</v>
      </c>
      <c r="AX645" s="13" t="s">
        <v>69</v>
      </c>
      <c r="AY645" s="243" t="s">
        <v>142</v>
      </c>
    </row>
    <row r="646" s="14" customFormat="1">
      <c r="A646" s="14"/>
      <c r="B646" s="244"/>
      <c r="C646" s="245"/>
      <c r="D646" s="235" t="s">
        <v>153</v>
      </c>
      <c r="E646" s="246" t="s">
        <v>19</v>
      </c>
      <c r="F646" s="247" t="s">
        <v>6422</v>
      </c>
      <c r="G646" s="245"/>
      <c r="H646" s="248">
        <v>29.370999999999999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153</v>
      </c>
      <c r="AU646" s="254" t="s">
        <v>79</v>
      </c>
      <c r="AV646" s="14" t="s">
        <v>79</v>
      </c>
      <c r="AW646" s="14" t="s">
        <v>31</v>
      </c>
      <c r="AX646" s="14" t="s">
        <v>69</v>
      </c>
      <c r="AY646" s="254" t="s">
        <v>142</v>
      </c>
    </row>
    <row r="647" s="14" customFormat="1">
      <c r="A647" s="14"/>
      <c r="B647" s="244"/>
      <c r="C647" s="245"/>
      <c r="D647" s="235" t="s">
        <v>153</v>
      </c>
      <c r="E647" s="246" t="s">
        <v>19</v>
      </c>
      <c r="F647" s="247" t="s">
        <v>6352</v>
      </c>
      <c r="G647" s="245"/>
      <c r="H647" s="248">
        <v>-5.319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153</v>
      </c>
      <c r="AU647" s="254" t="s">
        <v>79</v>
      </c>
      <c r="AV647" s="14" t="s">
        <v>79</v>
      </c>
      <c r="AW647" s="14" t="s">
        <v>31</v>
      </c>
      <c r="AX647" s="14" t="s">
        <v>69</v>
      </c>
      <c r="AY647" s="254" t="s">
        <v>142</v>
      </c>
    </row>
    <row r="648" s="13" customFormat="1">
      <c r="A648" s="13"/>
      <c r="B648" s="233"/>
      <c r="C648" s="234"/>
      <c r="D648" s="235" t="s">
        <v>153</v>
      </c>
      <c r="E648" s="236" t="s">
        <v>19</v>
      </c>
      <c r="F648" s="237" t="s">
        <v>885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153</v>
      </c>
      <c r="AU648" s="243" t="s">
        <v>79</v>
      </c>
      <c r="AV648" s="13" t="s">
        <v>77</v>
      </c>
      <c r="AW648" s="13" t="s">
        <v>31</v>
      </c>
      <c r="AX648" s="13" t="s">
        <v>69</v>
      </c>
      <c r="AY648" s="243" t="s">
        <v>142</v>
      </c>
    </row>
    <row r="649" s="14" customFormat="1">
      <c r="A649" s="14"/>
      <c r="B649" s="244"/>
      <c r="C649" s="245"/>
      <c r="D649" s="235" t="s">
        <v>153</v>
      </c>
      <c r="E649" s="246" t="s">
        <v>19</v>
      </c>
      <c r="F649" s="247" t="s">
        <v>6423</v>
      </c>
      <c r="G649" s="245"/>
      <c r="H649" s="248">
        <v>48.893999999999998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153</v>
      </c>
      <c r="AU649" s="254" t="s">
        <v>79</v>
      </c>
      <c r="AV649" s="14" t="s">
        <v>79</v>
      </c>
      <c r="AW649" s="14" t="s">
        <v>31</v>
      </c>
      <c r="AX649" s="14" t="s">
        <v>69</v>
      </c>
      <c r="AY649" s="254" t="s">
        <v>142</v>
      </c>
    </row>
    <row r="650" s="14" customFormat="1">
      <c r="A650" s="14"/>
      <c r="B650" s="244"/>
      <c r="C650" s="245"/>
      <c r="D650" s="235" t="s">
        <v>153</v>
      </c>
      <c r="E650" s="246" t="s">
        <v>19</v>
      </c>
      <c r="F650" s="247" t="s">
        <v>489</v>
      </c>
      <c r="G650" s="245"/>
      <c r="H650" s="248">
        <v>-1.7729999999999999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153</v>
      </c>
      <c r="AU650" s="254" t="s">
        <v>79</v>
      </c>
      <c r="AV650" s="14" t="s">
        <v>79</v>
      </c>
      <c r="AW650" s="14" t="s">
        <v>31</v>
      </c>
      <c r="AX650" s="14" t="s">
        <v>69</v>
      </c>
      <c r="AY650" s="254" t="s">
        <v>142</v>
      </c>
    </row>
    <row r="651" s="14" customFormat="1">
      <c r="A651" s="14"/>
      <c r="B651" s="244"/>
      <c r="C651" s="245"/>
      <c r="D651" s="235" t="s">
        <v>153</v>
      </c>
      <c r="E651" s="246" t="s">
        <v>19</v>
      </c>
      <c r="F651" s="247" t="s">
        <v>2354</v>
      </c>
      <c r="G651" s="245"/>
      <c r="H651" s="248">
        <v>-2.25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153</v>
      </c>
      <c r="AU651" s="254" t="s">
        <v>79</v>
      </c>
      <c r="AV651" s="14" t="s">
        <v>79</v>
      </c>
      <c r="AW651" s="14" t="s">
        <v>31</v>
      </c>
      <c r="AX651" s="14" t="s">
        <v>69</v>
      </c>
      <c r="AY651" s="254" t="s">
        <v>142</v>
      </c>
    </row>
    <row r="652" s="14" customFormat="1">
      <c r="A652" s="14"/>
      <c r="B652" s="244"/>
      <c r="C652" s="245"/>
      <c r="D652" s="235" t="s">
        <v>153</v>
      </c>
      <c r="E652" s="246" t="s">
        <v>19</v>
      </c>
      <c r="F652" s="247" t="s">
        <v>6424</v>
      </c>
      <c r="G652" s="245"/>
      <c r="H652" s="248">
        <v>3.2400000000000002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153</v>
      </c>
      <c r="AU652" s="254" t="s">
        <v>79</v>
      </c>
      <c r="AV652" s="14" t="s">
        <v>79</v>
      </c>
      <c r="AW652" s="14" t="s">
        <v>31</v>
      </c>
      <c r="AX652" s="14" t="s">
        <v>69</v>
      </c>
      <c r="AY652" s="254" t="s">
        <v>142</v>
      </c>
    </row>
    <row r="653" s="13" customFormat="1">
      <c r="A653" s="13"/>
      <c r="B653" s="233"/>
      <c r="C653" s="234"/>
      <c r="D653" s="235" t="s">
        <v>153</v>
      </c>
      <c r="E653" s="236" t="s">
        <v>19</v>
      </c>
      <c r="F653" s="237" t="s">
        <v>6425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153</v>
      </c>
      <c r="AU653" s="243" t="s">
        <v>79</v>
      </c>
      <c r="AV653" s="13" t="s">
        <v>77</v>
      </c>
      <c r="AW653" s="13" t="s">
        <v>31</v>
      </c>
      <c r="AX653" s="13" t="s">
        <v>69</v>
      </c>
      <c r="AY653" s="243" t="s">
        <v>142</v>
      </c>
    </row>
    <row r="654" s="14" customFormat="1">
      <c r="A654" s="14"/>
      <c r="B654" s="244"/>
      <c r="C654" s="245"/>
      <c r="D654" s="235" t="s">
        <v>153</v>
      </c>
      <c r="E654" s="246" t="s">
        <v>19</v>
      </c>
      <c r="F654" s="247" t="s">
        <v>6426</v>
      </c>
      <c r="G654" s="245"/>
      <c r="H654" s="248">
        <v>40.716000000000001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153</v>
      </c>
      <c r="AU654" s="254" t="s">
        <v>79</v>
      </c>
      <c r="AV654" s="14" t="s">
        <v>79</v>
      </c>
      <c r="AW654" s="14" t="s">
        <v>31</v>
      </c>
      <c r="AX654" s="14" t="s">
        <v>69</v>
      </c>
      <c r="AY654" s="254" t="s">
        <v>142</v>
      </c>
    </row>
    <row r="655" s="14" customFormat="1">
      <c r="A655" s="14"/>
      <c r="B655" s="244"/>
      <c r="C655" s="245"/>
      <c r="D655" s="235" t="s">
        <v>153</v>
      </c>
      <c r="E655" s="246" t="s">
        <v>19</v>
      </c>
      <c r="F655" s="247" t="s">
        <v>489</v>
      </c>
      <c r="G655" s="245"/>
      <c r="H655" s="248">
        <v>-1.7729999999999999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153</v>
      </c>
      <c r="AU655" s="254" t="s">
        <v>79</v>
      </c>
      <c r="AV655" s="14" t="s">
        <v>79</v>
      </c>
      <c r="AW655" s="14" t="s">
        <v>31</v>
      </c>
      <c r="AX655" s="14" t="s">
        <v>69</v>
      </c>
      <c r="AY655" s="254" t="s">
        <v>142</v>
      </c>
    </row>
    <row r="656" s="14" customFormat="1">
      <c r="A656" s="14"/>
      <c r="B656" s="244"/>
      <c r="C656" s="245"/>
      <c r="D656" s="235" t="s">
        <v>153</v>
      </c>
      <c r="E656" s="246" t="s">
        <v>19</v>
      </c>
      <c r="F656" s="247" t="s">
        <v>2354</v>
      </c>
      <c r="G656" s="245"/>
      <c r="H656" s="248">
        <v>-2.25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153</v>
      </c>
      <c r="AU656" s="254" t="s">
        <v>79</v>
      </c>
      <c r="AV656" s="14" t="s">
        <v>79</v>
      </c>
      <c r="AW656" s="14" t="s">
        <v>31</v>
      </c>
      <c r="AX656" s="14" t="s">
        <v>69</v>
      </c>
      <c r="AY656" s="254" t="s">
        <v>142</v>
      </c>
    </row>
    <row r="657" s="14" customFormat="1">
      <c r="A657" s="14"/>
      <c r="B657" s="244"/>
      <c r="C657" s="245"/>
      <c r="D657" s="235" t="s">
        <v>153</v>
      </c>
      <c r="E657" s="246" t="s">
        <v>19</v>
      </c>
      <c r="F657" s="247" t="s">
        <v>6427</v>
      </c>
      <c r="G657" s="245"/>
      <c r="H657" s="248">
        <v>3.2400000000000002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153</v>
      </c>
      <c r="AU657" s="254" t="s">
        <v>79</v>
      </c>
      <c r="AV657" s="14" t="s">
        <v>79</v>
      </c>
      <c r="AW657" s="14" t="s">
        <v>31</v>
      </c>
      <c r="AX657" s="14" t="s">
        <v>69</v>
      </c>
      <c r="AY657" s="254" t="s">
        <v>142</v>
      </c>
    </row>
    <row r="658" s="13" customFormat="1">
      <c r="A658" s="13"/>
      <c r="B658" s="233"/>
      <c r="C658" s="234"/>
      <c r="D658" s="235" t="s">
        <v>153</v>
      </c>
      <c r="E658" s="236" t="s">
        <v>19</v>
      </c>
      <c r="F658" s="237" t="s">
        <v>6428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153</v>
      </c>
      <c r="AU658" s="243" t="s">
        <v>79</v>
      </c>
      <c r="AV658" s="13" t="s">
        <v>77</v>
      </c>
      <c r="AW658" s="13" t="s">
        <v>31</v>
      </c>
      <c r="AX658" s="13" t="s">
        <v>69</v>
      </c>
      <c r="AY658" s="243" t="s">
        <v>142</v>
      </c>
    </row>
    <row r="659" s="14" customFormat="1">
      <c r="A659" s="14"/>
      <c r="B659" s="244"/>
      <c r="C659" s="245"/>
      <c r="D659" s="235" t="s">
        <v>153</v>
      </c>
      <c r="E659" s="246" t="s">
        <v>19</v>
      </c>
      <c r="F659" s="247" t="s">
        <v>6429</v>
      </c>
      <c r="G659" s="245"/>
      <c r="H659" s="248">
        <v>48.140000000000001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153</v>
      </c>
      <c r="AU659" s="254" t="s">
        <v>79</v>
      </c>
      <c r="AV659" s="14" t="s">
        <v>79</v>
      </c>
      <c r="AW659" s="14" t="s">
        <v>31</v>
      </c>
      <c r="AX659" s="14" t="s">
        <v>69</v>
      </c>
      <c r="AY659" s="254" t="s">
        <v>142</v>
      </c>
    </row>
    <row r="660" s="14" customFormat="1">
      <c r="A660" s="14"/>
      <c r="B660" s="244"/>
      <c r="C660" s="245"/>
      <c r="D660" s="235" t="s">
        <v>153</v>
      </c>
      <c r="E660" s="246" t="s">
        <v>19</v>
      </c>
      <c r="F660" s="247" t="s">
        <v>489</v>
      </c>
      <c r="G660" s="245"/>
      <c r="H660" s="248">
        <v>-1.7729999999999999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153</v>
      </c>
      <c r="AU660" s="254" t="s">
        <v>79</v>
      </c>
      <c r="AV660" s="14" t="s">
        <v>79</v>
      </c>
      <c r="AW660" s="14" t="s">
        <v>31</v>
      </c>
      <c r="AX660" s="14" t="s">
        <v>69</v>
      </c>
      <c r="AY660" s="254" t="s">
        <v>142</v>
      </c>
    </row>
    <row r="661" s="14" customFormat="1">
      <c r="A661" s="14"/>
      <c r="B661" s="244"/>
      <c r="C661" s="245"/>
      <c r="D661" s="235" t="s">
        <v>153</v>
      </c>
      <c r="E661" s="246" t="s">
        <v>19</v>
      </c>
      <c r="F661" s="247" t="s">
        <v>2354</v>
      </c>
      <c r="G661" s="245"/>
      <c r="H661" s="248">
        <v>-2.25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153</v>
      </c>
      <c r="AU661" s="254" t="s">
        <v>79</v>
      </c>
      <c r="AV661" s="14" t="s">
        <v>79</v>
      </c>
      <c r="AW661" s="14" t="s">
        <v>31</v>
      </c>
      <c r="AX661" s="14" t="s">
        <v>69</v>
      </c>
      <c r="AY661" s="254" t="s">
        <v>142</v>
      </c>
    </row>
    <row r="662" s="14" customFormat="1">
      <c r="A662" s="14"/>
      <c r="B662" s="244"/>
      <c r="C662" s="245"/>
      <c r="D662" s="235" t="s">
        <v>153</v>
      </c>
      <c r="E662" s="246" t="s">
        <v>19</v>
      </c>
      <c r="F662" s="247" t="s">
        <v>6427</v>
      </c>
      <c r="G662" s="245"/>
      <c r="H662" s="248">
        <v>3.2400000000000002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153</v>
      </c>
      <c r="AU662" s="254" t="s">
        <v>79</v>
      </c>
      <c r="AV662" s="14" t="s">
        <v>79</v>
      </c>
      <c r="AW662" s="14" t="s">
        <v>31</v>
      </c>
      <c r="AX662" s="14" t="s">
        <v>69</v>
      </c>
      <c r="AY662" s="254" t="s">
        <v>142</v>
      </c>
    </row>
    <row r="663" s="13" customFormat="1">
      <c r="A663" s="13"/>
      <c r="B663" s="233"/>
      <c r="C663" s="234"/>
      <c r="D663" s="235" t="s">
        <v>153</v>
      </c>
      <c r="E663" s="236" t="s">
        <v>19</v>
      </c>
      <c r="F663" s="237" t="s">
        <v>6430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153</v>
      </c>
      <c r="AU663" s="243" t="s">
        <v>79</v>
      </c>
      <c r="AV663" s="13" t="s">
        <v>77</v>
      </c>
      <c r="AW663" s="13" t="s">
        <v>31</v>
      </c>
      <c r="AX663" s="13" t="s">
        <v>69</v>
      </c>
      <c r="AY663" s="243" t="s">
        <v>142</v>
      </c>
    </row>
    <row r="664" s="14" customFormat="1">
      <c r="A664" s="14"/>
      <c r="B664" s="244"/>
      <c r="C664" s="245"/>
      <c r="D664" s="235" t="s">
        <v>153</v>
      </c>
      <c r="E664" s="246" t="s">
        <v>19</v>
      </c>
      <c r="F664" s="247" t="s">
        <v>6431</v>
      </c>
      <c r="G664" s="245"/>
      <c r="H664" s="248">
        <v>60.088000000000001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153</v>
      </c>
      <c r="AU664" s="254" t="s">
        <v>79</v>
      </c>
      <c r="AV664" s="14" t="s">
        <v>79</v>
      </c>
      <c r="AW664" s="14" t="s">
        <v>31</v>
      </c>
      <c r="AX664" s="14" t="s">
        <v>69</v>
      </c>
      <c r="AY664" s="254" t="s">
        <v>142</v>
      </c>
    </row>
    <row r="665" s="14" customFormat="1">
      <c r="A665" s="14"/>
      <c r="B665" s="244"/>
      <c r="C665" s="245"/>
      <c r="D665" s="235" t="s">
        <v>153</v>
      </c>
      <c r="E665" s="246" t="s">
        <v>19</v>
      </c>
      <c r="F665" s="247" t="s">
        <v>6432</v>
      </c>
      <c r="G665" s="245"/>
      <c r="H665" s="248">
        <v>-8.8650000000000002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153</v>
      </c>
      <c r="AU665" s="254" t="s">
        <v>79</v>
      </c>
      <c r="AV665" s="14" t="s">
        <v>79</v>
      </c>
      <c r="AW665" s="14" t="s">
        <v>31</v>
      </c>
      <c r="AX665" s="14" t="s">
        <v>69</v>
      </c>
      <c r="AY665" s="254" t="s">
        <v>142</v>
      </c>
    </row>
    <row r="666" s="14" customFormat="1">
      <c r="A666" s="14"/>
      <c r="B666" s="244"/>
      <c r="C666" s="245"/>
      <c r="D666" s="235" t="s">
        <v>153</v>
      </c>
      <c r="E666" s="246" t="s">
        <v>19</v>
      </c>
      <c r="F666" s="247" t="s">
        <v>537</v>
      </c>
      <c r="G666" s="245"/>
      <c r="H666" s="248">
        <v>-1.379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153</v>
      </c>
      <c r="AU666" s="254" t="s">
        <v>79</v>
      </c>
      <c r="AV666" s="14" t="s">
        <v>79</v>
      </c>
      <c r="AW666" s="14" t="s">
        <v>31</v>
      </c>
      <c r="AX666" s="14" t="s">
        <v>69</v>
      </c>
      <c r="AY666" s="254" t="s">
        <v>142</v>
      </c>
    </row>
    <row r="667" s="14" customFormat="1">
      <c r="A667" s="14"/>
      <c r="B667" s="244"/>
      <c r="C667" s="245"/>
      <c r="D667" s="235" t="s">
        <v>153</v>
      </c>
      <c r="E667" s="246" t="s">
        <v>19</v>
      </c>
      <c r="F667" s="247" t="s">
        <v>2339</v>
      </c>
      <c r="G667" s="245"/>
      <c r="H667" s="248">
        <v>-3.48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153</v>
      </c>
      <c r="AU667" s="254" t="s">
        <v>79</v>
      </c>
      <c r="AV667" s="14" t="s">
        <v>79</v>
      </c>
      <c r="AW667" s="14" t="s">
        <v>31</v>
      </c>
      <c r="AX667" s="14" t="s">
        <v>69</v>
      </c>
      <c r="AY667" s="254" t="s">
        <v>142</v>
      </c>
    </row>
    <row r="668" s="13" customFormat="1">
      <c r="A668" s="13"/>
      <c r="B668" s="233"/>
      <c r="C668" s="234"/>
      <c r="D668" s="235" t="s">
        <v>153</v>
      </c>
      <c r="E668" s="236" t="s">
        <v>19</v>
      </c>
      <c r="F668" s="237" t="s">
        <v>6433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153</v>
      </c>
      <c r="AU668" s="243" t="s">
        <v>79</v>
      </c>
      <c r="AV668" s="13" t="s">
        <v>77</v>
      </c>
      <c r="AW668" s="13" t="s">
        <v>31</v>
      </c>
      <c r="AX668" s="13" t="s">
        <v>69</v>
      </c>
      <c r="AY668" s="243" t="s">
        <v>142</v>
      </c>
    </row>
    <row r="669" s="14" customFormat="1">
      <c r="A669" s="14"/>
      <c r="B669" s="244"/>
      <c r="C669" s="245"/>
      <c r="D669" s="235" t="s">
        <v>153</v>
      </c>
      <c r="E669" s="246" t="s">
        <v>19</v>
      </c>
      <c r="F669" s="247" t="s">
        <v>6434</v>
      </c>
      <c r="G669" s="245"/>
      <c r="H669" s="248">
        <v>29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153</v>
      </c>
      <c r="AU669" s="254" t="s">
        <v>79</v>
      </c>
      <c r="AV669" s="14" t="s">
        <v>79</v>
      </c>
      <c r="AW669" s="14" t="s">
        <v>31</v>
      </c>
      <c r="AX669" s="14" t="s">
        <v>69</v>
      </c>
      <c r="AY669" s="254" t="s">
        <v>142</v>
      </c>
    </row>
    <row r="670" s="14" customFormat="1">
      <c r="A670" s="14"/>
      <c r="B670" s="244"/>
      <c r="C670" s="245"/>
      <c r="D670" s="235" t="s">
        <v>153</v>
      </c>
      <c r="E670" s="246" t="s">
        <v>19</v>
      </c>
      <c r="F670" s="247" t="s">
        <v>489</v>
      </c>
      <c r="G670" s="245"/>
      <c r="H670" s="248">
        <v>-1.7729999999999999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153</v>
      </c>
      <c r="AU670" s="254" t="s">
        <v>79</v>
      </c>
      <c r="AV670" s="14" t="s">
        <v>79</v>
      </c>
      <c r="AW670" s="14" t="s">
        <v>31</v>
      </c>
      <c r="AX670" s="14" t="s">
        <v>69</v>
      </c>
      <c r="AY670" s="254" t="s">
        <v>142</v>
      </c>
    </row>
    <row r="671" s="14" customFormat="1">
      <c r="A671" s="14"/>
      <c r="B671" s="244"/>
      <c r="C671" s="245"/>
      <c r="D671" s="235" t="s">
        <v>153</v>
      </c>
      <c r="E671" s="246" t="s">
        <v>19</v>
      </c>
      <c r="F671" s="247" t="s">
        <v>2339</v>
      </c>
      <c r="G671" s="245"/>
      <c r="H671" s="248">
        <v>-3.48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153</v>
      </c>
      <c r="AU671" s="254" t="s">
        <v>79</v>
      </c>
      <c r="AV671" s="14" t="s">
        <v>79</v>
      </c>
      <c r="AW671" s="14" t="s">
        <v>31</v>
      </c>
      <c r="AX671" s="14" t="s">
        <v>69</v>
      </c>
      <c r="AY671" s="254" t="s">
        <v>142</v>
      </c>
    </row>
    <row r="672" s="14" customFormat="1">
      <c r="A672" s="14"/>
      <c r="B672" s="244"/>
      <c r="C672" s="245"/>
      <c r="D672" s="235" t="s">
        <v>153</v>
      </c>
      <c r="E672" s="246" t="s">
        <v>19</v>
      </c>
      <c r="F672" s="247" t="s">
        <v>6435</v>
      </c>
      <c r="G672" s="245"/>
      <c r="H672" s="248">
        <v>2.4700000000000002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153</v>
      </c>
      <c r="AU672" s="254" t="s">
        <v>79</v>
      </c>
      <c r="AV672" s="14" t="s">
        <v>79</v>
      </c>
      <c r="AW672" s="14" t="s">
        <v>31</v>
      </c>
      <c r="AX672" s="14" t="s">
        <v>69</v>
      </c>
      <c r="AY672" s="254" t="s">
        <v>142</v>
      </c>
    </row>
    <row r="673" s="13" customFormat="1">
      <c r="A673" s="13"/>
      <c r="B673" s="233"/>
      <c r="C673" s="234"/>
      <c r="D673" s="235" t="s">
        <v>153</v>
      </c>
      <c r="E673" s="236" t="s">
        <v>19</v>
      </c>
      <c r="F673" s="237" t="s">
        <v>6436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153</v>
      </c>
      <c r="AU673" s="243" t="s">
        <v>79</v>
      </c>
      <c r="AV673" s="13" t="s">
        <v>77</v>
      </c>
      <c r="AW673" s="13" t="s">
        <v>31</v>
      </c>
      <c r="AX673" s="13" t="s">
        <v>69</v>
      </c>
      <c r="AY673" s="243" t="s">
        <v>142</v>
      </c>
    </row>
    <row r="674" s="14" customFormat="1">
      <c r="A674" s="14"/>
      <c r="B674" s="244"/>
      <c r="C674" s="245"/>
      <c r="D674" s="235" t="s">
        <v>153</v>
      </c>
      <c r="E674" s="246" t="s">
        <v>19</v>
      </c>
      <c r="F674" s="247" t="s">
        <v>6437</v>
      </c>
      <c r="G674" s="245"/>
      <c r="H674" s="248">
        <v>40.310000000000002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153</v>
      </c>
      <c r="AU674" s="254" t="s">
        <v>79</v>
      </c>
      <c r="AV674" s="14" t="s">
        <v>79</v>
      </c>
      <c r="AW674" s="14" t="s">
        <v>31</v>
      </c>
      <c r="AX674" s="14" t="s">
        <v>69</v>
      </c>
      <c r="AY674" s="254" t="s">
        <v>142</v>
      </c>
    </row>
    <row r="675" s="14" customFormat="1">
      <c r="A675" s="14"/>
      <c r="B675" s="244"/>
      <c r="C675" s="245"/>
      <c r="D675" s="235" t="s">
        <v>153</v>
      </c>
      <c r="E675" s="246" t="s">
        <v>19</v>
      </c>
      <c r="F675" s="247" t="s">
        <v>489</v>
      </c>
      <c r="G675" s="245"/>
      <c r="H675" s="248">
        <v>-1.7729999999999999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153</v>
      </c>
      <c r="AU675" s="254" t="s">
        <v>79</v>
      </c>
      <c r="AV675" s="14" t="s">
        <v>79</v>
      </c>
      <c r="AW675" s="14" t="s">
        <v>31</v>
      </c>
      <c r="AX675" s="14" t="s">
        <v>69</v>
      </c>
      <c r="AY675" s="254" t="s">
        <v>142</v>
      </c>
    </row>
    <row r="676" s="14" customFormat="1">
      <c r="A676" s="14"/>
      <c r="B676" s="244"/>
      <c r="C676" s="245"/>
      <c r="D676" s="235" t="s">
        <v>153</v>
      </c>
      <c r="E676" s="246" t="s">
        <v>19</v>
      </c>
      <c r="F676" s="247" t="s">
        <v>6438</v>
      </c>
      <c r="G676" s="245"/>
      <c r="H676" s="248">
        <v>-0.78000000000000003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153</v>
      </c>
      <c r="AU676" s="254" t="s">
        <v>79</v>
      </c>
      <c r="AV676" s="14" t="s">
        <v>79</v>
      </c>
      <c r="AW676" s="14" t="s">
        <v>31</v>
      </c>
      <c r="AX676" s="14" t="s">
        <v>69</v>
      </c>
      <c r="AY676" s="254" t="s">
        <v>142</v>
      </c>
    </row>
    <row r="677" s="14" customFormat="1">
      <c r="A677" s="14"/>
      <c r="B677" s="244"/>
      <c r="C677" s="245"/>
      <c r="D677" s="235" t="s">
        <v>153</v>
      </c>
      <c r="E677" s="246" t="s">
        <v>19</v>
      </c>
      <c r="F677" s="247" t="s">
        <v>6439</v>
      </c>
      <c r="G677" s="245"/>
      <c r="H677" s="248">
        <v>-0.71999999999999997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153</v>
      </c>
      <c r="AU677" s="254" t="s">
        <v>79</v>
      </c>
      <c r="AV677" s="14" t="s">
        <v>79</v>
      </c>
      <c r="AW677" s="14" t="s">
        <v>31</v>
      </c>
      <c r="AX677" s="14" t="s">
        <v>69</v>
      </c>
      <c r="AY677" s="254" t="s">
        <v>142</v>
      </c>
    </row>
    <row r="678" s="14" customFormat="1">
      <c r="A678" s="14"/>
      <c r="B678" s="244"/>
      <c r="C678" s="245"/>
      <c r="D678" s="235" t="s">
        <v>153</v>
      </c>
      <c r="E678" s="246" t="s">
        <v>19</v>
      </c>
      <c r="F678" s="247" t="s">
        <v>496</v>
      </c>
      <c r="G678" s="245"/>
      <c r="H678" s="248">
        <v>-1.5760000000000001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153</v>
      </c>
      <c r="AU678" s="254" t="s">
        <v>79</v>
      </c>
      <c r="AV678" s="14" t="s">
        <v>79</v>
      </c>
      <c r="AW678" s="14" t="s">
        <v>31</v>
      </c>
      <c r="AX678" s="14" t="s">
        <v>69</v>
      </c>
      <c r="AY678" s="254" t="s">
        <v>142</v>
      </c>
    </row>
    <row r="679" s="14" customFormat="1">
      <c r="A679" s="14"/>
      <c r="B679" s="244"/>
      <c r="C679" s="245"/>
      <c r="D679" s="235" t="s">
        <v>153</v>
      </c>
      <c r="E679" s="246" t="s">
        <v>19</v>
      </c>
      <c r="F679" s="247" t="s">
        <v>6440</v>
      </c>
      <c r="G679" s="245"/>
      <c r="H679" s="248">
        <v>1.26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153</v>
      </c>
      <c r="AU679" s="254" t="s">
        <v>79</v>
      </c>
      <c r="AV679" s="14" t="s">
        <v>79</v>
      </c>
      <c r="AW679" s="14" t="s">
        <v>31</v>
      </c>
      <c r="AX679" s="14" t="s">
        <v>69</v>
      </c>
      <c r="AY679" s="254" t="s">
        <v>142</v>
      </c>
    </row>
    <row r="680" s="14" customFormat="1">
      <c r="A680" s="14"/>
      <c r="B680" s="244"/>
      <c r="C680" s="245"/>
      <c r="D680" s="235" t="s">
        <v>153</v>
      </c>
      <c r="E680" s="246" t="s">
        <v>19</v>
      </c>
      <c r="F680" s="247" t="s">
        <v>6441</v>
      </c>
      <c r="G680" s="245"/>
      <c r="H680" s="248">
        <v>1.3300000000000001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153</v>
      </c>
      <c r="AU680" s="254" t="s">
        <v>79</v>
      </c>
      <c r="AV680" s="14" t="s">
        <v>79</v>
      </c>
      <c r="AW680" s="14" t="s">
        <v>31</v>
      </c>
      <c r="AX680" s="14" t="s">
        <v>69</v>
      </c>
      <c r="AY680" s="254" t="s">
        <v>142</v>
      </c>
    </row>
    <row r="681" s="13" customFormat="1">
      <c r="A681" s="13"/>
      <c r="B681" s="233"/>
      <c r="C681" s="234"/>
      <c r="D681" s="235" t="s">
        <v>153</v>
      </c>
      <c r="E681" s="236" t="s">
        <v>19</v>
      </c>
      <c r="F681" s="237" t="s">
        <v>6442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153</v>
      </c>
      <c r="AU681" s="243" t="s">
        <v>79</v>
      </c>
      <c r="AV681" s="13" t="s">
        <v>77</v>
      </c>
      <c r="AW681" s="13" t="s">
        <v>31</v>
      </c>
      <c r="AX681" s="13" t="s">
        <v>69</v>
      </c>
      <c r="AY681" s="243" t="s">
        <v>142</v>
      </c>
    </row>
    <row r="682" s="14" customFormat="1">
      <c r="A682" s="14"/>
      <c r="B682" s="244"/>
      <c r="C682" s="245"/>
      <c r="D682" s="235" t="s">
        <v>153</v>
      </c>
      <c r="E682" s="246" t="s">
        <v>19</v>
      </c>
      <c r="F682" s="247" t="s">
        <v>6443</v>
      </c>
      <c r="G682" s="245"/>
      <c r="H682" s="248">
        <v>28.678000000000001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153</v>
      </c>
      <c r="AU682" s="254" t="s">
        <v>79</v>
      </c>
      <c r="AV682" s="14" t="s">
        <v>79</v>
      </c>
      <c r="AW682" s="14" t="s">
        <v>31</v>
      </c>
      <c r="AX682" s="14" t="s">
        <v>69</v>
      </c>
      <c r="AY682" s="254" t="s">
        <v>142</v>
      </c>
    </row>
    <row r="683" s="14" customFormat="1">
      <c r="A683" s="14"/>
      <c r="B683" s="244"/>
      <c r="C683" s="245"/>
      <c r="D683" s="235" t="s">
        <v>153</v>
      </c>
      <c r="E683" s="246" t="s">
        <v>19</v>
      </c>
      <c r="F683" s="247" t="s">
        <v>496</v>
      </c>
      <c r="G683" s="245"/>
      <c r="H683" s="248">
        <v>-1.5760000000000001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153</v>
      </c>
      <c r="AU683" s="254" t="s">
        <v>79</v>
      </c>
      <c r="AV683" s="14" t="s">
        <v>79</v>
      </c>
      <c r="AW683" s="14" t="s">
        <v>31</v>
      </c>
      <c r="AX683" s="14" t="s">
        <v>69</v>
      </c>
      <c r="AY683" s="254" t="s">
        <v>142</v>
      </c>
    </row>
    <row r="684" s="14" customFormat="1">
      <c r="A684" s="14"/>
      <c r="B684" s="244"/>
      <c r="C684" s="245"/>
      <c r="D684" s="235" t="s">
        <v>153</v>
      </c>
      <c r="E684" s="246" t="s">
        <v>19</v>
      </c>
      <c r="F684" s="247" t="s">
        <v>6439</v>
      </c>
      <c r="G684" s="245"/>
      <c r="H684" s="248">
        <v>-0.71999999999999997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153</v>
      </c>
      <c r="AU684" s="254" t="s">
        <v>79</v>
      </c>
      <c r="AV684" s="14" t="s">
        <v>79</v>
      </c>
      <c r="AW684" s="14" t="s">
        <v>31</v>
      </c>
      <c r="AX684" s="14" t="s">
        <v>69</v>
      </c>
      <c r="AY684" s="254" t="s">
        <v>142</v>
      </c>
    </row>
    <row r="685" s="14" customFormat="1">
      <c r="A685" s="14"/>
      <c r="B685" s="244"/>
      <c r="C685" s="245"/>
      <c r="D685" s="235" t="s">
        <v>153</v>
      </c>
      <c r="E685" s="246" t="s">
        <v>19</v>
      </c>
      <c r="F685" s="247" t="s">
        <v>6440</v>
      </c>
      <c r="G685" s="245"/>
      <c r="H685" s="248">
        <v>1.26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153</v>
      </c>
      <c r="AU685" s="254" t="s">
        <v>79</v>
      </c>
      <c r="AV685" s="14" t="s">
        <v>79</v>
      </c>
      <c r="AW685" s="14" t="s">
        <v>31</v>
      </c>
      <c r="AX685" s="14" t="s">
        <v>69</v>
      </c>
      <c r="AY685" s="254" t="s">
        <v>142</v>
      </c>
    </row>
    <row r="686" s="13" customFormat="1">
      <c r="A686" s="13"/>
      <c r="B686" s="233"/>
      <c r="C686" s="234"/>
      <c r="D686" s="235" t="s">
        <v>153</v>
      </c>
      <c r="E686" s="236" t="s">
        <v>19</v>
      </c>
      <c r="F686" s="237" t="s">
        <v>6444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153</v>
      </c>
      <c r="AU686" s="243" t="s">
        <v>79</v>
      </c>
      <c r="AV686" s="13" t="s">
        <v>77</v>
      </c>
      <c r="AW686" s="13" t="s">
        <v>31</v>
      </c>
      <c r="AX686" s="13" t="s">
        <v>69</v>
      </c>
      <c r="AY686" s="243" t="s">
        <v>142</v>
      </c>
    </row>
    <row r="687" s="14" customFormat="1">
      <c r="A687" s="14"/>
      <c r="B687" s="244"/>
      <c r="C687" s="245"/>
      <c r="D687" s="235" t="s">
        <v>153</v>
      </c>
      <c r="E687" s="246" t="s">
        <v>19</v>
      </c>
      <c r="F687" s="247" t="s">
        <v>6445</v>
      </c>
      <c r="G687" s="245"/>
      <c r="H687" s="248">
        <v>25.577999999999999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153</v>
      </c>
      <c r="AU687" s="254" t="s">
        <v>79</v>
      </c>
      <c r="AV687" s="14" t="s">
        <v>79</v>
      </c>
      <c r="AW687" s="14" t="s">
        <v>31</v>
      </c>
      <c r="AX687" s="14" t="s">
        <v>69</v>
      </c>
      <c r="AY687" s="254" t="s">
        <v>142</v>
      </c>
    </row>
    <row r="688" s="14" customFormat="1">
      <c r="A688" s="14"/>
      <c r="B688" s="244"/>
      <c r="C688" s="245"/>
      <c r="D688" s="235" t="s">
        <v>153</v>
      </c>
      <c r="E688" s="246" t="s">
        <v>19</v>
      </c>
      <c r="F688" s="247" t="s">
        <v>2072</v>
      </c>
      <c r="G688" s="245"/>
      <c r="H688" s="248">
        <v>-2.758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153</v>
      </c>
      <c r="AU688" s="254" t="s">
        <v>79</v>
      </c>
      <c r="AV688" s="14" t="s">
        <v>79</v>
      </c>
      <c r="AW688" s="14" t="s">
        <v>31</v>
      </c>
      <c r="AX688" s="14" t="s">
        <v>69</v>
      </c>
      <c r="AY688" s="254" t="s">
        <v>142</v>
      </c>
    </row>
    <row r="689" s="14" customFormat="1">
      <c r="A689" s="14"/>
      <c r="B689" s="244"/>
      <c r="C689" s="245"/>
      <c r="D689" s="235" t="s">
        <v>153</v>
      </c>
      <c r="E689" s="246" t="s">
        <v>19</v>
      </c>
      <c r="F689" s="247" t="s">
        <v>496</v>
      </c>
      <c r="G689" s="245"/>
      <c r="H689" s="248">
        <v>-1.5760000000000001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153</v>
      </c>
      <c r="AU689" s="254" t="s">
        <v>79</v>
      </c>
      <c r="AV689" s="14" t="s">
        <v>79</v>
      </c>
      <c r="AW689" s="14" t="s">
        <v>31</v>
      </c>
      <c r="AX689" s="14" t="s">
        <v>69</v>
      </c>
      <c r="AY689" s="254" t="s">
        <v>142</v>
      </c>
    </row>
    <row r="690" s="13" customFormat="1">
      <c r="A690" s="13"/>
      <c r="B690" s="233"/>
      <c r="C690" s="234"/>
      <c r="D690" s="235" t="s">
        <v>153</v>
      </c>
      <c r="E690" s="236" t="s">
        <v>19</v>
      </c>
      <c r="F690" s="237" t="s">
        <v>6446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153</v>
      </c>
      <c r="AU690" s="243" t="s">
        <v>79</v>
      </c>
      <c r="AV690" s="13" t="s">
        <v>77</v>
      </c>
      <c r="AW690" s="13" t="s">
        <v>31</v>
      </c>
      <c r="AX690" s="13" t="s">
        <v>69</v>
      </c>
      <c r="AY690" s="243" t="s">
        <v>142</v>
      </c>
    </row>
    <row r="691" s="14" customFormat="1">
      <c r="A691" s="14"/>
      <c r="B691" s="244"/>
      <c r="C691" s="245"/>
      <c r="D691" s="235" t="s">
        <v>153</v>
      </c>
      <c r="E691" s="246" t="s">
        <v>19</v>
      </c>
      <c r="F691" s="247" t="s">
        <v>6447</v>
      </c>
      <c r="G691" s="245"/>
      <c r="H691" s="248">
        <v>48.256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153</v>
      </c>
      <c r="AU691" s="254" t="s">
        <v>79</v>
      </c>
      <c r="AV691" s="14" t="s">
        <v>79</v>
      </c>
      <c r="AW691" s="14" t="s">
        <v>31</v>
      </c>
      <c r="AX691" s="14" t="s">
        <v>69</v>
      </c>
      <c r="AY691" s="254" t="s">
        <v>142</v>
      </c>
    </row>
    <row r="692" s="14" customFormat="1">
      <c r="A692" s="14"/>
      <c r="B692" s="244"/>
      <c r="C692" s="245"/>
      <c r="D692" s="235" t="s">
        <v>153</v>
      </c>
      <c r="E692" s="246" t="s">
        <v>19</v>
      </c>
      <c r="F692" s="247" t="s">
        <v>1911</v>
      </c>
      <c r="G692" s="245"/>
      <c r="H692" s="248">
        <v>-3.5459999999999998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153</v>
      </c>
      <c r="AU692" s="254" t="s">
        <v>79</v>
      </c>
      <c r="AV692" s="14" t="s">
        <v>79</v>
      </c>
      <c r="AW692" s="14" t="s">
        <v>31</v>
      </c>
      <c r="AX692" s="14" t="s">
        <v>69</v>
      </c>
      <c r="AY692" s="254" t="s">
        <v>142</v>
      </c>
    </row>
    <row r="693" s="14" customFormat="1">
      <c r="A693" s="14"/>
      <c r="B693" s="244"/>
      <c r="C693" s="245"/>
      <c r="D693" s="235" t="s">
        <v>153</v>
      </c>
      <c r="E693" s="246" t="s">
        <v>19</v>
      </c>
      <c r="F693" s="247" t="s">
        <v>2354</v>
      </c>
      <c r="G693" s="245"/>
      <c r="H693" s="248">
        <v>-2.25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153</v>
      </c>
      <c r="AU693" s="254" t="s">
        <v>79</v>
      </c>
      <c r="AV693" s="14" t="s">
        <v>79</v>
      </c>
      <c r="AW693" s="14" t="s">
        <v>31</v>
      </c>
      <c r="AX693" s="14" t="s">
        <v>69</v>
      </c>
      <c r="AY693" s="254" t="s">
        <v>142</v>
      </c>
    </row>
    <row r="694" s="14" customFormat="1">
      <c r="A694" s="14"/>
      <c r="B694" s="244"/>
      <c r="C694" s="245"/>
      <c r="D694" s="235" t="s">
        <v>153</v>
      </c>
      <c r="E694" s="246" t="s">
        <v>19</v>
      </c>
      <c r="F694" s="247" t="s">
        <v>6435</v>
      </c>
      <c r="G694" s="245"/>
      <c r="H694" s="248">
        <v>2.4700000000000002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153</v>
      </c>
      <c r="AU694" s="254" t="s">
        <v>79</v>
      </c>
      <c r="AV694" s="14" t="s">
        <v>79</v>
      </c>
      <c r="AW694" s="14" t="s">
        <v>31</v>
      </c>
      <c r="AX694" s="14" t="s">
        <v>69</v>
      </c>
      <c r="AY694" s="254" t="s">
        <v>142</v>
      </c>
    </row>
    <row r="695" s="14" customFormat="1">
      <c r="A695" s="14"/>
      <c r="B695" s="244"/>
      <c r="C695" s="245"/>
      <c r="D695" s="235" t="s">
        <v>153</v>
      </c>
      <c r="E695" s="246" t="s">
        <v>19</v>
      </c>
      <c r="F695" s="247" t="s">
        <v>6448</v>
      </c>
      <c r="G695" s="245"/>
      <c r="H695" s="248">
        <v>3.2999999999999998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153</v>
      </c>
      <c r="AU695" s="254" t="s">
        <v>79</v>
      </c>
      <c r="AV695" s="14" t="s">
        <v>79</v>
      </c>
      <c r="AW695" s="14" t="s">
        <v>31</v>
      </c>
      <c r="AX695" s="14" t="s">
        <v>69</v>
      </c>
      <c r="AY695" s="254" t="s">
        <v>142</v>
      </c>
    </row>
    <row r="696" s="13" customFormat="1">
      <c r="A696" s="13"/>
      <c r="B696" s="233"/>
      <c r="C696" s="234"/>
      <c r="D696" s="235" t="s">
        <v>153</v>
      </c>
      <c r="E696" s="236" t="s">
        <v>19</v>
      </c>
      <c r="F696" s="237" t="s">
        <v>6449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153</v>
      </c>
      <c r="AU696" s="243" t="s">
        <v>79</v>
      </c>
      <c r="AV696" s="13" t="s">
        <v>77</v>
      </c>
      <c r="AW696" s="13" t="s">
        <v>31</v>
      </c>
      <c r="AX696" s="13" t="s">
        <v>69</v>
      </c>
      <c r="AY696" s="243" t="s">
        <v>142</v>
      </c>
    </row>
    <row r="697" s="14" customFormat="1">
      <c r="A697" s="14"/>
      <c r="B697" s="244"/>
      <c r="C697" s="245"/>
      <c r="D697" s="235" t="s">
        <v>153</v>
      </c>
      <c r="E697" s="246" t="s">
        <v>19</v>
      </c>
      <c r="F697" s="247" t="s">
        <v>6450</v>
      </c>
      <c r="G697" s="245"/>
      <c r="H697" s="248">
        <v>37.351999999999997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153</v>
      </c>
      <c r="AU697" s="254" t="s">
        <v>79</v>
      </c>
      <c r="AV697" s="14" t="s">
        <v>79</v>
      </c>
      <c r="AW697" s="14" t="s">
        <v>31</v>
      </c>
      <c r="AX697" s="14" t="s">
        <v>69</v>
      </c>
      <c r="AY697" s="254" t="s">
        <v>142</v>
      </c>
    </row>
    <row r="698" s="14" customFormat="1">
      <c r="A698" s="14"/>
      <c r="B698" s="244"/>
      <c r="C698" s="245"/>
      <c r="D698" s="235" t="s">
        <v>153</v>
      </c>
      <c r="E698" s="246" t="s">
        <v>19</v>
      </c>
      <c r="F698" s="247" t="s">
        <v>489</v>
      </c>
      <c r="G698" s="245"/>
      <c r="H698" s="248">
        <v>-1.7729999999999999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153</v>
      </c>
      <c r="AU698" s="254" t="s">
        <v>79</v>
      </c>
      <c r="AV698" s="14" t="s">
        <v>79</v>
      </c>
      <c r="AW698" s="14" t="s">
        <v>31</v>
      </c>
      <c r="AX698" s="14" t="s">
        <v>69</v>
      </c>
      <c r="AY698" s="254" t="s">
        <v>142</v>
      </c>
    </row>
    <row r="699" s="14" customFormat="1">
      <c r="A699" s="14"/>
      <c r="B699" s="244"/>
      <c r="C699" s="245"/>
      <c r="D699" s="235" t="s">
        <v>153</v>
      </c>
      <c r="E699" s="246" t="s">
        <v>19</v>
      </c>
      <c r="F699" s="247" t="s">
        <v>2354</v>
      </c>
      <c r="G699" s="245"/>
      <c r="H699" s="248">
        <v>-2.25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153</v>
      </c>
      <c r="AU699" s="254" t="s">
        <v>79</v>
      </c>
      <c r="AV699" s="14" t="s">
        <v>79</v>
      </c>
      <c r="AW699" s="14" t="s">
        <v>31</v>
      </c>
      <c r="AX699" s="14" t="s">
        <v>69</v>
      </c>
      <c r="AY699" s="254" t="s">
        <v>142</v>
      </c>
    </row>
    <row r="700" s="14" customFormat="1">
      <c r="A700" s="14"/>
      <c r="B700" s="244"/>
      <c r="C700" s="245"/>
      <c r="D700" s="235" t="s">
        <v>153</v>
      </c>
      <c r="E700" s="246" t="s">
        <v>19</v>
      </c>
      <c r="F700" s="247" t="s">
        <v>6448</v>
      </c>
      <c r="G700" s="245"/>
      <c r="H700" s="248">
        <v>3.2999999999999998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153</v>
      </c>
      <c r="AU700" s="254" t="s">
        <v>79</v>
      </c>
      <c r="AV700" s="14" t="s">
        <v>79</v>
      </c>
      <c r="AW700" s="14" t="s">
        <v>31</v>
      </c>
      <c r="AX700" s="14" t="s">
        <v>69</v>
      </c>
      <c r="AY700" s="254" t="s">
        <v>142</v>
      </c>
    </row>
    <row r="701" s="16" customFormat="1">
      <c r="A701" s="16"/>
      <c r="B701" s="266"/>
      <c r="C701" s="267"/>
      <c r="D701" s="235" t="s">
        <v>153</v>
      </c>
      <c r="E701" s="268" t="s">
        <v>19</v>
      </c>
      <c r="F701" s="269" t="s">
        <v>214</v>
      </c>
      <c r="G701" s="267"/>
      <c r="H701" s="270">
        <v>449.84499999999986</v>
      </c>
      <c r="I701" s="271"/>
      <c r="J701" s="267"/>
      <c r="K701" s="267"/>
      <c r="L701" s="272"/>
      <c r="M701" s="273"/>
      <c r="N701" s="274"/>
      <c r="O701" s="274"/>
      <c r="P701" s="274"/>
      <c r="Q701" s="274"/>
      <c r="R701" s="274"/>
      <c r="S701" s="274"/>
      <c r="T701" s="275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6" t="s">
        <v>153</v>
      </c>
      <c r="AU701" s="276" t="s">
        <v>79</v>
      </c>
      <c r="AV701" s="16" t="s">
        <v>163</v>
      </c>
      <c r="AW701" s="16" t="s">
        <v>31</v>
      </c>
      <c r="AX701" s="16" t="s">
        <v>69</v>
      </c>
      <c r="AY701" s="276" t="s">
        <v>142</v>
      </c>
    </row>
    <row r="702" s="15" customFormat="1">
      <c r="A702" s="15"/>
      <c r="B702" s="255"/>
      <c r="C702" s="256"/>
      <c r="D702" s="235" t="s">
        <v>153</v>
      </c>
      <c r="E702" s="257" t="s">
        <v>19</v>
      </c>
      <c r="F702" s="258" t="s">
        <v>158</v>
      </c>
      <c r="G702" s="256"/>
      <c r="H702" s="259">
        <v>449.84499999999986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153</v>
      </c>
      <c r="AU702" s="265" t="s">
        <v>79</v>
      </c>
      <c r="AV702" s="15" t="s">
        <v>149</v>
      </c>
      <c r="AW702" s="15" t="s">
        <v>31</v>
      </c>
      <c r="AX702" s="15" t="s">
        <v>77</v>
      </c>
      <c r="AY702" s="265" t="s">
        <v>142</v>
      </c>
    </row>
    <row r="703" s="2" customFormat="1" ht="16.5" customHeight="1">
      <c r="A703" s="41"/>
      <c r="B703" s="42"/>
      <c r="C703" s="215" t="s">
        <v>2681</v>
      </c>
      <c r="D703" s="215" t="s">
        <v>144</v>
      </c>
      <c r="E703" s="216" t="s">
        <v>2537</v>
      </c>
      <c r="F703" s="217" t="s">
        <v>2538</v>
      </c>
      <c r="G703" s="218" t="s">
        <v>147</v>
      </c>
      <c r="H703" s="219">
        <v>449.84500000000003</v>
      </c>
      <c r="I703" s="220"/>
      <c r="J703" s="221">
        <f>ROUND(I703*H703,2)</f>
        <v>0</v>
      </c>
      <c r="K703" s="217" t="s">
        <v>148</v>
      </c>
      <c r="L703" s="47"/>
      <c r="M703" s="222" t="s">
        <v>19</v>
      </c>
      <c r="N703" s="223" t="s">
        <v>40</v>
      </c>
      <c r="O703" s="87"/>
      <c r="P703" s="224">
        <f>O703*H703</f>
        <v>0</v>
      </c>
      <c r="Q703" s="224">
        <v>0.0040000000000000001</v>
      </c>
      <c r="R703" s="224">
        <f>Q703*H703</f>
        <v>1.7993800000000002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149</v>
      </c>
      <c r="AT703" s="226" t="s">
        <v>144</v>
      </c>
      <c r="AU703" s="226" t="s">
        <v>79</v>
      </c>
      <c r="AY703" s="20" t="s">
        <v>142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149</v>
      </c>
      <c r="BM703" s="226" t="s">
        <v>6457</v>
      </c>
    </row>
    <row r="704" s="2" customFormat="1">
      <c r="A704" s="41"/>
      <c r="B704" s="42"/>
      <c r="C704" s="43"/>
      <c r="D704" s="228" t="s">
        <v>151</v>
      </c>
      <c r="E704" s="43"/>
      <c r="F704" s="229" t="s">
        <v>2540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151</v>
      </c>
      <c r="AU704" s="20" t="s">
        <v>79</v>
      </c>
    </row>
    <row r="705" s="2" customFormat="1" ht="16.5" customHeight="1">
      <c r="A705" s="41"/>
      <c r="B705" s="42"/>
      <c r="C705" s="215" t="s">
        <v>2686</v>
      </c>
      <c r="D705" s="215" t="s">
        <v>144</v>
      </c>
      <c r="E705" s="216" t="s">
        <v>2542</v>
      </c>
      <c r="F705" s="217" t="s">
        <v>2543</v>
      </c>
      <c r="G705" s="218" t="s">
        <v>176</v>
      </c>
      <c r="H705" s="219">
        <v>103.2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0.0015</v>
      </c>
      <c r="R705" s="224">
        <f>Q705*H705</f>
        <v>0.15480000000000002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149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149</v>
      </c>
      <c r="BM705" s="226" t="s">
        <v>6458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2545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13" customFormat="1">
      <c r="A707" s="13"/>
      <c r="B707" s="233"/>
      <c r="C707" s="234"/>
      <c r="D707" s="235" t="s">
        <v>153</v>
      </c>
      <c r="E707" s="236" t="s">
        <v>19</v>
      </c>
      <c r="F707" s="237" t="s">
        <v>2554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153</v>
      </c>
      <c r="AU707" s="243" t="s">
        <v>79</v>
      </c>
      <c r="AV707" s="13" t="s">
        <v>77</v>
      </c>
      <c r="AW707" s="13" t="s">
        <v>31</v>
      </c>
      <c r="AX707" s="13" t="s">
        <v>69</v>
      </c>
      <c r="AY707" s="243" t="s">
        <v>142</v>
      </c>
    </row>
    <row r="708" s="14" customFormat="1">
      <c r="A708" s="14"/>
      <c r="B708" s="244"/>
      <c r="C708" s="245"/>
      <c r="D708" s="235" t="s">
        <v>153</v>
      </c>
      <c r="E708" s="246" t="s">
        <v>19</v>
      </c>
      <c r="F708" s="247" t="s">
        <v>6459</v>
      </c>
      <c r="G708" s="245"/>
      <c r="H708" s="248">
        <v>36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153</v>
      </c>
      <c r="AU708" s="254" t="s">
        <v>79</v>
      </c>
      <c r="AV708" s="14" t="s">
        <v>79</v>
      </c>
      <c r="AW708" s="14" t="s">
        <v>31</v>
      </c>
      <c r="AX708" s="14" t="s">
        <v>69</v>
      </c>
      <c r="AY708" s="254" t="s">
        <v>142</v>
      </c>
    </row>
    <row r="709" s="13" customFormat="1">
      <c r="A709" s="13"/>
      <c r="B709" s="233"/>
      <c r="C709" s="234"/>
      <c r="D709" s="235" t="s">
        <v>153</v>
      </c>
      <c r="E709" s="236" t="s">
        <v>19</v>
      </c>
      <c r="F709" s="237" t="s">
        <v>2622</v>
      </c>
      <c r="G709" s="234"/>
      <c r="H709" s="236" t="s">
        <v>19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153</v>
      </c>
      <c r="AU709" s="243" t="s">
        <v>79</v>
      </c>
      <c r="AV709" s="13" t="s">
        <v>77</v>
      </c>
      <c r="AW709" s="13" t="s">
        <v>31</v>
      </c>
      <c r="AX709" s="13" t="s">
        <v>69</v>
      </c>
      <c r="AY709" s="243" t="s">
        <v>142</v>
      </c>
    </row>
    <row r="710" s="14" customFormat="1">
      <c r="A710" s="14"/>
      <c r="B710" s="244"/>
      <c r="C710" s="245"/>
      <c r="D710" s="235" t="s">
        <v>153</v>
      </c>
      <c r="E710" s="246" t="s">
        <v>19</v>
      </c>
      <c r="F710" s="247" t="s">
        <v>6460</v>
      </c>
      <c r="G710" s="245"/>
      <c r="H710" s="248">
        <v>7.2000000000000002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153</v>
      </c>
      <c r="AU710" s="254" t="s">
        <v>79</v>
      </c>
      <c r="AV710" s="14" t="s">
        <v>79</v>
      </c>
      <c r="AW710" s="14" t="s">
        <v>31</v>
      </c>
      <c r="AX710" s="14" t="s">
        <v>69</v>
      </c>
      <c r="AY710" s="254" t="s">
        <v>142</v>
      </c>
    </row>
    <row r="711" s="13" customFormat="1">
      <c r="A711" s="13"/>
      <c r="B711" s="233"/>
      <c r="C711" s="234"/>
      <c r="D711" s="235" t="s">
        <v>153</v>
      </c>
      <c r="E711" s="236" t="s">
        <v>19</v>
      </c>
      <c r="F711" s="237" t="s">
        <v>2624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153</v>
      </c>
      <c r="AU711" s="243" t="s">
        <v>79</v>
      </c>
      <c r="AV711" s="13" t="s">
        <v>77</v>
      </c>
      <c r="AW711" s="13" t="s">
        <v>31</v>
      </c>
      <c r="AX711" s="13" t="s">
        <v>69</v>
      </c>
      <c r="AY711" s="243" t="s">
        <v>142</v>
      </c>
    </row>
    <row r="712" s="14" customFormat="1">
      <c r="A712" s="14"/>
      <c r="B712" s="244"/>
      <c r="C712" s="245"/>
      <c r="D712" s="235" t="s">
        <v>153</v>
      </c>
      <c r="E712" s="246" t="s">
        <v>19</v>
      </c>
      <c r="F712" s="247" t="s">
        <v>6461</v>
      </c>
      <c r="G712" s="245"/>
      <c r="H712" s="248">
        <v>3.7999999999999998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153</v>
      </c>
      <c r="AU712" s="254" t="s">
        <v>79</v>
      </c>
      <c r="AV712" s="14" t="s">
        <v>79</v>
      </c>
      <c r="AW712" s="14" t="s">
        <v>31</v>
      </c>
      <c r="AX712" s="14" t="s">
        <v>69</v>
      </c>
      <c r="AY712" s="254" t="s">
        <v>142</v>
      </c>
    </row>
    <row r="713" s="13" customFormat="1">
      <c r="A713" s="13"/>
      <c r="B713" s="233"/>
      <c r="C713" s="234"/>
      <c r="D713" s="235" t="s">
        <v>153</v>
      </c>
      <c r="E713" s="236" t="s">
        <v>19</v>
      </c>
      <c r="F713" s="237" t="s">
        <v>6462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153</v>
      </c>
      <c r="AU713" s="243" t="s">
        <v>79</v>
      </c>
      <c r="AV713" s="13" t="s">
        <v>77</v>
      </c>
      <c r="AW713" s="13" t="s">
        <v>31</v>
      </c>
      <c r="AX713" s="13" t="s">
        <v>69</v>
      </c>
      <c r="AY713" s="243" t="s">
        <v>142</v>
      </c>
    </row>
    <row r="714" s="14" customFormat="1">
      <c r="A714" s="14"/>
      <c r="B714" s="244"/>
      <c r="C714" s="245"/>
      <c r="D714" s="235" t="s">
        <v>153</v>
      </c>
      <c r="E714" s="246" t="s">
        <v>19</v>
      </c>
      <c r="F714" s="247" t="s">
        <v>6463</v>
      </c>
      <c r="G714" s="245"/>
      <c r="H714" s="248">
        <v>4.5999999999999996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153</v>
      </c>
      <c r="AU714" s="254" t="s">
        <v>79</v>
      </c>
      <c r="AV714" s="14" t="s">
        <v>79</v>
      </c>
      <c r="AW714" s="14" t="s">
        <v>31</v>
      </c>
      <c r="AX714" s="14" t="s">
        <v>69</v>
      </c>
      <c r="AY714" s="254" t="s">
        <v>142</v>
      </c>
    </row>
    <row r="715" s="15" customFormat="1">
      <c r="A715" s="15"/>
      <c r="B715" s="255"/>
      <c r="C715" s="256"/>
      <c r="D715" s="235" t="s">
        <v>153</v>
      </c>
      <c r="E715" s="257" t="s">
        <v>19</v>
      </c>
      <c r="F715" s="258" t="s">
        <v>158</v>
      </c>
      <c r="G715" s="256"/>
      <c r="H715" s="259">
        <v>51.600000000000001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153</v>
      </c>
      <c r="AU715" s="265" t="s">
        <v>79</v>
      </c>
      <c r="AV715" s="15" t="s">
        <v>149</v>
      </c>
      <c r="AW715" s="15" t="s">
        <v>31</v>
      </c>
      <c r="AX715" s="15" t="s">
        <v>69</v>
      </c>
      <c r="AY715" s="265" t="s">
        <v>142</v>
      </c>
    </row>
    <row r="716" s="14" customFormat="1">
      <c r="A716" s="14"/>
      <c r="B716" s="244"/>
      <c r="C716" s="245"/>
      <c r="D716" s="235" t="s">
        <v>153</v>
      </c>
      <c r="E716" s="246" t="s">
        <v>19</v>
      </c>
      <c r="F716" s="247" t="s">
        <v>6464</v>
      </c>
      <c r="G716" s="245"/>
      <c r="H716" s="248">
        <v>103.2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153</v>
      </c>
      <c r="AU716" s="254" t="s">
        <v>79</v>
      </c>
      <c r="AV716" s="14" t="s">
        <v>79</v>
      </c>
      <c r="AW716" s="14" t="s">
        <v>31</v>
      </c>
      <c r="AX716" s="14" t="s">
        <v>77</v>
      </c>
      <c r="AY716" s="254" t="s">
        <v>142</v>
      </c>
    </row>
    <row r="717" s="12" customFormat="1" ht="22.8" customHeight="1">
      <c r="A717" s="12"/>
      <c r="B717" s="199"/>
      <c r="C717" s="200"/>
      <c r="D717" s="201" t="s">
        <v>68</v>
      </c>
      <c r="E717" s="213" t="s">
        <v>198</v>
      </c>
      <c r="F717" s="213" t="s">
        <v>385</v>
      </c>
      <c r="G717" s="200"/>
      <c r="H717" s="200"/>
      <c r="I717" s="203"/>
      <c r="J717" s="214">
        <f>BK717</f>
        <v>0</v>
      </c>
      <c r="K717" s="200"/>
      <c r="L717" s="205"/>
      <c r="M717" s="206"/>
      <c r="N717" s="207"/>
      <c r="O717" s="207"/>
      <c r="P717" s="208">
        <f>SUM(P718:P729)</f>
        <v>0</v>
      </c>
      <c r="Q717" s="207"/>
      <c r="R717" s="208">
        <f>SUM(R718:R729)</f>
        <v>0.018774599999999995</v>
      </c>
      <c r="S717" s="207"/>
      <c r="T717" s="209">
        <f>SUM(T718:T729)</f>
        <v>0.434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0" t="s">
        <v>77</v>
      </c>
      <c r="AT717" s="211" t="s">
        <v>68</v>
      </c>
      <c r="AU717" s="211" t="s">
        <v>77</v>
      </c>
      <c r="AY717" s="210" t="s">
        <v>142</v>
      </c>
      <c r="BK717" s="212">
        <f>SUM(BK718:BK729)</f>
        <v>0</v>
      </c>
    </row>
    <row r="718" s="2" customFormat="1" ht="24.15" customHeight="1">
      <c r="A718" s="41"/>
      <c r="B718" s="42"/>
      <c r="C718" s="215" t="s">
        <v>2692</v>
      </c>
      <c r="D718" s="215" t="s">
        <v>144</v>
      </c>
      <c r="E718" s="216" t="s">
        <v>3012</v>
      </c>
      <c r="F718" s="217" t="s">
        <v>3013</v>
      </c>
      <c r="G718" s="218" t="s">
        <v>147</v>
      </c>
      <c r="H718" s="219">
        <v>144.41999999999999</v>
      </c>
      <c r="I718" s="220"/>
      <c r="J718" s="221">
        <f>ROUND(I718*H718,2)</f>
        <v>0</v>
      </c>
      <c r="K718" s="217" t="s">
        <v>148</v>
      </c>
      <c r="L718" s="47"/>
      <c r="M718" s="222" t="s">
        <v>19</v>
      </c>
      <c r="N718" s="223" t="s">
        <v>40</v>
      </c>
      <c r="O718" s="87"/>
      <c r="P718" s="224">
        <f>O718*H718</f>
        <v>0</v>
      </c>
      <c r="Q718" s="224">
        <v>0.00012999999999999999</v>
      </c>
      <c r="R718" s="224">
        <f>Q718*H718</f>
        <v>0.018774599999999995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149</v>
      </c>
      <c r="AT718" s="226" t="s">
        <v>144</v>
      </c>
      <c r="AU718" s="226" t="s">
        <v>79</v>
      </c>
      <c r="AY718" s="20" t="s">
        <v>142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77</v>
      </c>
      <c r="BK718" s="227">
        <f>ROUND(I718*H718,2)</f>
        <v>0</v>
      </c>
      <c r="BL718" s="20" t="s">
        <v>149</v>
      </c>
      <c r="BM718" s="226" t="s">
        <v>6465</v>
      </c>
    </row>
    <row r="719" s="2" customFormat="1">
      <c r="A719" s="41"/>
      <c r="B719" s="42"/>
      <c r="C719" s="43"/>
      <c r="D719" s="228" t="s">
        <v>151</v>
      </c>
      <c r="E719" s="43"/>
      <c r="F719" s="229" t="s">
        <v>3015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151</v>
      </c>
      <c r="AU719" s="20" t="s">
        <v>79</v>
      </c>
    </row>
    <row r="720" s="14" customFormat="1">
      <c r="A720" s="14"/>
      <c r="B720" s="244"/>
      <c r="C720" s="245"/>
      <c r="D720" s="235" t="s">
        <v>153</v>
      </c>
      <c r="E720" s="246" t="s">
        <v>19</v>
      </c>
      <c r="F720" s="247" t="s">
        <v>6466</v>
      </c>
      <c r="G720" s="245"/>
      <c r="H720" s="248">
        <v>144.41999999999999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153</v>
      </c>
      <c r="AU720" s="254" t="s">
        <v>79</v>
      </c>
      <c r="AV720" s="14" t="s">
        <v>79</v>
      </c>
      <c r="AW720" s="14" t="s">
        <v>31</v>
      </c>
      <c r="AX720" s="14" t="s">
        <v>69</v>
      </c>
      <c r="AY720" s="254" t="s">
        <v>142</v>
      </c>
    </row>
    <row r="721" s="15" customFormat="1">
      <c r="A721" s="15"/>
      <c r="B721" s="255"/>
      <c r="C721" s="256"/>
      <c r="D721" s="235" t="s">
        <v>153</v>
      </c>
      <c r="E721" s="257" t="s">
        <v>19</v>
      </c>
      <c r="F721" s="258" t="s">
        <v>158</v>
      </c>
      <c r="G721" s="256"/>
      <c r="H721" s="259">
        <v>144.41999999999999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153</v>
      </c>
      <c r="AU721" s="265" t="s">
        <v>79</v>
      </c>
      <c r="AV721" s="15" t="s">
        <v>149</v>
      </c>
      <c r="AW721" s="15" t="s">
        <v>31</v>
      </c>
      <c r="AX721" s="15" t="s">
        <v>77</v>
      </c>
      <c r="AY721" s="265" t="s">
        <v>142</v>
      </c>
    </row>
    <row r="722" s="2" customFormat="1" ht="16.5" customHeight="1">
      <c r="A722" s="41"/>
      <c r="B722" s="42"/>
      <c r="C722" s="215" t="s">
        <v>2698</v>
      </c>
      <c r="D722" s="215" t="s">
        <v>144</v>
      </c>
      <c r="E722" s="216" t="s">
        <v>3017</v>
      </c>
      <c r="F722" s="217" t="s">
        <v>3018</v>
      </c>
      <c r="G722" s="218" t="s">
        <v>147</v>
      </c>
      <c r="H722" s="219">
        <v>300</v>
      </c>
      <c r="I722" s="220"/>
      <c r="J722" s="221">
        <f>ROUND(I722*H722,2)</f>
        <v>0</v>
      </c>
      <c r="K722" s="217" t="s">
        <v>148</v>
      </c>
      <c r="L722" s="47"/>
      <c r="M722" s="222" t="s">
        <v>19</v>
      </c>
      <c r="N722" s="223" t="s">
        <v>40</v>
      </c>
      <c r="O722" s="87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149</v>
      </c>
      <c r="AT722" s="226" t="s">
        <v>144</v>
      </c>
      <c r="AU722" s="226" t="s">
        <v>79</v>
      </c>
      <c r="AY722" s="20" t="s">
        <v>142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77</v>
      </c>
      <c r="BK722" s="227">
        <f>ROUND(I722*H722,2)</f>
        <v>0</v>
      </c>
      <c r="BL722" s="20" t="s">
        <v>149</v>
      </c>
      <c r="BM722" s="226" t="s">
        <v>6467</v>
      </c>
    </row>
    <row r="723" s="2" customFormat="1">
      <c r="A723" s="41"/>
      <c r="B723" s="42"/>
      <c r="C723" s="43"/>
      <c r="D723" s="228" t="s">
        <v>151</v>
      </c>
      <c r="E723" s="43"/>
      <c r="F723" s="229" t="s">
        <v>3020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151</v>
      </c>
      <c r="AU723" s="20" t="s">
        <v>79</v>
      </c>
    </row>
    <row r="724" s="2" customFormat="1" ht="16.5" customHeight="1">
      <c r="A724" s="41"/>
      <c r="B724" s="42"/>
      <c r="C724" s="215" t="s">
        <v>2704</v>
      </c>
      <c r="D724" s="215" t="s">
        <v>144</v>
      </c>
      <c r="E724" s="216" t="s">
        <v>3022</v>
      </c>
      <c r="F724" s="217" t="s">
        <v>3023</v>
      </c>
      <c r="G724" s="218" t="s">
        <v>147</v>
      </c>
      <c r="H724" s="219">
        <v>150</v>
      </c>
      <c r="I724" s="220"/>
      <c r="J724" s="221">
        <f>ROUND(I724*H724,2)</f>
        <v>0</v>
      </c>
      <c r="K724" s="217" t="s">
        <v>148</v>
      </c>
      <c r="L724" s="47"/>
      <c r="M724" s="222" t="s">
        <v>19</v>
      </c>
      <c r="N724" s="223" t="s">
        <v>40</v>
      </c>
      <c r="O724" s="87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6" t="s">
        <v>149</v>
      </c>
      <c r="AT724" s="226" t="s">
        <v>144</v>
      </c>
      <c r="AU724" s="226" t="s">
        <v>79</v>
      </c>
      <c r="AY724" s="20" t="s">
        <v>142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20" t="s">
        <v>77</v>
      </c>
      <c r="BK724" s="227">
        <f>ROUND(I724*H724,2)</f>
        <v>0</v>
      </c>
      <c r="BL724" s="20" t="s">
        <v>149</v>
      </c>
      <c r="BM724" s="226" t="s">
        <v>6468</v>
      </c>
    </row>
    <row r="725" s="2" customFormat="1">
      <c r="A725" s="41"/>
      <c r="B725" s="42"/>
      <c r="C725" s="43"/>
      <c r="D725" s="228" t="s">
        <v>151</v>
      </c>
      <c r="E725" s="43"/>
      <c r="F725" s="229" t="s">
        <v>3025</v>
      </c>
      <c r="G725" s="43"/>
      <c r="H725" s="43"/>
      <c r="I725" s="230"/>
      <c r="J725" s="43"/>
      <c r="K725" s="43"/>
      <c r="L725" s="47"/>
      <c r="M725" s="231"/>
      <c r="N725" s="23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151</v>
      </c>
      <c r="AU725" s="20" t="s">
        <v>79</v>
      </c>
    </row>
    <row r="726" s="2" customFormat="1" ht="24.15" customHeight="1">
      <c r="A726" s="41"/>
      <c r="B726" s="42"/>
      <c r="C726" s="215" t="s">
        <v>2718</v>
      </c>
      <c r="D726" s="215" t="s">
        <v>144</v>
      </c>
      <c r="E726" s="216" t="s">
        <v>814</v>
      </c>
      <c r="F726" s="217" t="s">
        <v>815</v>
      </c>
      <c r="G726" s="218" t="s">
        <v>166</v>
      </c>
      <c r="H726" s="219">
        <v>7</v>
      </c>
      <c r="I726" s="220"/>
      <c r="J726" s="221">
        <f>ROUND(I726*H726,2)</f>
        <v>0</v>
      </c>
      <c r="K726" s="217" t="s">
        <v>148</v>
      </c>
      <c r="L726" s="47"/>
      <c r="M726" s="222" t="s">
        <v>19</v>
      </c>
      <c r="N726" s="223" t="s">
        <v>40</v>
      </c>
      <c r="O726" s="87"/>
      <c r="P726" s="224">
        <f>O726*H726</f>
        <v>0</v>
      </c>
      <c r="Q726" s="224">
        <v>0</v>
      </c>
      <c r="R726" s="224">
        <f>Q726*H726</f>
        <v>0</v>
      </c>
      <c r="S726" s="224">
        <v>0.062</v>
      </c>
      <c r="T726" s="225">
        <f>S726*H726</f>
        <v>0.434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149</v>
      </c>
      <c r="AT726" s="226" t="s">
        <v>144</v>
      </c>
      <c r="AU726" s="226" t="s">
        <v>79</v>
      </c>
      <c r="AY726" s="20" t="s">
        <v>142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149</v>
      </c>
      <c r="BM726" s="226" t="s">
        <v>6469</v>
      </c>
    </row>
    <row r="727" s="2" customFormat="1">
      <c r="A727" s="41"/>
      <c r="B727" s="42"/>
      <c r="C727" s="43"/>
      <c r="D727" s="228" t="s">
        <v>151</v>
      </c>
      <c r="E727" s="43"/>
      <c r="F727" s="229" t="s">
        <v>817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151</v>
      </c>
      <c r="AU727" s="20" t="s">
        <v>79</v>
      </c>
    </row>
    <row r="728" s="14" customFormat="1">
      <c r="A728" s="14"/>
      <c r="B728" s="244"/>
      <c r="C728" s="245"/>
      <c r="D728" s="235" t="s">
        <v>153</v>
      </c>
      <c r="E728" s="246" t="s">
        <v>19</v>
      </c>
      <c r="F728" s="247" t="s">
        <v>237</v>
      </c>
      <c r="G728" s="245"/>
      <c r="H728" s="248">
        <v>14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153</v>
      </c>
      <c r="AU728" s="254" t="s">
        <v>79</v>
      </c>
      <c r="AV728" s="14" t="s">
        <v>79</v>
      </c>
      <c r="AW728" s="14" t="s">
        <v>31</v>
      </c>
      <c r="AX728" s="14" t="s">
        <v>69</v>
      </c>
      <c r="AY728" s="254" t="s">
        <v>142</v>
      </c>
    </row>
    <row r="729" s="14" customFormat="1">
      <c r="A729" s="14"/>
      <c r="B729" s="244"/>
      <c r="C729" s="245"/>
      <c r="D729" s="235" t="s">
        <v>153</v>
      </c>
      <c r="E729" s="246" t="s">
        <v>19</v>
      </c>
      <c r="F729" s="247" t="s">
        <v>184</v>
      </c>
      <c r="G729" s="245"/>
      <c r="H729" s="248">
        <v>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153</v>
      </c>
      <c r="AU729" s="254" t="s">
        <v>79</v>
      </c>
      <c r="AV729" s="14" t="s">
        <v>79</v>
      </c>
      <c r="AW729" s="14" t="s">
        <v>31</v>
      </c>
      <c r="AX729" s="14" t="s">
        <v>77</v>
      </c>
      <c r="AY729" s="254" t="s">
        <v>142</v>
      </c>
    </row>
    <row r="730" s="12" customFormat="1" ht="22.8" customHeight="1">
      <c r="A730" s="12"/>
      <c r="B730" s="199"/>
      <c r="C730" s="200"/>
      <c r="D730" s="201" t="s">
        <v>68</v>
      </c>
      <c r="E730" s="213" t="s">
        <v>419</v>
      </c>
      <c r="F730" s="213" t="s">
        <v>420</v>
      </c>
      <c r="G730" s="200"/>
      <c r="H730" s="200"/>
      <c r="I730" s="203"/>
      <c r="J730" s="214">
        <f>BK730</f>
        <v>0</v>
      </c>
      <c r="K730" s="200"/>
      <c r="L730" s="205"/>
      <c r="M730" s="206"/>
      <c r="N730" s="207"/>
      <c r="O730" s="207"/>
      <c r="P730" s="208">
        <f>SUM(P731:P742)</f>
        <v>0</v>
      </c>
      <c r="Q730" s="207"/>
      <c r="R730" s="208">
        <f>SUM(R731:R742)</f>
        <v>0</v>
      </c>
      <c r="S730" s="207"/>
      <c r="T730" s="209">
        <f>SUM(T731:T742)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10" t="s">
        <v>77</v>
      </c>
      <c r="AT730" s="211" t="s">
        <v>68</v>
      </c>
      <c r="AU730" s="211" t="s">
        <v>77</v>
      </c>
      <c r="AY730" s="210" t="s">
        <v>142</v>
      </c>
      <c r="BK730" s="212">
        <f>SUM(BK731:BK742)</f>
        <v>0</v>
      </c>
    </row>
    <row r="731" s="2" customFormat="1" ht="16.5" customHeight="1">
      <c r="A731" s="41"/>
      <c r="B731" s="42"/>
      <c r="C731" s="215" t="s">
        <v>3960</v>
      </c>
      <c r="D731" s="215" t="s">
        <v>144</v>
      </c>
      <c r="E731" s="216" t="s">
        <v>940</v>
      </c>
      <c r="F731" s="217" t="s">
        <v>941</v>
      </c>
      <c r="G731" s="218" t="s">
        <v>256</v>
      </c>
      <c r="H731" s="219">
        <v>2.2719999999999998</v>
      </c>
      <c r="I731" s="220"/>
      <c r="J731" s="221">
        <f>ROUND(I731*H731,2)</f>
        <v>0</v>
      </c>
      <c r="K731" s="217" t="s">
        <v>148</v>
      </c>
      <c r="L731" s="47"/>
      <c r="M731" s="222" t="s">
        <v>19</v>
      </c>
      <c r="N731" s="223" t="s">
        <v>40</v>
      </c>
      <c r="O731" s="87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149</v>
      </c>
      <c r="AT731" s="226" t="s">
        <v>144</v>
      </c>
      <c r="AU731" s="226" t="s">
        <v>79</v>
      </c>
      <c r="AY731" s="20" t="s">
        <v>142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77</v>
      </c>
      <c r="BK731" s="227">
        <f>ROUND(I731*H731,2)</f>
        <v>0</v>
      </c>
      <c r="BL731" s="20" t="s">
        <v>149</v>
      </c>
      <c r="BM731" s="226" t="s">
        <v>6470</v>
      </c>
    </row>
    <row r="732" s="2" customFormat="1">
      <c r="A732" s="41"/>
      <c r="B732" s="42"/>
      <c r="C732" s="43"/>
      <c r="D732" s="228" t="s">
        <v>151</v>
      </c>
      <c r="E732" s="43"/>
      <c r="F732" s="229" t="s">
        <v>943</v>
      </c>
      <c r="G732" s="43"/>
      <c r="H732" s="43"/>
      <c r="I732" s="230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79</v>
      </c>
    </row>
    <row r="733" s="2" customFormat="1" ht="24.15" customHeight="1">
      <c r="A733" s="41"/>
      <c r="B733" s="42"/>
      <c r="C733" s="215" t="s">
        <v>3964</v>
      </c>
      <c r="D733" s="215" t="s">
        <v>144</v>
      </c>
      <c r="E733" s="216" t="s">
        <v>944</v>
      </c>
      <c r="F733" s="217" t="s">
        <v>945</v>
      </c>
      <c r="G733" s="218" t="s">
        <v>256</v>
      </c>
      <c r="H733" s="219">
        <v>2.2719999999999998</v>
      </c>
      <c r="I733" s="220"/>
      <c r="J733" s="221">
        <f>ROUND(I733*H733,2)</f>
        <v>0</v>
      </c>
      <c r="K733" s="217" t="s">
        <v>148</v>
      </c>
      <c r="L733" s="47"/>
      <c r="M733" s="222" t="s">
        <v>19</v>
      </c>
      <c r="N733" s="223" t="s">
        <v>40</v>
      </c>
      <c r="O733" s="87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149</v>
      </c>
      <c r="AT733" s="226" t="s">
        <v>144</v>
      </c>
      <c r="AU733" s="226" t="s">
        <v>79</v>
      </c>
      <c r="AY733" s="20" t="s">
        <v>142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77</v>
      </c>
      <c r="BK733" s="227">
        <f>ROUND(I733*H733,2)</f>
        <v>0</v>
      </c>
      <c r="BL733" s="20" t="s">
        <v>149</v>
      </c>
      <c r="BM733" s="226" t="s">
        <v>6471</v>
      </c>
    </row>
    <row r="734" s="2" customFormat="1">
      <c r="A734" s="41"/>
      <c r="B734" s="42"/>
      <c r="C734" s="43"/>
      <c r="D734" s="228" t="s">
        <v>151</v>
      </c>
      <c r="E734" s="43"/>
      <c r="F734" s="229" t="s">
        <v>947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151</v>
      </c>
      <c r="AU734" s="20" t="s">
        <v>79</v>
      </c>
    </row>
    <row r="735" s="2" customFormat="1" ht="21.75" customHeight="1">
      <c r="A735" s="41"/>
      <c r="B735" s="42"/>
      <c r="C735" s="215" t="s">
        <v>3968</v>
      </c>
      <c r="D735" s="215" t="s">
        <v>144</v>
      </c>
      <c r="E735" s="216" t="s">
        <v>948</v>
      </c>
      <c r="F735" s="217" t="s">
        <v>949</v>
      </c>
      <c r="G735" s="218" t="s">
        <v>256</v>
      </c>
      <c r="H735" s="219">
        <v>2.2719999999999998</v>
      </c>
      <c r="I735" s="220"/>
      <c r="J735" s="221">
        <f>ROUND(I735*H735,2)</f>
        <v>0</v>
      </c>
      <c r="K735" s="217" t="s">
        <v>148</v>
      </c>
      <c r="L735" s="47"/>
      <c r="M735" s="222" t="s">
        <v>19</v>
      </c>
      <c r="N735" s="223" t="s">
        <v>40</v>
      </c>
      <c r="O735" s="87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6" t="s">
        <v>149</v>
      </c>
      <c r="AT735" s="226" t="s">
        <v>144</v>
      </c>
      <c r="AU735" s="226" t="s">
        <v>79</v>
      </c>
      <c r="AY735" s="20" t="s">
        <v>142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20" t="s">
        <v>77</v>
      </c>
      <c r="BK735" s="227">
        <f>ROUND(I735*H735,2)</f>
        <v>0</v>
      </c>
      <c r="BL735" s="20" t="s">
        <v>149</v>
      </c>
      <c r="BM735" s="226" t="s">
        <v>6472</v>
      </c>
    </row>
    <row r="736" s="2" customFormat="1">
      <c r="A736" s="41"/>
      <c r="B736" s="42"/>
      <c r="C736" s="43"/>
      <c r="D736" s="228" t="s">
        <v>151</v>
      </c>
      <c r="E736" s="43"/>
      <c r="F736" s="229" t="s">
        <v>951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151</v>
      </c>
      <c r="AU736" s="20" t="s">
        <v>79</v>
      </c>
    </row>
    <row r="737" s="2" customFormat="1" ht="24.15" customHeight="1">
      <c r="A737" s="41"/>
      <c r="B737" s="42"/>
      <c r="C737" s="215" t="s">
        <v>3972</v>
      </c>
      <c r="D737" s="215" t="s">
        <v>144</v>
      </c>
      <c r="E737" s="216" t="s">
        <v>952</v>
      </c>
      <c r="F737" s="217" t="s">
        <v>953</v>
      </c>
      <c r="G737" s="218" t="s">
        <v>256</v>
      </c>
      <c r="H737" s="219">
        <v>34.079999999999998</v>
      </c>
      <c r="I737" s="220"/>
      <c r="J737" s="221">
        <f>ROUND(I737*H737,2)</f>
        <v>0</v>
      </c>
      <c r="K737" s="217" t="s">
        <v>148</v>
      </c>
      <c r="L737" s="47"/>
      <c r="M737" s="222" t="s">
        <v>19</v>
      </c>
      <c r="N737" s="223" t="s">
        <v>40</v>
      </c>
      <c r="O737" s="87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149</v>
      </c>
      <c r="AT737" s="226" t="s">
        <v>144</v>
      </c>
      <c r="AU737" s="226" t="s">
        <v>79</v>
      </c>
      <c r="AY737" s="20" t="s">
        <v>142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77</v>
      </c>
      <c r="BK737" s="227">
        <f>ROUND(I737*H737,2)</f>
        <v>0</v>
      </c>
      <c r="BL737" s="20" t="s">
        <v>149</v>
      </c>
      <c r="BM737" s="226" t="s">
        <v>6473</v>
      </c>
    </row>
    <row r="738" s="2" customFormat="1">
      <c r="A738" s="41"/>
      <c r="B738" s="42"/>
      <c r="C738" s="43"/>
      <c r="D738" s="228" t="s">
        <v>151</v>
      </c>
      <c r="E738" s="43"/>
      <c r="F738" s="229" t="s">
        <v>955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151</v>
      </c>
      <c r="AU738" s="20" t="s">
        <v>79</v>
      </c>
    </row>
    <row r="739" s="14" customFormat="1">
      <c r="A739" s="14"/>
      <c r="B739" s="244"/>
      <c r="C739" s="245"/>
      <c r="D739" s="235" t="s">
        <v>153</v>
      </c>
      <c r="E739" s="246" t="s">
        <v>19</v>
      </c>
      <c r="F739" s="247" t="s">
        <v>6474</v>
      </c>
      <c r="G739" s="245"/>
      <c r="H739" s="248">
        <v>34.079999999999998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153</v>
      </c>
      <c r="AU739" s="254" t="s">
        <v>79</v>
      </c>
      <c r="AV739" s="14" t="s">
        <v>79</v>
      </c>
      <c r="AW739" s="14" t="s">
        <v>31</v>
      </c>
      <c r="AX739" s="14" t="s">
        <v>69</v>
      </c>
      <c r="AY739" s="254" t="s">
        <v>142</v>
      </c>
    </row>
    <row r="740" s="15" customFormat="1">
      <c r="A740" s="15"/>
      <c r="B740" s="255"/>
      <c r="C740" s="256"/>
      <c r="D740" s="235" t="s">
        <v>153</v>
      </c>
      <c r="E740" s="257" t="s">
        <v>19</v>
      </c>
      <c r="F740" s="258" t="s">
        <v>158</v>
      </c>
      <c r="G740" s="256"/>
      <c r="H740" s="259">
        <v>34.079999999999998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5" t="s">
        <v>153</v>
      </c>
      <c r="AU740" s="265" t="s">
        <v>79</v>
      </c>
      <c r="AV740" s="15" t="s">
        <v>149</v>
      </c>
      <c r="AW740" s="15" t="s">
        <v>31</v>
      </c>
      <c r="AX740" s="15" t="s">
        <v>77</v>
      </c>
      <c r="AY740" s="265" t="s">
        <v>142</v>
      </c>
    </row>
    <row r="741" s="2" customFormat="1" ht="24.15" customHeight="1">
      <c r="A741" s="41"/>
      <c r="B741" s="42"/>
      <c r="C741" s="215" t="s">
        <v>3977</v>
      </c>
      <c r="D741" s="215" t="s">
        <v>144</v>
      </c>
      <c r="E741" s="216" t="s">
        <v>957</v>
      </c>
      <c r="F741" s="217" t="s">
        <v>958</v>
      </c>
      <c r="G741" s="218" t="s">
        <v>256</v>
      </c>
      <c r="H741" s="219">
        <v>2.2719999999999998</v>
      </c>
      <c r="I741" s="220"/>
      <c r="J741" s="221">
        <f>ROUND(I741*H741,2)</f>
        <v>0</v>
      </c>
      <c r="K741" s="217" t="s">
        <v>148</v>
      </c>
      <c r="L741" s="47"/>
      <c r="M741" s="222" t="s">
        <v>19</v>
      </c>
      <c r="N741" s="223" t="s">
        <v>40</v>
      </c>
      <c r="O741" s="87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6" t="s">
        <v>149</v>
      </c>
      <c r="AT741" s="226" t="s">
        <v>144</v>
      </c>
      <c r="AU741" s="226" t="s">
        <v>79</v>
      </c>
      <c r="AY741" s="20" t="s">
        <v>142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20" t="s">
        <v>77</v>
      </c>
      <c r="BK741" s="227">
        <f>ROUND(I741*H741,2)</f>
        <v>0</v>
      </c>
      <c r="BL741" s="20" t="s">
        <v>149</v>
      </c>
      <c r="BM741" s="226" t="s">
        <v>6475</v>
      </c>
    </row>
    <row r="742" s="2" customFormat="1">
      <c r="A742" s="41"/>
      <c r="B742" s="42"/>
      <c r="C742" s="43"/>
      <c r="D742" s="228" t="s">
        <v>151</v>
      </c>
      <c r="E742" s="43"/>
      <c r="F742" s="229" t="s">
        <v>960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79</v>
      </c>
    </row>
    <row r="743" s="12" customFormat="1" ht="22.8" customHeight="1">
      <c r="A743" s="12"/>
      <c r="B743" s="199"/>
      <c r="C743" s="200"/>
      <c r="D743" s="201" t="s">
        <v>68</v>
      </c>
      <c r="E743" s="213" t="s">
        <v>447</v>
      </c>
      <c r="F743" s="213" t="s">
        <v>448</v>
      </c>
      <c r="G743" s="200"/>
      <c r="H743" s="200"/>
      <c r="I743" s="203"/>
      <c r="J743" s="214">
        <f>BK743</f>
        <v>0</v>
      </c>
      <c r="K743" s="200"/>
      <c r="L743" s="205"/>
      <c r="M743" s="206"/>
      <c r="N743" s="207"/>
      <c r="O743" s="207"/>
      <c r="P743" s="208">
        <f>SUM(P744:P745)</f>
        <v>0</v>
      </c>
      <c r="Q743" s="207"/>
      <c r="R743" s="208">
        <f>SUM(R744:R745)</f>
        <v>0</v>
      </c>
      <c r="S743" s="207"/>
      <c r="T743" s="209">
        <f>SUM(T744:T745)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10" t="s">
        <v>77</v>
      </c>
      <c r="AT743" s="211" t="s">
        <v>68</v>
      </c>
      <c r="AU743" s="211" t="s">
        <v>77</v>
      </c>
      <c r="AY743" s="210" t="s">
        <v>142</v>
      </c>
      <c r="BK743" s="212">
        <f>SUM(BK744:BK745)</f>
        <v>0</v>
      </c>
    </row>
    <row r="744" s="2" customFormat="1" ht="33" customHeight="1">
      <c r="A744" s="41"/>
      <c r="B744" s="42"/>
      <c r="C744" s="215" t="s">
        <v>2725</v>
      </c>
      <c r="D744" s="215" t="s">
        <v>144</v>
      </c>
      <c r="E744" s="216" t="s">
        <v>3073</v>
      </c>
      <c r="F744" s="217" t="s">
        <v>3074</v>
      </c>
      <c r="G744" s="218" t="s">
        <v>256</v>
      </c>
      <c r="H744" s="219">
        <v>102.74800000000001</v>
      </c>
      <c r="I744" s="220"/>
      <c r="J744" s="221">
        <f>ROUND(I744*H744,2)</f>
        <v>0</v>
      </c>
      <c r="K744" s="217" t="s">
        <v>148</v>
      </c>
      <c r="L744" s="47"/>
      <c r="M744" s="222" t="s">
        <v>19</v>
      </c>
      <c r="N744" s="223" t="s">
        <v>40</v>
      </c>
      <c r="O744" s="87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26" t="s">
        <v>149</v>
      </c>
      <c r="AT744" s="226" t="s">
        <v>144</v>
      </c>
      <c r="AU744" s="226" t="s">
        <v>79</v>
      </c>
      <c r="AY744" s="20" t="s">
        <v>142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20" t="s">
        <v>77</v>
      </c>
      <c r="BK744" s="227">
        <f>ROUND(I744*H744,2)</f>
        <v>0</v>
      </c>
      <c r="BL744" s="20" t="s">
        <v>149</v>
      </c>
      <c r="BM744" s="226" t="s">
        <v>6476</v>
      </c>
    </row>
    <row r="745" s="2" customFormat="1">
      <c r="A745" s="41"/>
      <c r="B745" s="42"/>
      <c r="C745" s="43"/>
      <c r="D745" s="228" t="s">
        <v>151</v>
      </c>
      <c r="E745" s="43"/>
      <c r="F745" s="229" t="s">
        <v>3076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151</v>
      </c>
      <c r="AU745" s="20" t="s">
        <v>79</v>
      </c>
    </row>
    <row r="746" s="12" customFormat="1" ht="25.92" customHeight="1">
      <c r="A746" s="12"/>
      <c r="B746" s="199"/>
      <c r="C746" s="200"/>
      <c r="D746" s="201" t="s">
        <v>68</v>
      </c>
      <c r="E746" s="202" t="s">
        <v>1051</v>
      </c>
      <c r="F746" s="202" t="s">
        <v>1052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SUM(P747:P767)</f>
        <v>0</v>
      </c>
      <c r="Q746" s="207"/>
      <c r="R746" s="208">
        <f>SUM(R747:R767)</f>
        <v>0</v>
      </c>
      <c r="S746" s="207"/>
      <c r="T746" s="209">
        <f>SUM(T747:T767)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79</v>
      </c>
      <c r="AT746" s="211" t="s">
        <v>68</v>
      </c>
      <c r="AU746" s="211" t="s">
        <v>69</v>
      </c>
      <c r="AY746" s="210" t="s">
        <v>142</v>
      </c>
      <c r="BK746" s="212">
        <f>SUM(BK747:BK767)</f>
        <v>0</v>
      </c>
    </row>
    <row r="747" s="2" customFormat="1" ht="16.5" customHeight="1">
      <c r="A747" s="41"/>
      <c r="B747" s="42"/>
      <c r="C747" s="215" t="s">
        <v>2758</v>
      </c>
      <c r="D747" s="215" t="s">
        <v>144</v>
      </c>
      <c r="E747" s="216" t="s">
        <v>77</v>
      </c>
      <c r="F747" s="217" t="s">
        <v>3085</v>
      </c>
      <c r="G747" s="218" t="s">
        <v>166</v>
      </c>
      <c r="H747" s="219">
        <v>0.73999999999999999</v>
      </c>
      <c r="I747" s="220"/>
      <c r="J747" s="221">
        <f>ROUND(I747*H747,2)</f>
        <v>0</v>
      </c>
      <c r="K747" s="217" t="s">
        <v>19</v>
      </c>
      <c r="L747" s="47"/>
      <c r="M747" s="222" t="s">
        <v>19</v>
      </c>
      <c r="N747" s="223" t="s">
        <v>40</v>
      </c>
      <c r="O747" s="87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248</v>
      </c>
      <c r="AT747" s="226" t="s">
        <v>144</v>
      </c>
      <c r="AU747" s="226" t="s">
        <v>77</v>
      </c>
      <c r="AY747" s="20" t="s">
        <v>142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77</v>
      </c>
      <c r="BK747" s="227">
        <f>ROUND(I747*H747,2)</f>
        <v>0</v>
      </c>
      <c r="BL747" s="20" t="s">
        <v>248</v>
      </c>
      <c r="BM747" s="226" t="s">
        <v>6477</v>
      </c>
    </row>
    <row r="748" s="2" customFormat="1" ht="16.5" customHeight="1">
      <c r="A748" s="41"/>
      <c r="B748" s="42"/>
      <c r="C748" s="215" t="s">
        <v>2763</v>
      </c>
      <c r="D748" s="215" t="s">
        <v>144</v>
      </c>
      <c r="E748" s="216" t="s">
        <v>79</v>
      </c>
      <c r="F748" s="217" t="s">
        <v>3078</v>
      </c>
      <c r="G748" s="218" t="s">
        <v>166</v>
      </c>
      <c r="H748" s="219">
        <v>0.37</v>
      </c>
      <c r="I748" s="220"/>
      <c r="J748" s="221">
        <f>ROUND(I748*H748,2)</f>
        <v>0</v>
      </c>
      <c r="K748" s="217" t="s">
        <v>19</v>
      </c>
      <c r="L748" s="47"/>
      <c r="M748" s="222" t="s">
        <v>19</v>
      </c>
      <c r="N748" s="223" t="s">
        <v>40</v>
      </c>
      <c r="O748" s="87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248</v>
      </c>
      <c r="AT748" s="226" t="s">
        <v>144</v>
      </c>
      <c r="AU748" s="226" t="s">
        <v>77</v>
      </c>
      <c r="AY748" s="20" t="s">
        <v>142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77</v>
      </c>
      <c r="BK748" s="227">
        <f>ROUND(I748*H748,2)</f>
        <v>0</v>
      </c>
      <c r="BL748" s="20" t="s">
        <v>248</v>
      </c>
      <c r="BM748" s="226" t="s">
        <v>6478</v>
      </c>
    </row>
    <row r="749" s="2" customFormat="1" ht="16.5" customHeight="1">
      <c r="A749" s="41"/>
      <c r="B749" s="42"/>
      <c r="C749" s="215" t="s">
        <v>2769</v>
      </c>
      <c r="D749" s="215" t="s">
        <v>144</v>
      </c>
      <c r="E749" s="216" t="s">
        <v>163</v>
      </c>
      <c r="F749" s="217" t="s">
        <v>3081</v>
      </c>
      <c r="G749" s="218" t="s">
        <v>166</v>
      </c>
      <c r="H749" s="219">
        <v>0.37</v>
      </c>
      <c r="I749" s="220"/>
      <c r="J749" s="221">
        <f>ROUND(I749*H749,2)</f>
        <v>0</v>
      </c>
      <c r="K749" s="217" t="s">
        <v>19</v>
      </c>
      <c r="L749" s="47"/>
      <c r="M749" s="222" t="s">
        <v>19</v>
      </c>
      <c r="N749" s="223" t="s">
        <v>40</v>
      </c>
      <c r="O749" s="87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6" t="s">
        <v>248</v>
      </c>
      <c r="AT749" s="226" t="s">
        <v>144</v>
      </c>
      <c r="AU749" s="226" t="s">
        <v>77</v>
      </c>
      <c r="AY749" s="20" t="s">
        <v>142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20" t="s">
        <v>77</v>
      </c>
      <c r="BK749" s="227">
        <f>ROUND(I749*H749,2)</f>
        <v>0</v>
      </c>
      <c r="BL749" s="20" t="s">
        <v>248</v>
      </c>
      <c r="BM749" s="226" t="s">
        <v>6479</v>
      </c>
    </row>
    <row r="750" s="2" customFormat="1" ht="21.75" customHeight="1">
      <c r="A750" s="41"/>
      <c r="B750" s="42"/>
      <c r="C750" s="215" t="s">
        <v>2774</v>
      </c>
      <c r="D750" s="215" t="s">
        <v>144</v>
      </c>
      <c r="E750" s="216" t="s">
        <v>3088</v>
      </c>
      <c r="F750" s="217" t="s">
        <v>3089</v>
      </c>
      <c r="G750" s="218" t="s">
        <v>166</v>
      </c>
      <c r="H750" s="219">
        <v>0.37</v>
      </c>
      <c r="I750" s="220"/>
      <c r="J750" s="221">
        <f>ROUND(I750*H750,2)</f>
        <v>0</v>
      </c>
      <c r="K750" s="217" t="s">
        <v>19</v>
      </c>
      <c r="L750" s="47"/>
      <c r="M750" s="222" t="s">
        <v>19</v>
      </c>
      <c r="N750" s="223" t="s">
        <v>40</v>
      </c>
      <c r="O750" s="87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248</v>
      </c>
      <c r="AT750" s="226" t="s">
        <v>144</v>
      </c>
      <c r="AU750" s="226" t="s">
        <v>77</v>
      </c>
      <c r="AY750" s="20" t="s">
        <v>142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77</v>
      </c>
      <c r="BK750" s="227">
        <f>ROUND(I750*H750,2)</f>
        <v>0</v>
      </c>
      <c r="BL750" s="20" t="s">
        <v>248</v>
      </c>
      <c r="BM750" s="226" t="s">
        <v>6480</v>
      </c>
    </row>
    <row r="751" s="2" customFormat="1" ht="16.5" customHeight="1">
      <c r="A751" s="41"/>
      <c r="B751" s="42"/>
      <c r="C751" s="215" t="s">
        <v>2779</v>
      </c>
      <c r="D751" s="215" t="s">
        <v>144</v>
      </c>
      <c r="E751" s="216" t="s">
        <v>3092</v>
      </c>
      <c r="F751" s="217" t="s">
        <v>3093</v>
      </c>
      <c r="G751" s="218" t="s">
        <v>166</v>
      </c>
      <c r="H751" s="219">
        <v>0.73999999999999999</v>
      </c>
      <c r="I751" s="220"/>
      <c r="J751" s="221">
        <f>ROUND(I751*H751,2)</f>
        <v>0</v>
      </c>
      <c r="K751" s="217" t="s">
        <v>19</v>
      </c>
      <c r="L751" s="47"/>
      <c r="M751" s="222" t="s">
        <v>19</v>
      </c>
      <c r="N751" s="223" t="s">
        <v>40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248</v>
      </c>
      <c r="AT751" s="226" t="s">
        <v>144</v>
      </c>
      <c r="AU751" s="226" t="s">
        <v>77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248</v>
      </c>
      <c r="BM751" s="226" t="s">
        <v>6481</v>
      </c>
    </row>
    <row r="752" s="2" customFormat="1" ht="16.5" customHeight="1">
      <c r="A752" s="41"/>
      <c r="B752" s="42"/>
      <c r="C752" s="215" t="s">
        <v>2810</v>
      </c>
      <c r="D752" s="215" t="s">
        <v>144</v>
      </c>
      <c r="E752" s="216" t="s">
        <v>3096</v>
      </c>
      <c r="F752" s="217" t="s">
        <v>3097</v>
      </c>
      <c r="G752" s="218" t="s">
        <v>166</v>
      </c>
      <c r="H752" s="219">
        <v>0.37</v>
      </c>
      <c r="I752" s="220"/>
      <c r="J752" s="221">
        <f>ROUND(I752*H752,2)</f>
        <v>0</v>
      </c>
      <c r="K752" s="217" t="s">
        <v>19</v>
      </c>
      <c r="L752" s="47"/>
      <c r="M752" s="222" t="s">
        <v>19</v>
      </c>
      <c r="N752" s="223" t="s">
        <v>40</v>
      </c>
      <c r="O752" s="87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248</v>
      </c>
      <c r="AT752" s="226" t="s">
        <v>144</v>
      </c>
      <c r="AU752" s="226" t="s">
        <v>77</v>
      </c>
      <c r="AY752" s="20" t="s">
        <v>142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77</v>
      </c>
      <c r="BK752" s="227">
        <f>ROUND(I752*H752,2)</f>
        <v>0</v>
      </c>
      <c r="BL752" s="20" t="s">
        <v>248</v>
      </c>
      <c r="BM752" s="226" t="s">
        <v>6482</v>
      </c>
    </row>
    <row r="753" s="2" customFormat="1" ht="16.5" customHeight="1">
      <c r="A753" s="41"/>
      <c r="B753" s="42"/>
      <c r="C753" s="215" t="s">
        <v>2845</v>
      </c>
      <c r="D753" s="215" t="s">
        <v>144</v>
      </c>
      <c r="E753" s="216" t="s">
        <v>3099</v>
      </c>
      <c r="F753" s="217" t="s">
        <v>3100</v>
      </c>
      <c r="G753" s="218" t="s">
        <v>166</v>
      </c>
      <c r="H753" s="219">
        <v>0.37</v>
      </c>
      <c r="I753" s="220"/>
      <c r="J753" s="221">
        <f>ROUND(I753*H753,2)</f>
        <v>0</v>
      </c>
      <c r="K753" s="217" t="s">
        <v>19</v>
      </c>
      <c r="L753" s="47"/>
      <c r="M753" s="222" t="s">
        <v>19</v>
      </c>
      <c r="N753" s="223" t="s">
        <v>40</v>
      </c>
      <c r="O753" s="87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248</v>
      </c>
      <c r="AT753" s="226" t="s">
        <v>144</v>
      </c>
      <c r="AU753" s="226" t="s">
        <v>77</v>
      </c>
      <c r="AY753" s="20" t="s">
        <v>142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77</v>
      </c>
      <c r="BK753" s="227">
        <f>ROUND(I753*H753,2)</f>
        <v>0</v>
      </c>
      <c r="BL753" s="20" t="s">
        <v>248</v>
      </c>
      <c r="BM753" s="226" t="s">
        <v>6483</v>
      </c>
    </row>
    <row r="754" s="2" customFormat="1" ht="16.5" customHeight="1">
      <c r="A754" s="41"/>
      <c r="B754" s="42"/>
      <c r="C754" s="215" t="s">
        <v>2875</v>
      </c>
      <c r="D754" s="215" t="s">
        <v>144</v>
      </c>
      <c r="E754" s="216" t="s">
        <v>3103</v>
      </c>
      <c r="F754" s="217" t="s">
        <v>3104</v>
      </c>
      <c r="G754" s="218" t="s">
        <v>166</v>
      </c>
      <c r="H754" s="219">
        <v>0.37</v>
      </c>
      <c r="I754" s="220"/>
      <c r="J754" s="221">
        <f>ROUND(I754*H754,2)</f>
        <v>0</v>
      </c>
      <c r="K754" s="217" t="s">
        <v>19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248</v>
      </c>
      <c r="AT754" s="226" t="s">
        <v>144</v>
      </c>
      <c r="AU754" s="226" t="s">
        <v>77</v>
      </c>
      <c r="AY754" s="20" t="s">
        <v>142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248</v>
      </c>
      <c r="BM754" s="226" t="s">
        <v>6484</v>
      </c>
    </row>
    <row r="755" s="2" customFormat="1" ht="16.5" customHeight="1">
      <c r="A755" s="41"/>
      <c r="B755" s="42"/>
      <c r="C755" s="215" t="s">
        <v>2879</v>
      </c>
      <c r="D755" s="215" t="s">
        <v>144</v>
      </c>
      <c r="E755" s="216" t="s">
        <v>3107</v>
      </c>
      <c r="F755" s="217" t="s">
        <v>3108</v>
      </c>
      <c r="G755" s="218" t="s">
        <v>166</v>
      </c>
      <c r="H755" s="219">
        <v>0.37</v>
      </c>
      <c r="I755" s="220"/>
      <c r="J755" s="221">
        <f>ROUND(I755*H755,2)</f>
        <v>0</v>
      </c>
      <c r="K755" s="217" t="s">
        <v>19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248</v>
      </c>
      <c r="AT755" s="226" t="s">
        <v>144</v>
      </c>
      <c r="AU755" s="226" t="s">
        <v>77</v>
      </c>
      <c r="AY755" s="20" t="s">
        <v>142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248</v>
      </c>
      <c r="BM755" s="226" t="s">
        <v>6485</v>
      </c>
    </row>
    <row r="756" s="2" customFormat="1" ht="16.5" customHeight="1">
      <c r="A756" s="41"/>
      <c r="B756" s="42"/>
      <c r="C756" s="215" t="s">
        <v>2889</v>
      </c>
      <c r="D756" s="215" t="s">
        <v>144</v>
      </c>
      <c r="E756" s="216" t="s">
        <v>3111</v>
      </c>
      <c r="F756" s="217" t="s">
        <v>3112</v>
      </c>
      <c r="G756" s="218" t="s">
        <v>166</v>
      </c>
      <c r="H756" s="219">
        <v>1.1100000000000001</v>
      </c>
      <c r="I756" s="220"/>
      <c r="J756" s="221">
        <f>ROUND(I756*H756,2)</f>
        <v>0</v>
      </c>
      <c r="K756" s="217" t="s">
        <v>19</v>
      </c>
      <c r="L756" s="47"/>
      <c r="M756" s="222" t="s">
        <v>19</v>
      </c>
      <c r="N756" s="223" t="s">
        <v>40</v>
      </c>
      <c r="O756" s="87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248</v>
      </c>
      <c r="AT756" s="226" t="s">
        <v>144</v>
      </c>
      <c r="AU756" s="226" t="s">
        <v>77</v>
      </c>
      <c r="AY756" s="20" t="s">
        <v>142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77</v>
      </c>
      <c r="BK756" s="227">
        <f>ROUND(I756*H756,2)</f>
        <v>0</v>
      </c>
      <c r="BL756" s="20" t="s">
        <v>248</v>
      </c>
      <c r="BM756" s="226" t="s">
        <v>6486</v>
      </c>
    </row>
    <row r="757" s="2" customFormat="1" ht="16.5" customHeight="1">
      <c r="A757" s="41"/>
      <c r="B757" s="42"/>
      <c r="C757" s="215" t="s">
        <v>2924</v>
      </c>
      <c r="D757" s="215" t="s">
        <v>144</v>
      </c>
      <c r="E757" s="216" t="s">
        <v>3115</v>
      </c>
      <c r="F757" s="217" t="s">
        <v>3116</v>
      </c>
      <c r="G757" s="218" t="s">
        <v>166</v>
      </c>
      <c r="H757" s="219">
        <v>7.0300000000000002</v>
      </c>
      <c r="I757" s="220"/>
      <c r="J757" s="221">
        <f>ROUND(I757*H757,2)</f>
        <v>0</v>
      </c>
      <c r="K757" s="217" t="s">
        <v>19</v>
      </c>
      <c r="L757" s="47"/>
      <c r="M757" s="222" t="s">
        <v>19</v>
      </c>
      <c r="N757" s="223" t="s">
        <v>40</v>
      </c>
      <c r="O757" s="87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6" t="s">
        <v>248</v>
      </c>
      <c r="AT757" s="226" t="s">
        <v>144</v>
      </c>
      <c r="AU757" s="226" t="s">
        <v>77</v>
      </c>
      <c r="AY757" s="20" t="s">
        <v>142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20" t="s">
        <v>77</v>
      </c>
      <c r="BK757" s="227">
        <f>ROUND(I757*H757,2)</f>
        <v>0</v>
      </c>
      <c r="BL757" s="20" t="s">
        <v>248</v>
      </c>
      <c r="BM757" s="226" t="s">
        <v>6487</v>
      </c>
    </row>
    <row r="758" s="2" customFormat="1" ht="16.5" customHeight="1">
      <c r="A758" s="41"/>
      <c r="B758" s="42"/>
      <c r="C758" s="215" t="s">
        <v>2929</v>
      </c>
      <c r="D758" s="215" t="s">
        <v>144</v>
      </c>
      <c r="E758" s="216" t="s">
        <v>3119</v>
      </c>
      <c r="F758" s="217" t="s">
        <v>3120</v>
      </c>
      <c r="G758" s="218" t="s">
        <v>166</v>
      </c>
      <c r="H758" s="219">
        <v>0.73999999999999999</v>
      </c>
      <c r="I758" s="220"/>
      <c r="J758" s="221">
        <f>ROUND(I758*H758,2)</f>
        <v>0</v>
      </c>
      <c r="K758" s="217" t="s">
        <v>19</v>
      </c>
      <c r="L758" s="47"/>
      <c r="M758" s="222" t="s">
        <v>19</v>
      </c>
      <c r="N758" s="223" t="s">
        <v>40</v>
      </c>
      <c r="O758" s="87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248</v>
      </c>
      <c r="AT758" s="226" t="s">
        <v>144</v>
      </c>
      <c r="AU758" s="226" t="s">
        <v>77</v>
      </c>
      <c r="AY758" s="20" t="s">
        <v>142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248</v>
      </c>
      <c r="BM758" s="226" t="s">
        <v>6488</v>
      </c>
    </row>
    <row r="759" s="2" customFormat="1" ht="16.5" customHeight="1">
      <c r="A759" s="41"/>
      <c r="B759" s="42"/>
      <c r="C759" s="215" t="s">
        <v>2934</v>
      </c>
      <c r="D759" s="215" t="s">
        <v>144</v>
      </c>
      <c r="E759" s="216" t="s">
        <v>3123</v>
      </c>
      <c r="F759" s="217" t="s">
        <v>3124</v>
      </c>
      <c r="G759" s="218" t="s">
        <v>166</v>
      </c>
      <c r="H759" s="219">
        <v>5.1799999999999997</v>
      </c>
      <c r="I759" s="220"/>
      <c r="J759" s="221">
        <f>ROUND(I759*H759,2)</f>
        <v>0</v>
      </c>
      <c r="K759" s="217" t="s">
        <v>19</v>
      </c>
      <c r="L759" s="47"/>
      <c r="M759" s="222" t="s">
        <v>19</v>
      </c>
      <c r="N759" s="223" t="s">
        <v>40</v>
      </c>
      <c r="O759" s="87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6" t="s">
        <v>248</v>
      </c>
      <c r="AT759" s="226" t="s">
        <v>144</v>
      </c>
      <c r="AU759" s="226" t="s">
        <v>77</v>
      </c>
      <c r="AY759" s="20" t="s">
        <v>142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20" t="s">
        <v>77</v>
      </c>
      <c r="BK759" s="227">
        <f>ROUND(I759*H759,2)</f>
        <v>0</v>
      </c>
      <c r="BL759" s="20" t="s">
        <v>248</v>
      </c>
      <c r="BM759" s="226" t="s">
        <v>6489</v>
      </c>
    </row>
    <row r="760" s="2" customFormat="1" ht="16.5" customHeight="1">
      <c r="A760" s="41"/>
      <c r="B760" s="42"/>
      <c r="C760" s="215" t="s">
        <v>2940</v>
      </c>
      <c r="D760" s="215" t="s">
        <v>144</v>
      </c>
      <c r="E760" s="216" t="s">
        <v>3127</v>
      </c>
      <c r="F760" s="217" t="s">
        <v>3128</v>
      </c>
      <c r="G760" s="218" t="s">
        <v>166</v>
      </c>
      <c r="H760" s="219">
        <v>0.37</v>
      </c>
      <c r="I760" s="220"/>
      <c r="J760" s="221">
        <f>ROUND(I760*H760,2)</f>
        <v>0</v>
      </c>
      <c r="K760" s="217" t="s">
        <v>19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248</v>
      </c>
      <c r="AT760" s="226" t="s">
        <v>144</v>
      </c>
      <c r="AU760" s="226" t="s">
        <v>77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248</v>
      </c>
      <c r="BM760" s="226" t="s">
        <v>6490</v>
      </c>
    </row>
    <row r="761" s="2" customFormat="1" ht="16.5" customHeight="1">
      <c r="A761" s="41"/>
      <c r="B761" s="42"/>
      <c r="C761" s="215" t="s">
        <v>2946</v>
      </c>
      <c r="D761" s="215" t="s">
        <v>144</v>
      </c>
      <c r="E761" s="216" t="s">
        <v>3131</v>
      </c>
      <c r="F761" s="217" t="s">
        <v>3132</v>
      </c>
      <c r="G761" s="218" t="s">
        <v>166</v>
      </c>
      <c r="H761" s="219">
        <v>0.37</v>
      </c>
      <c r="I761" s="220"/>
      <c r="J761" s="221">
        <f>ROUND(I761*H761,2)</f>
        <v>0</v>
      </c>
      <c r="K761" s="217" t="s">
        <v>19</v>
      </c>
      <c r="L761" s="47"/>
      <c r="M761" s="222" t="s">
        <v>19</v>
      </c>
      <c r="N761" s="223" t="s">
        <v>40</v>
      </c>
      <c r="O761" s="87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248</v>
      </c>
      <c r="AT761" s="226" t="s">
        <v>144</v>
      </c>
      <c r="AU761" s="226" t="s">
        <v>77</v>
      </c>
      <c r="AY761" s="20" t="s">
        <v>142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77</v>
      </c>
      <c r="BK761" s="227">
        <f>ROUND(I761*H761,2)</f>
        <v>0</v>
      </c>
      <c r="BL761" s="20" t="s">
        <v>248</v>
      </c>
      <c r="BM761" s="226" t="s">
        <v>6491</v>
      </c>
    </row>
    <row r="762" s="2" customFormat="1" ht="16.5" customHeight="1">
      <c r="A762" s="41"/>
      <c r="B762" s="42"/>
      <c r="C762" s="215" t="s">
        <v>2952</v>
      </c>
      <c r="D762" s="215" t="s">
        <v>144</v>
      </c>
      <c r="E762" s="216" t="s">
        <v>3135</v>
      </c>
      <c r="F762" s="217" t="s">
        <v>3136</v>
      </c>
      <c r="G762" s="218" t="s">
        <v>166</v>
      </c>
      <c r="H762" s="219">
        <v>7.4000000000000004</v>
      </c>
      <c r="I762" s="220"/>
      <c r="J762" s="221">
        <f>ROUND(I762*H762,2)</f>
        <v>0</v>
      </c>
      <c r="K762" s="217" t="s">
        <v>19</v>
      </c>
      <c r="L762" s="47"/>
      <c r="M762" s="222" t="s">
        <v>19</v>
      </c>
      <c r="N762" s="223" t="s">
        <v>40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248</v>
      </c>
      <c r="AT762" s="226" t="s">
        <v>144</v>
      </c>
      <c r="AU762" s="226" t="s">
        <v>77</v>
      </c>
      <c r="AY762" s="20" t="s">
        <v>142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77</v>
      </c>
      <c r="BK762" s="227">
        <f>ROUND(I762*H762,2)</f>
        <v>0</v>
      </c>
      <c r="BL762" s="20" t="s">
        <v>248</v>
      </c>
      <c r="BM762" s="226" t="s">
        <v>6492</v>
      </c>
    </row>
    <row r="763" s="2" customFormat="1" ht="16.5" customHeight="1">
      <c r="A763" s="41"/>
      <c r="B763" s="42"/>
      <c r="C763" s="215" t="s">
        <v>2957</v>
      </c>
      <c r="D763" s="215" t="s">
        <v>144</v>
      </c>
      <c r="E763" s="216" t="s">
        <v>3139</v>
      </c>
      <c r="F763" s="217" t="s">
        <v>3140</v>
      </c>
      <c r="G763" s="218" t="s">
        <v>166</v>
      </c>
      <c r="H763" s="219">
        <v>6.6600000000000001</v>
      </c>
      <c r="I763" s="220"/>
      <c r="J763" s="221">
        <f>ROUND(I763*H763,2)</f>
        <v>0</v>
      </c>
      <c r="K763" s="217" t="s">
        <v>19</v>
      </c>
      <c r="L763" s="47"/>
      <c r="M763" s="222" t="s">
        <v>19</v>
      </c>
      <c r="N763" s="223" t="s">
        <v>40</v>
      </c>
      <c r="O763" s="87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248</v>
      </c>
      <c r="AT763" s="226" t="s">
        <v>144</v>
      </c>
      <c r="AU763" s="226" t="s">
        <v>77</v>
      </c>
      <c r="AY763" s="20" t="s">
        <v>142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77</v>
      </c>
      <c r="BK763" s="227">
        <f>ROUND(I763*H763,2)</f>
        <v>0</v>
      </c>
      <c r="BL763" s="20" t="s">
        <v>248</v>
      </c>
      <c r="BM763" s="226" t="s">
        <v>6493</v>
      </c>
    </row>
    <row r="764" s="2" customFormat="1" ht="16.5" customHeight="1">
      <c r="A764" s="41"/>
      <c r="B764" s="42"/>
      <c r="C764" s="215" t="s">
        <v>2965</v>
      </c>
      <c r="D764" s="215" t="s">
        <v>144</v>
      </c>
      <c r="E764" s="216" t="s">
        <v>3143</v>
      </c>
      <c r="F764" s="217" t="s">
        <v>3144</v>
      </c>
      <c r="G764" s="218" t="s">
        <v>166</v>
      </c>
      <c r="H764" s="219">
        <v>0.73999999999999999</v>
      </c>
      <c r="I764" s="220"/>
      <c r="J764" s="221">
        <f>ROUND(I764*H764,2)</f>
        <v>0</v>
      </c>
      <c r="K764" s="217" t="s">
        <v>19</v>
      </c>
      <c r="L764" s="47"/>
      <c r="M764" s="222" t="s">
        <v>19</v>
      </c>
      <c r="N764" s="223" t="s">
        <v>40</v>
      </c>
      <c r="O764" s="87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6" t="s">
        <v>248</v>
      </c>
      <c r="AT764" s="226" t="s">
        <v>144</v>
      </c>
      <c r="AU764" s="226" t="s">
        <v>77</v>
      </c>
      <c r="AY764" s="20" t="s">
        <v>142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20" t="s">
        <v>77</v>
      </c>
      <c r="BK764" s="227">
        <f>ROUND(I764*H764,2)</f>
        <v>0</v>
      </c>
      <c r="BL764" s="20" t="s">
        <v>248</v>
      </c>
      <c r="BM764" s="226" t="s">
        <v>6494</v>
      </c>
    </row>
    <row r="765" s="2" customFormat="1" ht="16.5" customHeight="1">
      <c r="A765" s="41"/>
      <c r="B765" s="42"/>
      <c r="C765" s="215" t="s">
        <v>2980</v>
      </c>
      <c r="D765" s="215" t="s">
        <v>144</v>
      </c>
      <c r="E765" s="216" t="s">
        <v>3147</v>
      </c>
      <c r="F765" s="217" t="s">
        <v>3148</v>
      </c>
      <c r="G765" s="218" t="s">
        <v>166</v>
      </c>
      <c r="H765" s="219">
        <v>0.73999999999999999</v>
      </c>
      <c r="I765" s="220"/>
      <c r="J765" s="221">
        <f>ROUND(I765*H765,2)</f>
        <v>0</v>
      </c>
      <c r="K765" s="217" t="s">
        <v>19</v>
      </c>
      <c r="L765" s="47"/>
      <c r="M765" s="222" t="s">
        <v>19</v>
      </c>
      <c r="N765" s="223" t="s">
        <v>40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248</v>
      </c>
      <c r="AT765" s="226" t="s">
        <v>144</v>
      </c>
      <c r="AU765" s="226" t="s">
        <v>77</v>
      </c>
      <c r="AY765" s="20" t="s">
        <v>142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248</v>
      </c>
      <c r="BM765" s="226" t="s">
        <v>6495</v>
      </c>
    </row>
    <row r="766" s="2" customFormat="1" ht="16.5" customHeight="1">
      <c r="A766" s="41"/>
      <c r="B766" s="42"/>
      <c r="C766" s="215" t="s">
        <v>2985</v>
      </c>
      <c r="D766" s="215" t="s">
        <v>144</v>
      </c>
      <c r="E766" s="216" t="s">
        <v>3151</v>
      </c>
      <c r="F766" s="217" t="s">
        <v>3152</v>
      </c>
      <c r="G766" s="218" t="s">
        <v>166</v>
      </c>
      <c r="H766" s="219">
        <v>0.73999999999999999</v>
      </c>
      <c r="I766" s="220"/>
      <c r="J766" s="221">
        <f>ROUND(I766*H766,2)</f>
        <v>0</v>
      </c>
      <c r="K766" s="217" t="s">
        <v>19</v>
      </c>
      <c r="L766" s="47"/>
      <c r="M766" s="222" t="s">
        <v>19</v>
      </c>
      <c r="N766" s="223" t="s">
        <v>40</v>
      </c>
      <c r="O766" s="87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248</v>
      </c>
      <c r="AT766" s="226" t="s">
        <v>144</v>
      </c>
      <c r="AU766" s="226" t="s">
        <v>77</v>
      </c>
      <c r="AY766" s="20" t="s">
        <v>142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77</v>
      </c>
      <c r="BK766" s="227">
        <f>ROUND(I766*H766,2)</f>
        <v>0</v>
      </c>
      <c r="BL766" s="20" t="s">
        <v>248</v>
      </c>
      <c r="BM766" s="226" t="s">
        <v>6496</v>
      </c>
    </row>
    <row r="767" s="2" customFormat="1" ht="16.5" customHeight="1">
      <c r="A767" s="41"/>
      <c r="B767" s="42"/>
      <c r="C767" s="215" t="s">
        <v>2991</v>
      </c>
      <c r="D767" s="215" t="s">
        <v>144</v>
      </c>
      <c r="E767" s="216" t="s">
        <v>3155</v>
      </c>
      <c r="F767" s="217" t="s">
        <v>3156</v>
      </c>
      <c r="G767" s="218" t="s">
        <v>166</v>
      </c>
      <c r="H767" s="219">
        <v>2.2200000000000002</v>
      </c>
      <c r="I767" s="220"/>
      <c r="J767" s="221">
        <f>ROUND(I767*H767,2)</f>
        <v>0</v>
      </c>
      <c r="K767" s="217" t="s">
        <v>19</v>
      </c>
      <c r="L767" s="47"/>
      <c r="M767" s="222" t="s">
        <v>19</v>
      </c>
      <c r="N767" s="223" t="s">
        <v>40</v>
      </c>
      <c r="O767" s="87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6" t="s">
        <v>248</v>
      </c>
      <c r="AT767" s="226" t="s">
        <v>144</v>
      </c>
      <c r="AU767" s="226" t="s">
        <v>77</v>
      </c>
      <c r="AY767" s="20" t="s">
        <v>142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20" t="s">
        <v>77</v>
      </c>
      <c r="BK767" s="227">
        <f>ROUND(I767*H767,2)</f>
        <v>0</v>
      </c>
      <c r="BL767" s="20" t="s">
        <v>248</v>
      </c>
      <c r="BM767" s="226" t="s">
        <v>6497</v>
      </c>
    </row>
    <row r="768" s="12" customFormat="1" ht="25.92" customHeight="1">
      <c r="A768" s="12"/>
      <c r="B768" s="199"/>
      <c r="C768" s="200"/>
      <c r="D768" s="201" t="s">
        <v>68</v>
      </c>
      <c r="E768" s="202" t="s">
        <v>4620</v>
      </c>
      <c r="F768" s="202" t="s">
        <v>4621</v>
      </c>
      <c r="G768" s="200"/>
      <c r="H768" s="200"/>
      <c r="I768" s="203"/>
      <c r="J768" s="204">
        <f>BK768</f>
        <v>0</v>
      </c>
      <c r="K768" s="200"/>
      <c r="L768" s="205"/>
      <c r="M768" s="206"/>
      <c r="N768" s="207"/>
      <c r="O768" s="207"/>
      <c r="P768" s="208">
        <f>SUM(P769:P776)</f>
        <v>0</v>
      </c>
      <c r="Q768" s="207"/>
      <c r="R768" s="208">
        <f>SUM(R769:R776)</f>
        <v>0</v>
      </c>
      <c r="S768" s="207"/>
      <c r="T768" s="209">
        <f>SUM(T769:T776)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0" t="s">
        <v>79</v>
      </c>
      <c r="AT768" s="211" t="s">
        <v>68</v>
      </c>
      <c r="AU768" s="211" t="s">
        <v>69</v>
      </c>
      <c r="AY768" s="210" t="s">
        <v>142</v>
      </c>
      <c r="BK768" s="212">
        <f>SUM(BK769:BK776)</f>
        <v>0</v>
      </c>
    </row>
    <row r="769" s="2" customFormat="1" ht="16.5" customHeight="1">
      <c r="A769" s="41"/>
      <c r="B769" s="42"/>
      <c r="C769" s="215" t="s">
        <v>2996</v>
      </c>
      <c r="D769" s="215" t="s">
        <v>144</v>
      </c>
      <c r="E769" s="216" t="s">
        <v>265</v>
      </c>
      <c r="F769" s="217" t="s">
        <v>4623</v>
      </c>
      <c r="G769" s="218" t="s">
        <v>1598</v>
      </c>
      <c r="H769" s="219">
        <v>19.239999999999998</v>
      </c>
      <c r="I769" s="220"/>
      <c r="J769" s="221">
        <f>ROUND(I769*H769,2)</f>
        <v>0</v>
      </c>
      <c r="K769" s="217" t="s">
        <v>19</v>
      </c>
      <c r="L769" s="47"/>
      <c r="M769" s="222" t="s">
        <v>19</v>
      </c>
      <c r="N769" s="223" t="s">
        <v>40</v>
      </c>
      <c r="O769" s="87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248</v>
      </c>
      <c r="AT769" s="226" t="s">
        <v>144</v>
      </c>
      <c r="AU769" s="226" t="s">
        <v>77</v>
      </c>
      <c r="AY769" s="20" t="s">
        <v>142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248</v>
      </c>
      <c r="BM769" s="226" t="s">
        <v>6498</v>
      </c>
    </row>
    <row r="770" s="2" customFormat="1" ht="16.5" customHeight="1">
      <c r="A770" s="41"/>
      <c r="B770" s="42"/>
      <c r="C770" s="215" t="s">
        <v>3001</v>
      </c>
      <c r="D770" s="215" t="s">
        <v>144</v>
      </c>
      <c r="E770" s="216" t="s">
        <v>274</v>
      </c>
      <c r="F770" s="217" t="s">
        <v>4626</v>
      </c>
      <c r="G770" s="218" t="s">
        <v>1598</v>
      </c>
      <c r="H770" s="219">
        <v>12.58</v>
      </c>
      <c r="I770" s="220"/>
      <c r="J770" s="221">
        <f>ROUND(I770*H770,2)</f>
        <v>0</v>
      </c>
      <c r="K770" s="217" t="s">
        <v>19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248</v>
      </c>
      <c r="AT770" s="226" t="s">
        <v>144</v>
      </c>
      <c r="AU770" s="226" t="s">
        <v>77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248</v>
      </c>
      <c r="BM770" s="226" t="s">
        <v>6499</v>
      </c>
    </row>
    <row r="771" s="2" customFormat="1" ht="16.5" customHeight="1">
      <c r="A771" s="41"/>
      <c r="B771" s="42"/>
      <c r="C771" s="215" t="s">
        <v>3006</v>
      </c>
      <c r="D771" s="215" t="s">
        <v>144</v>
      </c>
      <c r="E771" s="216" t="s">
        <v>7</v>
      </c>
      <c r="F771" s="217" t="s">
        <v>4629</v>
      </c>
      <c r="G771" s="218" t="s">
        <v>1598</v>
      </c>
      <c r="H771" s="219">
        <v>21.09</v>
      </c>
      <c r="I771" s="220"/>
      <c r="J771" s="221">
        <f>ROUND(I771*H771,2)</f>
        <v>0</v>
      </c>
      <c r="K771" s="217" t="s">
        <v>19</v>
      </c>
      <c r="L771" s="47"/>
      <c r="M771" s="222" t="s">
        <v>19</v>
      </c>
      <c r="N771" s="223" t="s">
        <v>40</v>
      </c>
      <c r="O771" s="87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6" t="s">
        <v>248</v>
      </c>
      <c r="AT771" s="226" t="s">
        <v>144</v>
      </c>
      <c r="AU771" s="226" t="s">
        <v>77</v>
      </c>
      <c r="AY771" s="20" t="s">
        <v>142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20" t="s">
        <v>77</v>
      </c>
      <c r="BK771" s="227">
        <f>ROUND(I771*H771,2)</f>
        <v>0</v>
      </c>
      <c r="BL771" s="20" t="s">
        <v>248</v>
      </c>
      <c r="BM771" s="226" t="s">
        <v>6500</v>
      </c>
    </row>
    <row r="772" s="2" customFormat="1" ht="16.5" customHeight="1">
      <c r="A772" s="41"/>
      <c r="B772" s="42"/>
      <c r="C772" s="215" t="s">
        <v>3011</v>
      </c>
      <c r="D772" s="215" t="s">
        <v>144</v>
      </c>
      <c r="E772" s="216" t="s">
        <v>287</v>
      </c>
      <c r="F772" s="217" t="s">
        <v>4632</v>
      </c>
      <c r="G772" s="218" t="s">
        <v>1598</v>
      </c>
      <c r="H772" s="219">
        <v>19.239999999999998</v>
      </c>
      <c r="I772" s="220"/>
      <c r="J772" s="221">
        <f>ROUND(I772*H772,2)</f>
        <v>0</v>
      </c>
      <c r="K772" s="217" t="s">
        <v>19</v>
      </c>
      <c r="L772" s="47"/>
      <c r="M772" s="222" t="s">
        <v>19</v>
      </c>
      <c r="N772" s="223" t="s">
        <v>40</v>
      </c>
      <c r="O772" s="87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248</v>
      </c>
      <c r="AT772" s="226" t="s">
        <v>144</v>
      </c>
      <c r="AU772" s="226" t="s">
        <v>77</v>
      </c>
      <c r="AY772" s="20" t="s">
        <v>142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77</v>
      </c>
      <c r="BK772" s="227">
        <f>ROUND(I772*H772,2)</f>
        <v>0</v>
      </c>
      <c r="BL772" s="20" t="s">
        <v>248</v>
      </c>
      <c r="BM772" s="226" t="s">
        <v>6501</v>
      </c>
    </row>
    <row r="773" s="2" customFormat="1" ht="16.5" customHeight="1">
      <c r="A773" s="41"/>
      <c r="B773" s="42"/>
      <c r="C773" s="215" t="s">
        <v>3016</v>
      </c>
      <c r="D773" s="215" t="s">
        <v>144</v>
      </c>
      <c r="E773" s="216" t="s">
        <v>293</v>
      </c>
      <c r="F773" s="217" t="s">
        <v>4635</v>
      </c>
      <c r="G773" s="218" t="s">
        <v>1598</v>
      </c>
      <c r="H773" s="219">
        <v>84.359999999999999</v>
      </c>
      <c r="I773" s="220"/>
      <c r="J773" s="221">
        <f>ROUND(I773*H773,2)</f>
        <v>0</v>
      </c>
      <c r="K773" s="217" t="s">
        <v>19</v>
      </c>
      <c r="L773" s="47"/>
      <c r="M773" s="222" t="s">
        <v>19</v>
      </c>
      <c r="N773" s="223" t="s">
        <v>40</v>
      </c>
      <c r="O773" s="87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248</v>
      </c>
      <c r="AT773" s="226" t="s">
        <v>144</v>
      </c>
      <c r="AU773" s="226" t="s">
        <v>77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248</v>
      </c>
      <c r="BM773" s="226" t="s">
        <v>6502</v>
      </c>
    </row>
    <row r="774" s="2" customFormat="1" ht="16.5" customHeight="1">
      <c r="A774" s="41"/>
      <c r="B774" s="42"/>
      <c r="C774" s="215" t="s">
        <v>3021</v>
      </c>
      <c r="D774" s="215" t="s">
        <v>144</v>
      </c>
      <c r="E774" s="216" t="s">
        <v>300</v>
      </c>
      <c r="F774" s="217" t="s">
        <v>4638</v>
      </c>
      <c r="G774" s="218" t="s">
        <v>1598</v>
      </c>
      <c r="H774" s="219">
        <v>131.34999999999999</v>
      </c>
      <c r="I774" s="220"/>
      <c r="J774" s="221">
        <f>ROUND(I774*H774,2)</f>
        <v>0</v>
      </c>
      <c r="K774" s="217" t="s">
        <v>19</v>
      </c>
      <c r="L774" s="47"/>
      <c r="M774" s="222" t="s">
        <v>19</v>
      </c>
      <c r="N774" s="223" t="s">
        <v>40</v>
      </c>
      <c r="O774" s="87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248</v>
      </c>
      <c r="AT774" s="226" t="s">
        <v>144</v>
      </c>
      <c r="AU774" s="226" t="s">
        <v>77</v>
      </c>
      <c r="AY774" s="20" t="s">
        <v>142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77</v>
      </c>
      <c r="BK774" s="227">
        <f>ROUND(I774*H774,2)</f>
        <v>0</v>
      </c>
      <c r="BL774" s="20" t="s">
        <v>248</v>
      </c>
      <c r="BM774" s="226" t="s">
        <v>6503</v>
      </c>
    </row>
    <row r="775" s="2" customFormat="1" ht="16.5" customHeight="1">
      <c r="A775" s="41"/>
      <c r="B775" s="42"/>
      <c r="C775" s="215" t="s">
        <v>3026</v>
      </c>
      <c r="D775" s="215" t="s">
        <v>144</v>
      </c>
      <c r="E775" s="216" t="s">
        <v>4641</v>
      </c>
      <c r="F775" s="217" t="s">
        <v>4642</v>
      </c>
      <c r="G775" s="218" t="s">
        <v>1598</v>
      </c>
      <c r="H775" s="219">
        <v>15.91</v>
      </c>
      <c r="I775" s="220"/>
      <c r="J775" s="221">
        <f>ROUND(I775*H775,2)</f>
        <v>0</v>
      </c>
      <c r="K775" s="217" t="s">
        <v>19</v>
      </c>
      <c r="L775" s="47"/>
      <c r="M775" s="222" t="s">
        <v>19</v>
      </c>
      <c r="N775" s="223" t="s">
        <v>40</v>
      </c>
      <c r="O775" s="87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248</v>
      </c>
      <c r="AT775" s="226" t="s">
        <v>144</v>
      </c>
      <c r="AU775" s="226" t="s">
        <v>77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248</v>
      </c>
      <c r="BM775" s="226" t="s">
        <v>6504</v>
      </c>
    </row>
    <row r="776" s="2" customFormat="1" ht="16.5" customHeight="1">
      <c r="A776" s="41"/>
      <c r="B776" s="42"/>
      <c r="C776" s="215" t="s">
        <v>3031</v>
      </c>
      <c r="D776" s="215" t="s">
        <v>144</v>
      </c>
      <c r="E776" s="216" t="s">
        <v>4645</v>
      </c>
      <c r="F776" s="217" t="s">
        <v>4646</v>
      </c>
      <c r="G776" s="218" t="s">
        <v>1598</v>
      </c>
      <c r="H776" s="219">
        <v>241.24000000000001</v>
      </c>
      <c r="I776" s="220"/>
      <c r="J776" s="221">
        <f>ROUND(I776*H776,2)</f>
        <v>0</v>
      </c>
      <c r="K776" s="217" t="s">
        <v>19</v>
      </c>
      <c r="L776" s="47"/>
      <c r="M776" s="222" t="s">
        <v>19</v>
      </c>
      <c r="N776" s="223" t="s">
        <v>40</v>
      </c>
      <c r="O776" s="87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6" t="s">
        <v>248</v>
      </c>
      <c r="AT776" s="226" t="s">
        <v>144</v>
      </c>
      <c r="AU776" s="226" t="s">
        <v>77</v>
      </c>
      <c r="AY776" s="20" t="s">
        <v>142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20" t="s">
        <v>77</v>
      </c>
      <c r="BK776" s="227">
        <f>ROUND(I776*H776,2)</f>
        <v>0</v>
      </c>
      <c r="BL776" s="20" t="s">
        <v>248</v>
      </c>
      <c r="BM776" s="226" t="s">
        <v>6505</v>
      </c>
    </row>
    <row r="777" s="12" customFormat="1" ht="25.92" customHeight="1">
      <c r="A777" s="12"/>
      <c r="B777" s="199"/>
      <c r="C777" s="200"/>
      <c r="D777" s="201" t="s">
        <v>68</v>
      </c>
      <c r="E777" s="202" t="s">
        <v>3158</v>
      </c>
      <c r="F777" s="202" t="s">
        <v>3159</v>
      </c>
      <c r="G777" s="200"/>
      <c r="H777" s="200"/>
      <c r="I777" s="203"/>
      <c r="J777" s="204">
        <f>BK777</f>
        <v>0</v>
      </c>
      <c r="K777" s="200"/>
      <c r="L777" s="205"/>
      <c r="M777" s="206"/>
      <c r="N777" s="207"/>
      <c r="O777" s="207"/>
      <c r="P777" s="208">
        <f>SUM(P778:P784)</f>
        <v>0</v>
      </c>
      <c r="Q777" s="207"/>
      <c r="R777" s="208">
        <f>SUM(R778:R784)</f>
        <v>0</v>
      </c>
      <c r="S777" s="207"/>
      <c r="T777" s="209">
        <f>SUM(T778:T784)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10" t="s">
        <v>79</v>
      </c>
      <c r="AT777" s="211" t="s">
        <v>68</v>
      </c>
      <c r="AU777" s="211" t="s">
        <v>69</v>
      </c>
      <c r="AY777" s="210" t="s">
        <v>142</v>
      </c>
      <c r="BK777" s="212">
        <f>SUM(BK778:BK784)</f>
        <v>0</v>
      </c>
    </row>
    <row r="778" s="2" customFormat="1" ht="16.5" customHeight="1">
      <c r="A778" s="41"/>
      <c r="B778" s="42"/>
      <c r="C778" s="215" t="s">
        <v>3038</v>
      </c>
      <c r="D778" s="215" t="s">
        <v>144</v>
      </c>
      <c r="E778" s="216" t="s">
        <v>3161</v>
      </c>
      <c r="F778" s="217" t="s">
        <v>3162</v>
      </c>
      <c r="G778" s="218" t="s">
        <v>1598</v>
      </c>
      <c r="H778" s="219">
        <v>299.69999999999999</v>
      </c>
      <c r="I778" s="220"/>
      <c r="J778" s="221">
        <f>ROUND(I778*H778,2)</f>
        <v>0</v>
      </c>
      <c r="K778" s="217" t="s">
        <v>19</v>
      </c>
      <c r="L778" s="47"/>
      <c r="M778" s="222" t="s">
        <v>19</v>
      </c>
      <c r="N778" s="223" t="s">
        <v>40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248</v>
      </c>
      <c r="AT778" s="226" t="s">
        <v>144</v>
      </c>
      <c r="AU778" s="226" t="s">
        <v>77</v>
      </c>
      <c r="AY778" s="20" t="s">
        <v>142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77</v>
      </c>
      <c r="BK778" s="227">
        <f>ROUND(I778*H778,2)</f>
        <v>0</v>
      </c>
      <c r="BL778" s="20" t="s">
        <v>248</v>
      </c>
      <c r="BM778" s="226" t="s">
        <v>6506</v>
      </c>
    </row>
    <row r="779" s="2" customFormat="1" ht="16.5" customHeight="1">
      <c r="A779" s="41"/>
      <c r="B779" s="42"/>
      <c r="C779" s="215" t="s">
        <v>3045</v>
      </c>
      <c r="D779" s="215" t="s">
        <v>144</v>
      </c>
      <c r="E779" s="216" t="s">
        <v>3165</v>
      </c>
      <c r="F779" s="217" t="s">
        <v>3166</v>
      </c>
      <c r="G779" s="218" t="s">
        <v>1598</v>
      </c>
      <c r="H779" s="219">
        <v>72.150000000000006</v>
      </c>
      <c r="I779" s="220"/>
      <c r="J779" s="221">
        <f>ROUND(I779*H779,2)</f>
        <v>0</v>
      </c>
      <c r="K779" s="217" t="s">
        <v>19</v>
      </c>
      <c r="L779" s="47"/>
      <c r="M779" s="222" t="s">
        <v>19</v>
      </c>
      <c r="N779" s="223" t="s">
        <v>40</v>
      </c>
      <c r="O779" s="87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248</v>
      </c>
      <c r="AT779" s="226" t="s">
        <v>144</v>
      </c>
      <c r="AU779" s="226" t="s">
        <v>77</v>
      </c>
      <c r="AY779" s="20" t="s">
        <v>142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77</v>
      </c>
      <c r="BK779" s="227">
        <f>ROUND(I779*H779,2)</f>
        <v>0</v>
      </c>
      <c r="BL779" s="20" t="s">
        <v>248</v>
      </c>
      <c r="BM779" s="226" t="s">
        <v>6507</v>
      </c>
    </row>
    <row r="780" s="2" customFormat="1" ht="16.5" customHeight="1">
      <c r="A780" s="41"/>
      <c r="B780" s="42"/>
      <c r="C780" s="215" t="s">
        <v>3047</v>
      </c>
      <c r="D780" s="215" t="s">
        <v>144</v>
      </c>
      <c r="E780" s="216" t="s">
        <v>3169</v>
      </c>
      <c r="F780" s="217" t="s">
        <v>3170</v>
      </c>
      <c r="G780" s="218" t="s">
        <v>1598</v>
      </c>
      <c r="H780" s="219">
        <v>19.239999999999998</v>
      </c>
      <c r="I780" s="220"/>
      <c r="J780" s="221">
        <f>ROUND(I780*H780,2)</f>
        <v>0</v>
      </c>
      <c r="K780" s="217" t="s">
        <v>19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248</v>
      </c>
      <c r="AT780" s="226" t="s">
        <v>144</v>
      </c>
      <c r="AU780" s="226" t="s">
        <v>77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248</v>
      </c>
      <c r="BM780" s="226" t="s">
        <v>6508</v>
      </c>
    </row>
    <row r="781" s="2" customFormat="1" ht="16.5" customHeight="1">
      <c r="A781" s="41"/>
      <c r="B781" s="42"/>
      <c r="C781" s="215" t="s">
        <v>3053</v>
      </c>
      <c r="D781" s="215" t="s">
        <v>144</v>
      </c>
      <c r="E781" s="216" t="s">
        <v>3173</v>
      </c>
      <c r="F781" s="217" t="s">
        <v>3174</v>
      </c>
      <c r="G781" s="218" t="s">
        <v>1598</v>
      </c>
      <c r="H781" s="219">
        <v>21.09</v>
      </c>
      <c r="I781" s="220"/>
      <c r="J781" s="221">
        <f>ROUND(I781*H781,2)</f>
        <v>0</v>
      </c>
      <c r="K781" s="217" t="s">
        <v>19</v>
      </c>
      <c r="L781" s="47"/>
      <c r="M781" s="222" t="s">
        <v>19</v>
      </c>
      <c r="N781" s="223" t="s">
        <v>40</v>
      </c>
      <c r="O781" s="87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248</v>
      </c>
      <c r="AT781" s="226" t="s">
        <v>144</v>
      </c>
      <c r="AU781" s="226" t="s">
        <v>77</v>
      </c>
      <c r="AY781" s="20" t="s">
        <v>142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248</v>
      </c>
      <c r="BM781" s="226" t="s">
        <v>6509</v>
      </c>
    </row>
    <row r="782" s="2" customFormat="1" ht="16.5" customHeight="1">
      <c r="A782" s="41"/>
      <c r="B782" s="42"/>
      <c r="C782" s="215" t="s">
        <v>3072</v>
      </c>
      <c r="D782" s="215" t="s">
        <v>144</v>
      </c>
      <c r="E782" s="216" t="s">
        <v>3177</v>
      </c>
      <c r="F782" s="217" t="s">
        <v>3178</v>
      </c>
      <c r="G782" s="218" t="s">
        <v>1598</v>
      </c>
      <c r="H782" s="219">
        <v>12.58</v>
      </c>
      <c r="I782" s="220"/>
      <c r="J782" s="221">
        <f>ROUND(I782*H782,2)</f>
        <v>0</v>
      </c>
      <c r="K782" s="217" t="s">
        <v>19</v>
      </c>
      <c r="L782" s="47"/>
      <c r="M782" s="222" t="s">
        <v>19</v>
      </c>
      <c r="N782" s="223" t="s">
        <v>40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248</v>
      </c>
      <c r="AT782" s="226" t="s">
        <v>144</v>
      </c>
      <c r="AU782" s="226" t="s">
        <v>77</v>
      </c>
      <c r="AY782" s="20" t="s">
        <v>142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77</v>
      </c>
      <c r="BK782" s="227">
        <f>ROUND(I782*H782,2)</f>
        <v>0</v>
      </c>
      <c r="BL782" s="20" t="s">
        <v>248</v>
      </c>
      <c r="BM782" s="226" t="s">
        <v>6510</v>
      </c>
    </row>
    <row r="783" s="2" customFormat="1" ht="16.5" customHeight="1">
      <c r="A783" s="41"/>
      <c r="B783" s="42"/>
      <c r="C783" s="215" t="s">
        <v>3077</v>
      </c>
      <c r="D783" s="215" t="s">
        <v>144</v>
      </c>
      <c r="E783" s="216" t="s">
        <v>3181</v>
      </c>
      <c r="F783" s="217" t="s">
        <v>3182</v>
      </c>
      <c r="G783" s="218" t="s">
        <v>1598</v>
      </c>
      <c r="H783" s="219">
        <v>19.239999999999998</v>
      </c>
      <c r="I783" s="220"/>
      <c r="J783" s="221">
        <f>ROUND(I783*H783,2)</f>
        <v>0</v>
      </c>
      <c r="K783" s="217" t="s">
        <v>19</v>
      </c>
      <c r="L783" s="47"/>
      <c r="M783" s="222" t="s">
        <v>19</v>
      </c>
      <c r="N783" s="223" t="s">
        <v>40</v>
      </c>
      <c r="O783" s="87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6" t="s">
        <v>248</v>
      </c>
      <c r="AT783" s="226" t="s">
        <v>144</v>
      </c>
      <c r="AU783" s="226" t="s">
        <v>77</v>
      </c>
      <c r="AY783" s="20" t="s">
        <v>142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20" t="s">
        <v>77</v>
      </c>
      <c r="BK783" s="227">
        <f>ROUND(I783*H783,2)</f>
        <v>0</v>
      </c>
      <c r="BL783" s="20" t="s">
        <v>248</v>
      </c>
      <c r="BM783" s="226" t="s">
        <v>6511</v>
      </c>
    </row>
    <row r="784" s="2" customFormat="1" ht="16.5" customHeight="1">
      <c r="A784" s="41"/>
      <c r="B784" s="42"/>
      <c r="C784" s="215" t="s">
        <v>3080</v>
      </c>
      <c r="D784" s="215" t="s">
        <v>144</v>
      </c>
      <c r="E784" s="216" t="s">
        <v>3185</v>
      </c>
      <c r="F784" s="217" t="s">
        <v>3186</v>
      </c>
      <c r="G784" s="218" t="s">
        <v>1598</v>
      </c>
      <c r="H784" s="219">
        <v>15.91</v>
      </c>
      <c r="I784" s="220"/>
      <c r="J784" s="221">
        <f>ROUND(I784*H784,2)</f>
        <v>0</v>
      </c>
      <c r="K784" s="217" t="s">
        <v>19</v>
      </c>
      <c r="L784" s="47"/>
      <c r="M784" s="222" t="s">
        <v>19</v>
      </c>
      <c r="N784" s="223" t="s">
        <v>40</v>
      </c>
      <c r="O784" s="87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248</v>
      </c>
      <c r="AT784" s="226" t="s">
        <v>144</v>
      </c>
      <c r="AU784" s="226" t="s">
        <v>77</v>
      </c>
      <c r="AY784" s="20" t="s">
        <v>142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77</v>
      </c>
      <c r="BK784" s="227">
        <f>ROUND(I784*H784,2)</f>
        <v>0</v>
      </c>
      <c r="BL784" s="20" t="s">
        <v>248</v>
      </c>
      <c r="BM784" s="226" t="s">
        <v>6512</v>
      </c>
    </row>
    <row r="785" s="12" customFormat="1" ht="25.92" customHeight="1">
      <c r="A785" s="12"/>
      <c r="B785" s="199"/>
      <c r="C785" s="200"/>
      <c r="D785" s="201" t="s">
        <v>68</v>
      </c>
      <c r="E785" s="202" t="s">
        <v>1061</v>
      </c>
      <c r="F785" s="202" t="s">
        <v>1062</v>
      </c>
      <c r="G785" s="200"/>
      <c r="H785" s="200"/>
      <c r="I785" s="203"/>
      <c r="J785" s="204">
        <f>BK785</f>
        <v>0</v>
      </c>
      <c r="K785" s="200"/>
      <c r="L785" s="205"/>
      <c r="M785" s="206"/>
      <c r="N785" s="207"/>
      <c r="O785" s="207"/>
      <c r="P785" s="208">
        <f>SUM(P786:P809)</f>
        <v>0</v>
      </c>
      <c r="Q785" s="207"/>
      <c r="R785" s="208">
        <f>SUM(R786:R809)</f>
        <v>0</v>
      </c>
      <c r="S785" s="207"/>
      <c r="T785" s="209">
        <f>SUM(T786:T809)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10" t="s">
        <v>79</v>
      </c>
      <c r="AT785" s="211" t="s">
        <v>68</v>
      </c>
      <c r="AU785" s="211" t="s">
        <v>69</v>
      </c>
      <c r="AY785" s="210" t="s">
        <v>142</v>
      </c>
      <c r="BK785" s="212">
        <f>SUM(BK786:BK809)</f>
        <v>0</v>
      </c>
    </row>
    <row r="786" s="2" customFormat="1" ht="16.5" customHeight="1">
      <c r="A786" s="41"/>
      <c r="B786" s="42"/>
      <c r="C786" s="215" t="s">
        <v>3083</v>
      </c>
      <c r="D786" s="215" t="s">
        <v>144</v>
      </c>
      <c r="E786" s="216" t="s">
        <v>3189</v>
      </c>
      <c r="F786" s="217" t="s">
        <v>3190</v>
      </c>
      <c r="G786" s="218" t="s">
        <v>166</v>
      </c>
      <c r="H786" s="219">
        <v>1</v>
      </c>
      <c r="I786" s="220"/>
      <c r="J786" s="221">
        <f>ROUND(I786*H786,2)</f>
        <v>0</v>
      </c>
      <c r="K786" s="217" t="s">
        <v>19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248</v>
      </c>
      <c r="AT786" s="226" t="s">
        <v>144</v>
      </c>
      <c r="AU786" s="226" t="s">
        <v>77</v>
      </c>
      <c r="AY786" s="20" t="s">
        <v>142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248</v>
      </c>
      <c r="BM786" s="226" t="s">
        <v>6513</v>
      </c>
    </row>
    <row r="787" s="2" customFormat="1" ht="16.5" customHeight="1">
      <c r="A787" s="41"/>
      <c r="B787" s="42"/>
      <c r="C787" s="215" t="s">
        <v>3087</v>
      </c>
      <c r="D787" s="215" t="s">
        <v>144</v>
      </c>
      <c r="E787" s="216" t="s">
        <v>3201</v>
      </c>
      <c r="F787" s="217" t="s">
        <v>3202</v>
      </c>
      <c r="G787" s="218" t="s">
        <v>166</v>
      </c>
      <c r="H787" s="219">
        <v>1</v>
      </c>
      <c r="I787" s="220"/>
      <c r="J787" s="221">
        <f>ROUND(I787*H787,2)</f>
        <v>0</v>
      </c>
      <c r="K787" s="217" t="s">
        <v>19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248</v>
      </c>
      <c r="AT787" s="226" t="s">
        <v>144</v>
      </c>
      <c r="AU787" s="226" t="s">
        <v>77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248</v>
      </c>
      <c r="BM787" s="226" t="s">
        <v>6514</v>
      </c>
    </row>
    <row r="788" s="2" customFormat="1" ht="16.5" customHeight="1">
      <c r="A788" s="41"/>
      <c r="B788" s="42"/>
      <c r="C788" s="215" t="s">
        <v>3091</v>
      </c>
      <c r="D788" s="215" t="s">
        <v>144</v>
      </c>
      <c r="E788" s="216" t="s">
        <v>3209</v>
      </c>
      <c r="F788" s="217" t="s">
        <v>3210</v>
      </c>
      <c r="G788" s="218" t="s">
        <v>166</v>
      </c>
      <c r="H788" s="219">
        <v>4</v>
      </c>
      <c r="I788" s="220"/>
      <c r="J788" s="221">
        <f>ROUND(I788*H788,2)</f>
        <v>0</v>
      </c>
      <c r="K788" s="217" t="s">
        <v>19</v>
      </c>
      <c r="L788" s="47"/>
      <c r="M788" s="222" t="s">
        <v>19</v>
      </c>
      <c r="N788" s="223" t="s">
        <v>40</v>
      </c>
      <c r="O788" s="87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6" t="s">
        <v>248</v>
      </c>
      <c r="AT788" s="226" t="s">
        <v>144</v>
      </c>
      <c r="AU788" s="226" t="s">
        <v>77</v>
      </c>
      <c r="AY788" s="20" t="s">
        <v>142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20" t="s">
        <v>77</v>
      </c>
      <c r="BK788" s="227">
        <f>ROUND(I788*H788,2)</f>
        <v>0</v>
      </c>
      <c r="BL788" s="20" t="s">
        <v>248</v>
      </c>
      <c r="BM788" s="226" t="s">
        <v>6515</v>
      </c>
    </row>
    <row r="789" s="2" customFormat="1" ht="16.5" customHeight="1">
      <c r="A789" s="41"/>
      <c r="B789" s="42"/>
      <c r="C789" s="215" t="s">
        <v>3095</v>
      </c>
      <c r="D789" s="215" t="s">
        <v>144</v>
      </c>
      <c r="E789" s="216" t="s">
        <v>3213</v>
      </c>
      <c r="F789" s="217" t="s">
        <v>3214</v>
      </c>
      <c r="G789" s="218" t="s">
        <v>166</v>
      </c>
      <c r="H789" s="219">
        <v>2</v>
      </c>
      <c r="I789" s="220"/>
      <c r="J789" s="221">
        <f>ROUND(I789*H789,2)</f>
        <v>0</v>
      </c>
      <c r="K789" s="217" t="s">
        <v>19</v>
      </c>
      <c r="L789" s="47"/>
      <c r="M789" s="222" t="s">
        <v>19</v>
      </c>
      <c r="N789" s="223" t="s">
        <v>40</v>
      </c>
      <c r="O789" s="87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6" t="s">
        <v>248</v>
      </c>
      <c r="AT789" s="226" t="s">
        <v>144</v>
      </c>
      <c r="AU789" s="226" t="s">
        <v>77</v>
      </c>
      <c r="AY789" s="20" t="s">
        <v>142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20" t="s">
        <v>77</v>
      </c>
      <c r="BK789" s="227">
        <f>ROUND(I789*H789,2)</f>
        <v>0</v>
      </c>
      <c r="BL789" s="20" t="s">
        <v>248</v>
      </c>
      <c r="BM789" s="226" t="s">
        <v>6516</v>
      </c>
    </row>
    <row r="790" s="2" customFormat="1" ht="16.5" customHeight="1">
      <c r="A790" s="41"/>
      <c r="B790" s="42"/>
      <c r="C790" s="215" t="s">
        <v>1172</v>
      </c>
      <c r="D790" s="215" t="s">
        <v>144</v>
      </c>
      <c r="E790" s="216" t="s">
        <v>3217</v>
      </c>
      <c r="F790" s="217" t="s">
        <v>3218</v>
      </c>
      <c r="G790" s="218" t="s">
        <v>166</v>
      </c>
      <c r="H790" s="219">
        <v>1</v>
      </c>
      <c r="I790" s="220"/>
      <c r="J790" s="221">
        <f>ROUND(I790*H790,2)</f>
        <v>0</v>
      </c>
      <c r="K790" s="217" t="s">
        <v>19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248</v>
      </c>
      <c r="AT790" s="226" t="s">
        <v>144</v>
      </c>
      <c r="AU790" s="226" t="s">
        <v>77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248</v>
      </c>
      <c r="BM790" s="226" t="s">
        <v>6517</v>
      </c>
    </row>
    <row r="791" s="2" customFormat="1" ht="16.5" customHeight="1">
      <c r="A791" s="41"/>
      <c r="B791" s="42"/>
      <c r="C791" s="215" t="s">
        <v>3102</v>
      </c>
      <c r="D791" s="215" t="s">
        <v>144</v>
      </c>
      <c r="E791" s="216" t="s">
        <v>3221</v>
      </c>
      <c r="F791" s="217" t="s">
        <v>3222</v>
      </c>
      <c r="G791" s="218" t="s">
        <v>166</v>
      </c>
      <c r="H791" s="219">
        <v>3</v>
      </c>
      <c r="I791" s="220"/>
      <c r="J791" s="221">
        <f>ROUND(I791*H791,2)</f>
        <v>0</v>
      </c>
      <c r="K791" s="217" t="s">
        <v>19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248</v>
      </c>
      <c r="AT791" s="226" t="s">
        <v>144</v>
      </c>
      <c r="AU791" s="226" t="s">
        <v>77</v>
      </c>
      <c r="AY791" s="20" t="s">
        <v>142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248</v>
      </c>
      <c r="BM791" s="226" t="s">
        <v>6518</v>
      </c>
    </row>
    <row r="792" s="2" customFormat="1" ht="16.5" customHeight="1">
      <c r="A792" s="41"/>
      <c r="B792" s="42"/>
      <c r="C792" s="215" t="s">
        <v>3106</v>
      </c>
      <c r="D792" s="215" t="s">
        <v>144</v>
      </c>
      <c r="E792" s="216" t="s">
        <v>3225</v>
      </c>
      <c r="F792" s="217" t="s">
        <v>3226</v>
      </c>
      <c r="G792" s="218" t="s">
        <v>166</v>
      </c>
      <c r="H792" s="219">
        <v>4</v>
      </c>
      <c r="I792" s="220"/>
      <c r="J792" s="221">
        <f>ROUND(I792*H792,2)</f>
        <v>0</v>
      </c>
      <c r="K792" s="217" t="s">
        <v>19</v>
      </c>
      <c r="L792" s="47"/>
      <c r="M792" s="222" t="s">
        <v>19</v>
      </c>
      <c r="N792" s="223" t="s">
        <v>40</v>
      </c>
      <c r="O792" s="87"/>
      <c r="P792" s="224">
        <f>O792*H792</f>
        <v>0</v>
      </c>
      <c r="Q792" s="224">
        <v>0</v>
      </c>
      <c r="R792" s="224">
        <f>Q792*H792</f>
        <v>0</v>
      </c>
      <c r="S792" s="224">
        <v>0</v>
      </c>
      <c r="T792" s="225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6" t="s">
        <v>248</v>
      </c>
      <c r="AT792" s="226" t="s">
        <v>144</v>
      </c>
      <c r="AU792" s="226" t="s">
        <v>77</v>
      </c>
      <c r="AY792" s="20" t="s">
        <v>142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20" t="s">
        <v>77</v>
      </c>
      <c r="BK792" s="227">
        <f>ROUND(I792*H792,2)</f>
        <v>0</v>
      </c>
      <c r="BL792" s="20" t="s">
        <v>248</v>
      </c>
      <c r="BM792" s="226" t="s">
        <v>6519</v>
      </c>
    </row>
    <row r="793" s="2" customFormat="1" ht="16.5" customHeight="1">
      <c r="A793" s="41"/>
      <c r="B793" s="42"/>
      <c r="C793" s="215" t="s">
        <v>3110</v>
      </c>
      <c r="D793" s="215" t="s">
        <v>144</v>
      </c>
      <c r="E793" s="216" t="s">
        <v>3229</v>
      </c>
      <c r="F793" s="217" t="s">
        <v>3230</v>
      </c>
      <c r="G793" s="218" t="s">
        <v>166</v>
      </c>
      <c r="H793" s="219">
        <v>3</v>
      </c>
      <c r="I793" s="220"/>
      <c r="J793" s="221">
        <f>ROUND(I793*H793,2)</f>
        <v>0</v>
      </c>
      <c r="K793" s="217" t="s">
        <v>19</v>
      </c>
      <c r="L793" s="47"/>
      <c r="M793" s="222" t="s">
        <v>19</v>
      </c>
      <c r="N793" s="223" t="s">
        <v>40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248</v>
      </c>
      <c r="AT793" s="226" t="s">
        <v>144</v>
      </c>
      <c r="AU793" s="226" t="s">
        <v>77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248</v>
      </c>
      <c r="BM793" s="226" t="s">
        <v>6520</v>
      </c>
    </row>
    <row r="794" s="2" customFormat="1" ht="16.5" customHeight="1">
      <c r="A794" s="41"/>
      <c r="B794" s="42"/>
      <c r="C794" s="215" t="s">
        <v>3114</v>
      </c>
      <c r="D794" s="215" t="s">
        <v>144</v>
      </c>
      <c r="E794" s="216" t="s">
        <v>3257</v>
      </c>
      <c r="F794" s="217" t="s">
        <v>3258</v>
      </c>
      <c r="G794" s="218" t="s">
        <v>166</v>
      </c>
      <c r="H794" s="219">
        <v>2</v>
      </c>
      <c r="I794" s="220"/>
      <c r="J794" s="221">
        <f>ROUND(I794*H794,2)</f>
        <v>0</v>
      </c>
      <c r="K794" s="217" t="s">
        <v>19</v>
      </c>
      <c r="L794" s="47"/>
      <c r="M794" s="222" t="s">
        <v>19</v>
      </c>
      <c r="N794" s="223" t="s">
        <v>40</v>
      </c>
      <c r="O794" s="87"/>
      <c r="P794" s="224">
        <f>O794*H794</f>
        <v>0</v>
      </c>
      <c r="Q794" s="224">
        <v>0</v>
      </c>
      <c r="R794" s="224">
        <f>Q794*H794</f>
        <v>0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248</v>
      </c>
      <c r="AT794" s="226" t="s">
        <v>144</v>
      </c>
      <c r="AU794" s="226" t="s">
        <v>77</v>
      </c>
      <c r="AY794" s="20" t="s">
        <v>142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77</v>
      </c>
      <c r="BK794" s="227">
        <f>ROUND(I794*H794,2)</f>
        <v>0</v>
      </c>
      <c r="BL794" s="20" t="s">
        <v>248</v>
      </c>
      <c r="BM794" s="226" t="s">
        <v>6521</v>
      </c>
    </row>
    <row r="795" s="2" customFormat="1" ht="16.5" customHeight="1">
      <c r="A795" s="41"/>
      <c r="B795" s="42"/>
      <c r="C795" s="215" t="s">
        <v>3118</v>
      </c>
      <c r="D795" s="215" t="s">
        <v>144</v>
      </c>
      <c r="E795" s="216" t="s">
        <v>3261</v>
      </c>
      <c r="F795" s="217" t="s">
        <v>3262</v>
      </c>
      <c r="G795" s="218" t="s">
        <v>166</v>
      </c>
      <c r="H795" s="219">
        <v>1</v>
      </c>
      <c r="I795" s="220"/>
      <c r="J795" s="221">
        <f>ROUND(I795*H795,2)</f>
        <v>0</v>
      </c>
      <c r="K795" s="217" t="s">
        <v>19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248</v>
      </c>
      <c r="AT795" s="226" t="s">
        <v>144</v>
      </c>
      <c r="AU795" s="226" t="s">
        <v>77</v>
      </c>
      <c r="AY795" s="20" t="s">
        <v>142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248</v>
      </c>
      <c r="BM795" s="226" t="s">
        <v>6522</v>
      </c>
    </row>
    <row r="796" s="2" customFormat="1" ht="16.5" customHeight="1">
      <c r="A796" s="41"/>
      <c r="B796" s="42"/>
      <c r="C796" s="215" t="s">
        <v>3122</v>
      </c>
      <c r="D796" s="215" t="s">
        <v>144</v>
      </c>
      <c r="E796" s="216" t="s">
        <v>3268</v>
      </c>
      <c r="F796" s="217" t="s">
        <v>3269</v>
      </c>
      <c r="G796" s="218" t="s">
        <v>166</v>
      </c>
      <c r="H796" s="219">
        <v>2</v>
      </c>
      <c r="I796" s="220"/>
      <c r="J796" s="221">
        <f>ROUND(I796*H796,2)</f>
        <v>0</v>
      </c>
      <c r="K796" s="217" t="s">
        <v>19</v>
      </c>
      <c r="L796" s="47"/>
      <c r="M796" s="222" t="s">
        <v>19</v>
      </c>
      <c r="N796" s="223" t="s">
        <v>40</v>
      </c>
      <c r="O796" s="87"/>
      <c r="P796" s="224">
        <f>O796*H796</f>
        <v>0</v>
      </c>
      <c r="Q796" s="224">
        <v>0</v>
      </c>
      <c r="R796" s="224">
        <f>Q796*H796</f>
        <v>0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248</v>
      </c>
      <c r="AT796" s="226" t="s">
        <v>144</v>
      </c>
      <c r="AU796" s="226" t="s">
        <v>77</v>
      </c>
      <c r="AY796" s="20" t="s">
        <v>142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77</v>
      </c>
      <c r="BK796" s="227">
        <f>ROUND(I796*H796,2)</f>
        <v>0</v>
      </c>
      <c r="BL796" s="20" t="s">
        <v>248</v>
      </c>
      <c r="BM796" s="226" t="s">
        <v>6523</v>
      </c>
    </row>
    <row r="797" s="2" customFormat="1" ht="16.5" customHeight="1">
      <c r="A797" s="41"/>
      <c r="B797" s="42"/>
      <c r="C797" s="215" t="s">
        <v>3126</v>
      </c>
      <c r="D797" s="215" t="s">
        <v>144</v>
      </c>
      <c r="E797" s="216" t="s">
        <v>3280</v>
      </c>
      <c r="F797" s="217" t="s">
        <v>3281</v>
      </c>
      <c r="G797" s="218" t="s">
        <v>166</v>
      </c>
      <c r="H797" s="219">
        <v>3</v>
      </c>
      <c r="I797" s="220"/>
      <c r="J797" s="221">
        <f>ROUND(I797*H797,2)</f>
        <v>0</v>
      </c>
      <c r="K797" s="217" t="s">
        <v>19</v>
      </c>
      <c r="L797" s="47"/>
      <c r="M797" s="222" t="s">
        <v>19</v>
      </c>
      <c r="N797" s="223" t="s">
        <v>40</v>
      </c>
      <c r="O797" s="87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6" t="s">
        <v>248</v>
      </c>
      <c r="AT797" s="226" t="s">
        <v>144</v>
      </c>
      <c r="AU797" s="226" t="s">
        <v>77</v>
      </c>
      <c r="AY797" s="20" t="s">
        <v>142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20" t="s">
        <v>77</v>
      </c>
      <c r="BK797" s="227">
        <f>ROUND(I797*H797,2)</f>
        <v>0</v>
      </c>
      <c r="BL797" s="20" t="s">
        <v>248</v>
      </c>
      <c r="BM797" s="226" t="s">
        <v>6524</v>
      </c>
    </row>
    <row r="798" s="2" customFormat="1" ht="16.5" customHeight="1">
      <c r="A798" s="41"/>
      <c r="B798" s="42"/>
      <c r="C798" s="215" t="s">
        <v>3130</v>
      </c>
      <c r="D798" s="215" t="s">
        <v>144</v>
      </c>
      <c r="E798" s="216" t="s">
        <v>3284</v>
      </c>
      <c r="F798" s="217" t="s">
        <v>3285</v>
      </c>
      <c r="G798" s="218" t="s">
        <v>166</v>
      </c>
      <c r="H798" s="219">
        <v>4</v>
      </c>
      <c r="I798" s="220"/>
      <c r="J798" s="221">
        <f>ROUND(I798*H798,2)</f>
        <v>0</v>
      </c>
      <c r="K798" s="217" t="s">
        <v>19</v>
      </c>
      <c r="L798" s="47"/>
      <c r="M798" s="222" t="s">
        <v>19</v>
      </c>
      <c r="N798" s="223" t="s">
        <v>40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248</v>
      </c>
      <c r="AT798" s="226" t="s">
        <v>144</v>
      </c>
      <c r="AU798" s="226" t="s">
        <v>77</v>
      </c>
      <c r="AY798" s="20" t="s">
        <v>142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248</v>
      </c>
      <c r="BM798" s="226" t="s">
        <v>6525</v>
      </c>
    </row>
    <row r="799" s="2" customFormat="1" ht="21.75" customHeight="1">
      <c r="A799" s="41"/>
      <c r="B799" s="42"/>
      <c r="C799" s="215" t="s">
        <v>3134</v>
      </c>
      <c r="D799" s="215" t="s">
        <v>144</v>
      </c>
      <c r="E799" s="216" t="s">
        <v>3288</v>
      </c>
      <c r="F799" s="217" t="s">
        <v>3289</v>
      </c>
      <c r="G799" s="218" t="s">
        <v>166</v>
      </c>
      <c r="H799" s="219">
        <v>34</v>
      </c>
      <c r="I799" s="220"/>
      <c r="J799" s="221">
        <f>ROUND(I799*H799,2)</f>
        <v>0</v>
      </c>
      <c r="K799" s="217" t="s">
        <v>19</v>
      </c>
      <c r="L799" s="47"/>
      <c r="M799" s="222" t="s">
        <v>19</v>
      </c>
      <c r="N799" s="223" t="s">
        <v>40</v>
      </c>
      <c r="O799" s="87"/>
      <c r="P799" s="224">
        <f>O799*H799</f>
        <v>0</v>
      </c>
      <c r="Q799" s="224">
        <v>0</v>
      </c>
      <c r="R799" s="224">
        <f>Q799*H799</f>
        <v>0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248</v>
      </c>
      <c r="AT799" s="226" t="s">
        <v>144</v>
      </c>
      <c r="AU799" s="226" t="s">
        <v>77</v>
      </c>
      <c r="AY799" s="20" t="s">
        <v>142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77</v>
      </c>
      <c r="BK799" s="227">
        <f>ROUND(I799*H799,2)</f>
        <v>0</v>
      </c>
      <c r="BL799" s="20" t="s">
        <v>248</v>
      </c>
      <c r="BM799" s="226" t="s">
        <v>6526</v>
      </c>
    </row>
    <row r="800" s="2" customFormat="1" ht="16.5" customHeight="1">
      <c r="A800" s="41"/>
      <c r="B800" s="42"/>
      <c r="C800" s="215" t="s">
        <v>3138</v>
      </c>
      <c r="D800" s="215" t="s">
        <v>144</v>
      </c>
      <c r="E800" s="216" t="s">
        <v>3292</v>
      </c>
      <c r="F800" s="217" t="s">
        <v>3293</v>
      </c>
      <c r="G800" s="218" t="s">
        <v>166</v>
      </c>
      <c r="H800" s="219">
        <v>8</v>
      </c>
      <c r="I800" s="220"/>
      <c r="J800" s="221">
        <f>ROUND(I800*H800,2)</f>
        <v>0</v>
      </c>
      <c r="K800" s="217" t="s">
        <v>19</v>
      </c>
      <c r="L800" s="47"/>
      <c r="M800" s="222" t="s">
        <v>19</v>
      </c>
      <c r="N800" s="223" t="s">
        <v>40</v>
      </c>
      <c r="O800" s="87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6" t="s">
        <v>248</v>
      </c>
      <c r="AT800" s="226" t="s">
        <v>144</v>
      </c>
      <c r="AU800" s="226" t="s">
        <v>77</v>
      </c>
      <c r="AY800" s="20" t="s">
        <v>142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20" t="s">
        <v>77</v>
      </c>
      <c r="BK800" s="227">
        <f>ROUND(I800*H800,2)</f>
        <v>0</v>
      </c>
      <c r="BL800" s="20" t="s">
        <v>248</v>
      </c>
      <c r="BM800" s="226" t="s">
        <v>6527</v>
      </c>
    </row>
    <row r="801" s="2" customFormat="1" ht="16.5" customHeight="1">
      <c r="A801" s="41"/>
      <c r="B801" s="42"/>
      <c r="C801" s="215" t="s">
        <v>3142</v>
      </c>
      <c r="D801" s="215" t="s">
        <v>144</v>
      </c>
      <c r="E801" s="216" t="s">
        <v>3296</v>
      </c>
      <c r="F801" s="217" t="s">
        <v>3297</v>
      </c>
      <c r="G801" s="218" t="s">
        <v>166</v>
      </c>
      <c r="H801" s="219">
        <v>42</v>
      </c>
      <c r="I801" s="220"/>
      <c r="J801" s="221">
        <f>ROUND(I801*H801,2)</f>
        <v>0</v>
      </c>
      <c r="K801" s="217" t="s">
        <v>19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248</v>
      </c>
      <c r="AT801" s="226" t="s">
        <v>144</v>
      </c>
      <c r="AU801" s="226" t="s">
        <v>77</v>
      </c>
      <c r="AY801" s="20" t="s">
        <v>142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248</v>
      </c>
      <c r="BM801" s="226" t="s">
        <v>6528</v>
      </c>
    </row>
    <row r="802" s="2" customFormat="1" ht="16.5" customHeight="1">
      <c r="A802" s="41"/>
      <c r="B802" s="42"/>
      <c r="C802" s="215" t="s">
        <v>3146</v>
      </c>
      <c r="D802" s="215" t="s">
        <v>144</v>
      </c>
      <c r="E802" s="216" t="s">
        <v>6529</v>
      </c>
      <c r="F802" s="217" t="s">
        <v>6530</v>
      </c>
      <c r="G802" s="218" t="s">
        <v>166</v>
      </c>
      <c r="H802" s="219">
        <v>2</v>
      </c>
      <c r="I802" s="220"/>
      <c r="J802" s="221">
        <f>ROUND(I802*H802,2)</f>
        <v>0</v>
      </c>
      <c r="K802" s="217" t="s">
        <v>19</v>
      </c>
      <c r="L802" s="47"/>
      <c r="M802" s="222" t="s">
        <v>19</v>
      </c>
      <c r="N802" s="223" t="s">
        <v>40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248</v>
      </c>
      <c r="AT802" s="226" t="s">
        <v>144</v>
      </c>
      <c r="AU802" s="226" t="s">
        <v>77</v>
      </c>
      <c r="AY802" s="20" t="s">
        <v>142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77</v>
      </c>
      <c r="BK802" s="227">
        <f>ROUND(I802*H802,2)</f>
        <v>0</v>
      </c>
      <c r="BL802" s="20" t="s">
        <v>248</v>
      </c>
      <c r="BM802" s="226" t="s">
        <v>6531</v>
      </c>
    </row>
    <row r="803" s="2" customFormat="1" ht="16.5" customHeight="1">
      <c r="A803" s="41"/>
      <c r="B803" s="42"/>
      <c r="C803" s="215" t="s">
        <v>3150</v>
      </c>
      <c r="D803" s="215" t="s">
        <v>144</v>
      </c>
      <c r="E803" s="216" t="s">
        <v>6532</v>
      </c>
      <c r="F803" s="217" t="s">
        <v>6533</v>
      </c>
      <c r="G803" s="218" t="s">
        <v>166</v>
      </c>
      <c r="H803" s="219">
        <v>2</v>
      </c>
      <c r="I803" s="220"/>
      <c r="J803" s="221">
        <f>ROUND(I803*H803,2)</f>
        <v>0</v>
      </c>
      <c r="K803" s="217" t="s">
        <v>19</v>
      </c>
      <c r="L803" s="47"/>
      <c r="M803" s="222" t="s">
        <v>19</v>
      </c>
      <c r="N803" s="223" t="s">
        <v>40</v>
      </c>
      <c r="O803" s="87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248</v>
      </c>
      <c r="AT803" s="226" t="s">
        <v>144</v>
      </c>
      <c r="AU803" s="226" t="s">
        <v>77</v>
      </c>
      <c r="AY803" s="20" t="s">
        <v>142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248</v>
      </c>
      <c r="BM803" s="226" t="s">
        <v>6534</v>
      </c>
    </row>
    <row r="804" s="2" customFormat="1" ht="16.5" customHeight="1">
      <c r="A804" s="41"/>
      <c r="B804" s="42"/>
      <c r="C804" s="215" t="s">
        <v>3154</v>
      </c>
      <c r="D804" s="215" t="s">
        <v>144</v>
      </c>
      <c r="E804" s="216" t="s">
        <v>6535</v>
      </c>
      <c r="F804" s="217" t="s">
        <v>6536</v>
      </c>
      <c r="G804" s="218" t="s">
        <v>166</v>
      </c>
      <c r="H804" s="219">
        <v>1</v>
      </c>
      <c r="I804" s="220"/>
      <c r="J804" s="221">
        <f>ROUND(I804*H804,2)</f>
        <v>0</v>
      </c>
      <c r="K804" s="217" t="s">
        <v>19</v>
      </c>
      <c r="L804" s="47"/>
      <c r="M804" s="222" t="s">
        <v>19</v>
      </c>
      <c r="N804" s="223" t="s">
        <v>40</v>
      </c>
      <c r="O804" s="87"/>
      <c r="P804" s="224">
        <f>O804*H804</f>
        <v>0</v>
      </c>
      <c r="Q804" s="224">
        <v>0</v>
      </c>
      <c r="R804" s="224">
        <f>Q804*H804</f>
        <v>0</v>
      </c>
      <c r="S804" s="224">
        <v>0</v>
      </c>
      <c r="T804" s="225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6" t="s">
        <v>248</v>
      </c>
      <c r="AT804" s="226" t="s">
        <v>144</v>
      </c>
      <c r="AU804" s="226" t="s">
        <v>77</v>
      </c>
      <c r="AY804" s="20" t="s">
        <v>142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20" t="s">
        <v>77</v>
      </c>
      <c r="BK804" s="227">
        <f>ROUND(I804*H804,2)</f>
        <v>0</v>
      </c>
      <c r="BL804" s="20" t="s">
        <v>248</v>
      </c>
      <c r="BM804" s="226" t="s">
        <v>6537</v>
      </c>
    </row>
    <row r="805" s="2" customFormat="1" ht="16.5" customHeight="1">
      <c r="A805" s="41"/>
      <c r="B805" s="42"/>
      <c r="C805" s="215" t="s">
        <v>3160</v>
      </c>
      <c r="D805" s="215" t="s">
        <v>144</v>
      </c>
      <c r="E805" s="216" t="s">
        <v>6538</v>
      </c>
      <c r="F805" s="217" t="s">
        <v>6539</v>
      </c>
      <c r="G805" s="218" t="s">
        <v>166</v>
      </c>
      <c r="H805" s="219">
        <v>1</v>
      </c>
      <c r="I805" s="220"/>
      <c r="J805" s="221">
        <f>ROUND(I805*H805,2)</f>
        <v>0</v>
      </c>
      <c r="K805" s="217" t="s">
        <v>19</v>
      </c>
      <c r="L805" s="47"/>
      <c r="M805" s="222" t="s">
        <v>19</v>
      </c>
      <c r="N805" s="223" t="s">
        <v>40</v>
      </c>
      <c r="O805" s="87"/>
      <c r="P805" s="224">
        <f>O805*H805</f>
        <v>0</v>
      </c>
      <c r="Q805" s="224">
        <v>0</v>
      </c>
      <c r="R805" s="224">
        <f>Q805*H805</f>
        <v>0</v>
      </c>
      <c r="S805" s="224">
        <v>0</v>
      </c>
      <c r="T805" s="225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6" t="s">
        <v>248</v>
      </c>
      <c r="AT805" s="226" t="s">
        <v>144</v>
      </c>
      <c r="AU805" s="226" t="s">
        <v>77</v>
      </c>
      <c r="AY805" s="20" t="s">
        <v>142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20" t="s">
        <v>77</v>
      </c>
      <c r="BK805" s="227">
        <f>ROUND(I805*H805,2)</f>
        <v>0</v>
      </c>
      <c r="BL805" s="20" t="s">
        <v>248</v>
      </c>
      <c r="BM805" s="226" t="s">
        <v>6540</v>
      </c>
    </row>
    <row r="806" s="2" customFormat="1" ht="16.5" customHeight="1">
      <c r="A806" s="41"/>
      <c r="B806" s="42"/>
      <c r="C806" s="215" t="s">
        <v>3164</v>
      </c>
      <c r="D806" s="215" t="s">
        <v>144</v>
      </c>
      <c r="E806" s="216" t="s">
        <v>6541</v>
      </c>
      <c r="F806" s="217" t="s">
        <v>6542</v>
      </c>
      <c r="G806" s="218" t="s">
        <v>166</v>
      </c>
      <c r="H806" s="219">
        <v>1</v>
      </c>
      <c r="I806" s="220"/>
      <c r="J806" s="221">
        <f>ROUND(I806*H806,2)</f>
        <v>0</v>
      </c>
      <c r="K806" s="217" t="s">
        <v>19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248</v>
      </c>
      <c r="AT806" s="226" t="s">
        <v>144</v>
      </c>
      <c r="AU806" s="226" t="s">
        <v>77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248</v>
      </c>
      <c r="BM806" s="226" t="s">
        <v>6543</v>
      </c>
    </row>
    <row r="807" s="2" customFormat="1" ht="16.5" customHeight="1">
      <c r="A807" s="41"/>
      <c r="B807" s="42"/>
      <c r="C807" s="215" t="s">
        <v>3168</v>
      </c>
      <c r="D807" s="215" t="s">
        <v>144</v>
      </c>
      <c r="E807" s="216" t="s">
        <v>6544</v>
      </c>
      <c r="F807" s="217" t="s">
        <v>6545</v>
      </c>
      <c r="G807" s="218" t="s">
        <v>166</v>
      </c>
      <c r="H807" s="219">
        <v>1</v>
      </c>
      <c r="I807" s="220"/>
      <c r="J807" s="221">
        <f>ROUND(I807*H807,2)</f>
        <v>0</v>
      </c>
      <c r="K807" s="217" t="s">
        <v>19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248</v>
      </c>
      <c r="AT807" s="226" t="s">
        <v>144</v>
      </c>
      <c r="AU807" s="226" t="s">
        <v>77</v>
      </c>
      <c r="AY807" s="20" t="s">
        <v>142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77</v>
      </c>
      <c r="BK807" s="227">
        <f>ROUND(I807*H807,2)</f>
        <v>0</v>
      </c>
      <c r="BL807" s="20" t="s">
        <v>248</v>
      </c>
      <c r="BM807" s="226" t="s">
        <v>6546</v>
      </c>
    </row>
    <row r="808" s="2" customFormat="1" ht="16.5" customHeight="1">
      <c r="A808" s="41"/>
      <c r="B808" s="42"/>
      <c r="C808" s="215" t="s">
        <v>3172</v>
      </c>
      <c r="D808" s="215" t="s">
        <v>144</v>
      </c>
      <c r="E808" s="216" t="s">
        <v>6547</v>
      </c>
      <c r="F808" s="217" t="s">
        <v>6548</v>
      </c>
      <c r="G808" s="218" t="s">
        <v>166</v>
      </c>
      <c r="H808" s="219">
        <v>2</v>
      </c>
      <c r="I808" s="220"/>
      <c r="J808" s="221">
        <f>ROUND(I808*H808,2)</f>
        <v>0</v>
      </c>
      <c r="K808" s="217" t="s">
        <v>19</v>
      </c>
      <c r="L808" s="47"/>
      <c r="M808" s="222" t="s">
        <v>19</v>
      </c>
      <c r="N808" s="223" t="s">
        <v>40</v>
      </c>
      <c r="O808" s="87"/>
      <c r="P808" s="224">
        <f>O808*H808</f>
        <v>0</v>
      </c>
      <c r="Q808" s="224">
        <v>0</v>
      </c>
      <c r="R808" s="224">
        <f>Q808*H808</f>
        <v>0</v>
      </c>
      <c r="S808" s="224">
        <v>0</v>
      </c>
      <c r="T808" s="225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26" t="s">
        <v>248</v>
      </c>
      <c r="AT808" s="226" t="s">
        <v>144</v>
      </c>
      <c r="AU808" s="226" t="s">
        <v>77</v>
      </c>
      <c r="AY808" s="20" t="s">
        <v>142</v>
      </c>
      <c r="BE808" s="227">
        <f>IF(N808="základní",J808,0)</f>
        <v>0</v>
      </c>
      <c r="BF808" s="227">
        <f>IF(N808="snížená",J808,0)</f>
        <v>0</v>
      </c>
      <c r="BG808" s="227">
        <f>IF(N808="zákl. přenesená",J808,0)</f>
        <v>0</v>
      </c>
      <c r="BH808" s="227">
        <f>IF(N808="sníž. přenesená",J808,0)</f>
        <v>0</v>
      </c>
      <c r="BI808" s="227">
        <f>IF(N808="nulová",J808,0)</f>
        <v>0</v>
      </c>
      <c r="BJ808" s="20" t="s">
        <v>77</v>
      </c>
      <c r="BK808" s="227">
        <f>ROUND(I808*H808,2)</f>
        <v>0</v>
      </c>
      <c r="BL808" s="20" t="s">
        <v>248</v>
      </c>
      <c r="BM808" s="226" t="s">
        <v>6549</v>
      </c>
    </row>
    <row r="809" s="2" customFormat="1" ht="16.5" customHeight="1">
      <c r="A809" s="41"/>
      <c r="B809" s="42"/>
      <c r="C809" s="215" t="s">
        <v>3176</v>
      </c>
      <c r="D809" s="215" t="s">
        <v>144</v>
      </c>
      <c r="E809" s="216" t="s">
        <v>6550</v>
      </c>
      <c r="F809" s="217" t="s">
        <v>6551</v>
      </c>
      <c r="G809" s="218" t="s">
        <v>166</v>
      </c>
      <c r="H809" s="219">
        <v>1</v>
      </c>
      <c r="I809" s="220"/>
      <c r="J809" s="221">
        <f>ROUND(I809*H809,2)</f>
        <v>0</v>
      </c>
      <c r="K809" s="217" t="s">
        <v>19</v>
      </c>
      <c r="L809" s="47"/>
      <c r="M809" s="222" t="s">
        <v>19</v>
      </c>
      <c r="N809" s="223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248</v>
      </c>
      <c r="AT809" s="226" t="s">
        <v>144</v>
      </c>
      <c r="AU809" s="226" t="s">
        <v>77</v>
      </c>
      <c r="AY809" s="20" t="s">
        <v>142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248</v>
      </c>
      <c r="BM809" s="226" t="s">
        <v>6552</v>
      </c>
    </row>
    <row r="810" s="12" customFormat="1" ht="25.92" customHeight="1">
      <c r="A810" s="12"/>
      <c r="B810" s="199"/>
      <c r="C810" s="200"/>
      <c r="D810" s="201" t="s">
        <v>68</v>
      </c>
      <c r="E810" s="202" t="s">
        <v>990</v>
      </c>
      <c r="F810" s="202" t="s">
        <v>991</v>
      </c>
      <c r="G810" s="200"/>
      <c r="H810" s="200"/>
      <c r="I810" s="203"/>
      <c r="J810" s="204">
        <f>BK810</f>
        <v>0</v>
      </c>
      <c r="K810" s="200"/>
      <c r="L810" s="205"/>
      <c r="M810" s="206"/>
      <c r="N810" s="207"/>
      <c r="O810" s="207"/>
      <c r="P810" s="208">
        <f>P811+P914+P1017+P1040+P1077+P1205+P1227+P1260+P1297+P1341</f>
        <v>0</v>
      </c>
      <c r="Q810" s="207"/>
      <c r="R810" s="208">
        <f>R811+R914+R1017+R1040+R1077+R1205+R1227+R1260+R1297+R1341</f>
        <v>8.2212052</v>
      </c>
      <c r="S810" s="207"/>
      <c r="T810" s="209">
        <f>T811+T914+T1017+T1040+T1077+T1205+T1227+T1260+T1297+T1341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0" t="s">
        <v>79</v>
      </c>
      <c r="AT810" s="211" t="s">
        <v>68</v>
      </c>
      <c r="AU810" s="211" t="s">
        <v>69</v>
      </c>
      <c r="AY810" s="210" t="s">
        <v>142</v>
      </c>
      <c r="BK810" s="212">
        <f>BK811+BK914+BK1017+BK1040+BK1077+BK1205+BK1227+BK1260+BK1297+BK1341</f>
        <v>0</v>
      </c>
    </row>
    <row r="811" s="12" customFormat="1" ht="22.8" customHeight="1">
      <c r="A811" s="12"/>
      <c r="B811" s="199"/>
      <c r="C811" s="200"/>
      <c r="D811" s="201" t="s">
        <v>68</v>
      </c>
      <c r="E811" s="213" t="s">
        <v>1066</v>
      </c>
      <c r="F811" s="213" t="s">
        <v>1067</v>
      </c>
      <c r="G811" s="200"/>
      <c r="H811" s="200"/>
      <c r="I811" s="203"/>
      <c r="J811" s="214">
        <f>BK811</f>
        <v>0</v>
      </c>
      <c r="K811" s="200"/>
      <c r="L811" s="205"/>
      <c r="M811" s="206"/>
      <c r="N811" s="207"/>
      <c r="O811" s="207"/>
      <c r="P811" s="208">
        <f>P812+SUM(P813:P905)</f>
        <v>0</v>
      </c>
      <c r="Q811" s="207"/>
      <c r="R811" s="208">
        <f>R812+SUM(R813:R905)</f>
        <v>0.296815</v>
      </c>
      <c r="S811" s="207"/>
      <c r="T811" s="209">
        <f>T812+SUM(T813:T905)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0" t="s">
        <v>79</v>
      </c>
      <c r="AT811" s="211" t="s">
        <v>68</v>
      </c>
      <c r="AU811" s="211" t="s">
        <v>77</v>
      </c>
      <c r="AY811" s="210" t="s">
        <v>142</v>
      </c>
      <c r="BK811" s="212">
        <f>BK812+SUM(BK813:BK905)</f>
        <v>0</v>
      </c>
    </row>
    <row r="812" s="2" customFormat="1" ht="24.15" customHeight="1">
      <c r="A812" s="41"/>
      <c r="B812" s="42"/>
      <c r="C812" s="215" t="s">
        <v>3180</v>
      </c>
      <c r="D812" s="215" t="s">
        <v>144</v>
      </c>
      <c r="E812" s="216" t="s">
        <v>6553</v>
      </c>
      <c r="F812" s="217" t="s">
        <v>6554</v>
      </c>
      <c r="G812" s="218" t="s">
        <v>176</v>
      </c>
      <c r="H812" s="219">
        <v>60</v>
      </c>
      <c r="I812" s="220"/>
      <c r="J812" s="221">
        <f>ROUND(I812*H812,2)</f>
        <v>0</v>
      </c>
      <c r="K812" s="217" t="s">
        <v>148</v>
      </c>
      <c r="L812" s="47"/>
      <c r="M812" s="222" t="s">
        <v>19</v>
      </c>
      <c r="N812" s="223" t="s">
        <v>40</v>
      </c>
      <c r="O812" s="87"/>
      <c r="P812" s="224">
        <f>O812*H812</f>
        <v>0</v>
      </c>
      <c r="Q812" s="224">
        <v>0</v>
      </c>
      <c r="R812" s="224">
        <f>Q812*H812</f>
        <v>0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248</v>
      </c>
      <c r="AT812" s="226" t="s">
        <v>144</v>
      </c>
      <c r="AU812" s="226" t="s">
        <v>79</v>
      </c>
      <c r="AY812" s="20" t="s">
        <v>142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77</v>
      </c>
      <c r="BK812" s="227">
        <f>ROUND(I812*H812,2)</f>
        <v>0</v>
      </c>
      <c r="BL812" s="20" t="s">
        <v>248</v>
      </c>
      <c r="BM812" s="226" t="s">
        <v>6555</v>
      </c>
    </row>
    <row r="813" s="2" customFormat="1">
      <c r="A813" s="41"/>
      <c r="B813" s="42"/>
      <c r="C813" s="43"/>
      <c r="D813" s="228" t="s">
        <v>151</v>
      </c>
      <c r="E813" s="43"/>
      <c r="F813" s="229" t="s">
        <v>6556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151</v>
      </c>
      <c r="AU813" s="20" t="s">
        <v>79</v>
      </c>
    </row>
    <row r="814" s="2" customFormat="1" ht="16.5" customHeight="1">
      <c r="A814" s="41"/>
      <c r="B814" s="42"/>
      <c r="C814" s="277" t="s">
        <v>3184</v>
      </c>
      <c r="D814" s="277" t="s">
        <v>275</v>
      </c>
      <c r="E814" s="278" t="s">
        <v>6557</v>
      </c>
      <c r="F814" s="279" t="s">
        <v>6558</v>
      </c>
      <c r="G814" s="280" t="s">
        <v>176</v>
      </c>
      <c r="H814" s="281">
        <v>60</v>
      </c>
      <c r="I814" s="282"/>
      <c r="J814" s="283">
        <f>ROUND(I814*H814,2)</f>
        <v>0</v>
      </c>
      <c r="K814" s="279" t="s">
        <v>148</v>
      </c>
      <c r="L814" s="284"/>
      <c r="M814" s="285" t="s">
        <v>19</v>
      </c>
      <c r="N814" s="286" t="s">
        <v>40</v>
      </c>
      <c r="O814" s="87"/>
      <c r="P814" s="224">
        <f>O814*H814</f>
        <v>0</v>
      </c>
      <c r="Q814" s="224">
        <v>6.9999999999999994E-05</v>
      </c>
      <c r="R814" s="224">
        <f>Q814*H814</f>
        <v>0.0041999999999999997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349</v>
      </c>
      <c r="AT814" s="226" t="s">
        <v>275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248</v>
      </c>
      <c r="BM814" s="226" t="s">
        <v>6559</v>
      </c>
    </row>
    <row r="815" s="2" customFormat="1" ht="24.15" customHeight="1">
      <c r="A815" s="41"/>
      <c r="B815" s="42"/>
      <c r="C815" s="215" t="s">
        <v>3188</v>
      </c>
      <c r="D815" s="215" t="s">
        <v>144</v>
      </c>
      <c r="E815" s="216" t="s">
        <v>3385</v>
      </c>
      <c r="F815" s="217" t="s">
        <v>3386</v>
      </c>
      <c r="G815" s="218" t="s">
        <v>166</v>
      </c>
      <c r="H815" s="219">
        <v>35</v>
      </c>
      <c r="I815" s="220"/>
      <c r="J815" s="221">
        <f>ROUND(I815*H815,2)</f>
        <v>0</v>
      </c>
      <c r="K815" s="217" t="s">
        <v>148</v>
      </c>
      <c r="L815" s="47"/>
      <c r="M815" s="222" t="s">
        <v>19</v>
      </c>
      <c r="N815" s="223" t="s">
        <v>40</v>
      </c>
      <c r="O815" s="87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6" t="s">
        <v>248</v>
      </c>
      <c r="AT815" s="226" t="s">
        <v>144</v>
      </c>
      <c r="AU815" s="226" t="s">
        <v>79</v>
      </c>
      <c r="AY815" s="20" t="s">
        <v>142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20" t="s">
        <v>77</v>
      </c>
      <c r="BK815" s="227">
        <f>ROUND(I815*H815,2)</f>
        <v>0</v>
      </c>
      <c r="BL815" s="20" t="s">
        <v>248</v>
      </c>
      <c r="BM815" s="226" t="s">
        <v>6560</v>
      </c>
    </row>
    <row r="816" s="2" customFormat="1">
      <c r="A816" s="41"/>
      <c r="B816" s="42"/>
      <c r="C816" s="43"/>
      <c r="D816" s="228" t="s">
        <v>151</v>
      </c>
      <c r="E816" s="43"/>
      <c r="F816" s="229" t="s">
        <v>3388</v>
      </c>
      <c r="G816" s="43"/>
      <c r="H816" s="43"/>
      <c r="I816" s="230"/>
      <c r="J816" s="43"/>
      <c r="K816" s="43"/>
      <c r="L816" s="47"/>
      <c r="M816" s="231"/>
      <c r="N816" s="232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151</v>
      </c>
      <c r="AU816" s="20" t="s">
        <v>79</v>
      </c>
    </row>
    <row r="817" s="2" customFormat="1" ht="16.5" customHeight="1">
      <c r="A817" s="41"/>
      <c r="B817" s="42"/>
      <c r="C817" s="277" t="s">
        <v>3192</v>
      </c>
      <c r="D817" s="277" t="s">
        <v>275</v>
      </c>
      <c r="E817" s="278" t="s">
        <v>3390</v>
      </c>
      <c r="F817" s="279" t="s">
        <v>3391</v>
      </c>
      <c r="G817" s="280" t="s">
        <v>166</v>
      </c>
      <c r="H817" s="281">
        <v>35</v>
      </c>
      <c r="I817" s="282"/>
      <c r="J817" s="283">
        <f>ROUND(I817*H817,2)</f>
        <v>0</v>
      </c>
      <c r="K817" s="279" t="s">
        <v>148</v>
      </c>
      <c r="L817" s="284"/>
      <c r="M817" s="285" t="s">
        <v>19</v>
      </c>
      <c r="N817" s="286" t="s">
        <v>40</v>
      </c>
      <c r="O817" s="87"/>
      <c r="P817" s="224">
        <f>O817*H817</f>
        <v>0</v>
      </c>
      <c r="Q817" s="224">
        <v>0.00014999999999999999</v>
      </c>
      <c r="R817" s="224">
        <f>Q817*H817</f>
        <v>0.0052499999999999995</v>
      </c>
      <c r="S817" s="224">
        <v>0</v>
      </c>
      <c r="T817" s="22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6" t="s">
        <v>349</v>
      </c>
      <c r="AT817" s="226" t="s">
        <v>275</v>
      </c>
      <c r="AU817" s="226" t="s">
        <v>79</v>
      </c>
      <c r="AY817" s="20" t="s">
        <v>142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20" t="s">
        <v>77</v>
      </c>
      <c r="BK817" s="227">
        <f>ROUND(I817*H817,2)</f>
        <v>0</v>
      </c>
      <c r="BL817" s="20" t="s">
        <v>248</v>
      </c>
      <c r="BM817" s="226" t="s">
        <v>6561</v>
      </c>
    </row>
    <row r="818" s="2" customFormat="1" ht="24.15" customHeight="1">
      <c r="A818" s="41"/>
      <c r="B818" s="42"/>
      <c r="C818" s="215" t="s">
        <v>3196</v>
      </c>
      <c r="D818" s="215" t="s">
        <v>144</v>
      </c>
      <c r="E818" s="216" t="s">
        <v>3394</v>
      </c>
      <c r="F818" s="217" t="s">
        <v>3395</v>
      </c>
      <c r="G818" s="218" t="s">
        <v>166</v>
      </c>
      <c r="H818" s="219">
        <v>72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248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248</v>
      </c>
      <c r="BM818" s="226" t="s">
        <v>6562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3397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 ht="24.15" customHeight="1">
      <c r="A820" s="41"/>
      <c r="B820" s="42"/>
      <c r="C820" s="215" t="s">
        <v>3200</v>
      </c>
      <c r="D820" s="215" t="s">
        <v>144</v>
      </c>
      <c r="E820" s="216" t="s">
        <v>3403</v>
      </c>
      <c r="F820" s="217" t="s">
        <v>3404</v>
      </c>
      <c r="G820" s="218" t="s">
        <v>176</v>
      </c>
      <c r="H820" s="219">
        <v>30</v>
      </c>
      <c r="I820" s="220"/>
      <c r="J820" s="221">
        <f>ROUND(I820*H820,2)</f>
        <v>0</v>
      </c>
      <c r="K820" s="217" t="s">
        <v>148</v>
      </c>
      <c r="L820" s="47"/>
      <c r="M820" s="222" t="s">
        <v>19</v>
      </c>
      <c r="N820" s="223" t="s">
        <v>40</v>
      </c>
      <c r="O820" s="87"/>
      <c r="P820" s="224">
        <f>O820*H820</f>
        <v>0</v>
      </c>
      <c r="Q820" s="224">
        <v>0</v>
      </c>
      <c r="R820" s="224">
        <f>Q820*H820</f>
        <v>0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248</v>
      </c>
      <c r="AT820" s="226" t="s">
        <v>144</v>
      </c>
      <c r="AU820" s="226" t="s">
        <v>79</v>
      </c>
      <c r="AY820" s="20" t="s">
        <v>142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248</v>
      </c>
      <c r="BM820" s="226" t="s">
        <v>6563</v>
      </c>
    </row>
    <row r="821" s="2" customFormat="1">
      <c r="A821" s="41"/>
      <c r="B821" s="42"/>
      <c r="C821" s="43"/>
      <c r="D821" s="228" t="s">
        <v>151</v>
      </c>
      <c r="E821" s="43"/>
      <c r="F821" s="229" t="s">
        <v>3406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151</v>
      </c>
      <c r="AU821" s="20" t="s">
        <v>79</v>
      </c>
    </row>
    <row r="822" s="2" customFormat="1" ht="16.5" customHeight="1">
      <c r="A822" s="41"/>
      <c r="B822" s="42"/>
      <c r="C822" s="277" t="s">
        <v>3204</v>
      </c>
      <c r="D822" s="277" t="s">
        <v>275</v>
      </c>
      <c r="E822" s="278" t="s">
        <v>3412</v>
      </c>
      <c r="F822" s="279" t="s">
        <v>3413</v>
      </c>
      <c r="G822" s="280" t="s">
        <v>176</v>
      </c>
      <c r="H822" s="281">
        <v>30</v>
      </c>
      <c r="I822" s="282"/>
      <c r="J822" s="283">
        <f>ROUND(I822*H822,2)</f>
        <v>0</v>
      </c>
      <c r="K822" s="279" t="s">
        <v>148</v>
      </c>
      <c r="L822" s="284"/>
      <c r="M822" s="285" t="s">
        <v>19</v>
      </c>
      <c r="N822" s="286" t="s">
        <v>40</v>
      </c>
      <c r="O822" s="87"/>
      <c r="P822" s="224">
        <f>O822*H822</f>
        <v>0</v>
      </c>
      <c r="Q822" s="224">
        <v>6.9999999999999994E-05</v>
      </c>
      <c r="R822" s="224">
        <f>Q822*H822</f>
        <v>0.0020999999999999999</v>
      </c>
      <c r="S822" s="224">
        <v>0</v>
      </c>
      <c r="T822" s="225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349</v>
      </c>
      <c r="AT822" s="226" t="s">
        <v>275</v>
      </c>
      <c r="AU822" s="226" t="s">
        <v>79</v>
      </c>
      <c r="AY822" s="20" t="s">
        <v>142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77</v>
      </c>
      <c r="BK822" s="227">
        <f>ROUND(I822*H822,2)</f>
        <v>0</v>
      </c>
      <c r="BL822" s="20" t="s">
        <v>248</v>
      </c>
      <c r="BM822" s="226" t="s">
        <v>6564</v>
      </c>
    </row>
    <row r="823" s="2" customFormat="1" ht="24.15" customHeight="1">
      <c r="A823" s="41"/>
      <c r="B823" s="42"/>
      <c r="C823" s="215" t="s">
        <v>3208</v>
      </c>
      <c r="D823" s="215" t="s">
        <v>144</v>
      </c>
      <c r="E823" s="216" t="s">
        <v>3434</v>
      </c>
      <c r="F823" s="217" t="s">
        <v>3435</v>
      </c>
      <c r="G823" s="218" t="s">
        <v>176</v>
      </c>
      <c r="H823" s="219">
        <v>648</v>
      </c>
      <c r="I823" s="220"/>
      <c r="J823" s="221">
        <f>ROUND(I823*H823,2)</f>
        <v>0</v>
      </c>
      <c r="K823" s="217" t="s">
        <v>148</v>
      </c>
      <c r="L823" s="47"/>
      <c r="M823" s="222" t="s">
        <v>19</v>
      </c>
      <c r="N823" s="223" t="s">
        <v>40</v>
      </c>
      <c r="O823" s="87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248</v>
      </c>
      <c r="AT823" s="226" t="s">
        <v>144</v>
      </c>
      <c r="AU823" s="226" t="s">
        <v>79</v>
      </c>
      <c r="AY823" s="20" t="s">
        <v>142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248</v>
      </c>
      <c r="BM823" s="226" t="s">
        <v>6565</v>
      </c>
    </row>
    <row r="824" s="2" customFormat="1">
      <c r="A824" s="41"/>
      <c r="B824" s="42"/>
      <c r="C824" s="43"/>
      <c r="D824" s="228" t="s">
        <v>151</v>
      </c>
      <c r="E824" s="43"/>
      <c r="F824" s="229" t="s">
        <v>3437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151</v>
      </c>
      <c r="AU824" s="20" t="s">
        <v>79</v>
      </c>
    </row>
    <row r="825" s="2" customFormat="1" ht="24.15" customHeight="1">
      <c r="A825" s="41"/>
      <c r="B825" s="42"/>
      <c r="C825" s="277" t="s">
        <v>3212</v>
      </c>
      <c r="D825" s="277" t="s">
        <v>275</v>
      </c>
      <c r="E825" s="278" t="s">
        <v>3443</v>
      </c>
      <c r="F825" s="279" t="s">
        <v>3444</v>
      </c>
      <c r="G825" s="280" t="s">
        <v>176</v>
      </c>
      <c r="H825" s="281">
        <v>276</v>
      </c>
      <c r="I825" s="282"/>
      <c r="J825" s="283">
        <f>ROUND(I825*H825,2)</f>
        <v>0</v>
      </c>
      <c r="K825" s="279" t="s">
        <v>148</v>
      </c>
      <c r="L825" s="284"/>
      <c r="M825" s="285" t="s">
        <v>19</v>
      </c>
      <c r="N825" s="286" t="s">
        <v>40</v>
      </c>
      <c r="O825" s="87"/>
      <c r="P825" s="224">
        <f>O825*H825</f>
        <v>0</v>
      </c>
      <c r="Q825" s="224">
        <v>0.00012999999999999999</v>
      </c>
      <c r="R825" s="224">
        <f>Q825*H825</f>
        <v>0.035879999999999995</v>
      </c>
      <c r="S825" s="224">
        <v>0</v>
      </c>
      <c r="T825" s="225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349</v>
      </c>
      <c r="AT825" s="226" t="s">
        <v>275</v>
      </c>
      <c r="AU825" s="226" t="s">
        <v>79</v>
      </c>
      <c r="AY825" s="20" t="s">
        <v>142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77</v>
      </c>
      <c r="BK825" s="227">
        <f>ROUND(I825*H825,2)</f>
        <v>0</v>
      </c>
      <c r="BL825" s="20" t="s">
        <v>248</v>
      </c>
      <c r="BM825" s="226" t="s">
        <v>6566</v>
      </c>
    </row>
    <row r="826" s="2" customFormat="1" ht="24.15" customHeight="1">
      <c r="A826" s="41"/>
      <c r="B826" s="42"/>
      <c r="C826" s="277" t="s">
        <v>3216</v>
      </c>
      <c r="D826" s="277" t="s">
        <v>275</v>
      </c>
      <c r="E826" s="278" t="s">
        <v>3447</v>
      </c>
      <c r="F826" s="279" t="s">
        <v>3448</v>
      </c>
      <c r="G826" s="280" t="s">
        <v>176</v>
      </c>
      <c r="H826" s="281">
        <v>372</v>
      </c>
      <c r="I826" s="282"/>
      <c r="J826" s="283">
        <f>ROUND(I826*H826,2)</f>
        <v>0</v>
      </c>
      <c r="K826" s="279" t="s">
        <v>148</v>
      </c>
      <c r="L826" s="284"/>
      <c r="M826" s="285" t="s">
        <v>19</v>
      </c>
      <c r="N826" s="286" t="s">
        <v>40</v>
      </c>
      <c r="O826" s="87"/>
      <c r="P826" s="224">
        <f>O826*H826</f>
        <v>0</v>
      </c>
      <c r="Q826" s="224">
        <v>0.00017000000000000001</v>
      </c>
      <c r="R826" s="224">
        <f>Q826*H826</f>
        <v>0.063240000000000005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349</v>
      </c>
      <c r="AT826" s="226" t="s">
        <v>275</v>
      </c>
      <c r="AU826" s="226" t="s">
        <v>79</v>
      </c>
      <c r="AY826" s="20" t="s">
        <v>142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77</v>
      </c>
      <c r="BK826" s="227">
        <f>ROUND(I826*H826,2)</f>
        <v>0</v>
      </c>
      <c r="BL826" s="20" t="s">
        <v>248</v>
      </c>
      <c r="BM826" s="226" t="s">
        <v>6567</v>
      </c>
    </row>
    <row r="827" s="2" customFormat="1" ht="24.15" customHeight="1">
      <c r="A827" s="41"/>
      <c r="B827" s="42"/>
      <c r="C827" s="215" t="s">
        <v>3220</v>
      </c>
      <c r="D827" s="215" t="s">
        <v>144</v>
      </c>
      <c r="E827" s="216" t="s">
        <v>3455</v>
      </c>
      <c r="F827" s="217" t="s">
        <v>3456</v>
      </c>
      <c r="G827" s="218" t="s">
        <v>176</v>
      </c>
      <c r="H827" s="219">
        <v>25</v>
      </c>
      <c r="I827" s="220"/>
      <c r="J827" s="221">
        <f>ROUND(I827*H827,2)</f>
        <v>0</v>
      </c>
      <c r="K827" s="217" t="s">
        <v>148</v>
      </c>
      <c r="L827" s="47"/>
      <c r="M827" s="222" t="s">
        <v>19</v>
      </c>
      <c r="N827" s="223" t="s">
        <v>40</v>
      </c>
      <c r="O827" s="87"/>
      <c r="P827" s="224">
        <f>O827*H827</f>
        <v>0</v>
      </c>
      <c r="Q827" s="224">
        <v>0</v>
      </c>
      <c r="R827" s="224">
        <f>Q827*H827</f>
        <v>0</v>
      </c>
      <c r="S827" s="224">
        <v>0</v>
      </c>
      <c r="T827" s="225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6" t="s">
        <v>248</v>
      </c>
      <c r="AT827" s="226" t="s">
        <v>144</v>
      </c>
      <c r="AU827" s="226" t="s">
        <v>79</v>
      </c>
      <c r="AY827" s="20" t="s">
        <v>142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20" t="s">
        <v>77</v>
      </c>
      <c r="BK827" s="227">
        <f>ROUND(I827*H827,2)</f>
        <v>0</v>
      </c>
      <c r="BL827" s="20" t="s">
        <v>248</v>
      </c>
      <c r="BM827" s="226" t="s">
        <v>6568</v>
      </c>
    </row>
    <row r="828" s="2" customFormat="1">
      <c r="A828" s="41"/>
      <c r="B828" s="42"/>
      <c r="C828" s="43"/>
      <c r="D828" s="228" t="s">
        <v>151</v>
      </c>
      <c r="E828" s="43"/>
      <c r="F828" s="229" t="s">
        <v>3458</v>
      </c>
      <c r="G828" s="43"/>
      <c r="H828" s="43"/>
      <c r="I828" s="230"/>
      <c r="J828" s="43"/>
      <c r="K828" s="43"/>
      <c r="L828" s="47"/>
      <c r="M828" s="231"/>
      <c r="N828" s="232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151</v>
      </c>
      <c r="AU828" s="20" t="s">
        <v>79</v>
      </c>
    </row>
    <row r="829" s="2" customFormat="1" ht="24.15" customHeight="1">
      <c r="A829" s="41"/>
      <c r="B829" s="42"/>
      <c r="C829" s="277" t="s">
        <v>3224</v>
      </c>
      <c r="D829" s="277" t="s">
        <v>275</v>
      </c>
      <c r="E829" s="278" t="s">
        <v>3464</v>
      </c>
      <c r="F829" s="279" t="s">
        <v>3465</v>
      </c>
      <c r="G829" s="280" t="s">
        <v>176</v>
      </c>
      <c r="H829" s="281">
        <v>25</v>
      </c>
      <c r="I829" s="282"/>
      <c r="J829" s="283">
        <f>ROUND(I829*H829,2)</f>
        <v>0</v>
      </c>
      <c r="K829" s="279" t="s">
        <v>148</v>
      </c>
      <c r="L829" s="284"/>
      <c r="M829" s="285" t="s">
        <v>19</v>
      </c>
      <c r="N829" s="286" t="s">
        <v>40</v>
      </c>
      <c r="O829" s="87"/>
      <c r="P829" s="224">
        <f>O829*H829</f>
        <v>0</v>
      </c>
      <c r="Q829" s="224">
        <v>0.00024000000000000001</v>
      </c>
      <c r="R829" s="224">
        <f>Q829*H829</f>
        <v>0.0060000000000000001</v>
      </c>
      <c r="S829" s="224">
        <v>0</v>
      </c>
      <c r="T829" s="225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6" t="s">
        <v>349</v>
      </c>
      <c r="AT829" s="226" t="s">
        <v>275</v>
      </c>
      <c r="AU829" s="226" t="s">
        <v>79</v>
      </c>
      <c r="AY829" s="20" t="s">
        <v>142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20" t="s">
        <v>77</v>
      </c>
      <c r="BK829" s="227">
        <f>ROUND(I829*H829,2)</f>
        <v>0</v>
      </c>
      <c r="BL829" s="20" t="s">
        <v>248</v>
      </c>
      <c r="BM829" s="226" t="s">
        <v>6569</v>
      </c>
    </row>
    <row r="830" s="2" customFormat="1" ht="24.15" customHeight="1">
      <c r="A830" s="41"/>
      <c r="B830" s="42"/>
      <c r="C830" s="215" t="s">
        <v>3228</v>
      </c>
      <c r="D830" s="215" t="s">
        <v>144</v>
      </c>
      <c r="E830" s="216" t="s">
        <v>3498</v>
      </c>
      <c r="F830" s="217" t="s">
        <v>3499</v>
      </c>
      <c r="G830" s="218" t="s">
        <v>176</v>
      </c>
      <c r="H830" s="219">
        <v>50</v>
      </c>
      <c r="I830" s="220"/>
      <c r="J830" s="221">
        <f>ROUND(I830*H830,2)</f>
        <v>0</v>
      </c>
      <c r="K830" s="217" t="s">
        <v>148</v>
      </c>
      <c r="L830" s="47"/>
      <c r="M830" s="222" t="s">
        <v>19</v>
      </c>
      <c r="N830" s="223" t="s">
        <v>40</v>
      </c>
      <c r="O830" s="87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248</v>
      </c>
      <c r="AT830" s="226" t="s">
        <v>144</v>
      </c>
      <c r="AU830" s="226" t="s">
        <v>79</v>
      </c>
      <c r="AY830" s="20" t="s">
        <v>142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77</v>
      </c>
      <c r="BK830" s="227">
        <f>ROUND(I830*H830,2)</f>
        <v>0</v>
      </c>
      <c r="BL830" s="20" t="s">
        <v>248</v>
      </c>
      <c r="BM830" s="226" t="s">
        <v>6570</v>
      </c>
    </row>
    <row r="831" s="2" customFormat="1">
      <c r="A831" s="41"/>
      <c r="B831" s="42"/>
      <c r="C831" s="43"/>
      <c r="D831" s="228" t="s">
        <v>151</v>
      </c>
      <c r="E831" s="43"/>
      <c r="F831" s="229" t="s">
        <v>3501</v>
      </c>
      <c r="G831" s="43"/>
      <c r="H831" s="43"/>
      <c r="I831" s="230"/>
      <c r="J831" s="43"/>
      <c r="K831" s="43"/>
      <c r="L831" s="47"/>
      <c r="M831" s="231"/>
      <c r="N831" s="232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151</v>
      </c>
      <c r="AU831" s="20" t="s">
        <v>79</v>
      </c>
    </row>
    <row r="832" s="2" customFormat="1" ht="24.15" customHeight="1">
      <c r="A832" s="41"/>
      <c r="B832" s="42"/>
      <c r="C832" s="277" t="s">
        <v>3232</v>
      </c>
      <c r="D832" s="277" t="s">
        <v>275</v>
      </c>
      <c r="E832" s="278" t="s">
        <v>6571</v>
      </c>
      <c r="F832" s="279" t="s">
        <v>6572</v>
      </c>
      <c r="G832" s="280" t="s">
        <v>176</v>
      </c>
      <c r="H832" s="281">
        <v>50</v>
      </c>
      <c r="I832" s="282"/>
      <c r="J832" s="283">
        <f>ROUND(I832*H832,2)</f>
        <v>0</v>
      </c>
      <c r="K832" s="279" t="s">
        <v>148</v>
      </c>
      <c r="L832" s="284"/>
      <c r="M832" s="285" t="s">
        <v>19</v>
      </c>
      <c r="N832" s="286" t="s">
        <v>40</v>
      </c>
      <c r="O832" s="87"/>
      <c r="P832" s="224">
        <f>O832*H832</f>
        <v>0</v>
      </c>
      <c r="Q832" s="224">
        <v>0.0023900000000000002</v>
      </c>
      <c r="R832" s="224">
        <f>Q832*H832</f>
        <v>0.11950000000000001</v>
      </c>
      <c r="S832" s="224">
        <v>0</v>
      </c>
      <c r="T832" s="22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349</v>
      </c>
      <c r="AT832" s="226" t="s">
        <v>275</v>
      </c>
      <c r="AU832" s="226" t="s">
        <v>79</v>
      </c>
      <c r="AY832" s="20" t="s">
        <v>142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77</v>
      </c>
      <c r="BK832" s="227">
        <f>ROUND(I832*H832,2)</f>
        <v>0</v>
      </c>
      <c r="BL832" s="20" t="s">
        <v>248</v>
      </c>
      <c r="BM832" s="226" t="s">
        <v>6573</v>
      </c>
    </row>
    <row r="833" s="2" customFormat="1" ht="24.15" customHeight="1">
      <c r="A833" s="41"/>
      <c r="B833" s="42"/>
      <c r="C833" s="215" t="s">
        <v>3236</v>
      </c>
      <c r="D833" s="215" t="s">
        <v>144</v>
      </c>
      <c r="E833" s="216" t="s">
        <v>3520</v>
      </c>
      <c r="F833" s="217" t="s">
        <v>3521</v>
      </c>
      <c r="G833" s="218" t="s">
        <v>166</v>
      </c>
      <c r="H833" s="219">
        <v>67</v>
      </c>
      <c r="I833" s="220"/>
      <c r="J833" s="221">
        <f>ROUND(I833*H833,2)</f>
        <v>0</v>
      </c>
      <c r="K833" s="217" t="s">
        <v>148</v>
      </c>
      <c r="L833" s="47"/>
      <c r="M833" s="222" t="s">
        <v>19</v>
      </c>
      <c r="N833" s="223" t="s">
        <v>40</v>
      </c>
      <c r="O833" s="87"/>
      <c r="P833" s="224">
        <f>O833*H833</f>
        <v>0</v>
      </c>
      <c r="Q833" s="224">
        <v>0</v>
      </c>
      <c r="R833" s="224">
        <f>Q833*H833</f>
        <v>0</v>
      </c>
      <c r="S833" s="224">
        <v>0</v>
      </c>
      <c r="T833" s="225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248</v>
      </c>
      <c r="AT833" s="226" t="s">
        <v>144</v>
      </c>
      <c r="AU833" s="226" t="s">
        <v>79</v>
      </c>
      <c r="AY833" s="20" t="s">
        <v>142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77</v>
      </c>
      <c r="BK833" s="227">
        <f>ROUND(I833*H833,2)</f>
        <v>0</v>
      </c>
      <c r="BL833" s="20" t="s">
        <v>248</v>
      </c>
      <c r="BM833" s="226" t="s">
        <v>6574</v>
      </c>
    </row>
    <row r="834" s="2" customFormat="1">
      <c r="A834" s="41"/>
      <c r="B834" s="42"/>
      <c r="C834" s="43"/>
      <c r="D834" s="228" t="s">
        <v>151</v>
      </c>
      <c r="E834" s="43"/>
      <c r="F834" s="229" t="s">
        <v>3523</v>
      </c>
      <c r="G834" s="43"/>
      <c r="H834" s="43"/>
      <c r="I834" s="230"/>
      <c r="J834" s="43"/>
      <c r="K834" s="43"/>
      <c r="L834" s="47"/>
      <c r="M834" s="231"/>
      <c r="N834" s="232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151</v>
      </c>
      <c r="AU834" s="20" t="s">
        <v>79</v>
      </c>
    </row>
    <row r="835" s="2" customFormat="1" ht="21.75" customHeight="1">
      <c r="A835" s="41"/>
      <c r="B835" s="42"/>
      <c r="C835" s="215" t="s">
        <v>3240</v>
      </c>
      <c r="D835" s="215" t="s">
        <v>144</v>
      </c>
      <c r="E835" s="216" t="s">
        <v>3525</v>
      </c>
      <c r="F835" s="217" t="s">
        <v>3526</v>
      </c>
      <c r="G835" s="218" t="s">
        <v>166</v>
      </c>
      <c r="H835" s="219">
        <v>1</v>
      </c>
      <c r="I835" s="220"/>
      <c r="J835" s="221">
        <f>ROUND(I835*H835,2)</f>
        <v>0</v>
      </c>
      <c r="K835" s="217" t="s">
        <v>148</v>
      </c>
      <c r="L835" s="47"/>
      <c r="M835" s="222" t="s">
        <v>19</v>
      </c>
      <c r="N835" s="223" t="s">
        <v>40</v>
      </c>
      <c r="O835" s="87"/>
      <c r="P835" s="224">
        <f>O835*H835</f>
        <v>0</v>
      </c>
      <c r="Q835" s="224">
        <v>0</v>
      </c>
      <c r="R835" s="224">
        <f>Q835*H835</f>
        <v>0</v>
      </c>
      <c r="S835" s="224">
        <v>0</v>
      </c>
      <c r="T835" s="225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6" t="s">
        <v>248</v>
      </c>
      <c r="AT835" s="226" t="s">
        <v>144</v>
      </c>
      <c r="AU835" s="226" t="s">
        <v>79</v>
      </c>
      <c r="AY835" s="20" t="s">
        <v>142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20" t="s">
        <v>77</v>
      </c>
      <c r="BK835" s="227">
        <f>ROUND(I835*H835,2)</f>
        <v>0</v>
      </c>
      <c r="BL835" s="20" t="s">
        <v>248</v>
      </c>
      <c r="BM835" s="226" t="s">
        <v>6575</v>
      </c>
    </row>
    <row r="836" s="2" customFormat="1">
      <c r="A836" s="41"/>
      <c r="B836" s="42"/>
      <c r="C836" s="43"/>
      <c r="D836" s="228" t="s">
        <v>151</v>
      </c>
      <c r="E836" s="43"/>
      <c r="F836" s="229" t="s">
        <v>3528</v>
      </c>
      <c r="G836" s="43"/>
      <c r="H836" s="43"/>
      <c r="I836" s="230"/>
      <c r="J836" s="43"/>
      <c r="K836" s="43"/>
      <c r="L836" s="47"/>
      <c r="M836" s="231"/>
      <c r="N836" s="232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151</v>
      </c>
      <c r="AU836" s="20" t="s">
        <v>79</v>
      </c>
    </row>
    <row r="837" s="2" customFormat="1" ht="16.5" customHeight="1">
      <c r="A837" s="41"/>
      <c r="B837" s="42"/>
      <c r="C837" s="277" t="s">
        <v>3244</v>
      </c>
      <c r="D837" s="277" t="s">
        <v>275</v>
      </c>
      <c r="E837" s="278" t="s">
        <v>6576</v>
      </c>
      <c r="F837" s="279" t="s">
        <v>6577</v>
      </c>
      <c r="G837" s="280" t="s">
        <v>771</v>
      </c>
      <c r="H837" s="281">
        <v>1</v>
      </c>
      <c r="I837" s="282"/>
      <c r="J837" s="283">
        <f>ROUND(I837*H837,2)</f>
        <v>0</v>
      </c>
      <c r="K837" s="279" t="s">
        <v>19</v>
      </c>
      <c r="L837" s="284"/>
      <c r="M837" s="285" t="s">
        <v>19</v>
      </c>
      <c r="N837" s="286" t="s">
        <v>40</v>
      </c>
      <c r="O837" s="87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349</v>
      </c>
      <c r="AT837" s="226" t="s">
        <v>275</v>
      </c>
      <c r="AU837" s="226" t="s">
        <v>79</v>
      </c>
      <c r="AY837" s="20" t="s">
        <v>142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248</v>
      </c>
      <c r="BM837" s="226" t="s">
        <v>6578</v>
      </c>
    </row>
    <row r="838" s="2" customFormat="1" ht="24.15" customHeight="1">
      <c r="A838" s="41"/>
      <c r="B838" s="42"/>
      <c r="C838" s="215" t="s">
        <v>3248</v>
      </c>
      <c r="D838" s="215" t="s">
        <v>144</v>
      </c>
      <c r="E838" s="216" t="s">
        <v>3572</v>
      </c>
      <c r="F838" s="217" t="s">
        <v>3573</v>
      </c>
      <c r="G838" s="218" t="s">
        <v>166</v>
      </c>
      <c r="H838" s="219">
        <v>1</v>
      </c>
      <c r="I838" s="220"/>
      <c r="J838" s="221">
        <f>ROUND(I838*H838,2)</f>
        <v>0</v>
      </c>
      <c r="K838" s="217" t="s">
        <v>148</v>
      </c>
      <c r="L838" s="47"/>
      <c r="M838" s="222" t="s">
        <v>19</v>
      </c>
      <c r="N838" s="223" t="s">
        <v>40</v>
      </c>
      <c r="O838" s="87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6" t="s">
        <v>248</v>
      </c>
      <c r="AT838" s="226" t="s">
        <v>144</v>
      </c>
      <c r="AU838" s="226" t="s">
        <v>79</v>
      </c>
      <c r="AY838" s="20" t="s">
        <v>142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20" t="s">
        <v>77</v>
      </c>
      <c r="BK838" s="227">
        <f>ROUND(I838*H838,2)</f>
        <v>0</v>
      </c>
      <c r="BL838" s="20" t="s">
        <v>248</v>
      </c>
      <c r="BM838" s="226" t="s">
        <v>6579</v>
      </c>
    </row>
    <row r="839" s="2" customFormat="1">
      <c r="A839" s="41"/>
      <c r="B839" s="42"/>
      <c r="C839" s="43"/>
      <c r="D839" s="228" t="s">
        <v>151</v>
      </c>
      <c r="E839" s="43"/>
      <c r="F839" s="229" t="s">
        <v>3575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151</v>
      </c>
      <c r="AU839" s="20" t="s">
        <v>79</v>
      </c>
    </row>
    <row r="840" s="2" customFormat="1" ht="16.5" customHeight="1">
      <c r="A840" s="41"/>
      <c r="B840" s="42"/>
      <c r="C840" s="277" t="s">
        <v>3252</v>
      </c>
      <c r="D840" s="277" t="s">
        <v>275</v>
      </c>
      <c r="E840" s="278" t="s">
        <v>3577</v>
      </c>
      <c r="F840" s="279" t="s">
        <v>3578</v>
      </c>
      <c r="G840" s="280" t="s">
        <v>166</v>
      </c>
      <c r="H840" s="281">
        <v>1</v>
      </c>
      <c r="I840" s="282"/>
      <c r="J840" s="283">
        <f>ROUND(I840*H840,2)</f>
        <v>0</v>
      </c>
      <c r="K840" s="279" t="s">
        <v>148</v>
      </c>
      <c r="L840" s="284"/>
      <c r="M840" s="285" t="s">
        <v>19</v>
      </c>
      <c r="N840" s="286" t="s">
        <v>40</v>
      </c>
      <c r="O840" s="87"/>
      <c r="P840" s="224">
        <f>O840*H840</f>
        <v>0</v>
      </c>
      <c r="Q840" s="224">
        <v>9.0000000000000006E-05</v>
      </c>
      <c r="R840" s="224">
        <f>Q840*H840</f>
        <v>9.0000000000000006E-05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349</v>
      </c>
      <c r="AT840" s="226" t="s">
        <v>275</v>
      </c>
      <c r="AU840" s="226" t="s">
        <v>79</v>
      </c>
      <c r="AY840" s="20" t="s">
        <v>142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77</v>
      </c>
      <c r="BK840" s="227">
        <f>ROUND(I840*H840,2)</f>
        <v>0</v>
      </c>
      <c r="BL840" s="20" t="s">
        <v>248</v>
      </c>
      <c r="BM840" s="226" t="s">
        <v>6580</v>
      </c>
    </row>
    <row r="841" s="2" customFormat="1" ht="24.15" customHeight="1">
      <c r="A841" s="41"/>
      <c r="B841" s="42"/>
      <c r="C841" s="215" t="s">
        <v>3256</v>
      </c>
      <c r="D841" s="215" t="s">
        <v>144</v>
      </c>
      <c r="E841" s="216" t="s">
        <v>3600</v>
      </c>
      <c r="F841" s="217" t="s">
        <v>3601</v>
      </c>
      <c r="G841" s="218" t="s">
        <v>166</v>
      </c>
      <c r="H841" s="219">
        <v>6</v>
      </c>
      <c r="I841" s="220"/>
      <c r="J841" s="221">
        <f>ROUND(I841*H841,2)</f>
        <v>0</v>
      </c>
      <c r="K841" s="217" t="s">
        <v>148</v>
      </c>
      <c r="L841" s="47"/>
      <c r="M841" s="222" t="s">
        <v>19</v>
      </c>
      <c r="N841" s="223" t="s">
        <v>40</v>
      </c>
      <c r="O841" s="87"/>
      <c r="P841" s="224">
        <f>O841*H841</f>
        <v>0</v>
      </c>
      <c r="Q841" s="224">
        <v>0</v>
      </c>
      <c r="R841" s="224">
        <f>Q841*H841</f>
        <v>0</v>
      </c>
      <c r="S841" s="224">
        <v>0</v>
      </c>
      <c r="T841" s="225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6" t="s">
        <v>248</v>
      </c>
      <c r="AT841" s="226" t="s">
        <v>144</v>
      </c>
      <c r="AU841" s="226" t="s">
        <v>79</v>
      </c>
      <c r="AY841" s="20" t="s">
        <v>142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20" t="s">
        <v>77</v>
      </c>
      <c r="BK841" s="227">
        <f>ROUND(I841*H841,2)</f>
        <v>0</v>
      </c>
      <c r="BL841" s="20" t="s">
        <v>248</v>
      </c>
      <c r="BM841" s="226" t="s">
        <v>6581</v>
      </c>
    </row>
    <row r="842" s="2" customFormat="1">
      <c r="A842" s="41"/>
      <c r="B842" s="42"/>
      <c r="C842" s="43"/>
      <c r="D842" s="228" t="s">
        <v>151</v>
      </c>
      <c r="E842" s="43"/>
      <c r="F842" s="229" t="s">
        <v>3603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151</v>
      </c>
      <c r="AU842" s="20" t="s">
        <v>79</v>
      </c>
    </row>
    <row r="843" s="2" customFormat="1" ht="16.5" customHeight="1">
      <c r="A843" s="41"/>
      <c r="B843" s="42"/>
      <c r="C843" s="277" t="s">
        <v>3260</v>
      </c>
      <c r="D843" s="277" t="s">
        <v>275</v>
      </c>
      <c r="E843" s="278" t="s">
        <v>3605</v>
      </c>
      <c r="F843" s="279" t="s">
        <v>3606</v>
      </c>
      <c r="G843" s="280" t="s">
        <v>166</v>
      </c>
      <c r="H843" s="281">
        <v>6</v>
      </c>
      <c r="I843" s="282"/>
      <c r="J843" s="283">
        <f>ROUND(I843*H843,2)</f>
        <v>0</v>
      </c>
      <c r="K843" s="279" t="s">
        <v>148</v>
      </c>
      <c r="L843" s="284"/>
      <c r="M843" s="285" t="s">
        <v>19</v>
      </c>
      <c r="N843" s="286" t="s">
        <v>40</v>
      </c>
      <c r="O843" s="87"/>
      <c r="P843" s="224">
        <f>O843*H843</f>
        <v>0</v>
      </c>
      <c r="Q843" s="224">
        <v>5.0000000000000002E-05</v>
      </c>
      <c r="R843" s="224">
        <f>Q843*H843</f>
        <v>0.00030000000000000003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349</v>
      </c>
      <c r="AT843" s="226" t="s">
        <v>275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248</v>
      </c>
      <c r="BM843" s="226" t="s">
        <v>6582</v>
      </c>
    </row>
    <row r="844" s="2" customFormat="1" ht="24.15" customHeight="1">
      <c r="A844" s="41"/>
      <c r="B844" s="42"/>
      <c r="C844" s="215" t="s">
        <v>708</v>
      </c>
      <c r="D844" s="215" t="s">
        <v>144</v>
      </c>
      <c r="E844" s="216" t="s">
        <v>3615</v>
      </c>
      <c r="F844" s="217" t="s">
        <v>3616</v>
      </c>
      <c r="G844" s="218" t="s">
        <v>166</v>
      </c>
      <c r="H844" s="219">
        <v>1</v>
      </c>
      <c r="I844" s="220"/>
      <c r="J844" s="221">
        <f>ROUND(I844*H844,2)</f>
        <v>0</v>
      </c>
      <c r="K844" s="217" t="s">
        <v>148</v>
      </c>
      <c r="L844" s="47"/>
      <c r="M844" s="222" t="s">
        <v>19</v>
      </c>
      <c r="N844" s="223" t="s">
        <v>40</v>
      </c>
      <c r="O844" s="87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6" t="s">
        <v>248</v>
      </c>
      <c r="AT844" s="226" t="s">
        <v>144</v>
      </c>
      <c r="AU844" s="226" t="s">
        <v>79</v>
      </c>
      <c r="AY844" s="20" t="s">
        <v>142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20" t="s">
        <v>77</v>
      </c>
      <c r="BK844" s="227">
        <f>ROUND(I844*H844,2)</f>
        <v>0</v>
      </c>
      <c r="BL844" s="20" t="s">
        <v>248</v>
      </c>
      <c r="BM844" s="226" t="s">
        <v>6583</v>
      </c>
    </row>
    <row r="845" s="2" customFormat="1">
      <c r="A845" s="41"/>
      <c r="B845" s="42"/>
      <c r="C845" s="43"/>
      <c r="D845" s="228" t="s">
        <v>151</v>
      </c>
      <c r="E845" s="43"/>
      <c r="F845" s="229" t="s">
        <v>3618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151</v>
      </c>
      <c r="AU845" s="20" t="s">
        <v>79</v>
      </c>
    </row>
    <row r="846" s="2" customFormat="1" ht="16.5" customHeight="1">
      <c r="A846" s="41"/>
      <c r="B846" s="42"/>
      <c r="C846" s="277" t="s">
        <v>3267</v>
      </c>
      <c r="D846" s="277" t="s">
        <v>275</v>
      </c>
      <c r="E846" s="278" t="s">
        <v>3620</v>
      </c>
      <c r="F846" s="279" t="s">
        <v>3621</v>
      </c>
      <c r="G846" s="280" t="s">
        <v>166</v>
      </c>
      <c r="H846" s="281">
        <v>1</v>
      </c>
      <c r="I846" s="282"/>
      <c r="J846" s="283">
        <f>ROUND(I846*H846,2)</f>
        <v>0</v>
      </c>
      <c r="K846" s="279" t="s">
        <v>148</v>
      </c>
      <c r="L846" s="284"/>
      <c r="M846" s="285" t="s">
        <v>19</v>
      </c>
      <c r="N846" s="286" t="s">
        <v>40</v>
      </c>
      <c r="O846" s="87"/>
      <c r="P846" s="224">
        <f>O846*H846</f>
        <v>0</v>
      </c>
      <c r="Q846" s="224">
        <v>5.0000000000000002E-05</v>
      </c>
      <c r="R846" s="224">
        <f>Q846*H846</f>
        <v>5.0000000000000002E-05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349</v>
      </c>
      <c r="AT846" s="226" t="s">
        <v>275</v>
      </c>
      <c r="AU846" s="226" t="s">
        <v>79</v>
      </c>
      <c r="AY846" s="20" t="s">
        <v>142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248</v>
      </c>
      <c r="BM846" s="226" t="s">
        <v>6584</v>
      </c>
    </row>
    <row r="847" s="2" customFormat="1" ht="24.15" customHeight="1">
      <c r="A847" s="41"/>
      <c r="B847" s="42"/>
      <c r="C847" s="215" t="s">
        <v>3271</v>
      </c>
      <c r="D847" s="215" t="s">
        <v>144</v>
      </c>
      <c r="E847" s="216" t="s">
        <v>3624</v>
      </c>
      <c r="F847" s="217" t="s">
        <v>3625</v>
      </c>
      <c r="G847" s="218" t="s">
        <v>166</v>
      </c>
      <c r="H847" s="219">
        <v>2</v>
      </c>
      <c r="I847" s="220"/>
      <c r="J847" s="221">
        <f>ROUND(I847*H847,2)</f>
        <v>0</v>
      </c>
      <c r="K847" s="217" t="s">
        <v>148</v>
      </c>
      <c r="L847" s="47"/>
      <c r="M847" s="222" t="s">
        <v>19</v>
      </c>
      <c r="N847" s="223" t="s">
        <v>40</v>
      </c>
      <c r="O847" s="87"/>
      <c r="P847" s="224">
        <f>O847*H847</f>
        <v>0</v>
      </c>
      <c r="Q847" s="224">
        <v>0</v>
      </c>
      <c r="R847" s="224">
        <f>Q847*H847</f>
        <v>0</v>
      </c>
      <c r="S847" s="224">
        <v>0</v>
      </c>
      <c r="T847" s="225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6" t="s">
        <v>248</v>
      </c>
      <c r="AT847" s="226" t="s">
        <v>144</v>
      </c>
      <c r="AU847" s="226" t="s">
        <v>79</v>
      </c>
      <c r="AY847" s="20" t="s">
        <v>142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20" t="s">
        <v>77</v>
      </c>
      <c r="BK847" s="227">
        <f>ROUND(I847*H847,2)</f>
        <v>0</v>
      </c>
      <c r="BL847" s="20" t="s">
        <v>248</v>
      </c>
      <c r="BM847" s="226" t="s">
        <v>6585</v>
      </c>
    </row>
    <row r="848" s="2" customFormat="1">
      <c r="A848" s="41"/>
      <c r="B848" s="42"/>
      <c r="C848" s="43"/>
      <c r="D848" s="228" t="s">
        <v>151</v>
      </c>
      <c r="E848" s="43"/>
      <c r="F848" s="229" t="s">
        <v>3627</v>
      </c>
      <c r="G848" s="43"/>
      <c r="H848" s="43"/>
      <c r="I848" s="230"/>
      <c r="J848" s="43"/>
      <c r="K848" s="43"/>
      <c r="L848" s="47"/>
      <c r="M848" s="231"/>
      <c r="N848" s="23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151</v>
      </c>
      <c r="AU848" s="20" t="s">
        <v>79</v>
      </c>
    </row>
    <row r="849" s="2" customFormat="1" ht="16.5" customHeight="1">
      <c r="A849" s="41"/>
      <c r="B849" s="42"/>
      <c r="C849" s="277" t="s">
        <v>3275</v>
      </c>
      <c r="D849" s="277" t="s">
        <v>275</v>
      </c>
      <c r="E849" s="278" t="s">
        <v>3629</v>
      </c>
      <c r="F849" s="279" t="s">
        <v>3630</v>
      </c>
      <c r="G849" s="280" t="s">
        <v>166</v>
      </c>
      <c r="H849" s="281">
        <v>2</v>
      </c>
      <c r="I849" s="282"/>
      <c r="J849" s="283">
        <f>ROUND(I849*H849,2)</f>
        <v>0</v>
      </c>
      <c r="K849" s="279" t="s">
        <v>148</v>
      </c>
      <c r="L849" s="284"/>
      <c r="M849" s="285" t="s">
        <v>19</v>
      </c>
      <c r="N849" s="286" t="s">
        <v>40</v>
      </c>
      <c r="O849" s="87"/>
      <c r="P849" s="224">
        <f>O849*H849</f>
        <v>0</v>
      </c>
      <c r="Q849" s="224">
        <v>5.0000000000000002E-05</v>
      </c>
      <c r="R849" s="224">
        <f>Q849*H849</f>
        <v>0.00010000000000000001</v>
      </c>
      <c r="S849" s="224">
        <v>0</v>
      </c>
      <c r="T849" s="225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6" t="s">
        <v>349</v>
      </c>
      <c r="AT849" s="226" t="s">
        <v>275</v>
      </c>
      <c r="AU849" s="226" t="s">
        <v>79</v>
      </c>
      <c r="AY849" s="20" t="s">
        <v>142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20" t="s">
        <v>77</v>
      </c>
      <c r="BK849" s="227">
        <f>ROUND(I849*H849,2)</f>
        <v>0</v>
      </c>
      <c r="BL849" s="20" t="s">
        <v>248</v>
      </c>
      <c r="BM849" s="226" t="s">
        <v>6586</v>
      </c>
    </row>
    <row r="850" s="2" customFormat="1" ht="24.15" customHeight="1">
      <c r="A850" s="41"/>
      <c r="B850" s="42"/>
      <c r="C850" s="215" t="s">
        <v>3279</v>
      </c>
      <c r="D850" s="215" t="s">
        <v>144</v>
      </c>
      <c r="E850" s="216" t="s">
        <v>6587</v>
      </c>
      <c r="F850" s="217" t="s">
        <v>6588</v>
      </c>
      <c r="G850" s="218" t="s">
        <v>166</v>
      </c>
      <c r="H850" s="219">
        <v>4</v>
      </c>
      <c r="I850" s="220"/>
      <c r="J850" s="221">
        <f>ROUND(I850*H850,2)</f>
        <v>0</v>
      </c>
      <c r="K850" s="217" t="s">
        <v>148</v>
      </c>
      <c r="L850" s="47"/>
      <c r="M850" s="222" t="s">
        <v>19</v>
      </c>
      <c r="N850" s="223" t="s">
        <v>40</v>
      </c>
      <c r="O850" s="87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6" t="s">
        <v>248</v>
      </c>
      <c r="AT850" s="226" t="s">
        <v>144</v>
      </c>
      <c r="AU850" s="226" t="s">
        <v>79</v>
      </c>
      <c r="AY850" s="20" t="s">
        <v>142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20" t="s">
        <v>77</v>
      </c>
      <c r="BK850" s="227">
        <f>ROUND(I850*H850,2)</f>
        <v>0</v>
      </c>
      <c r="BL850" s="20" t="s">
        <v>248</v>
      </c>
      <c r="BM850" s="226" t="s">
        <v>6589</v>
      </c>
    </row>
    <row r="851" s="2" customFormat="1">
      <c r="A851" s="41"/>
      <c r="B851" s="42"/>
      <c r="C851" s="43"/>
      <c r="D851" s="228" t="s">
        <v>151</v>
      </c>
      <c r="E851" s="43"/>
      <c r="F851" s="229" t="s">
        <v>6590</v>
      </c>
      <c r="G851" s="43"/>
      <c r="H851" s="43"/>
      <c r="I851" s="230"/>
      <c r="J851" s="43"/>
      <c r="K851" s="43"/>
      <c r="L851" s="47"/>
      <c r="M851" s="231"/>
      <c r="N851" s="232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151</v>
      </c>
      <c r="AU851" s="20" t="s">
        <v>79</v>
      </c>
    </row>
    <row r="852" s="2" customFormat="1" ht="16.5" customHeight="1">
      <c r="A852" s="41"/>
      <c r="B852" s="42"/>
      <c r="C852" s="277" t="s">
        <v>3283</v>
      </c>
      <c r="D852" s="277" t="s">
        <v>275</v>
      </c>
      <c r="E852" s="278" t="s">
        <v>6591</v>
      </c>
      <c r="F852" s="279" t="s">
        <v>6592</v>
      </c>
      <c r="G852" s="280" t="s">
        <v>166</v>
      </c>
      <c r="H852" s="281">
        <v>4</v>
      </c>
      <c r="I852" s="282"/>
      <c r="J852" s="283">
        <f>ROUND(I852*H852,2)</f>
        <v>0</v>
      </c>
      <c r="K852" s="279" t="s">
        <v>148</v>
      </c>
      <c r="L852" s="284"/>
      <c r="M852" s="285" t="s">
        <v>19</v>
      </c>
      <c r="N852" s="286" t="s">
        <v>40</v>
      </c>
      <c r="O852" s="87"/>
      <c r="P852" s="224">
        <f>O852*H852</f>
        <v>0</v>
      </c>
      <c r="Q852" s="224">
        <v>6.0000000000000002E-05</v>
      </c>
      <c r="R852" s="224">
        <f>Q852*H852</f>
        <v>0.00024000000000000001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349</v>
      </c>
      <c r="AT852" s="226" t="s">
        <v>275</v>
      </c>
      <c r="AU852" s="226" t="s">
        <v>79</v>
      </c>
      <c r="AY852" s="20" t="s">
        <v>142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248</v>
      </c>
      <c r="BM852" s="226" t="s">
        <v>6593</v>
      </c>
    </row>
    <row r="853" s="2" customFormat="1" ht="16.5" customHeight="1">
      <c r="A853" s="41"/>
      <c r="B853" s="42"/>
      <c r="C853" s="215" t="s">
        <v>3287</v>
      </c>
      <c r="D853" s="215" t="s">
        <v>144</v>
      </c>
      <c r="E853" s="216" t="s">
        <v>3642</v>
      </c>
      <c r="F853" s="217" t="s">
        <v>3643</v>
      </c>
      <c r="G853" s="218" t="s">
        <v>166</v>
      </c>
      <c r="H853" s="219">
        <v>4</v>
      </c>
      <c r="I853" s="220"/>
      <c r="J853" s="221">
        <f>ROUND(I853*H853,2)</f>
        <v>0</v>
      </c>
      <c r="K853" s="217" t="s">
        <v>148</v>
      </c>
      <c r="L853" s="47"/>
      <c r="M853" s="222" t="s">
        <v>19</v>
      </c>
      <c r="N853" s="223" t="s">
        <v>40</v>
      </c>
      <c r="O853" s="87"/>
      <c r="P853" s="224">
        <f>O853*H853</f>
        <v>0</v>
      </c>
      <c r="Q853" s="224">
        <v>0</v>
      </c>
      <c r="R853" s="224">
        <f>Q853*H853</f>
        <v>0</v>
      </c>
      <c r="S853" s="224">
        <v>0</v>
      </c>
      <c r="T853" s="225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248</v>
      </c>
      <c r="AT853" s="226" t="s">
        <v>144</v>
      </c>
      <c r="AU853" s="226" t="s">
        <v>79</v>
      </c>
      <c r="AY853" s="20" t="s">
        <v>142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77</v>
      </c>
      <c r="BK853" s="227">
        <f>ROUND(I853*H853,2)</f>
        <v>0</v>
      </c>
      <c r="BL853" s="20" t="s">
        <v>248</v>
      </c>
      <c r="BM853" s="226" t="s">
        <v>6594</v>
      </c>
    </row>
    <row r="854" s="2" customFormat="1">
      <c r="A854" s="41"/>
      <c r="B854" s="42"/>
      <c r="C854" s="43"/>
      <c r="D854" s="228" t="s">
        <v>151</v>
      </c>
      <c r="E854" s="43"/>
      <c r="F854" s="229" t="s">
        <v>3645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151</v>
      </c>
      <c r="AU854" s="20" t="s">
        <v>79</v>
      </c>
    </row>
    <row r="855" s="2" customFormat="1" ht="16.5" customHeight="1">
      <c r="A855" s="41"/>
      <c r="B855" s="42"/>
      <c r="C855" s="277" t="s">
        <v>3291</v>
      </c>
      <c r="D855" s="277" t="s">
        <v>275</v>
      </c>
      <c r="E855" s="278" t="s">
        <v>3647</v>
      </c>
      <c r="F855" s="279" t="s">
        <v>3648</v>
      </c>
      <c r="G855" s="280" t="s">
        <v>166</v>
      </c>
      <c r="H855" s="281">
        <v>4</v>
      </c>
      <c r="I855" s="282"/>
      <c r="J855" s="283">
        <f>ROUND(I855*H855,2)</f>
        <v>0</v>
      </c>
      <c r="K855" s="279" t="s">
        <v>148</v>
      </c>
      <c r="L855" s="284"/>
      <c r="M855" s="285" t="s">
        <v>19</v>
      </c>
      <c r="N855" s="286" t="s">
        <v>40</v>
      </c>
      <c r="O855" s="87"/>
      <c r="P855" s="224">
        <f>O855*H855</f>
        <v>0</v>
      </c>
      <c r="Q855" s="224">
        <v>0.00010000000000000001</v>
      </c>
      <c r="R855" s="224">
        <f>Q855*H855</f>
        <v>0.00040000000000000002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349</v>
      </c>
      <c r="AT855" s="226" t="s">
        <v>275</v>
      </c>
      <c r="AU855" s="226" t="s">
        <v>79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248</v>
      </c>
      <c r="BM855" s="226" t="s">
        <v>6595</v>
      </c>
    </row>
    <row r="856" s="2" customFormat="1">
      <c r="A856" s="41"/>
      <c r="B856" s="42"/>
      <c r="C856" s="43"/>
      <c r="D856" s="235" t="s">
        <v>3370</v>
      </c>
      <c r="E856" s="43"/>
      <c r="F856" s="295" t="s">
        <v>3650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3370</v>
      </c>
      <c r="AU856" s="20" t="s">
        <v>79</v>
      </c>
    </row>
    <row r="857" s="2" customFormat="1" ht="24.15" customHeight="1">
      <c r="A857" s="41"/>
      <c r="B857" s="42"/>
      <c r="C857" s="215" t="s">
        <v>3295</v>
      </c>
      <c r="D857" s="215" t="s">
        <v>144</v>
      </c>
      <c r="E857" s="216" t="s">
        <v>3661</v>
      </c>
      <c r="F857" s="217" t="s">
        <v>3662</v>
      </c>
      <c r="G857" s="218" t="s">
        <v>166</v>
      </c>
      <c r="H857" s="219">
        <v>4</v>
      </c>
      <c r="I857" s="220"/>
      <c r="J857" s="221">
        <f>ROUND(I857*H857,2)</f>
        <v>0</v>
      </c>
      <c r="K857" s="217" t="s">
        <v>148</v>
      </c>
      <c r="L857" s="47"/>
      <c r="M857" s="222" t="s">
        <v>19</v>
      </c>
      <c r="N857" s="223" t="s">
        <v>40</v>
      </c>
      <c r="O857" s="87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6" t="s">
        <v>248</v>
      </c>
      <c r="AT857" s="226" t="s">
        <v>144</v>
      </c>
      <c r="AU857" s="226" t="s">
        <v>79</v>
      </c>
      <c r="AY857" s="20" t="s">
        <v>142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20" t="s">
        <v>77</v>
      </c>
      <c r="BK857" s="227">
        <f>ROUND(I857*H857,2)</f>
        <v>0</v>
      </c>
      <c r="BL857" s="20" t="s">
        <v>248</v>
      </c>
      <c r="BM857" s="226" t="s">
        <v>6596</v>
      </c>
    </row>
    <row r="858" s="2" customFormat="1">
      <c r="A858" s="41"/>
      <c r="B858" s="42"/>
      <c r="C858" s="43"/>
      <c r="D858" s="228" t="s">
        <v>151</v>
      </c>
      <c r="E858" s="43"/>
      <c r="F858" s="229" t="s">
        <v>3664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151</v>
      </c>
      <c r="AU858" s="20" t="s">
        <v>79</v>
      </c>
    </row>
    <row r="859" s="2" customFormat="1" ht="16.5" customHeight="1">
      <c r="A859" s="41"/>
      <c r="B859" s="42"/>
      <c r="C859" s="277" t="s">
        <v>3299</v>
      </c>
      <c r="D859" s="277" t="s">
        <v>275</v>
      </c>
      <c r="E859" s="278" t="s">
        <v>3666</v>
      </c>
      <c r="F859" s="279" t="s">
        <v>3667</v>
      </c>
      <c r="G859" s="280" t="s">
        <v>166</v>
      </c>
      <c r="H859" s="281">
        <v>4</v>
      </c>
      <c r="I859" s="282"/>
      <c r="J859" s="283">
        <f>ROUND(I859*H859,2)</f>
        <v>0</v>
      </c>
      <c r="K859" s="279" t="s">
        <v>148</v>
      </c>
      <c r="L859" s="284"/>
      <c r="M859" s="285" t="s">
        <v>19</v>
      </c>
      <c r="N859" s="286" t="s">
        <v>40</v>
      </c>
      <c r="O859" s="87"/>
      <c r="P859" s="224">
        <f>O859*H859</f>
        <v>0</v>
      </c>
      <c r="Q859" s="224">
        <v>0.00010000000000000001</v>
      </c>
      <c r="R859" s="224">
        <f>Q859*H859</f>
        <v>0.00040000000000000002</v>
      </c>
      <c r="S859" s="224">
        <v>0</v>
      </c>
      <c r="T859" s="225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349</v>
      </c>
      <c r="AT859" s="226" t="s">
        <v>275</v>
      </c>
      <c r="AU859" s="226" t="s">
        <v>79</v>
      </c>
      <c r="AY859" s="20" t="s">
        <v>142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77</v>
      </c>
      <c r="BK859" s="227">
        <f>ROUND(I859*H859,2)</f>
        <v>0</v>
      </c>
      <c r="BL859" s="20" t="s">
        <v>248</v>
      </c>
      <c r="BM859" s="226" t="s">
        <v>6597</v>
      </c>
    </row>
    <row r="860" s="2" customFormat="1" ht="24.15" customHeight="1">
      <c r="A860" s="41"/>
      <c r="B860" s="42"/>
      <c r="C860" s="215" t="s">
        <v>3306</v>
      </c>
      <c r="D860" s="215" t="s">
        <v>144</v>
      </c>
      <c r="E860" s="216" t="s">
        <v>3670</v>
      </c>
      <c r="F860" s="217" t="s">
        <v>3671</v>
      </c>
      <c r="G860" s="218" t="s">
        <v>166</v>
      </c>
      <c r="H860" s="219">
        <v>55</v>
      </c>
      <c r="I860" s="220"/>
      <c r="J860" s="221">
        <f>ROUND(I860*H860,2)</f>
        <v>0</v>
      </c>
      <c r="K860" s="217" t="s">
        <v>148</v>
      </c>
      <c r="L860" s="47"/>
      <c r="M860" s="222" t="s">
        <v>19</v>
      </c>
      <c r="N860" s="223" t="s">
        <v>40</v>
      </c>
      <c r="O860" s="87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248</v>
      </c>
      <c r="AT860" s="226" t="s">
        <v>144</v>
      </c>
      <c r="AU860" s="226" t="s">
        <v>79</v>
      </c>
      <c r="AY860" s="20" t="s">
        <v>142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248</v>
      </c>
      <c r="BM860" s="226" t="s">
        <v>6598</v>
      </c>
    </row>
    <row r="861" s="2" customFormat="1">
      <c r="A861" s="41"/>
      <c r="B861" s="42"/>
      <c r="C861" s="43"/>
      <c r="D861" s="228" t="s">
        <v>151</v>
      </c>
      <c r="E861" s="43"/>
      <c r="F861" s="229" t="s">
        <v>3673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151</v>
      </c>
      <c r="AU861" s="20" t="s">
        <v>79</v>
      </c>
    </row>
    <row r="862" s="2" customFormat="1" ht="16.5" customHeight="1">
      <c r="A862" s="41"/>
      <c r="B862" s="42"/>
      <c r="C862" s="277" t="s">
        <v>3312</v>
      </c>
      <c r="D862" s="277" t="s">
        <v>275</v>
      </c>
      <c r="E862" s="278" t="s">
        <v>3675</v>
      </c>
      <c r="F862" s="279" t="s">
        <v>3676</v>
      </c>
      <c r="G862" s="280" t="s">
        <v>166</v>
      </c>
      <c r="H862" s="281">
        <v>55</v>
      </c>
      <c r="I862" s="282"/>
      <c r="J862" s="283">
        <f>ROUND(I862*H862,2)</f>
        <v>0</v>
      </c>
      <c r="K862" s="279" t="s">
        <v>148</v>
      </c>
      <c r="L862" s="284"/>
      <c r="M862" s="285" t="s">
        <v>19</v>
      </c>
      <c r="N862" s="286" t="s">
        <v>40</v>
      </c>
      <c r="O862" s="87"/>
      <c r="P862" s="224">
        <f>O862*H862</f>
        <v>0</v>
      </c>
      <c r="Q862" s="224">
        <v>6.9999999999999994E-05</v>
      </c>
      <c r="R862" s="224">
        <f>Q862*H862</f>
        <v>0.0038499999999999997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349</v>
      </c>
      <c r="AT862" s="226" t="s">
        <v>275</v>
      </c>
      <c r="AU862" s="226" t="s">
        <v>79</v>
      </c>
      <c r="AY862" s="20" t="s">
        <v>142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77</v>
      </c>
      <c r="BK862" s="227">
        <f>ROUND(I862*H862,2)</f>
        <v>0</v>
      </c>
      <c r="BL862" s="20" t="s">
        <v>248</v>
      </c>
      <c r="BM862" s="226" t="s">
        <v>6599</v>
      </c>
    </row>
    <row r="863" s="2" customFormat="1" ht="24.15" customHeight="1">
      <c r="A863" s="41"/>
      <c r="B863" s="42"/>
      <c r="C863" s="215" t="s">
        <v>3318</v>
      </c>
      <c r="D863" s="215" t="s">
        <v>144</v>
      </c>
      <c r="E863" s="216" t="s">
        <v>3683</v>
      </c>
      <c r="F863" s="217" t="s">
        <v>3684</v>
      </c>
      <c r="G863" s="218" t="s">
        <v>166</v>
      </c>
      <c r="H863" s="219">
        <v>2</v>
      </c>
      <c r="I863" s="220"/>
      <c r="J863" s="221">
        <f>ROUND(I863*H863,2)</f>
        <v>0</v>
      </c>
      <c r="K863" s="217" t="s">
        <v>148</v>
      </c>
      <c r="L863" s="47"/>
      <c r="M863" s="222" t="s">
        <v>19</v>
      </c>
      <c r="N863" s="223" t="s">
        <v>40</v>
      </c>
      <c r="O863" s="87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248</v>
      </c>
      <c r="AT863" s="226" t="s">
        <v>144</v>
      </c>
      <c r="AU863" s="226" t="s">
        <v>79</v>
      </c>
      <c r="AY863" s="20" t="s">
        <v>142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77</v>
      </c>
      <c r="BK863" s="227">
        <f>ROUND(I863*H863,2)</f>
        <v>0</v>
      </c>
      <c r="BL863" s="20" t="s">
        <v>248</v>
      </c>
      <c r="BM863" s="226" t="s">
        <v>6600</v>
      </c>
    </row>
    <row r="864" s="2" customFormat="1">
      <c r="A864" s="41"/>
      <c r="B864" s="42"/>
      <c r="C864" s="43"/>
      <c r="D864" s="228" t="s">
        <v>151</v>
      </c>
      <c r="E864" s="43"/>
      <c r="F864" s="229" t="s">
        <v>3686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151</v>
      </c>
      <c r="AU864" s="20" t="s">
        <v>79</v>
      </c>
    </row>
    <row r="865" s="2" customFormat="1" ht="16.5" customHeight="1">
      <c r="A865" s="41"/>
      <c r="B865" s="42"/>
      <c r="C865" s="277" t="s">
        <v>3329</v>
      </c>
      <c r="D865" s="277" t="s">
        <v>275</v>
      </c>
      <c r="E865" s="278" t="s">
        <v>3688</v>
      </c>
      <c r="F865" s="279" t="s">
        <v>3689</v>
      </c>
      <c r="G865" s="280" t="s">
        <v>166</v>
      </c>
      <c r="H865" s="281">
        <v>2</v>
      </c>
      <c r="I865" s="282"/>
      <c r="J865" s="283">
        <f>ROUND(I865*H865,2)</f>
        <v>0</v>
      </c>
      <c r="K865" s="279" t="s">
        <v>19</v>
      </c>
      <c r="L865" s="284"/>
      <c r="M865" s="285" t="s">
        <v>19</v>
      </c>
      <c r="N865" s="286" t="s">
        <v>40</v>
      </c>
      <c r="O865" s="87"/>
      <c r="P865" s="224">
        <f>O865*H865</f>
        <v>0</v>
      </c>
      <c r="Q865" s="224">
        <v>5.0000000000000002E-05</v>
      </c>
      <c r="R865" s="224">
        <f>Q865*H865</f>
        <v>0.00010000000000000001</v>
      </c>
      <c r="S865" s="224">
        <v>0</v>
      </c>
      <c r="T865" s="225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6" t="s">
        <v>349</v>
      </c>
      <c r="AT865" s="226" t="s">
        <v>275</v>
      </c>
      <c r="AU865" s="226" t="s">
        <v>79</v>
      </c>
      <c r="AY865" s="20" t="s">
        <v>142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20" t="s">
        <v>77</v>
      </c>
      <c r="BK865" s="227">
        <f>ROUND(I865*H865,2)</f>
        <v>0</v>
      </c>
      <c r="BL865" s="20" t="s">
        <v>248</v>
      </c>
      <c r="BM865" s="226" t="s">
        <v>6601</v>
      </c>
    </row>
    <row r="866" s="2" customFormat="1" ht="21.75" customHeight="1">
      <c r="A866" s="41"/>
      <c r="B866" s="42"/>
      <c r="C866" s="215" t="s">
        <v>3334</v>
      </c>
      <c r="D866" s="215" t="s">
        <v>144</v>
      </c>
      <c r="E866" s="216" t="s">
        <v>3692</v>
      </c>
      <c r="F866" s="217" t="s">
        <v>3693</v>
      </c>
      <c r="G866" s="218" t="s">
        <v>166</v>
      </c>
      <c r="H866" s="219">
        <v>1</v>
      </c>
      <c r="I866" s="220"/>
      <c r="J866" s="221">
        <f>ROUND(I866*H866,2)</f>
        <v>0</v>
      </c>
      <c r="K866" s="217" t="s">
        <v>148</v>
      </c>
      <c r="L866" s="47"/>
      <c r="M866" s="222" t="s">
        <v>19</v>
      </c>
      <c r="N866" s="223" t="s">
        <v>40</v>
      </c>
      <c r="O866" s="87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248</v>
      </c>
      <c r="AT866" s="226" t="s">
        <v>144</v>
      </c>
      <c r="AU866" s="226" t="s">
        <v>79</v>
      </c>
      <c r="AY866" s="20" t="s">
        <v>142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77</v>
      </c>
      <c r="BK866" s="227">
        <f>ROUND(I866*H866,2)</f>
        <v>0</v>
      </c>
      <c r="BL866" s="20" t="s">
        <v>248</v>
      </c>
      <c r="BM866" s="226" t="s">
        <v>6602</v>
      </c>
    </row>
    <row r="867" s="2" customFormat="1">
      <c r="A867" s="41"/>
      <c r="B867" s="42"/>
      <c r="C867" s="43"/>
      <c r="D867" s="228" t="s">
        <v>151</v>
      </c>
      <c r="E867" s="43"/>
      <c r="F867" s="229" t="s">
        <v>3695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151</v>
      </c>
      <c r="AU867" s="20" t="s">
        <v>79</v>
      </c>
    </row>
    <row r="868" s="2" customFormat="1" ht="16.5" customHeight="1">
      <c r="A868" s="41"/>
      <c r="B868" s="42"/>
      <c r="C868" s="277" t="s">
        <v>3338</v>
      </c>
      <c r="D868" s="277" t="s">
        <v>275</v>
      </c>
      <c r="E868" s="278" t="s">
        <v>3697</v>
      </c>
      <c r="F868" s="279" t="s">
        <v>3698</v>
      </c>
      <c r="G868" s="280" t="s">
        <v>771</v>
      </c>
      <c r="H868" s="281">
        <v>1</v>
      </c>
      <c r="I868" s="282"/>
      <c r="J868" s="283">
        <f>ROUND(I868*H868,2)</f>
        <v>0</v>
      </c>
      <c r="K868" s="279" t="s">
        <v>19</v>
      </c>
      <c r="L868" s="284"/>
      <c r="M868" s="285" t="s">
        <v>19</v>
      </c>
      <c r="N868" s="286" t="s">
        <v>40</v>
      </c>
      <c r="O868" s="87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349</v>
      </c>
      <c r="AT868" s="226" t="s">
        <v>275</v>
      </c>
      <c r="AU868" s="226" t="s">
        <v>79</v>
      </c>
      <c r="AY868" s="20" t="s">
        <v>142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77</v>
      </c>
      <c r="BK868" s="227">
        <f>ROUND(I868*H868,2)</f>
        <v>0</v>
      </c>
      <c r="BL868" s="20" t="s">
        <v>248</v>
      </c>
      <c r="BM868" s="226" t="s">
        <v>6603</v>
      </c>
    </row>
    <row r="869" s="2" customFormat="1" ht="24.15" customHeight="1">
      <c r="A869" s="41"/>
      <c r="B869" s="42"/>
      <c r="C869" s="215" t="s">
        <v>3343</v>
      </c>
      <c r="D869" s="215" t="s">
        <v>144</v>
      </c>
      <c r="E869" s="216" t="s">
        <v>3701</v>
      </c>
      <c r="F869" s="217" t="s">
        <v>3702</v>
      </c>
      <c r="G869" s="218" t="s">
        <v>176</v>
      </c>
      <c r="H869" s="219">
        <v>1.25</v>
      </c>
      <c r="I869" s="220"/>
      <c r="J869" s="221">
        <f>ROUND(I869*H869,2)</f>
        <v>0</v>
      </c>
      <c r="K869" s="217" t="s">
        <v>148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</v>
      </c>
      <c r="R869" s="224">
        <f>Q869*H869</f>
        <v>0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248</v>
      </c>
      <c r="AT869" s="226" t="s">
        <v>144</v>
      </c>
      <c r="AU869" s="226" t="s">
        <v>79</v>
      </c>
      <c r="AY869" s="20" t="s">
        <v>142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248</v>
      </c>
      <c r="BM869" s="226" t="s">
        <v>6604</v>
      </c>
    </row>
    <row r="870" s="2" customFormat="1">
      <c r="A870" s="41"/>
      <c r="B870" s="42"/>
      <c r="C870" s="43"/>
      <c r="D870" s="228" t="s">
        <v>151</v>
      </c>
      <c r="E870" s="43"/>
      <c r="F870" s="229" t="s">
        <v>3704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151</v>
      </c>
      <c r="AU870" s="20" t="s">
        <v>79</v>
      </c>
    </row>
    <row r="871" s="2" customFormat="1" ht="24.15" customHeight="1">
      <c r="A871" s="41"/>
      <c r="B871" s="42"/>
      <c r="C871" s="277" t="s">
        <v>3347</v>
      </c>
      <c r="D871" s="277" t="s">
        <v>275</v>
      </c>
      <c r="E871" s="278" t="s">
        <v>3706</v>
      </c>
      <c r="F871" s="279" t="s">
        <v>3707</v>
      </c>
      <c r="G871" s="280" t="s">
        <v>176</v>
      </c>
      <c r="H871" s="281">
        <v>1.3500000000000001</v>
      </c>
      <c r="I871" s="282"/>
      <c r="J871" s="283">
        <f>ROUND(I871*H871,2)</f>
        <v>0</v>
      </c>
      <c r="K871" s="279" t="s">
        <v>19</v>
      </c>
      <c r="L871" s="284"/>
      <c r="M871" s="285" t="s">
        <v>19</v>
      </c>
      <c r="N871" s="286" t="s">
        <v>40</v>
      </c>
      <c r="O871" s="87"/>
      <c r="P871" s="224">
        <f>O871*H871</f>
        <v>0</v>
      </c>
      <c r="Q871" s="224">
        <v>0.00014999999999999999</v>
      </c>
      <c r="R871" s="224">
        <f>Q871*H871</f>
        <v>0.00020249999999999999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349</v>
      </c>
      <c r="AT871" s="226" t="s">
        <v>275</v>
      </c>
      <c r="AU871" s="226" t="s">
        <v>79</v>
      </c>
      <c r="AY871" s="20" t="s">
        <v>142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248</v>
      </c>
      <c r="BM871" s="226" t="s">
        <v>6605</v>
      </c>
    </row>
    <row r="872" s="2" customFormat="1" ht="16.5" customHeight="1">
      <c r="A872" s="41"/>
      <c r="B872" s="42"/>
      <c r="C872" s="277" t="s">
        <v>3352</v>
      </c>
      <c r="D872" s="277" t="s">
        <v>275</v>
      </c>
      <c r="E872" s="278" t="s">
        <v>3710</v>
      </c>
      <c r="F872" s="279" t="s">
        <v>3711</v>
      </c>
      <c r="G872" s="280" t="s">
        <v>166</v>
      </c>
      <c r="H872" s="281">
        <v>1.25</v>
      </c>
      <c r="I872" s="282"/>
      <c r="J872" s="283">
        <f>ROUND(I872*H872,2)</f>
        <v>0</v>
      </c>
      <c r="K872" s="279" t="s">
        <v>148</v>
      </c>
      <c r="L872" s="284"/>
      <c r="M872" s="285" t="s">
        <v>19</v>
      </c>
      <c r="N872" s="286" t="s">
        <v>40</v>
      </c>
      <c r="O872" s="87"/>
      <c r="P872" s="224">
        <f>O872*H872</f>
        <v>0</v>
      </c>
      <c r="Q872" s="224">
        <v>0.00025000000000000001</v>
      </c>
      <c r="R872" s="224">
        <f>Q872*H872</f>
        <v>0.00031250000000000001</v>
      </c>
      <c r="S872" s="224">
        <v>0</v>
      </c>
      <c r="T872" s="225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26" t="s">
        <v>349</v>
      </c>
      <c r="AT872" s="226" t="s">
        <v>275</v>
      </c>
      <c r="AU872" s="226" t="s">
        <v>79</v>
      </c>
      <c r="AY872" s="20" t="s">
        <v>142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20" t="s">
        <v>77</v>
      </c>
      <c r="BK872" s="227">
        <f>ROUND(I872*H872,2)</f>
        <v>0</v>
      </c>
      <c r="BL872" s="20" t="s">
        <v>248</v>
      </c>
      <c r="BM872" s="226" t="s">
        <v>6606</v>
      </c>
    </row>
    <row r="873" s="2" customFormat="1" ht="24.15" customHeight="1">
      <c r="A873" s="41"/>
      <c r="B873" s="42"/>
      <c r="C873" s="215" t="s">
        <v>3356</v>
      </c>
      <c r="D873" s="215" t="s">
        <v>144</v>
      </c>
      <c r="E873" s="216" t="s">
        <v>3714</v>
      </c>
      <c r="F873" s="217" t="s">
        <v>3715</v>
      </c>
      <c r="G873" s="218" t="s">
        <v>166</v>
      </c>
      <c r="H873" s="219">
        <v>35</v>
      </c>
      <c r="I873" s="220"/>
      <c r="J873" s="221">
        <f>ROUND(I873*H873,2)</f>
        <v>0</v>
      </c>
      <c r="K873" s="217" t="s">
        <v>148</v>
      </c>
      <c r="L873" s="47"/>
      <c r="M873" s="222" t="s">
        <v>19</v>
      </c>
      <c r="N873" s="223" t="s">
        <v>40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248</v>
      </c>
      <c r="AT873" s="226" t="s">
        <v>144</v>
      </c>
      <c r="AU873" s="226" t="s">
        <v>79</v>
      </c>
      <c r="AY873" s="20" t="s">
        <v>142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77</v>
      </c>
      <c r="BK873" s="227">
        <f>ROUND(I873*H873,2)</f>
        <v>0</v>
      </c>
      <c r="BL873" s="20" t="s">
        <v>248</v>
      </c>
      <c r="BM873" s="226" t="s">
        <v>6607</v>
      </c>
    </row>
    <row r="874" s="2" customFormat="1">
      <c r="A874" s="41"/>
      <c r="B874" s="42"/>
      <c r="C874" s="43"/>
      <c r="D874" s="228" t="s">
        <v>151</v>
      </c>
      <c r="E874" s="43"/>
      <c r="F874" s="229" t="s">
        <v>3717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151</v>
      </c>
      <c r="AU874" s="20" t="s">
        <v>79</v>
      </c>
    </row>
    <row r="875" s="2" customFormat="1" ht="16.5" customHeight="1">
      <c r="A875" s="41"/>
      <c r="B875" s="42"/>
      <c r="C875" s="277" t="s">
        <v>3361</v>
      </c>
      <c r="D875" s="277" t="s">
        <v>275</v>
      </c>
      <c r="E875" s="278" t="s">
        <v>3735</v>
      </c>
      <c r="F875" s="279" t="s">
        <v>3736</v>
      </c>
      <c r="G875" s="280" t="s">
        <v>771</v>
      </c>
      <c r="H875" s="281">
        <v>3</v>
      </c>
      <c r="I875" s="282"/>
      <c r="J875" s="283">
        <f>ROUND(I875*H875,2)</f>
        <v>0</v>
      </c>
      <c r="K875" s="279" t="s">
        <v>19</v>
      </c>
      <c r="L875" s="284"/>
      <c r="M875" s="285" t="s">
        <v>19</v>
      </c>
      <c r="N875" s="286" t="s">
        <v>40</v>
      </c>
      <c r="O875" s="87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349</v>
      </c>
      <c r="AT875" s="226" t="s">
        <v>275</v>
      </c>
      <c r="AU875" s="226" t="s">
        <v>79</v>
      </c>
      <c r="AY875" s="20" t="s">
        <v>142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77</v>
      </c>
      <c r="BK875" s="227">
        <f>ROUND(I875*H875,2)</f>
        <v>0</v>
      </c>
      <c r="BL875" s="20" t="s">
        <v>248</v>
      </c>
      <c r="BM875" s="226" t="s">
        <v>6608</v>
      </c>
    </row>
    <row r="876" s="2" customFormat="1" ht="16.5" customHeight="1">
      <c r="A876" s="41"/>
      <c r="B876" s="42"/>
      <c r="C876" s="277" t="s">
        <v>3365</v>
      </c>
      <c r="D876" s="277" t="s">
        <v>275</v>
      </c>
      <c r="E876" s="278" t="s">
        <v>6609</v>
      </c>
      <c r="F876" s="279" t="s">
        <v>6610</v>
      </c>
      <c r="G876" s="280" t="s">
        <v>771</v>
      </c>
      <c r="H876" s="281">
        <v>4</v>
      </c>
      <c r="I876" s="282"/>
      <c r="J876" s="283">
        <f>ROUND(I876*H876,2)</f>
        <v>0</v>
      </c>
      <c r="K876" s="279" t="s">
        <v>19</v>
      </c>
      <c r="L876" s="284"/>
      <c r="M876" s="285" t="s">
        <v>19</v>
      </c>
      <c r="N876" s="286" t="s">
        <v>40</v>
      </c>
      <c r="O876" s="87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6" t="s">
        <v>349</v>
      </c>
      <c r="AT876" s="226" t="s">
        <v>275</v>
      </c>
      <c r="AU876" s="226" t="s">
        <v>79</v>
      </c>
      <c r="AY876" s="20" t="s">
        <v>142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20" t="s">
        <v>77</v>
      </c>
      <c r="BK876" s="227">
        <f>ROUND(I876*H876,2)</f>
        <v>0</v>
      </c>
      <c r="BL876" s="20" t="s">
        <v>248</v>
      </c>
      <c r="BM876" s="226" t="s">
        <v>6611</v>
      </c>
    </row>
    <row r="877" s="2" customFormat="1" ht="16.5" customHeight="1">
      <c r="A877" s="41"/>
      <c r="B877" s="42"/>
      <c r="C877" s="277" t="s">
        <v>3372</v>
      </c>
      <c r="D877" s="277" t="s">
        <v>275</v>
      </c>
      <c r="E877" s="278" t="s">
        <v>3760</v>
      </c>
      <c r="F877" s="279" t="s">
        <v>3761</v>
      </c>
      <c r="G877" s="280" t="s">
        <v>771</v>
      </c>
      <c r="H877" s="281">
        <v>22</v>
      </c>
      <c r="I877" s="282"/>
      <c r="J877" s="283">
        <f>ROUND(I877*H877,2)</f>
        <v>0</v>
      </c>
      <c r="K877" s="279" t="s">
        <v>19</v>
      </c>
      <c r="L877" s="284"/>
      <c r="M877" s="285" t="s">
        <v>19</v>
      </c>
      <c r="N877" s="286" t="s">
        <v>40</v>
      </c>
      <c r="O877" s="87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349</v>
      </c>
      <c r="AT877" s="226" t="s">
        <v>275</v>
      </c>
      <c r="AU877" s="226" t="s">
        <v>79</v>
      </c>
      <c r="AY877" s="20" t="s">
        <v>142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248</v>
      </c>
      <c r="BM877" s="226" t="s">
        <v>6612</v>
      </c>
    </row>
    <row r="878" s="2" customFormat="1" ht="16.5" customHeight="1">
      <c r="A878" s="41"/>
      <c r="B878" s="42"/>
      <c r="C878" s="277" t="s">
        <v>3376</v>
      </c>
      <c r="D878" s="277" t="s">
        <v>275</v>
      </c>
      <c r="E878" s="278" t="s">
        <v>3772</v>
      </c>
      <c r="F878" s="279" t="s">
        <v>3773</v>
      </c>
      <c r="G878" s="280" t="s">
        <v>771</v>
      </c>
      <c r="H878" s="281">
        <v>2</v>
      </c>
      <c r="I878" s="282"/>
      <c r="J878" s="283">
        <f>ROUND(I878*H878,2)</f>
        <v>0</v>
      </c>
      <c r="K878" s="279" t="s">
        <v>19</v>
      </c>
      <c r="L878" s="284"/>
      <c r="M878" s="285" t="s">
        <v>19</v>
      </c>
      <c r="N878" s="286" t="s">
        <v>40</v>
      </c>
      <c r="O878" s="87"/>
      <c r="P878" s="224">
        <f>O878*H878</f>
        <v>0</v>
      </c>
      <c r="Q878" s="224">
        <v>0</v>
      </c>
      <c r="R878" s="224">
        <f>Q878*H878</f>
        <v>0</v>
      </c>
      <c r="S878" s="224">
        <v>0</v>
      </c>
      <c r="T878" s="225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26" t="s">
        <v>349</v>
      </c>
      <c r="AT878" s="226" t="s">
        <v>275</v>
      </c>
      <c r="AU878" s="226" t="s">
        <v>79</v>
      </c>
      <c r="AY878" s="20" t="s">
        <v>142</v>
      </c>
      <c r="BE878" s="227">
        <f>IF(N878="základní",J878,0)</f>
        <v>0</v>
      </c>
      <c r="BF878" s="227">
        <f>IF(N878="snížená",J878,0)</f>
        <v>0</v>
      </c>
      <c r="BG878" s="227">
        <f>IF(N878="zákl. přenesená",J878,0)</f>
        <v>0</v>
      </c>
      <c r="BH878" s="227">
        <f>IF(N878="sníž. přenesená",J878,0)</f>
        <v>0</v>
      </c>
      <c r="BI878" s="227">
        <f>IF(N878="nulová",J878,0)</f>
        <v>0</v>
      </c>
      <c r="BJ878" s="20" t="s">
        <v>77</v>
      </c>
      <c r="BK878" s="227">
        <f>ROUND(I878*H878,2)</f>
        <v>0</v>
      </c>
      <c r="BL878" s="20" t="s">
        <v>248</v>
      </c>
      <c r="BM878" s="226" t="s">
        <v>6613</v>
      </c>
    </row>
    <row r="879" s="2" customFormat="1" ht="16.5" customHeight="1">
      <c r="A879" s="41"/>
      <c r="B879" s="42"/>
      <c r="C879" s="277" t="s">
        <v>3380</v>
      </c>
      <c r="D879" s="277" t="s">
        <v>275</v>
      </c>
      <c r="E879" s="278" t="s">
        <v>3780</v>
      </c>
      <c r="F879" s="279" t="s">
        <v>3781</v>
      </c>
      <c r="G879" s="280" t="s">
        <v>771</v>
      </c>
      <c r="H879" s="281">
        <v>1</v>
      </c>
      <c r="I879" s="282"/>
      <c r="J879" s="283">
        <f>ROUND(I879*H879,2)</f>
        <v>0</v>
      </c>
      <c r="K879" s="279" t="s">
        <v>19</v>
      </c>
      <c r="L879" s="284"/>
      <c r="M879" s="285" t="s">
        <v>19</v>
      </c>
      <c r="N879" s="286" t="s">
        <v>40</v>
      </c>
      <c r="O879" s="87"/>
      <c r="P879" s="224">
        <f>O879*H879</f>
        <v>0</v>
      </c>
      <c r="Q879" s="224">
        <v>0</v>
      </c>
      <c r="R879" s="224">
        <f>Q879*H879</f>
        <v>0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349</v>
      </c>
      <c r="AT879" s="226" t="s">
        <v>275</v>
      </c>
      <c r="AU879" s="226" t="s">
        <v>79</v>
      </c>
      <c r="AY879" s="20" t="s">
        <v>142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77</v>
      </c>
      <c r="BK879" s="227">
        <f>ROUND(I879*H879,2)</f>
        <v>0</v>
      </c>
      <c r="BL879" s="20" t="s">
        <v>248</v>
      </c>
      <c r="BM879" s="226" t="s">
        <v>6614</v>
      </c>
    </row>
    <row r="880" s="2" customFormat="1" ht="16.5" customHeight="1">
      <c r="A880" s="41"/>
      <c r="B880" s="42"/>
      <c r="C880" s="277" t="s">
        <v>3384</v>
      </c>
      <c r="D880" s="277" t="s">
        <v>275</v>
      </c>
      <c r="E880" s="278" t="s">
        <v>3784</v>
      </c>
      <c r="F880" s="279" t="s">
        <v>3785</v>
      </c>
      <c r="G880" s="280" t="s">
        <v>771</v>
      </c>
      <c r="H880" s="281">
        <v>1</v>
      </c>
      <c r="I880" s="282"/>
      <c r="J880" s="283">
        <f>ROUND(I880*H880,2)</f>
        <v>0</v>
      </c>
      <c r="K880" s="279" t="s">
        <v>19</v>
      </c>
      <c r="L880" s="284"/>
      <c r="M880" s="285" t="s">
        <v>19</v>
      </c>
      <c r="N880" s="286" t="s">
        <v>40</v>
      </c>
      <c r="O880" s="87"/>
      <c r="P880" s="224">
        <f>O880*H880</f>
        <v>0</v>
      </c>
      <c r="Q880" s="224">
        <v>0</v>
      </c>
      <c r="R880" s="224">
        <f>Q880*H880</f>
        <v>0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349</v>
      </c>
      <c r="AT880" s="226" t="s">
        <v>275</v>
      </c>
      <c r="AU880" s="226" t="s">
        <v>79</v>
      </c>
      <c r="AY880" s="20" t="s">
        <v>142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248</v>
      </c>
      <c r="BM880" s="226" t="s">
        <v>6615</v>
      </c>
    </row>
    <row r="881" s="2" customFormat="1" ht="16.5" customHeight="1">
      <c r="A881" s="41"/>
      <c r="B881" s="42"/>
      <c r="C881" s="277" t="s">
        <v>3389</v>
      </c>
      <c r="D881" s="277" t="s">
        <v>275</v>
      </c>
      <c r="E881" s="278" t="s">
        <v>3788</v>
      </c>
      <c r="F881" s="279" t="s">
        <v>3789</v>
      </c>
      <c r="G881" s="280" t="s">
        <v>771</v>
      </c>
      <c r="H881" s="281">
        <v>2</v>
      </c>
      <c r="I881" s="282"/>
      <c r="J881" s="283">
        <f>ROUND(I881*H881,2)</f>
        <v>0</v>
      </c>
      <c r="K881" s="279" t="s">
        <v>19</v>
      </c>
      <c r="L881" s="284"/>
      <c r="M881" s="285" t="s">
        <v>19</v>
      </c>
      <c r="N881" s="286" t="s">
        <v>40</v>
      </c>
      <c r="O881" s="87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349</v>
      </c>
      <c r="AT881" s="226" t="s">
        <v>275</v>
      </c>
      <c r="AU881" s="226" t="s">
        <v>79</v>
      </c>
      <c r="AY881" s="20" t="s">
        <v>142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77</v>
      </c>
      <c r="BK881" s="227">
        <f>ROUND(I881*H881,2)</f>
        <v>0</v>
      </c>
      <c r="BL881" s="20" t="s">
        <v>248</v>
      </c>
      <c r="BM881" s="226" t="s">
        <v>6616</v>
      </c>
    </row>
    <row r="882" s="2" customFormat="1">
      <c r="A882" s="41"/>
      <c r="B882" s="42"/>
      <c r="C882" s="43"/>
      <c r="D882" s="235" t="s">
        <v>3370</v>
      </c>
      <c r="E882" s="43"/>
      <c r="F882" s="295" t="s">
        <v>6617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3370</v>
      </c>
      <c r="AU882" s="20" t="s">
        <v>79</v>
      </c>
    </row>
    <row r="883" s="2" customFormat="1" ht="24.15" customHeight="1">
      <c r="A883" s="41"/>
      <c r="B883" s="42"/>
      <c r="C883" s="215" t="s">
        <v>3393</v>
      </c>
      <c r="D883" s="215" t="s">
        <v>144</v>
      </c>
      <c r="E883" s="216" t="s">
        <v>6618</v>
      </c>
      <c r="F883" s="217" t="s">
        <v>6619</v>
      </c>
      <c r="G883" s="218" t="s">
        <v>166</v>
      </c>
      <c r="H883" s="219">
        <v>1</v>
      </c>
      <c r="I883" s="220"/>
      <c r="J883" s="221">
        <f>ROUND(I883*H883,2)</f>
        <v>0</v>
      </c>
      <c r="K883" s="217" t="s">
        <v>148</v>
      </c>
      <c r="L883" s="47"/>
      <c r="M883" s="222" t="s">
        <v>19</v>
      </c>
      <c r="N883" s="223" t="s">
        <v>40</v>
      </c>
      <c r="O883" s="87"/>
      <c r="P883" s="224">
        <f>O883*H883</f>
        <v>0</v>
      </c>
      <c r="Q883" s="224">
        <v>0</v>
      </c>
      <c r="R883" s="224">
        <f>Q883*H883</f>
        <v>0</v>
      </c>
      <c r="S883" s="224">
        <v>0</v>
      </c>
      <c r="T883" s="225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6" t="s">
        <v>248</v>
      </c>
      <c r="AT883" s="226" t="s">
        <v>144</v>
      </c>
      <c r="AU883" s="226" t="s">
        <v>79</v>
      </c>
      <c r="AY883" s="20" t="s">
        <v>142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20" t="s">
        <v>77</v>
      </c>
      <c r="BK883" s="227">
        <f>ROUND(I883*H883,2)</f>
        <v>0</v>
      </c>
      <c r="BL883" s="20" t="s">
        <v>248</v>
      </c>
      <c r="BM883" s="226" t="s">
        <v>6620</v>
      </c>
    </row>
    <row r="884" s="2" customFormat="1">
      <c r="A884" s="41"/>
      <c r="B884" s="42"/>
      <c r="C884" s="43"/>
      <c r="D884" s="228" t="s">
        <v>151</v>
      </c>
      <c r="E884" s="43"/>
      <c r="F884" s="229" t="s">
        <v>6621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151</v>
      </c>
      <c r="AU884" s="20" t="s">
        <v>79</v>
      </c>
    </row>
    <row r="885" s="2" customFormat="1" ht="21.75" customHeight="1">
      <c r="A885" s="41"/>
      <c r="B885" s="42"/>
      <c r="C885" s="215" t="s">
        <v>3398</v>
      </c>
      <c r="D885" s="215" t="s">
        <v>144</v>
      </c>
      <c r="E885" s="216" t="s">
        <v>3932</v>
      </c>
      <c r="F885" s="217" t="s">
        <v>3933</v>
      </c>
      <c r="G885" s="218" t="s">
        <v>166</v>
      </c>
      <c r="H885" s="219">
        <v>1</v>
      </c>
      <c r="I885" s="220"/>
      <c r="J885" s="221">
        <f>ROUND(I885*H885,2)</f>
        <v>0</v>
      </c>
      <c r="K885" s="217" t="s">
        <v>148</v>
      </c>
      <c r="L885" s="47"/>
      <c r="M885" s="222" t="s">
        <v>19</v>
      </c>
      <c r="N885" s="223" t="s">
        <v>40</v>
      </c>
      <c r="O885" s="87"/>
      <c r="P885" s="224">
        <f>O885*H885</f>
        <v>0</v>
      </c>
      <c r="Q885" s="224">
        <v>0</v>
      </c>
      <c r="R885" s="224">
        <f>Q885*H885</f>
        <v>0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248</v>
      </c>
      <c r="AT885" s="226" t="s">
        <v>144</v>
      </c>
      <c r="AU885" s="226" t="s">
        <v>79</v>
      </c>
      <c r="AY885" s="20" t="s">
        <v>142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77</v>
      </c>
      <c r="BK885" s="227">
        <f>ROUND(I885*H885,2)</f>
        <v>0</v>
      </c>
      <c r="BL885" s="20" t="s">
        <v>248</v>
      </c>
      <c r="BM885" s="226" t="s">
        <v>6622</v>
      </c>
    </row>
    <row r="886" s="2" customFormat="1">
      <c r="A886" s="41"/>
      <c r="B886" s="42"/>
      <c r="C886" s="43"/>
      <c r="D886" s="228" t="s">
        <v>151</v>
      </c>
      <c r="E886" s="43"/>
      <c r="F886" s="229" t="s">
        <v>3935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151</v>
      </c>
      <c r="AU886" s="20" t="s">
        <v>79</v>
      </c>
    </row>
    <row r="887" s="2" customFormat="1" ht="16.5" customHeight="1">
      <c r="A887" s="41"/>
      <c r="B887" s="42"/>
      <c r="C887" s="215" t="s">
        <v>3402</v>
      </c>
      <c r="D887" s="215" t="s">
        <v>144</v>
      </c>
      <c r="E887" s="216" t="s">
        <v>3942</v>
      </c>
      <c r="F887" s="217" t="s">
        <v>3943</v>
      </c>
      <c r="G887" s="218" t="s">
        <v>655</v>
      </c>
      <c r="H887" s="219">
        <v>1</v>
      </c>
      <c r="I887" s="220"/>
      <c r="J887" s="221">
        <f>ROUND(I887*H887,2)</f>
        <v>0</v>
      </c>
      <c r="K887" s="217" t="s">
        <v>148</v>
      </c>
      <c r="L887" s="47"/>
      <c r="M887" s="222" t="s">
        <v>19</v>
      </c>
      <c r="N887" s="223" t="s">
        <v>40</v>
      </c>
      <c r="O887" s="87"/>
      <c r="P887" s="224">
        <f>O887*H887</f>
        <v>0</v>
      </c>
      <c r="Q887" s="224">
        <v>0</v>
      </c>
      <c r="R887" s="224">
        <f>Q887*H887</f>
        <v>0</v>
      </c>
      <c r="S887" s="224">
        <v>0</v>
      </c>
      <c r="T887" s="225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6" t="s">
        <v>248</v>
      </c>
      <c r="AT887" s="226" t="s">
        <v>144</v>
      </c>
      <c r="AU887" s="226" t="s">
        <v>79</v>
      </c>
      <c r="AY887" s="20" t="s">
        <v>142</v>
      </c>
      <c r="BE887" s="227">
        <f>IF(N887="základní",J887,0)</f>
        <v>0</v>
      </c>
      <c r="BF887" s="227">
        <f>IF(N887="snížená",J887,0)</f>
        <v>0</v>
      </c>
      <c r="BG887" s="227">
        <f>IF(N887="zákl. přenesená",J887,0)</f>
        <v>0</v>
      </c>
      <c r="BH887" s="227">
        <f>IF(N887="sníž. přenesená",J887,0)</f>
        <v>0</v>
      </c>
      <c r="BI887" s="227">
        <f>IF(N887="nulová",J887,0)</f>
        <v>0</v>
      </c>
      <c r="BJ887" s="20" t="s">
        <v>77</v>
      </c>
      <c r="BK887" s="227">
        <f>ROUND(I887*H887,2)</f>
        <v>0</v>
      </c>
      <c r="BL887" s="20" t="s">
        <v>248</v>
      </c>
      <c r="BM887" s="226" t="s">
        <v>6623</v>
      </c>
    </row>
    <row r="888" s="2" customFormat="1">
      <c r="A888" s="41"/>
      <c r="B888" s="42"/>
      <c r="C888" s="43"/>
      <c r="D888" s="228" t="s">
        <v>151</v>
      </c>
      <c r="E888" s="43"/>
      <c r="F888" s="229" t="s">
        <v>3945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151</v>
      </c>
      <c r="AU888" s="20" t="s">
        <v>79</v>
      </c>
    </row>
    <row r="889" s="2" customFormat="1" ht="21.75" customHeight="1">
      <c r="A889" s="41"/>
      <c r="B889" s="42"/>
      <c r="C889" s="215" t="s">
        <v>3407</v>
      </c>
      <c r="D889" s="215" t="s">
        <v>144</v>
      </c>
      <c r="E889" s="216" t="s">
        <v>3956</v>
      </c>
      <c r="F889" s="217" t="s">
        <v>3957</v>
      </c>
      <c r="G889" s="218" t="s">
        <v>176</v>
      </c>
      <c r="H889" s="219">
        <v>9</v>
      </c>
      <c r="I889" s="220"/>
      <c r="J889" s="221">
        <f>ROUND(I889*H889,2)</f>
        <v>0</v>
      </c>
      <c r="K889" s="217" t="s">
        <v>148</v>
      </c>
      <c r="L889" s="47"/>
      <c r="M889" s="222" t="s">
        <v>19</v>
      </c>
      <c r="N889" s="223" t="s">
        <v>40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248</v>
      </c>
      <c r="AT889" s="226" t="s">
        <v>144</v>
      </c>
      <c r="AU889" s="226" t="s">
        <v>79</v>
      </c>
      <c r="AY889" s="20" t="s">
        <v>142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77</v>
      </c>
      <c r="BK889" s="227">
        <f>ROUND(I889*H889,2)</f>
        <v>0</v>
      </c>
      <c r="BL889" s="20" t="s">
        <v>248</v>
      </c>
      <c r="BM889" s="226" t="s">
        <v>6624</v>
      </c>
    </row>
    <row r="890" s="2" customFormat="1">
      <c r="A890" s="41"/>
      <c r="B890" s="42"/>
      <c r="C890" s="43"/>
      <c r="D890" s="228" t="s">
        <v>151</v>
      </c>
      <c r="E890" s="43"/>
      <c r="F890" s="229" t="s">
        <v>3959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151</v>
      </c>
      <c r="AU890" s="20" t="s">
        <v>79</v>
      </c>
    </row>
    <row r="891" s="2" customFormat="1" ht="16.5" customHeight="1">
      <c r="A891" s="41"/>
      <c r="B891" s="42"/>
      <c r="C891" s="277" t="s">
        <v>3411</v>
      </c>
      <c r="D891" s="277" t="s">
        <v>275</v>
      </c>
      <c r="E891" s="278" t="s">
        <v>6625</v>
      </c>
      <c r="F891" s="279" t="s">
        <v>6626</v>
      </c>
      <c r="G891" s="280" t="s">
        <v>176</v>
      </c>
      <c r="H891" s="281">
        <v>9</v>
      </c>
      <c r="I891" s="282"/>
      <c r="J891" s="283">
        <f>ROUND(I891*H891,2)</f>
        <v>0</v>
      </c>
      <c r="K891" s="279" t="s">
        <v>19</v>
      </c>
      <c r="L891" s="284"/>
      <c r="M891" s="285" t="s">
        <v>19</v>
      </c>
      <c r="N891" s="286" t="s">
        <v>40</v>
      </c>
      <c r="O891" s="87"/>
      <c r="P891" s="224">
        <f>O891*H891</f>
        <v>0</v>
      </c>
      <c r="Q891" s="224">
        <v>0</v>
      </c>
      <c r="R891" s="224">
        <f>Q891*H891</f>
        <v>0</v>
      </c>
      <c r="S891" s="224">
        <v>0</v>
      </c>
      <c r="T891" s="225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26" t="s">
        <v>349</v>
      </c>
      <c r="AT891" s="226" t="s">
        <v>275</v>
      </c>
      <c r="AU891" s="226" t="s">
        <v>79</v>
      </c>
      <c r="AY891" s="20" t="s">
        <v>142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20" t="s">
        <v>77</v>
      </c>
      <c r="BK891" s="227">
        <f>ROUND(I891*H891,2)</f>
        <v>0</v>
      </c>
      <c r="BL891" s="20" t="s">
        <v>248</v>
      </c>
      <c r="BM891" s="226" t="s">
        <v>6627</v>
      </c>
    </row>
    <row r="892" s="2" customFormat="1" ht="16.5" customHeight="1">
      <c r="A892" s="41"/>
      <c r="B892" s="42"/>
      <c r="C892" s="215" t="s">
        <v>3415</v>
      </c>
      <c r="D892" s="215" t="s">
        <v>144</v>
      </c>
      <c r="E892" s="216" t="s">
        <v>3973</v>
      </c>
      <c r="F892" s="217" t="s">
        <v>3974</v>
      </c>
      <c r="G892" s="218" t="s">
        <v>166</v>
      </c>
      <c r="H892" s="219">
        <v>95</v>
      </c>
      <c r="I892" s="220"/>
      <c r="J892" s="221">
        <f>ROUND(I892*H892,2)</f>
        <v>0</v>
      </c>
      <c r="K892" s="217" t="s">
        <v>148</v>
      </c>
      <c r="L892" s="47"/>
      <c r="M892" s="222" t="s">
        <v>19</v>
      </c>
      <c r="N892" s="223" t="s">
        <v>40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</v>
      </c>
      <c r="T892" s="22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248</v>
      </c>
      <c r="AT892" s="226" t="s">
        <v>144</v>
      </c>
      <c r="AU892" s="226" t="s">
        <v>79</v>
      </c>
      <c r="AY892" s="20" t="s">
        <v>142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77</v>
      </c>
      <c r="BK892" s="227">
        <f>ROUND(I892*H892,2)</f>
        <v>0</v>
      </c>
      <c r="BL892" s="20" t="s">
        <v>248</v>
      </c>
      <c r="BM892" s="226" t="s">
        <v>6628</v>
      </c>
    </row>
    <row r="893" s="2" customFormat="1">
      <c r="A893" s="41"/>
      <c r="B893" s="42"/>
      <c r="C893" s="43"/>
      <c r="D893" s="228" t="s">
        <v>151</v>
      </c>
      <c r="E893" s="43"/>
      <c r="F893" s="229" t="s">
        <v>3976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151</v>
      </c>
      <c r="AU893" s="20" t="s">
        <v>79</v>
      </c>
    </row>
    <row r="894" s="2" customFormat="1" ht="16.5" customHeight="1">
      <c r="A894" s="41"/>
      <c r="B894" s="42"/>
      <c r="C894" s="277" t="s">
        <v>3420</v>
      </c>
      <c r="D894" s="277" t="s">
        <v>275</v>
      </c>
      <c r="E894" s="278" t="s">
        <v>3353</v>
      </c>
      <c r="F894" s="279" t="s">
        <v>3979</v>
      </c>
      <c r="G894" s="280" t="s">
        <v>166</v>
      </c>
      <c r="H894" s="281">
        <v>95</v>
      </c>
      <c r="I894" s="282"/>
      <c r="J894" s="283">
        <f>ROUND(I894*H894,2)</f>
        <v>0</v>
      </c>
      <c r="K894" s="279" t="s">
        <v>19</v>
      </c>
      <c r="L894" s="284"/>
      <c r="M894" s="285" t="s">
        <v>19</v>
      </c>
      <c r="N894" s="286" t="s">
        <v>40</v>
      </c>
      <c r="O894" s="87"/>
      <c r="P894" s="224">
        <f>O894*H894</f>
        <v>0</v>
      </c>
      <c r="Q894" s="224">
        <v>0</v>
      </c>
      <c r="R894" s="224">
        <f>Q894*H894</f>
        <v>0</v>
      </c>
      <c r="S894" s="224">
        <v>0</v>
      </c>
      <c r="T894" s="22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6" t="s">
        <v>349</v>
      </c>
      <c r="AT894" s="226" t="s">
        <v>275</v>
      </c>
      <c r="AU894" s="226" t="s">
        <v>79</v>
      </c>
      <c r="AY894" s="20" t="s">
        <v>142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0" t="s">
        <v>77</v>
      </c>
      <c r="BK894" s="227">
        <f>ROUND(I894*H894,2)</f>
        <v>0</v>
      </c>
      <c r="BL894" s="20" t="s">
        <v>248</v>
      </c>
      <c r="BM894" s="226" t="s">
        <v>6629</v>
      </c>
    </row>
    <row r="895" s="2" customFormat="1" ht="16.5" customHeight="1">
      <c r="A895" s="41"/>
      <c r="B895" s="42"/>
      <c r="C895" s="277" t="s">
        <v>3424</v>
      </c>
      <c r="D895" s="277" t="s">
        <v>275</v>
      </c>
      <c r="E895" s="278" t="s">
        <v>3399</v>
      </c>
      <c r="F895" s="279" t="s">
        <v>3400</v>
      </c>
      <c r="G895" s="280" t="s">
        <v>166</v>
      </c>
      <c r="H895" s="281">
        <v>72</v>
      </c>
      <c r="I895" s="282"/>
      <c r="J895" s="283">
        <f>ROUND(I895*H895,2)</f>
        <v>0</v>
      </c>
      <c r="K895" s="279" t="s">
        <v>148</v>
      </c>
      <c r="L895" s="284"/>
      <c r="M895" s="285" t="s">
        <v>19</v>
      </c>
      <c r="N895" s="286" t="s">
        <v>40</v>
      </c>
      <c r="O895" s="87"/>
      <c r="P895" s="224">
        <f>O895*H895</f>
        <v>0</v>
      </c>
      <c r="Q895" s="224">
        <v>5.0000000000000002E-05</v>
      </c>
      <c r="R895" s="224">
        <f>Q895*H895</f>
        <v>0.0036000000000000003</v>
      </c>
      <c r="S895" s="224">
        <v>0</v>
      </c>
      <c r="T895" s="225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349</v>
      </c>
      <c r="AT895" s="226" t="s">
        <v>275</v>
      </c>
      <c r="AU895" s="226" t="s">
        <v>79</v>
      </c>
      <c r="AY895" s="20" t="s">
        <v>142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77</v>
      </c>
      <c r="BK895" s="227">
        <f>ROUND(I895*H895,2)</f>
        <v>0</v>
      </c>
      <c r="BL895" s="20" t="s">
        <v>248</v>
      </c>
      <c r="BM895" s="226" t="s">
        <v>6630</v>
      </c>
    </row>
    <row r="896" s="2" customFormat="1" ht="24.15" customHeight="1">
      <c r="A896" s="41"/>
      <c r="B896" s="42"/>
      <c r="C896" s="215" t="s">
        <v>3429</v>
      </c>
      <c r="D896" s="215" t="s">
        <v>144</v>
      </c>
      <c r="E896" s="216" t="s">
        <v>3982</v>
      </c>
      <c r="F896" s="217" t="s">
        <v>3983</v>
      </c>
      <c r="G896" s="218" t="s">
        <v>166</v>
      </c>
      <c r="H896" s="219">
        <v>0.29999999999999999</v>
      </c>
      <c r="I896" s="220"/>
      <c r="J896" s="221">
        <f>ROUND(I896*H896,2)</f>
        <v>0</v>
      </c>
      <c r="K896" s="217" t="s">
        <v>148</v>
      </c>
      <c r="L896" s="47"/>
      <c r="M896" s="222" t="s">
        <v>19</v>
      </c>
      <c r="N896" s="223" t="s">
        <v>40</v>
      </c>
      <c r="O896" s="87"/>
      <c r="P896" s="224">
        <f>O896*H896</f>
        <v>0</v>
      </c>
      <c r="Q896" s="224">
        <v>0.01</v>
      </c>
      <c r="R896" s="224">
        <f>Q896*H896</f>
        <v>0.0030000000000000001</v>
      </c>
      <c r="S896" s="224">
        <v>0</v>
      </c>
      <c r="T896" s="22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248</v>
      </c>
      <c r="AT896" s="226" t="s">
        <v>144</v>
      </c>
      <c r="AU896" s="226" t="s">
        <v>79</v>
      </c>
      <c r="AY896" s="20" t="s">
        <v>142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77</v>
      </c>
      <c r="BK896" s="227">
        <f>ROUND(I896*H896,2)</f>
        <v>0</v>
      </c>
      <c r="BL896" s="20" t="s">
        <v>248</v>
      </c>
      <c r="BM896" s="226" t="s">
        <v>6631</v>
      </c>
    </row>
    <row r="897" s="2" customFormat="1">
      <c r="A897" s="41"/>
      <c r="B897" s="42"/>
      <c r="C897" s="43"/>
      <c r="D897" s="228" t="s">
        <v>151</v>
      </c>
      <c r="E897" s="43"/>
      <c r="F897" s="229" t="s">
        <v>3985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79</v>
      </c>
    </row>
    <row r="898" s="2" customFormat="1" ht="24.15" customHeight="1">
      <c r="A898" s="41"/>
      <c r="B898" s="42"/>
      <c r="C898" s="215" t="s">
        <v>3433</v>
      </c>
      <c r="D898" s="215" t="s">
        <v>144</v>
      </c>
      <c r="E898" s="216" t="s">
        <v>4009</v>
      </c>
      <c r="F898" s="217" t="s">
        <v>4010</v>
      </c>
      <c r="G898" s="218" t="s">
        <v>3326</v>
      </c>
      <c r="H898" s="294"/>
      <c r="I898" s="220"/>
      <c r="J898" s="221">
        <f>ROUND(I898*H898,2)</f>
        <v>0</v>
      </c>
      <c r="K898" s="217" t="s">
        <v>148</v>
      </c>
      <c r="L898" s="47"/>
      <c r="M898" s="222" t="s">
        <v>19</v>
      </c>
      <c r="N898" s="223" t="s">
        <v>40</v>
      </c>
      <c r="O898" s="87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6" t="s">
        <v>248</v>
      </c>
      <c r="AT898" s="226" t="s">
        <v>144</v>
      </c>
      <c r="AU898" s="226" t="s">
        <v>79</v>
      </c>
      <c r="AY898" s="20" t="s">
        <v>142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20" t="s">
        <v>77</v>
      </c>
      <c r="BK898" s="227">
        <f>ROUND(I898*H898,2)</f>
        <v>0</v>
      </c>
      <c r="BL898" s="20" t="s">
        <v>248</v>
      </c>
      <c r="BM898" s="226" t="s">
        <v>6632</v>
      </c>
    </row>
    <row r="899" s="2" customFormat="1">
      <c r="A899" s="41"/>
      <c r="B899" s="42"/>
      <c r="C899" s="43"/>
      <c r="D899" s="228" t="s">
        <v>151</v>
      </c>
      <c r="E899" s="43"/>
      <c r="F899" s="229" t="s">
        <v>4012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151</v>
      </c>
      <c r="AU899" s="20" t="s">
        <v>79</v>
      </c>
    </row>
    <row r="900" s="2" customFormat="1" ht="16.5" customHeight="1">
      <c r="A900" s="41"/>
      <c r="B900" s="42"/>
      <c r="C900" s="215" t="s">
        <v>3438</v>
      </c>
      <c r="D900" s="215" t="s">
        <v>144</v>
      </c>
      <c r="E900" s="216" t="s">
        <v>4020</v>
      </c>
      <c r="F900" s="217" t="s">
        <v>4021</v>
      </c>
      <c r="G900" s="218" t="s">
        <v>771</v>
      </c>
      <c r="H900" s="219">
        <v>1</v>
      </c>
      <c r="I900" s="220"/>
      <c r="J900" s="221">
        <f>ROUND(I900*H900,2)</f>
        <v>0</v>
      </c>
      <c r="K900" s="217" t="s">
        <v>19</v>
      </c>
      <c r="L900" s="47"/>
      <c r="M900" s="222" t="s">
        <v>19</v>
      </c>
      <c r="N900" s="223" t="s">
        <v>40</v>
      </c>
      <c r="O900" s="87"/>
      <c r="P900" s="224">
        <f>O900*H900</f>
        <v>0</v>
      </c>
      <c r="Q900" s="224">
        <v>0</v>
      </c>
      <c r="R900" s="224">
        <f>Q900*H900</f>
        <v>0</v>
      </c>
      <c r="S900" s="224">
        <v>0</v>
      </c>
      <c r="T900" s="225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6" t="s">
        <v>248</v>
      </c>
      <c r="AT900" s="226" t="s">
        <v>144</v>
      </c>
      <c r="AU900" s="226" t="s">
        <v>79</v>
      </c>
      <c r="AY900" s="20" t="s">
        <v>142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20" t="s">
        <v>77</v>
      </c>
      <c r="BK900" s="227">
        <f>ROUND(I900*H900,2)</f>
        <v>0</v>
      </c>
      <c r="BL900" s="20" t="s">
        <v>248</v>
      </c>
      <c r="BM900" s="226" t="s">
        <v>6633</v>
      </c>
    </row>
    <row r="901" s="2" customFormat="1" ht="16.5" customHeight="1">
      <c r="A901" s="41"/>
      <c r="B901" s="42"/>
      <c r="C901" s="277" t="s">
        <v>3442</v>
      </c>
      <c r="D901" s="277" t="s">
        <v>275</v>
      </c>
      <c r="E901" s="278" t="s">
        <v>4024</v>
      </c>
      <c r="F901" s="279" t="s">
        <v>4025</v>
      </c>
      <c r="G901" s="280" t="s">
        <v>771</v>
      </c>
      <c r="H901" s="281">
        <v>1</v>
      </c>
      <c r="I901" s="282"/>
      <c r="J901" s="283">
        <f>ROUND(I901*H901,2)</f>
        <v>0</v>
      </c>
      <c r="K901" s="279" t="s">
        <v>19</v>
      </c>
      <c r="L901" s="284"/>
      <c r="M901" s="285" t="s">
        <v>19</v>
      </c>
      <c r="N901" s="286" t="s">
        <v>40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349</v>
      </c>
      <c r="AT901" s="226" t="s">
        <v>275</v>
      </c>
      <c r="AU901" s="226" t="s">
        <v>79</v>
      </c>
      <c r="AY901" s="20" t="s">
        <v>142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77</v>
      </c>
      <c r="BK901" s="227">
        <f>ROUND(I901*H901,2)</f>
        <v>0</v>
      </c>
      <c r="BL901" s="20" t="s">
        <v>248</v>
      </c>
      <c r="BM901" s="226" t="s">
        <v>6634</v>
      </c>
    </row>
    <row r="902" s="2" customFormat="1" ht="16.5" customHeight="1">
      <c r="A902" s="41"/>
      <c r="B902" s="42"/>
      <c r="C902" s="215" t="s">
        <v>3446</v>
      </c>
      <c r="D902" s="215" t="s">
        <v>144</v>
      </c>
      <c r="E902" s="216" t="s">
        <v>4032</v>
      </c>
      <c r="F902" s="217" t="s">
        <v>4033</v>
      </c>
      <c r="G902" s="218" t="s">
        <v>771</v>
      </c>
      <c r="H902" s="219">
        <v>12</v>
      </c>
      <c r="I902" s="220"/>
      <c r="J902" s="221">
        <f>ROUND(I902*H902,2)</f>
        <v>0</v>
      </c>
      <c r="K902" s="217" t="s">
        <v>19</v>
      </c>
      <c r="L902" s="47"/>
      <c r="M902" s="222" t="s">
        <v>19</v>
      </c>
      <c r="N902" s="223" t="s">
        <v>40</v>
      </c>
      <c r="O902" s="87"/>
      <c r="P902" s="224">
        <f>O902*H902</f>
        <v>0</v>
      </c>
      <c r="Q902" s="224">
        <v>0</v>
      </c>
      <c r="R902" s="224">
        <f>Q902*H902</f>
        <v>0</v>
      </c>
      <c r="S902" s="224">
        <v>0</v>
      </c>
      <c r="T902" s="225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6" t="s">
        <v>248</v>
      </c>
      <c r="AT902" s="226" t="s">
        <v>144</v>
      </c>
      <c r="AU902" s="226" t="s">
        <v>79</v>
      </c>
      <c r="AY902" s="20" t="s">
        <v>142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20" t="s">
        <v>77</v>
      </c>
      <c r="BK902" s="227">
        <f>ROUND(I902*H902,2)</f>
        <v>0</v>
      </c>
      <c r="BL902" s="20" t="s">
        <v>248</v>
      </c>
      <c r="BM902" s="226" t="s">
        <v>6635</v>
      </c>
    </row>
    <row r="903" s="2" customFormat="1" ht="16.5" customHeight="1">
      <c r="A903" s="41"/>
      <c r="B903" s="42"/>
      <c r="C903" s="277" t="s">
        <v>3450</v>
      </c>
      <c r="D903" s="277" t="s">
        <v>275</v>
      </c>
      <c r="E903" s="278" t="s">
        <v>4036</v>
      </c>
      <c r="F903" s="279" t="s">
        <v>4037</v>
      </c>
      <c r="G903" s="280" t="s">
        <v>771</v>
      </c>
      <c r="H903" s="281">
        <v>12</v>
      </c>
      <c r="I903" s="282"/>
      <c r="J903" s="283">
        <f>ROUND(I903*H903,2)</f>
        <v>0</v>
      </c>
      <c r="K903" s="279" t="s">
        <v>19</v>
      </c>
      <c r="L903" s="284"/>
      <c r="M903" s="285" t="s">
        <v>19</v>
      </c>
      <c r="N903" s="286" t="s">
        <v>40</v>
      </c>
      <c r="O903" s="87"/>
      <c r="P903" s="224">
        <f>O903*H903</f>
        <v>0</v>
      </c>
      <c r="Q903" s="224">
        <v>0.0040000000000000001</v>
      </c>
      <c r="R903" s="224">
        <f>Q903*H903</f>
        <v>0.048000000000000001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349</v>
      </c>
      <c r="AT903" s="226" t="s">
        <v>275</v>
      </c>
      <c r="AU903" s="226" t="s">
        <v>79</v>
      </c>
      <c r="AY903" s="20" t="s">
        <v>142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248</v>
      </c>
      <c r="BM903" s="226" t="s">
        <v>6636</v>
      </c>
    </row>
    <row r="904" s="2" customFormat="1">
      <c r="A904" s="41"/>
      <c r="B904" s="42"/>
      <c r="C904" s="43"/>
      <c r="D904" s="235" t="s">
        <v>3370</v>
      </c>
      <c r="E904" s="43"/>
      <c r="F904" s="295" t="s">
        <v>4039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3370</v>
      </c>
      <c r="AU904" s="20" t="s">
        <v>79</v>
      </c>
    </row>
    <row r="905" s="12" customFormat="1" ht="20.88" customHeight="1">
      <c r="A905" s="12"/>
      <c r="B905" s="199"/>
      <c r="C905" s="200"/>
      <c r="D905" s="201" t="s">
        <v>68</v>
      </c>
      <c r="E905" s="213" t="s">
        <v>6061</v>
      </c>
      <c r="F905" s="213" t="s">
        <v>1282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SUM(P906:P913)</f>
        <v>0</v>
      </c>
      <c r="Q905" s="207"/>
      <c r="R905" s="208">
        <f>SUM(R906:R913)</f>
        <v>0</v>
      </c>
      <c r="S905" s="207"/>
      <c r="T905" s="209">
        <f>SUM(T906:T913)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149</v>
      </c>
      <c r="AT905" s="211" t="s">
        <v>68</v>
      </c>
      <c r="AU905" s="211" t="s">
        <v>79</v>
      </c>
      <c r="AY905" s="210" t="s">
        <v>142</v>
      </c>
      <c r="BK905" s="212">
        <f>SUM(BK906:BK913)</f>
        <v>0</v>
      </c>
    </row>
    <row r="906" s="2" customFormat="1" ht="16.5" customHeight="1">
      <c r="A906" s="41"/>
      <c r="B906" s="42"/>
      <c r="C906" s="215" t="s">
        <v>3454</v>
      </c>
      <c r="D906" s="215" t="s">
        <v>144</v>
      </c>
      <c r="E906" s="216" t="s">
        <v>6071</v>
      </c>
      <c r="F906" s="217" t="s">
        <v>6072</v>
      </c>
      <c r="G906" s="218" t="s">
        <v>1284</v>
      </c>
      <c r="H906" s="219">
        <v>1</v>
      </c>
      <c r="I906" s="220"/>
      <c r="J906" s="221">
        <f>ROUND(I906*H906,2)</f>
        <v>0</v>
      </c>
      <c r="K906" s="217" t="s">
        <v>19</v>
      </c>
      <c r="L906" s="47"/>
      <c r="M906" s="222" t="s">
        <v>19</v>
      </c>
      <c r="N906" s="223" t="s">
        <v>40</v>
      </c>
      <c r="O906" s="87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248</v>
      </c>
      <c r="AT906" s="226" t="s">
        <v>144</v>
      </c>
      <c r="AU906" s="226" t="s">
        <v>163</v>
      </c>
      <c r="AY906" s="20" t="s">
        <v>142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77</v>
      </c>
      <c r="BK906" s="227">
        <f>ROUND(I906*H906,2)</f>
        <v>0</v>
      </c>
      <c r="BL906" s="20" t="s">
        <v>248</v>
      </c>
      <c r="BM906" s="226" t="s">
        <v>6637</v>
      </c>
    </row>
    <row r="907" s="2" customFormat="1">
      <c r="A907" s="41"/>
      <c r="B907" s="42"/>
      <c r="C907" s="43"/>
      <c r="D907" s="235" t="s">
        <v>3370</v>
      </c>
      <c r="E907" s="43"/>
      <c r="F907" s="295" t="s">
        <v>6074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3370</v>
      </c>
      <c r="AU907" s="20" t="s">
        <v>163</v>
      </c>
    </row>
    <row r="908" s="2" customFormat="1" ht="16.5" customHeight="1">
      <c r="A908" s="41"/>
      <c r="B908" s="42"/>
      <c r="C908" s="215" t="s">
        <v>3459</v>
      </c>
      <c r="D908" s="215" t="s">
        <v>144</v>
      </c>
      <c r="E908" s="216" t="s">
        <v>6076</v>
      </c>
      <c r="F908" s="217" t="s">
        <v>6077</v>
      </c>
      <c r="G908" s="218" t="s">
        <v>4016</v>
      </c>
      <c r="H908" s="219">
        <v>6</v>
      </c>
      <c r="I908" s="220"/>
      <c r="J908" s="221">
        <f>ROUND(I908*H908,2)</f>
        <v>0</v>
      </c>
      <c r="K908" s="217" t="s">
        <v>19</v>
      </c>
      <c r="L908" s="47"/>
      <c r="M908" s="222" t="s">
        <v>19</v>
      </c>
      <c r="N908" s="223" t="s">
        <v>40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3989</v>
      </c>
      <c r="AT908" s="226" t="s">
        <v>144</v>
      </c>
      <c r="AU908" s="226" t="s">
        <v>163</v>
      </c>
      <c r="AY908" s="20" t="s">
        <v>142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77</v>
      </c>
      <c r="BK908" s="227">
        <f>ROUND(I908*H908,2)</f>
        <v>0</v>
      </c>
      <c r="BL908" s="20" t="s">
        <v>3989</v>
      </c>
      <c r="BM908" s="226" t="s">
        <v>6638</v>
      </c>
    </row>
    <row r="909" s="2" customFormat="1" ht="16.5" customHeight="1">
      <c r="A909" s="41"/>
      <c r="B909" s="42"/>
      <c r="C909" s="215" t="s">
        <v>3463</v>
      </c>
      <c r="D909" s="215" t="s">
        <v>144</v>
      </c>
      <c r="E909" s="216" t="s">
        <v>6080</v>
      </c>
      <c r="F909" s="217" t="s">
        <v>6081</v>
      </c>
      <c r="G909" s="218" t="s">
        <v>4016</v>
      </c>
      <c r="H909" s="219">
        <v>0.5</v>
      </c>
      <c r="I909" s="220"/>
      <c r="J909" s="221">
        <f>ROUND(I909*H909,2)</f>
        <v>0</v>
      </c>
      <c r="K909" s="217" t="s">
        <v>19</v>
      </c>
      <c r="L909" s="47"/>
      <c r="M909" s="222" t="s">
        <v>19</v>
      </c>
      <c r="N909" s="223" t="s">
        <v>40</v>
      </c>
      <c r="O909" s="87"/>
      <c r="P909" s="224">
        <f>O909*H909</f>
        <v>0</v>
      </c>
      <c r="Q909" s="224">
        <v>0</v>
      </c>
      <c r="R909" s="224">
        <f>Q909*H909</f>
        <v>0</v>
      </c>
      <c r="S909" s="224">
        <v>0</v>
      </c>
      <c r="T909" s="225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6" t="s">
        <v>3989</v>
      </c>
      <c r="AT909" s="226" t="s">
        <v>144</v>
      </c>
      <c r="AU909" s="226" t="s">
        <v>163</v>
      </c>
      <c r="AY909" s="20" t="s">
        <v>142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20" t="s">
        <v>77</v>
      </c>
      <c r="BK909" s="227">
        <f>ROUND(I909*H909,2)</f>
        <v>0</v>
      </c>
      <c r="BL909" s="20" t="s">
        <v>3989</v>
      </c>
      <c r="BM909" s="226" t="s">
        <v>6639</v>
      </c>
    </row>
    <row r="910" s="2" customFormat="1" ht="16.5" customHeight="1">
      <c r="A910" s="41"/>
      <c r="B910" s="42"/>
      <c r="C910" s="215" t="s">
        <v>3467</v>
      </c>
      <c r="D910" s="215" t="s">
        <v>144</v>
      </c>
      <c r="E910" s="216" t="s">
        <v>6084</v>
      </c>
      <c r="F910" s="217" t="s">
        <v>6085</v>
      </c>
      <c r="G910" s="218" t="s">
        <v>4016</v>
      </c>
      <c r="H910" s="219">
        <v>24</v>
      </c>
      <c r="I910" s="220"/>
      <c r="J910" s="221">
        <f>ROUND(I910*H910,2)</f>
        <v>0</v>
      </c>
      <c r="K910" s="217" t="s">
        <v>19</v>
      </c>
      <c r="L910" s="47"/>
      <c r="M910" s="222" t="s">
        <v>19</v>
      </c>
      <c r="N910" s="223" t="s">
        <v>40</v>
      </c>
      <c r="O910" s="87"/>
      <c r="P910" s="224">
        <f>O910*H910</f>
        <v>0</v>
      </c>
      <c r="Q910" s="224">
        <v>0</v>
      </c>
      <c r="R910" s="224">
        <f>Q910*H910</f>
        <v>0</v>
      </c>
      <c r="S910" s="224">
        <v>0</v>
      </c>
      <c r="T910" s="225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6" t="s">
        <v>3989</v>
      </c>
      <c r="AT910" s="226" t="s">
        <v>144</v>
      </c>
      <c r="AU910" s="226" t="s">
        <v>163</v>
      </c>
      <c r="AY910" s="20" t="s">
        <v>142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20" t="s">
        <v>77</v>
      </c>
      <c r="BK910" s="227">
        <f>ROUND(I910*H910,2)</f>
        <v>0</v>
      </c>
      <c r="BL910" s="20" t="s">
        <v>3989</v>
      </c>
      <c r="BM910" s="226" t="s">
        <v>6640</v>
      </c>
    </row>
    <row r="911" s="2" customFormat="1" ht="16.5" customHeight="1">
      <c r="A911" s="41"/>
      <c r="B911" s="42"/>
      <c r="C911" s="215" t="s">
        <v>3471</v>
      </c>
      <c r="D911" s="215" t="s">
        <v>144</v>
      </c>
      <c r="E911" s="216" t="s">
        <v>6088</v>
      </c>
      <c r="F911" s="217" t="s">
        <v>6089</v>
      </c>
      <c r="G911" s="218" t="s">
        <v>4016</v>
      </c>
      <c r="H911" s="219">
        <v>12</v>
      </c>
      <c r="I911" s="220"/>
      <c r="J911" s="221">
        <f>ROUND(I911*H911,2)</f>
        <v>0</v>
      </c>
      <c r="K911" s="217" t="s">
        <v>19</v>
      </c>
      <c r="L911" s="47"/>
      <c r="M911" s="222" t="s">
        <v>19</v>
      </c>
      <c r="N911" s="223" t="s">
        <v>40</v>
      </c>
      <c r="O911" s="87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3989</v>
      </c>
      <c r="AT911" s="226" t="s">
        <v>144</v>
      </c>
      <c r="AU911" s="226" t="s">
        <v>163</v>
      </c>
      <c r="AY911" s="20" t="s">
        <v>142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3989</v>
      </c>
      <c r="BM911" s="226" t="s">
        <v>6641</v>
      </c>
    </row>
    <row r="912" s="2" customFormat="1" ht="16.5" customHeight="1">
      <c r="A912" s="41"/>
      <c r="B912" s="42"/>
      <c r="C912" s="215" t="s">
        <v>3475</v>
      </c>
      <c r="D912" s="215" t="s">
        <v>144</v>
      </c>
      <c r="E912" s="216" t="s">
        <v>6092</v>
      </c>
      <c r="F912" s="217" t="s">
        <v>6093</v>
      </c>
      <c r="G912" s="218" t="s">
        <v>6094</v>
      </c>
      <c r="H912" s="219">
        <v>1</v>
      </c>
      <c r="I912" s="220"/>
      <c r="J912" s="221">
        <f>ROUND(I912*H912,2)</f>
        <v>0</v>
      </c>
      <c r="K912" s="217" t="s">
        <v>19</v>
      </c>
      <c r="L912" s="47"/>
      <c r="M912" s="222" t="s">
        <v>19</v>
      </c>
      <c r="N912" s="223" t="s">
        <v>40</v>
      </c>
      <c r="O912" s="87"/>
      <c r="P912" s="224">
        <f>O912*H912</f>
        <v>0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6" t="s">
        <v>149</v>
      </c>
      <c r="AT912" s="226" t="s">
        <v>144</v>
      </c>
      <c r="AU912" s="226" t="s">
        <v>163</v>
      </c>
      <c r="AY912" s="20" t="s">
        <v>142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20" t="s">
        <v>77</v>
      </c>
      <c r="BK912" s="227">
        <f>ROUND(I912*H912,2)</f>
        <v>0</v>
      </c>
      <c r="BL912" s="20" t="s">
        <v>149</v>
      </c>
      <c r="BM912" s="226" t="s">
        <v>6642</v>
      </c>
    </row>
    <row r="913" s="2" customFormat="1">
      <c r="A913" s="41"/>
      <c r="B913" s="42"/>
      <c r="C913" s="43"/>
      <c r="D913" s="235" t="s">
        <v>3370</v>
      </c>
      <c r="E913" s="43"/>
      <c r="F913" s="295" t="s">
        <v>6096</v>
      </c>
      <c r="G913" s="43"/>
      <c r="H913" s="43"/>
      <c r="I913" s="230"/>
      <c r="J913" s="43"/>
      <c r="K913" s="43"/>
      <c r="L913" s="47"/>
      <c r="M913" s="231"/>
      <c r="N913" s="232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3370</v>
      </c>
      <c r="AU913" s="20" t="s">
        <v>163</v>
      </c>
    </row>
    <row r="914" s="12" customFormat="1" ht="22.8" customHeight="1">
      <c r="A914" s="12"/>
      <c r="B914" s="199"/>
      <c r="C914" s="200"/>
      <c r="D914" s="201" t="s">
        <v>68</v>
      </c>
      <c r="E914" s="213" t="s">
        <v>1079</v>
      </c>
      <c r="F914" s="213" t="s">
        <v>1080</v>
      </c>
      <c r="G914" s="200"/>
      <c r="H914" s="200"/>
      <c r="I914" s="203"/>
      <c r="J914" s="214">
        <f>BK914</f>
        <v>0</v>
      </c>
      <c r="K914" s="200"/>
      <c r="L914" s="205"/>
      <c r="M914" s="206"/>
      <c r="N914" s="207"/>
      <c r="O914" s="207"/>
      <c r="P914" s="208">
        <f>SUM(P915:P1016)</f>
        <v>0</v>
      </c>
      <c r="Q914" s="207"/>
      <c r="R914" s="208">
        <f>SUM(R915:R1016)</f>
        <v>1.70303815</v>
      </c>
      <c r="S914" s="207"/>
      <c r="T914" s="209">
        <f>SUM(T915:T1016)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0" t="s">
        <v>79</v>
      </c>
      <c r="AT914" s="211" t="s">
        <v>68</v>
      </c>
      <c r="AU914" s="211" t="s">
        <v>77</v>
      </c>
      <c r="AY914" s="210" t="s">
        <v>142</v>
      </c>
      <c r="BK914" s="212">
        <f>SUM(BK915:BK1016)</f>
        <v>0</v>
      </c>
    </row>
    <row r="915" s="2" customFormat="1" ht="24.15" customHeight="1">
      <c r="A915" s="41"/>
      <c r="B915" s="42"/>
      <c r="C915" s="215" t="s">
        <v>3480</v>
      </c>
      <c r="D915" s="215" t="s">
        <v>144</v>
      </c>
      <c r="E915" s="216" t="s">
        <v>6643</v>
      </c>
      <c r="F915" s="217" t="s">
        <v>6644</v>
      </c>
      <c r="G915" s="218" t="s">
        <v>176</v>
      </c>
      <c r="H915" s="219">
        <v>94.079999999999998</v>
      </c>
      <c r="I915" s="220"/>
      <c r="J915" s="221">
        <f>ROUND(I915*H915,2)</f>
        <v>0</v>
      </c>
      <c r="K915" s="217" t="s">
        <v>148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248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248</v>
      </c>
      <c r="BM915" s="226" t="s">
        <v>6645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6646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13" customFormat="1">
      <c r="A917" s="13"/>
      <c r="B917" s="233"/>
      <c r="C917" s="234"/>
      <c r="D917" s="235" t="s">
        <v>153</v>
      </c>
      <c r="E917" s="236" t="s">
        <v>19</v>
      </c>
      <c r="F917" s="237" t="s">
        <v>6647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153</v>
      </c>
      <c r="AU917" s="243" t="s">
        <v>79</v>
      </c>
      <c r="AV917" s="13" t="s">
        <v>77</v>
      </c>
      <c r="AW917" s="13" t="s">
        <v>31</v>
      </c>
      <c r="AX917" s="13" t="s">
        <v>69</v>
      </c>
      <c r="AY917" s="243" t="s">
        <v>142</v>
      </c>
    </row>
    <row r="918" s="14" customFormat="1">
      <c r="A918" s="14"/>
      <c r="B918" s="244"/>
      <c r="C918" s="245"/>
      <c r="D918" s="235" t="s">
        <v>153</v>
      </c>
      <c r="E918" s="246" t="s">
        <v>19</v>
      </c>
      <c r="F918" s="247" t="s">
        <v>6648</v>
      </c>
      <c r="G918" s="245"/>
      <c r="H918" s="248">
        <v>26.16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153</v>
      </c>
      <c r="AU918" s="254" t="s">
        <v>79</v>
      </c>
      <c r="AV918" s="14" t="s">
        <v>79</v>
      </c>
      <c r="AW918" s="14" t="s">
        <v>31</v>
      </c>
      <c r="AX918" s="14" t="s">
        <v>69</v>
      </c>
      <c r="AY918" s="254" t="s">
        <v>142</v>
      </c>
    </row>
    <row r="919" s="14" customFormat="1">
      <c r="A919" s="14"/>
      <c r="B919" s="244"/>
      <c r="C919" s="245"/>
      <c r="D919" s="235" t="s">
        <v>153</v>
      </c>
      <c r="E919" s="246" t="s">
        <v>19</v>
      </c>
      <c r="F919" s="247" t="s">
        <v>6649</v>
      </c>
      <c r="G919" s="245"/>
      <c r="H919" s="248">
        <v>6.04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153</v>
      </c>
      <c r="AU919" s="254" t="s">
        <v>79</v>
      </c>
      <c r="AV919" s="14" t="s">
        <v>79</v>
      </c>
      <c r="AW919" s="14" t="s">
        <v>31</v>
      </c>
      <c r="AX919" s="14" t="s">
        <v>69</v>
      </c>
      <c r="AY919" s="254" t="s">
        <v>142</v>
      </c>
    </row>
    <row r="920" s="14" customFormat="1">
      <c r="A920" s="14"/>
      <c r="B920" s="244"/>
      <c r="C920" s="245"/>
      <c r="D920" s="235" t="s">
        <v>153</v>
      </c>
      <c r="E920" s="246" t="s">
        <v>19</v>
      </c>
      <c r="F920" s="247" t="s">
        <v>6650</v>
      </c>
      <c r="G920" s="245"/>
      <c r="H920" s="248">
        <v>8.1400000000000006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153</v>
      </c>
      <c r="AU920" s="254" t="s">
        <v>79</v>
      </c>
      <c r="AV920" s="14" t="s">
        <v>79</v>
      </c>
      <c r="AW920" s="14" t="s">
        <v>31</v>
      </c>
      <c r="AX920" s="14" t="s">
        <v>69</v>
      </c>
      <c r="AY920" s="254" t="s">
        <v>142</v>
      </c>
    </row>
    <row r="921" s="13" customFormat="1">
      <c r="A921" s="13"/>
      <c r="B921" s="233"/>
      <c r="C921" s="234"/>
      <c r="D921" s="235" t="s">
        <v>153</v>
      </c>
      <c r="E921" s="236" t="s">
        <v>19</v>
      </c>
      <c r="F921" s="237" t="s">
        <v>6651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153</v>
      </c>
      <c r="AU921" s="243" t="s">
        <v>79</v>
      </c>
      <c r="AV921" s="13" t="s">
        <v>77</v>
      </c>
      <c r="AW921" s="13" t="s">
        <v>31</v>
      </c>
      <c r="AX921" s="13" t="s">
        <v>69</v>
      </c>
      <c r="AY921" s="243" t="s">
        <v>142</v>
      </c>
    </row>
    <row r="922" s="14" customFormat="1">
      <c r="A922" s="14"/>
      <c r="B922" s="244"/>
      <c r="C922" s="245"/>
      <c r="D922" s="235" t="s">
        <v>153</v>
      </c>
      <c r="E922" s="246" t="s">
        <v>19</v>
      </c>
      <c r="F922" s="247" t="s">
        <v>6652</v>
      </c>
      <c r="G922" s="245"/>
      <c r="H922" s="248">
        <v>21.559999999999999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153</v>
      </c>
      <c r="AU922" s="254" t="s">
        <v>79</v>
      </c>
      <c r="AV922" s="14" t="s">
        <v>79</v>
      </c>
      <c r="AW922" s="14" t="s">
        <v>31</v>
      </c>
      <c r="AX922" s="14" t="s">
        <v>69</v>
      </c>
      <c r="AY922" s="254" t="s">
        <v>142</v>
      </c>
    </row>
    <row r="923" s="13" customFormat="1">
      <c r="A923" s="13"/>
      <c r="B923" s="233"/>
      <c r="C923" s="234"/>
      <c r="D923" s="235" t="s">
        <v>153</v>
      </c>
      <c r="E923" s="236" t="s">
        <v>19</v>
      </c>
      <c r="F923" s="237" t="s">
        <v>6653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153</v>
      </c>
      <c r="AU923" s="243" t="s">
        <v>79</v>
      </c>
      <c r="AV923" s="13" t="s">
        <v>77</v>
      </c>
      <c r="AW923" s="13" t="s">
        <v>31</v>
      </c>
      <c r="AX923" s="13" t="s">
        <v>69</v>
      </c>
      <c r="AY923" s="243" t="s">
        <v>142</v>
      </c>
    </row>
    <row r="924" s="14" customFormat="1">
      <c r="A924" s="14"/>
      <c r="B924" s="244"/>
      <c r="C924" s="245"/>
      <c r="D924" s="235" t="s">
        <v>153</v>
      </c>
      <c r="E924" s="246" t="s">
        <v>19</v>
      </c>
      <c r="F924" s="247" t="s">
        <v>6654</v>
      </c>
      <c r="G924" s="245"/>
      <c r="H924" s="248">
        <v>5.4199999999999999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153</v>
      </c>
      <c r="AU924" s="254" t="s">
        <v>79</v>
      </c>
      <c r="AV924" s="14" t="s">
        <v>79</v>
      </c>
      <c r="AW924" s="14" t="s">
        <v>31</v>
      </c>
      <c r="AX924" s="14" t="s">
        <v>69</v>
      </c>
      <c r="AY924" s="254" t="s">
        <v>142</v>
      </c>
    </row>
    <row r="925" s="14" customFormat="1">
      <c r="A925" s="14"/>
      <c r="B925" s="244"/>
      <c r="C925" s="245"/>
      <c r="D925" s="235" t="s">
        <v>153</v>
      </c>
      <c r="E925" s="246" t="s">
        <v>19</v>
      </c>
      <c r="F925" s="247" t="s">
        <v>6655</v>
      </c>
      <c r="G925" s="245"/>
      <c r="H925" s="248">
        <v>7.8799999999999999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153</v>
      </c>
      <c r="AU925" s="254" t="s">
        <v>79</v>
      </c>
      <c r="AV925" s="14" t="s">
        <v>79</v>
      </c>
      <c r="AW925" s="14" t="s">
        <v>31</v>
      </c>
      <c r="AX925" s="14" t="s">
        <v>69</v>
      </c>
      <c r="AY925" s="254" t="s">
        <v>142</v>
      </c>
    </row>
    <row r="926" s="14" customFormat="1">
      <c r="A926" s="14"/>
      <c r="B926" s="244"/>
      <c r="C926" s="245"/>
      <c r="D926" s="235" t="s">
        <v>153</v>
      </c>
      <c r="E926" s="246" t="s">
        <v>19</v>
      </c>
      <c r="F926" s="247" t="s">
        <v>6656</v>
      </c>
      <c r="G926" s="245"/>
      <c r="H926" s="248">
        <v>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153</v>
      </c>
      <c r="AU926" s="254" t="s">
        <v>79</v>
      </c>
      <c r="AV926" s="14" t="s">
        <v>79</v>
      </c>
      <c r="AW926" s="14" t="s">
        <v>31</v>
      </c>
      <c r="AX926" s="14" t="s">
        <v>69</v>
      </c>
      <c r="AY926" s="254" t="s">
        <v>142</v>
      </c>
    </row>
    <row r="927" s="13" customFormat="1">
      <c r="A927" s="13"/>
      <c r="B927" s="233"/>
      <c r="C927" s="234"/>
      <c r="D927" s="235" t="s">
        <v>153</v>
      </c>
      <c r="E927" s="236" t="s">
        <v>19</v>
      </c>
      <c r="F927" s="237" t="s">
        <v>6657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153</v>
      </c>
      <c r="AU927" s="243" t="s">
        <v>79</v>
      </c>
      <c r="AV927" s="13" t="s">
        <v>77</v>
      </c>
      <c r="AW927" s="13" t="s">
        <v>31</v>
      </c>
      <c r="AX927" s="13" t="s">
        <v>69</v>
      </c>
      <c r="AY927" s="243" t="s">
        <v>142</v>
      </c>
    </row>
    <row r="928" s="14" customFormat="1">
      <c r="A928" s="14"/>
      <c r="B928" s="244"/>
      <c r="C928" s="245"/>
      <c r="D928" s="235" t="s">
        <v>153</v>
      </c>
      <c r="E928" s="246" t="s">
        <v>19</v>
      </c>
      <c r="F928" s="247" t="s">
        <v>6658</v>
      </c>
      <c r="G928" s="245"/>
      <c r="H928" s="248">
        <v>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153</v>
      </c>
      <c r="AU928" s="254" t="s">
        <v>79</v>
      </c>
      <c r="AV928" s="14" t="s">
        <v>79</v>
      </c>
      <c r="AW928" s="14" t="s">
        <v>31</v>
      </c>
      <c r="AX928" s="14" t="s">
        <v>69</v>
      </c>
      <c r="AY928" s="254" t="s">
        <v>142</v>
      </c>
    </row>
    <row r="929" s="13" customFormat="1">
      <c r="A929" s="13"/>
      <c r="B929" s="233"/>
      <c r="C929" s="234"/>
      <c r="D929" s="235" t="s">
        <v>153</v>
      </c>
      <c r="E929" s="236" t="s">
        <v>19</v>
      </c>
      <c r="F929" s="237" t="s">
        <v>6659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153</v>
      </c>
      <c r="AU929" s="243" t="s">
        <v>79</v>
      </c>
      <c r="AV929" s="13" t="s">
        <v>77</v>
      </c>
      <c r="AW929" s="13" t="s">
        <v>31</v>
      </c>
      <c r="AX929" s="13" t="s">
        <v>69</v>
      </c>
      <c r="AY929" s="243" t="s">
        <v>142</v>
      </c>
    </row>
    <row r="930" s="14" customFormat="1">
      <c r="A930" s="14"/>
      <c r="B930" s="244"/>
      <c r="C930" s="245"/>
      <c r="D930" s="235" t="s">
        <v>153</v>
      </c>
      <c r="E930" s="246" t="s">
        <v>19</v>
      </c>
      <c r="F930" s="247" t="s">
        <v>6660</v>
      </c>
      <c r="G930" s="245"/>
      <c r="H930" s="248">
        <v>4.3399999999999999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153</v>
      </c>
      <c r="AU930" s="254" t="s">
        <v>79</v>
      </c>
      <c r="AV930" s="14" t="s">
        <v>79</v>
      </c>
      <c r="AW930" s="14" t="s">
        <v>31</v>
      </c>
      <c r="AX930" s="14" t="s">
        <v>69</v>
      </c>
      <c r="AY930" s="254" t="s">
        <v>142</v>
      </c>
    </row>
    <row r="931" s="14" customFormat="1">
      <c r="A931" s="14"/>
      <c r="B931" s="244"/>
      <c r="C931" s="245"/>
      <c r="D931" s="235" t="s">
        <v>153</v>
      </c>
      <c r="E931" s="246" t="s">
        <v>19</v>
      </c>
      <c r="F931" s="247" t="s">
        <v>6661</v>
      </c>
      <c r="G931" s="245"/>
      <c r="H931" s="248">
        <v>4.3799999999999999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153</v>
      </c>
      <c r="AU931" s="254" t="s">
        <v>79</v>
      </c>
      <c r="AV931" s="14" t="s">
        <v>79</v>
      </c>
      <c r="AW931" s="14" t="s">
        <v>31</v>
      </c>
      <c r="AX931" s="14" t="s">
        <v>69</v>
      </c>
      <c r="AY931" s="254" t="s">
        <v>142</v>
      </c>
    </row>
    <row r="932" s="14" customFormat="1">
      <c r="A932" s="14"/>
      <c r="B932" s="244"/>
      <c r="C932" s="245"/>
      <c r="D932" s="235" t="s">
        <v>153</v>
      </c>
      <c r="E932" s="246" t="s">
        <v>19</v>
      </c>
      <c r="F932" s="247" t="s">
        <v>6662</v>
      </c>
      <c r="G932" s="245"/>
      <c r="H932" s="248">
        <v>6.1600000000000001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153</v>
      </c>
      <c r="AU932" s="254" t="s">
        <v>79</v>
      </c>
      <c r="AV932" s="14" t="s">
        <v>79</v>
      </c>
      <c r="AW932" s="14" t="s">
        <v>31</v>
      </c>
      <c r="AX932" s="14" t="s">
        <v>69</v>
      </c>
      <c r="AY932" s="254" t="s">
        <v>142</v>
      </c>
    </row>
    <row r="933" s="15" customFormat="1">
      <c r="A933" s="15"/>
      <c r="B933" s="255"/>
      <c r="C933" s="256"/>
      <c r="D933" s="235" t="s">
        <v>153</v>
      </c>
      <c r="E933" s="257" t="s">
        <v>19</v>
      </c>
      <c r="F933" s="258" t="s">
        <v>158</v>
      </c>
      <c r="G933" s="256"/>
      <c r="H933" s="259">
        <v>94.079999999999998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153</v>
      </c>
      <c r="AU933" s="265" t="s">
        <v>79</v>
      </c>
      <c r="AV933" s="15" t="s">
        <v>149</v>
      </c>
      <c r="AW933" s="15" t="s">
        <v>31</v>
      </c>
      <c r="AX933" s="15" t="s">
        <v>77</v>
      </c>
      <c r="AY933" s="265" t="s">
        <v>142</v>
      </c>
    </row>
    <row r="934" s="2" customFormat="1" ht="16.5" customHeight="1">
      <c r="A934" s="41"/>
      <c r="B934" s="42"/>
      <c r="C934" s="277" t="s">
        <v>3484</v>
      </c>
      <c r="D934" s="277" t="s">
        <v>275</v>
      </c>
      <c r="E934" s="278" t="s">
        <v>6663</v>
      </c>
      <c r="F934" s="279" t="s">
        <v>6664</v>
      </c>
      <c r="G934" s="280" t="s">
        <v>201</v>
      </c>
      <c r="H934" s="281">
        <v>0.64300000000000002</v>
      </c>
      <c r="I934" s="282"/>
      <c r="J934" s="283">
        <f>ROUND(I934*H934,2)</f>
        <v>0</v>
      </c>
      <c r="K934" s="279" t="s">
        <v>148</v>
      </c>
      <c r="L934" s="284"/>
      <c r="M934" s="285" t="s">
        <v>19</v>
      </c>
      <c r="N934" s="286" t="s">
        <v>40</v>
      </c>
      <c r="O934" s="87"/>
      <c r="P934" s="224">
        <f>O934*H934</f>
        <v>0</v>
      </c>
      <c r="Q934" s="224">
        <v>0.55000000000000004</v>
      </c>
      <c r="R934" s="224">
        <f>Q934*H934</f>
        <v>0.35365000000000002</v>
      </c>
      <c r="S934" s="224">
        <v>0</v>
      </c>
      <c r="T934" s="22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6" t="s">
        <v>349</v>
      </c>
      <c r="AT934" s="226" t="s">
        <v>275</v>
      </c>
      <c r="AU934" s="226" t="s">
        <v>79</v>
      </c>
      <c r="AY934" s="20" t="s">
        <v>142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20" t="s">
        <v>77</v>
      </c>
      <c r="BK934" s="227">
        <f>ROUND(I934*H934,2)</f>
        <v>0</v>
      </c>
      <c r="BL934" s="20" t="s">
        <v>248</v>
      </c>
      <c r="BM934" s="226" t="s">
        <v>6665</v>
      </c>
    </row>
    <row r="935" s="13" customFormat="1">
      <c r="A935" s="13"/>
      <c r="B935" s="233"/>
      <c r="C935" s="234"/>
      <c r="D935" s="235" t="s">
        <v>153</v>
      </c>
      <c r="E935" s="236" t="s">
        <v>19</v>
      </c>
      <c r="F935" s="237" t="s">
        <v>6647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153</v>
      </c>
      <c r="AU935" s="243" t="s">
        <v>79</v>
      </c>
      <c r="AV935" s="13" t="s">
        <v>77</v>
      </c>
      <c r="AW935" s="13" t="s">
        <v>31</v>
      </c>
      <c r="AX935" s="13" t="s">
        <v>69</v>
      </c>
      <c r="AY935" s="243" t="s">
        <v>142</v>
      </c>
    </row>
    <row r="936" s="14" customFormat="1">
      <c r="A936" s="14"/>
      <c r="B936" s="244"/>
      <c r="C936" s="245"/>
      <c r="D936" s="235" t="s">
        <v>153</v>
      </c>
      <c r="E936" s="246" t="s">
        <v>19</v>
      </c>
      <c r="F936" s="247" t="s">
        <v>6666</v>
      </c>
      <c r="G936" s="245"/>
      <c r="H936" s="248">
        <v>0.094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153</v>
      </c>
      <c r="AU936" s="254" t="s">
        <v>79</v>
      </c>
      <c r="AV936" s="14" t="s">
        <v>79</v>
      </c>
      <c r="AW936" s="14" t="s">
        <v>31</v>
      </c>
      <c r="AX936" s="14" t="s">
        <v>69</v>
      </c>
      <c r="AY936" s="254" t="s">
        <v>142</v>
      </c>
    </row>
    <row r="937" s="14" customFormat="1">
      <c r="A937" s="14"/>
      <c r="B937" s="244"/>
      <c r="C937" s="245"/>
      <c r="D937" s="235" t="s">
        <v>153</v>
      </c>
      <c r="E937" s="246" t="s">
        <v>19</v>
      </c>
      <c r="F937" s="247" t="s">
        <v>6667</v>
      </c>
      <c r="G937" s="245"/>
      <c r="H937" s="248">
        <v>0.021999999999999999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153</v>
      </c>
      <c r="AU937" s="254" t="s">
        <v>79</v>
      </c>
      <c r="AV937" s="14" t="s">
        <v>79</v>
      </c>
      <c r="AW937" s="14" t="s">
        <v>31</v>
      </c>
      <c r="AX937" s="14" t="s">
        <v>69</v>
      </c>
      <c r="AY937" s="254" t="s">
        <v>142</v>
      </c>
    </row>
    <row r="938" s="14" customFormat="1">
      <c r="A938" s="14"/>
      <c r="B938" s="244"/>
      <c r="C938" s="245"/>
      <c r="D938" s="235" t="s">
        <v>153</v>
      </c>
      <c r="E938" s="246" t="s">
        <v>19</v>
      </c>
      <c r="F938" s="247" t="s">
        <v>6668</v>
      </c>
      <c r="G938" s="245"/>
      <c r="H938" s="248">
        <v>0.043999999999999997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153</v>
      </c>
      <c r="AU938" s="254" t="s">
        <v>79</v>
      </c>
      <c r="AV938" s="14" t="s">
        <v>79</v>
      </c>
      <c r="AW938" s="14" t="s">
        <v>31</v>
      </c>
      <c r="AX938" s="14" t="s">
        <v>69</v>
      </c>
      <c r="AY938" s="254" t="s">
        <v>142</v>
      </c>
    </row>
    <row r="939" s="13" customFormat="1">
      <c r="A939" s="13"/>
      <c r="B939" s="233"/>
      <c r="C939" s="234"/>
      <c r="D939" s="235" t="s">
        <v>153</v>
      </c>
      <c r="E939" s="236" t="s">
        <v>19</v>
      </c>
      <c r="F939" s="237" t="s">
        <v>6651</v>
      </c>
      <c r="G939" s="234"/>
      <c r="H939" s="236" t="s">
        <v>19</v>
      </c>
      <c r="I939" s="238"/>
      <c r="J939" s="234"/>
      <c r="K939" s="234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153</v>
      </c>
      <c r="AU939" s="243" t="s">
        <v>79</v>
      </c>
      <c r="AV939" s="13" t="s">
        <v>77</v>
      </c>
      <c r="AW939" s="13" t="s">
        <v>31</v>
      </c>
      <c r="AX939" s="13" t="s">
        <v>69</v>
      </c>
      <c r="AY939" s="243" t="s">
        <v>142</v>
      </c>
    </row>
    <row r="940" s="14" customFormat="1">
      <c r="A940" s="14"/>
      <c r="B940" s="244"/>
      <c r="C940" s="245"/>
      <c r="D940" s="235" t="s">
        <v>153</v>
      </c>
      <c r="E940" s="246" t="s">
        <v>19</v>
      </c>
      <c r="F940" s="247" t="s">
        <v>6669</v>
      </c>
      <c r="G940" s="245"/>
      <c r="H940" s="248">
        <v>0.20699999999999999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153</v>
      </c>
      <c r="AU940" s="254" t="s">
        <v>79</v>
      </c>
      <c r="AV940" s="14" t="s">
        <v>79</v>
      </c>
      <c r="AW940" s="14" t="s">
        <v>31</v>
      </c>
      <c r="AX940" s="14" t="s">
        <v>69</v>
      </c>
      <c r="AY940" s="254" t="s">
        <v>142</v>
      </c>
    </row>
    <row r="941" s="13" customFormat="1">
      <c r="A941" s="13"/>
      <c r="B941" s="233"/>
      <c r="C941" s="234"/>
      <c r="D941" s="235" t="s">
        <v>153</v>
      </c>
      <c r="E941" s="236" t="s">
        <v>19</v>
      </c>
      <c r="F941" s="237" t="s">
        <v>6653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153</v>
      </c>
      <c r="AU941" s="243" t="s">
        <v>79</v>
      </c>
      <c r="AV941" s="13" t="s">
        <v>77</v>
      </c>
      <c r="AW941" s="13" t="s">
        <v>31</v>
      </c>
      <c r="AX941" s="13" t="s">
        <v>69</v>
      </c>
      <c r="AY941" s="243" t="s">
        <v>142</v>
      </c>
    </row>
    <row r="942" s="14" customFormat="1">
      <c r="A942" s="14"/>
      <c r="B942" s="244"/>
      <c r="C942" s="245"/>
      <c r="D942" s="235" t="s">
        <v>153</v>
      </c>
      <c r="E942" s="246" t="s">
        <v>19</v>
      </c>
      <c r="F942" s="247" t="s">
        <v>6670</v>
      </c>
      <c r="G942" s="245"/>
      <c r="H942" s="248">
        <v>0.053999999999999999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153</v>
      </c>
      <c r="AU942" s="254" t="s">
        <v>79</v>
      </c>
      <c r="AV942" s="14" t="s">
        <v>79</v>
      </c>
      <c r="AW942" s="14" t="s">
        <v>31</v>
      </c>
      <c r="AX942" s="14" t="s">
        <v>69</v>
      </c>
      <c r="AY942" s="254" t="s">
        <v>142</v>
      </c>
    </row>
    <row r="943" s="14" customFormat="1">
      <c r="A943" s="14"/>
      <c r="B943" s="244"/>
      <c r="C943" s="245"/>
      <c r="D943" s="235" t="s">
        <v>153</v>
      </c>
      <c r="E943" s="246" t="s">
        <v>19</v>
      </c>
      <c r="F943" s="247" t="s">
        <v>6671</v>
      </c>
      <c r="G943" s="245"/>
      <c r="H943" s="248">
        <v>0.079000000000000001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153</v>
      </c>
      <c r="AU943" s="254" t="s">
        <v>79</v>
      </c>
      <c r="AV943" s="14" t="s">
        <v>79</v>
      </c>
      <c r="AW943" s="14" t="s">
        <v>31</v>
      </c>
      <c r="AX943" s="14" t="s">
        <v>69</v>
      </c>
      <c r="AY943" s="254" t="s">
        <v>142</v>
      </c>
    </row>
    <row r="944" s="14" customFormat="1">
      <c r="A944" s="14"/>
      <c r="B944" s="244"/>
      <c r="C944" s="245"/>
      <c r="D944" s="235" t="s">
        <v>153</v>
      </c>
      <c r="E944" s="246" t="s">
        <v>19</v>
      </c>
      <c r="F944" s="247" t="s">
        <v>6672</v>
      </c>
      <c r="G944" s="245"/>
      <c r="H944" s="248">
        <v>0.02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153</v>
      </c>
      <c r="AU944" s="254" t="s">
        <v>79</v>
      </c>
      <c r="AV944" s="14" t="s">
        <v>79</v>
      </c>
      <c r="AW944" s="14" t="s">
        <v>31</v>
      </c>
      <c r="AX944" s="14" t="s">
        <v>69</v>
      </c>
      <c r="AY944" s="254" t="s">
        <v>142</v>
      </c>
    </row>
    <row r="945" s="13" customFormat="1">
      <c r="A945" s="13"/>
      <c r="B945" s="233"/>
      <c r="C945" s="234"/>
      <c r="D945" s="235" t="s">
        <v>153</v>
      </c>
      <c r="E945" s="236" t="s">
        <v>19</v>
      </c>
      <c r="F945" s="237" t="s">
        <v>6657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153</v>
      </c>
      <c r="AU945" s="243" t="s">
        <v>79</v>
      </c>
      <c r="AV945" s="13" t="s">
        <v>77</v>
      </c>
      <c r="AW945" s="13" t="s">
        <v>31</v>
      </c>
      <c r="AX945" s="13" t="s">
        <v>69</v>
      </c>
      <c r="AY945" s="243" t="s">
        <v>142</v>
      </c>
    </row>
    <row r="946" s="14" customFormat="1">
      <c r="A946" s="14"/>
      <c r="B946" s="244"/>
      <c r="C946" s="245"/>
      <c r="D946" s="235" t="s">
        <v>153</v>
      </c>
      <c r="E946" s="246" t="s">
        <v>19</v>
      </c>
      <c r="F946" s="247" t="s">
        <v>6673</v>
      </c>
      <c r="G946" s="245"/>
      <c r="H946" s="248">
        <v>0.0030000000000000001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153</v>
      </c>
      <c r="AU946" s="254" t="s">
        <v>79</v>
      </c>
      <c r="AV946" s="14" t="s">
        <v>79</v>
      </c>
      <c r="AW946" s="14" t="s">
        <v>31</v>
      </c>
      <c r="AX946" s="14" t="s">
        <v>69</v>
      </c>
      <c r="AY946" s="254" t="s">
        <v>142</v>
      </c>
    </row>
    <row r="947" s="13" customFormat="1">
      <c r="A947" s="13"/>
      <c r="B947" s="233"/>
      <c r="C947" s="234"/>
      <c r="D947" s="235" t="s">
        <v>153</v>
      </c>
      <c r="E947" s="236" t="s">
        <v>19</v>
      </c>
      <c r="F947" s="237" t="s">
        <v>6659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153</v>
      </c>
      <c r="AU947" s="243" t="s">
        <v>79</v>
      </c>
      <c r="AV947" s="13" t="s">
        <v>77</v>
      </c>
      <c r="AW947" s="13" t="s">
        <v>31</v>
      </c>
      <c r="AX947" s="13" t="s">
        <v>69</v>
      </c>
      <c r="AY947" s="243" t="s">
        <v>142</v>
      </c>
    </row>
    <row r="948" s="14" customFormat="1">
      <c r="A948" s="14"/>
      <c r="B948" s="244"/>
      <c r="C948" s="245"/>
      <c r="D948" s="235" t="s">
        <v>153</v>
      </c>
      <c r="E948" s="246" t="s">
        <v>19</v>
      </c>
      <c r="F948" s="247" t="s">
        <v>6674</v>
      </c>
      <c r="G948" s="245"/>
      <c r="H948" s="248">
        <v>0.025999999999999999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153</v>
      </c>
      <c r="AU948" s="254" t="s">
        <v>79</v>
      </c>
      <c r="AV948" s="14" t="s">
        <v>79</v>
      </c>
      <c r="AW948" s="14" t="s">
        <v>31</v>
      </c>
      <c r="AX948" s="14" t="s">
        <v>69</v>
      </c>
      <c r="AY948" s="254" t="s">
        <v>142</v>
      </c>
    </row>
    <row r="949" s="14" customFormat="1">
      <c r="A949" s="14"/>
      <c r="B949" s="244"/>
      <c r="C949" s="245"/>
      <c r="D949" s="235" t="s">
        <v>153</v>
      </c>
      <c r="E949" s="246" t="s">
        <v>19</v>
      </c>
      <c r="F949" s="247" t="s">
        <v>6675</v>
      </c>
      <c r="G949" s="245"/>
      <c r="H949" s="248">
        <v>0.025999999999999999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153</v>
      </c>
      <c r="AU949" s="254" t="s">
        <v>79</v>
      </c>
      <c r="AV949" s="14" t="s">
        <v>79</v>
      </c>
      <c r="AW949" s="14" t="s">
        <v>31</v>
      </c>
      <c r="AX949" s="14" t="s">
        <v>69</v>
      </c>
      <c r="AY949" s="254" t="s">
        <v>142</v>
      </c>
    </row>
    <row r="950" s="14" customFormat="1">
      <c r="A950" s="14"/>
      <c r="B950" s="244"/>
      <c r="C950" s="245"/>
      <c r="D950" s="235" t="s">
        <v>153</v>
      </c>
      <c r="E950" s="246" t="s">
        <v>19</v>
      </c>
      <c r="F950" s="247" t="s">
        <v>6676</v>
      </c>
      <c r="G950" s="245"/>
      <c r="H950" s="248">
        <v>0.036999999999999998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153</v>
      </c>
      <c r="AU950" s="254" t="s">
        <v>79</v>
      </c>
      <c r="AV950" s="14" t="s">
        <v>79</v>
      </c>
      <c r="AW950" s="14" t="s">
        <v>31</v>
      </c>
      <c r="AX950" s="14" t="s">
        <v>69</v>
      </c>
      <c r="AY950" s="254" t="s">
        <v>142</v>
      </c>
    </row>
    <row r="951" s="15" customFormat="1">
      <c r="A951" s="15"/>
      <c r="B951" s="255"/>
      <c r="C951" s="256"/>
      <c r="D951" s="235" t="s">
        <v>153</v>
      </c>
      <c r="E951" s="257" t="s">
        <v>19</v>
      </c>
      <c r="F951" s="258" t="s">
        <v>158</v>
      </c>
      <c r="G951" s="256"/>
      <c r="H951" s="259">
        <v>0.6120000000000001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153</v>
      </c>
      <c r="AU951" s="265" t="s">
        <v>79</v>
      </c>
      <c r="AV951" s="15" t="s">
        <v>149</v>
      </c>
      <c r="AW951" s="15" t="s">
        <v>31</v>
      </c>
      <c r="AX951" s="15" t="s">
        <v>69</v>
      </c>
      <c r="AY951" s="265" t="s">
        <v>142</v>
      </c>
    </row>
    <row r="952" s="14" customFormat="1">
      <c r="A952" s="14"/>
      <c r="B952" s="244"/>
      <c r="C952" s="245"/>
      <c r="D952" s="235" t="s">
        <v>153</v>
      </c>
      <c r="E952" s="246" t="s">
        <v>19</v>
      </c>
      <c r="F952" s="247" t="s">
        <v>6677</v>
      </c>
      <c r="G952" s="245"/>
      <c r="H952" s="248">
        <v>0.64300000000000002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153</v>
      </c>
      <c r="AU952" s="254" t="s">
        <v>79</v>
      </c>
      <c r="AV952" s="14" t="s">
        <v>79</v>
      </c>
      <c r="AW952" s="14" t="s">
        <v>31</v>
      </c>
      <c r="AX952" s="14" t="s">
        <v>77</v>
      </c>
      <c r="AY952" s="254" t="s">
        <v>142</v>
      </c>
    </row>
    <row r="953" s="2" customFormat="1" ht="24.15" customHeight="1">
      <c r="A953" s="41"/>
      <c r="B953" s="42"/>
      <c r="C953" s="215" t="s">
        <v>3488</v>
      </c>
      <c r="D953" s="215" t="s">
        <v>144</v>
      </c>
      <c r="E953" s="216" t="s">
        <v>6678</v>
      </c>
      <c r="F953" s="217" t="s">
        <v>6679</v>
      </c>
      <c r="G953" s="218" t="s">
        <v>176</v>
      </c>
      <c r="H953" s="219">
        <v>25.559999999999999</v>
      </c>
      <c r="I953" s="220"/>
      <c r="J953" s="221">
        <f>ROUND(I953*H953,2)</f>
        <v>0</v>
      </c>
      <c r="K953" s="217" t="s">
        <v>148</v>
      </c>
      <c r="L953" s="47"/>
      <c r="M953" s="222" t="s">
        <v>19</v>
      </c>
      <c r="N953" s="223" t="s">
        <v>40</v>
      </c>
      <c r="O953" s="87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248</v>
      </c>
      <c r="AT953" s="226" t="s">
        <v>144</v>
      </c>
      <c r="AU953" s="226" t="s">
        <v>79</v>
      </c>
      <c r="AY953" s="20" t="s">
        <v>142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77</v>
      </c>
      <c r="BK953" s="227">
        <f>ROUND(I953*H953,2)</f>
        <v>0</v>
      </c>
      <c r="BL953" s="20" t="s">
        <v>248</v>
      </c>
      <c r="BM953" s="226" t="s">
        <v>6680</v>
      </c>
    </row>
    <row r="954" s="2" customFormat="1">
      <c r="A954" s="41"/>
      <c r="B954" s="42"/>
      <c r="C954" s="43"/>
      <c r="D954" s="228" t="s">
        <v>151</v>
      </c>
      <c r="E954" s="43"/>
      <c r="F954" s="229" t="s">
        <v>6681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151</v>
      </c>
      <c r="AU954" s="20" t="s">
        <v>79</v>
      </c>
    </row>
    <row r="955" s="13" customFormat="1">
      <c r="A955" s="13"/>
      <c r="B955" s="233"/>
      <c r="C955" s="234"/>
      <c r="D955" s="235" t="s">
        <v>153</v>
      </c>
      <c r="E955" s="236" t="s">
        <v>19</v>
      </c>
      <c r="F955" s="237" t="s">
        <v>6682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153</v>
      </c>
      <c r="AU955" s="243" t="s">
        <v>79</v>
      </c>
      <c r="AV955" s="13" t="s">
        <v>77</v>
      </c>
      <c r="AW955" s="13" t="s">
        <v>31</v>
      </c>
      <c r="AX955" s="13" t="s">
        <v>69</v>
      </c>
      <c r="AY955" s="243" t="s">
        <v>142</v>
      </c>
    </row>
    <row r="956" s="14" customFormat="1">
      <c r="A956" s="14"/>
      <c r="B956" s="244"/>
      <c r="C956" s="245"/>
      <c r="D956" s="235" t="s">
        <v>153</v>
      </c>
      <c r="E956" s="246" t="s">
        <v>19</v>
      </c>
      <c r="F956" s="247" t="s">
        <v>6683</v>
      </c>
      <c r="G956" s="245"/>
      <c r="H956" s="248">
        <v>4.3600000000000003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153</v>
      </c>
      <c r="AU956" s="254" t="s">
        <v>79</v>
      </c>
      <c r="AV956" s="14" t="s">
        <v>79</v>
      </c>
      <c r="AW956" s="14" t="s">
        <v>31</v>
      </c>
      <c r="AX956" s="14" t="s">
        <v>69</v>
      </c>
      <c r="AY956" s="254" t="s">
        <v>142</v>
      </c>
    </row>
    <row r="957" s="14" customFormat="1">
      <c r="A957" s="14"/>
      <c r="B957" s="244"/>
      <c r="C957" s="245"/>
      <c r="D957" s="235" t="s">
        <v>153</v>
      </c>
      <c r="E957" s="246" t="s">
        <v>19</v>
      </c>
      <c r="F957" s="247" t="s">
        <v>6684</v>
      </c>
      <c r="G957" s="245"/>
      <c r="H957" s="248">
        <v>0.80000000000000004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153</v>
      </c>
      <c r="AU957" s="254" t="s">
        <v>79</v>
      </c>
      <c r="AV957" s="14" t="s">
        <v>79</v>
      </c>
      <c r="AW957" s="14" t="s">
        <v>31</v>
      </c>
      <c r="AX957" s="14" t="s">
        <v>69</v>
      </c>
      <c r="AY957" s="254" t="s">
        <v>142</v>
      </c>
    </row>
    <row r="958" s="13" customFormat="1">
      <c r="A958" s="13"/>
      <c r="B958" s="233"/>
      <c r="C958" s="234"/>
      <c r="D958" s="235" t="s">
        <v>153</v>
      </c>
      <c r="E958" s="236" t="s">
        <v>19</v>
      </c>
      <c r="F958" s="237" t="s">
        <v>6685</v>
      </c>
      <c r="G958" s="234"/>
      <c r="H958" s="236" t="s">
        <v>19</v>
      </c>
      <c r="I958" s="238"/>
      <c r="J958" s="234"/>
      <c r="K958" s="234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153</v>
      </c>
      <c r="AU958" s="243" t="s">
        <v>79</v>
      </c>
      <c r="AV958" s="13" t="s">
        <v>77</v>
      </c>
      <c r="AW958" s="13" t="s">
        <v>31</v>
      </c>
      <c r="AX958" s="13" t="s">
        <v>69</v>
      </c>
      <c r="AY958" s="243" t="s">
        <v>142</v>
      </c>
    </row>
    <row r="959" s="14" customFormat="1">
      <c r="A959" s="14"/>
      <c r="B959" s="244"/>
      <c r="C959" s="245"/>
      <c r="D959" s="235" t="s">
        <v>153</v>
      </c>
      <c r="E959" s="246" t="s">
        <v>19</v>
      </c>
      <c r="F959" s="247" t="s">
        <v>6686</v>
      </c>
      <c r="G959" s="245"/>
      <c r="H959" s="248">
        <v>20.399999999999999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153</v>
      </c>
      <c r="AU959" s="254" t="s">
        <v>79</v>
      </c>
      <c r="AV959" s="14" t="s">
        <v>79</v>
      </c>
      <c r="AW959" s="14" t="s">
        <v>31</v>
      </c>
      <c r="AX959" s="14" t="s">
        <v>69</v>
      </c>
      <c r="AY959" s="254" t="s">
        <v>142</v>
      </c>
    </row>
    <row r="960" s="15" customFormat="1">
      <c r="A960" s="15"/>
      <c r="B960" s="255"/>
      <c r="C960" s="256"/>
      <c r="D960" s="235" t="s">
        <v>153</v>
      </c>
      <c r="E960" s="257" t="s">
        <v>19</v>
      </c>
      <c r="F960" s="258" t="s">
        <v>158</v>
      </c>
      <c r="G960" s="256"/>
      <c r="H960" s="259">
        <v>25.559999999999999</v>
      </c>
      <c r="I960" s="260"/>
      <c r="J960" s="256"/>
      <c r="K960" s="256"/>
      <c r="L960" s="261"/>
      <c r="M960" s="262"/>
      <c r="N960" s="263"/>
      <c r="O960" s="263"/>
      <c r="P960" s="263"/>
      <c r="Q960" s="263"/>
      <c r="R960" s="263"/>
      <c r="S960" s="263"/>
      <c r="T960" s="26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5" t="s">
        <v>153</v>
      </c>
      <c r="AU960" s="265" t="s">
        <v>79</v>
      </c>
      <c r="AV960" s="15" t="s">
        <v>149</v>
      </c>
      <c r="AW960" s="15" t="s">
        <v>31</v>
      </c>
      <c r="AX960" s="15" t="s">
        <v>77</v>
      </c>
      <c r="AY960" s="265" t="s">
        <v>142</v>
      </c>
    </row>
    <row r="961" s="2" customFormat="1" ht="16.5" customHeight="1">
      <c r="A961" s="41"/>
      <c r="B961" s="42"/>
      <c r="C961" s="277" t="s">
        <v>3493</v>
      </c>
      <c r="D961" s="277" t="s">
        <v>275</v>
      </c>
      <c r="E961" s="278" t="s">
        <v>6687</v>
      </c>
      <c r="F961" s="279" t="s">
        <v>6688</v>
      </c>
      <c r="G961" s="280" t="s">
        <v>201</v>
      </c>
      <c r="H961" s="281">
        <v>0.38700000000000001</v>
      </c>
      <c r="I961" s="282"/>
      <c r="J961" s="283">
        <f>ROUND(I961*H961,2)</f>
        <v>0</v>
      </c>
      <c r="K961" s="279" t="s">
        <v>148</v>
      </c>
      <c r="L961" s="284"/>
      <c r="M961" s="285" t="s">
        <v>19</v>
      </c>
      <c r="N961" s="286" t="s">
        <v>40</v>
      </c>
      <c r="O961" s="87"/>
      <c r="P961" s="224">
        <f>O961*H961</f>
        <v>0</v>
      </c>
      <c r="Q961" s="224">
        <v>0.55000000000000004</v>
      </c>
      <c r="R961" s="224">
        <f>Q961*H961</f>
        <v>0.21285000000000001</v>
      </c>
      <c r="S961" s="224">
        <v>0</v>
      </c>
      <c r="T961" s="225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6" t="s">
        <v>349</v>
      </c>
      <c r="AT961" s="226" t="s">
        <v>275</v>
      </c>
      <c r="AU961" s="226" t="s">
        <v>79</v>
      </c>
      <c r="AY961" s="20" t="s">
        <v>142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20" t="s">
        <v>77</v>
      </c>
      <c r="BK961" s="227">
        <f>ROUND(I961*H961,2)</f>
        <v>0</v>
      </c>
      <c r="BL961" s="20" t="s">
        <v>248</v>
      </c>
      <c r="BM961" s="226" t="s">
        <v>6689</v>
      </c>
    </row>
    <row r="962" s="13" customFormat="1">
      <c r="A962" s="13"/>
      <c r="B962" s="233"/>
      <c r="C962" s="234"/>
      <c r="D962" s="235" t="s">
        <v>153</v>
      </c>
      <c r="E962" s="236" t="s">
        <v>19</v>
      </c>
      <c r="F962" s="237" t="s">
        <v>6682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153</v>
      </c>
      <c r="AU962" s="243" t="s">
        <v>79</v>
      </c>
      <c r="AV962" s="13" t="s">
        <v>77</v>
      </c>
      <c r="AW962" s="13" t="s">
        <v>31</v>
      </c>
      <c r="AX962" s="13" t="s">
        <v>69</v>
      </c>
      <c r="AY962" s="243" t="s">
        <v>142</v>
      </c>
    </row>
    <row r="963" s="14" customFormat="1">
      <c r="A963" s="14"/>
      <c r="B963" s="244"/>
      <c r="C963" s="245"/>
      <c r="D963" s="235" t="s">
        <v>153</v>
      </c>
      <c r="E963" s="246" t="s">
        <v>19</v>
      </c>
      <c r="F963" s="247" t="s">
        <v>6690</v>
      </c>
      <c r="G963" s="245"/>
      <c r="H963" s="248">
        <v>0.063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153</v>
      </c>
      <c r="AU963" s="254" t="s">
        <v>79</v>
      </c>
      <c r="AV963" s="14" t="s">
        <v>79</v>
      </c>
      <c r="AW963" s="14" t="s">
        <v>31</v>
      </c>
      <c r="AX963" s="14" t="s">
        <v>69</v>
      </c>
      <c r="AY963" s="254" t="s">
        <v>142</v>
      </c>
    </row>
    <row r="964" s="14" customFormat="1">
      <c r="A964" s="14"/>
      <c r="B964" s="244"/>
      <c r="C964" s="245"/>
      <c r="D964" s="235" t="s">
        <v>153</v>
      </c>
      <c r="E964" s="246" t="s">
        <v>19</v>
      </c>
      <c r="F964" s="247" t="s">
        <v>6691</v>
      </c>
      <c r="G964" s="245"/>
      <c r="H964" s="248">
        <v>0.012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153</v>
      </c>
      <c r="AU964" s="254" t="s">
        <v>79</v>
      </c>
      <c r="AV964" s="14" t="s">
        <v>79</v>
      </c>
      <c r="AW964" s="14" t="s">
        <v>31</v>
      </c>
      <c r="AX964" s="14" t="s">
        <v>69</v>
      </c>
      <c r="AY964" s="254" t="s">
        <v>142</v>
      </c>
    </row>
    <row r="965" s="13" customFormat="1">
      <c r="A965" s="13"/>
      <c r="B965" s="233"/>
      <c r="C965" s="234"/>
      <c r="D965" s="235" t="s">
        <v>153</v>
      </c>
      <c r="E965" s="236" t="s">
        <v>19</v>
      </c>
      <c r="F965" s="237" t="s">
        <v>6685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153</v>
      </c>
      <c r="AU965" s="243" t="s">
        <v>79</v>
      </c>
      <c r="AV965" s="13" t="s">
        <v>77</v>
      </c>
      <c r="AW965" s="13" t="s">
        <v>31</v>
      </c>
      <c r="AX965" s="13" t="s">
        <v>69</v>
      </c>
      <c r="AY965" s="243" t="s">
        <v>142</v>
      </c>
    </row>
    <row r="966" s="14" customFormat="1">
      <c r="A966" s="14"/>
      <c r="B966" s="244"/>
      <c r="C966" s="245"/>
      <c r="D966" s="235" t="s">
        <v>153</v>
      </c>
      <c r="E966" s="246" t="s">
        <v>19</v>
      </c>
      <c r="F966" s="247" t="s">
        <v>6692</v>
      </c>
      <c r="G966" s="245"/>
      <c r="H966" s="248">
        <v>0.29399999999999998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153</v>
      </c>
      <c r="AU966" s="254" t="s">
        <v>79</v>
      </c>
      <c r="AV966" s="14" t="s">
        <v>79</v>
      </c>
      <c r="AW966" s="14" t="s">
        <v>31</v>
      </c>
      <c r="AX966" s="14" t="s">
        <v>69</v>
      </c>
      <c r="AY966" s="254" t="s">
        <v>142</v>
      </c>
    </row>
    <row r="967" s="15" customFormat="1">
      <c r="A967" s="15"/>
      <c r="B967" s="255"/>
      <c r="C967" s="256"/>
      <c r="D967" s="235" t="s">
        <v>153</v>
      </c>
      <c r="E967" s="257" t="s">
        <v>19</v>
      </c>
      <c r="F967" s="258" t="s">
        <v>158</v>
      </c>
      <c r="G967" s="256"/>
      <c r="H967" s="259">
        <v>0.36899999999999999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153</v>
      </c>
      <c r="AU967" s="265" t="s">
        <v>79</v>
      </c>
      <c r="AV967" s="15" t="s">
        <v>149</v>
      </c>
      <c r="AW967" s="15" t="s">
        <v>31</v>
      </c>
      <c r="AX967" s="15" t="s">
        <v>69</v>
      </c>
      <c r="AY967" s="265" t="s">
        <v>142</v>
      </c>
    </row>
    <row r="968" s="14" customFormat="1">
      <c r="A968" s="14"/>
      <c r="B968" s="244"/>
      <c r="C968" s="245"/>
      <c r="D968" s="235" t="s">
        <v>153</v>
      </c>
      <c r="E968" s="246" t="s">
        <v>19</v>
      </c>
      <c r="F968" s="247" t="s">
        <v>6693</v>
      </c>
      <c r="G968" s="245"/>
      <c r="H968" s="248">
        <v>0.38700000000000001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153</v>
      </c>
      <c r="AU968" s="254" t="s">
        <v>79</v>
      </c>
      <c r="AV968" s="14" t="s">
        <v>79</v>
      </c>
      <c r="AW968" s="14" t="s">
        <v>31</v>
      </c>
      <c r="AX968" s="14" t="s">
        <v>77</v>
      </c>
      <c r="AY968" s="254" t="s">
        <v>142</v>
      </c>
    </row>
    <row r="969" s="2" customFormat="1" ht="24.15" customHeight="1">
      <c r="A969" s="41"/>
      <c r="B969" s="42"/>
      <c r="C969" s="215" t="s">
        <v>3497</v>
      </c>
      <c r="D969" s="215" t="s">
        <v>144</v>
      </c>
      <c r="E969" s="216" t="s">
        <v>6694</v>
      </c>
      <c r="F969" s="217" t="s">
        <v>6695</v>
      </c>
      <c r="G969" s="218" t="s">
        <v>176</v>
      </c>
      <c r="H969" s="219">
        <v>34.380000000000003</v>
      </c>
      <c r="I969" s="220"/>
      <c r="J969" s="221">
        <f>ROUND(I969*H969,2)</f>
        <v>0</v>
      </c>
      <c r="K969" s="217" t="s">
        <v>148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248</v>
      </c>
      <c r="AT969" s="226" t="s">
        <v>144</v>
      </c>
      <c r="AU969" s="226" t="s">
        <v>79</v>
      </c>
      <c r="AY969" s="20" t="s">
        <v>142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248</v>
      </c>
      <c r="BM969" s="226" t="s">
        <v>6696</v>
      </c>
    </row>
    <row r="970" s="2" customFormat="1">
      <c r="A970" s="41"/>
      <c r="B970" s="42"/>
      <c r="C970" s="43"/>
      <c r="D970" s="228" t="s">
        <v>151</v>
      </c>
      <c r="E970" s="43"/>
      <c r="F970" s="229" t="s">
        <v>6697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151</v>
      </c>
      <c r="AU970" s="20" t="s">
        <v>79</v>
      </c>
    </row>
    <row r="971" s="13" customFormat="1">
      <c r="A971" s="13"/>
      <c r="B971" s="233"/>
      <c r="C971" s="234"/>
      <c r="D971" s="235" t="s">
        <v>153</v>
      </c>
      <c r="E971" s="236" t="s">
        <v>19</v>
      </c>
      <c r="F971" s="237" t="s">
        <v>6698</v>
      </c>
      <c r="G971" s="234"/>
      <c r="H971" s="236" t="s">
        <v>19</v>
      </c>
      <c r="I971" s="238"/>
      <c r="J971" s="234"/>
      <c r="K971" s="234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153</v>
      </c>
      <c r="AU971" s="243" t="s">
        <v>79</v>
      </c>
      <c r="AV971" s="13" t="s">
        <v>77</v>
      </c>
      <c r="AW971" s="13" t="s">
        <v>31</v>
      </c>
      <c r="AX971" s="13" t="s">
        <v>69</v>
      </c>
      <c r="AY971" s="243" t="s">
        <v>142</v>
      </c>
    </row>
    <row r="972" s="14" customFormat="1">
      <c r="A972" s="14"/>
      <c r="B972" s="244"/>
      <c r="C972" s="245"/>
      <c r="D972" s="235" t="s">
        <v>153</v>
      </c>
      <c r="E972" s="246" t="s">
        <v>19</v>
      </c>
      <c r="F972" s="247" t="s">
        <v>6699</v>
      </c>
      <c r="G972" s="245"/>
      <c r="H972" s="248">
        <v>6.8799999999999999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153</v>
      </c>
      <c r="AU972" s="254" t="s">
        <v>79</v>
      </c>
      <c r="AV972" s="14" t="s">
        <v>79</v>
      </c>
      <c r="AW972" s="14" t="s">
        <v>31</v>
      </c>
      <c r="AX972" s="14" t="s">
        <v>69</v>
      </c>
      <c r="AY972" s="254" t="s">
        <v>142</v>
      </c>
    </row>
    <row r="973" s="14" customFormat="1">
      <c r="A973" s="14"/>
      <c r="B973" s="244"/>
      <c r="C973" s="245"/>
      <c r="D973" s="235" t="s">
        <v>153</v>
      </c>
      <c r="E973" s="246" t="s">
        <v>19</v>
      </c>
      <c r="F973" s="247" t="s">
        <v>6700</v>
      </c>
      <c r="G973" s="245"/>
      <c r="H973" s="248">
        <v>5.54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153</v>
      </c>
      <c r="AU973" s="254" t="s">
        <v>79</v>
      </c>
      <c r="AV973" s="14" t="s">
        <v>79</v>
      </c>
      <c r="AW973" s="14" t="s">
        <v>31</v>
      </c>
      <c r="AX973" s="14" t="s">
        <v>69</v>
      </c>
      <c r="AY973" s="254" t="s">
        <v>142</v>
      </c>
    </row>
    <row r="974" s="14" customFormat="1">
      <c r="A974" s="14"/>
      <c r="B974" s="244"/>
      <c r="C974" s="245"/>
      <c r="D974" s="235" t="s">
        <v>153</v>
      </c>
      <c r="E974" s="246" t="s">
        <v>19</v>
      </c>
      <c r="F974" s="247" t="s">
        <v>6701</v>
      </c>
      <c r="G974" s="245"/>
      <c r="H974" s="248">
        <v>8.7200000000000006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153</v>
      </c>
      <c r="AU974" s="254" t="s">
        <v>79</v>
      </c>
      <c r="AV974" s="14" t="s">
        <v>79</v>
      </c>
      <c r="AW974" s="14" t="s">
        <v>31</v>
      </c>
      <c r="AX974" s="14" t="s">
        <v>69</v>
      </c>
      <c r="AY974" s="254" t="s">
        <v>142</v>
      </c>
    </row>
    <row r="975" s="13" customFormat="1">
      <c r="A975" s="13"/>
      <c r="B975" s="233"/>
      <c r="C975" s="234"/>
      <c r="D975" s="235" t="s">
        <v>153</v>
      </c>
      <c r="E975" s="236" t="s">
        <v>19</v>
      </c>
      <c r="F975" s="237" t="s">
        <v>6702</v>
      </c>
      <c r="G975" s="234"/>
      <c r="H975" s="236" t="s">
        <v>19</v>
      </c>
      <c r="I975" s="238"/>
      <c r="J975" s="234"/>
      <c r="K975" s="234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153</v>
      </c>
      <c r="AU975" s="243" t="s">
        <v>79</v>
      </c>
      <c r="AV975" s="13" t="s">
        <v>77</v>
      </c>
      <c r="AW975" s="13" t="s">
        <v>31</v>
      </c>
      <c r="AX975" s="13" t="s">
        <v>69</v>
      </c>
      <c r="AY975" s="243" t="s">
        <v>142</v>
      </c>
    </row>
    <row r="976" s="14" customFormat="1">
      <c r="A976" s="14"/>
      <c r="B976" s="244"/>
      <c r="C976" s="245"/>
      <c r="D976" s="235" t="s">
        <v>153</v>
      </c>
      <c r="E976" s="246" t="s">
        <v>19</v>
      </c>
      <c r="F976" s="247" t="s">
        <v>6701</v>
      </c>
      <c r="G976" s="245"/>
      <c r="H976" s="248">
        <v>8.7200000000000006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153</v>
      </c>
      <c r="AU976" s="254" t="s">
        <v>79</v>
      </c>
      <c r="AV976" s="14" t="s">
        <v>79</v>
      </c>
      <c r="AW976" s="14" t="s">
        <v>31</v>
      </c>
      <c r="AX976" s="14" t="s">
        <v>69</v>
      </c>
      <c r="AY976" s="254" t="s">
        <v>142</v>
      </c>
    </row>
    <row r="977" s="14" customFormat="1">
      <c r="A977" s="14"/>
      <c r="B977" s="244"/>
      <c r="C977" s="245"/>
      <c r="D977" s="235" t="s">
        <v>153</v>
      </c>
      <c r="E977" s="246" t="s">
        <v>19</v>
      </c>
      <c r="F977" s="247" t="s">
        <v>6703</v>
      </c>
      <c r="G977" s="245"/>
      <c r="H977" s="248">
        <v>4.5199999999999996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153</v>
      </c>
      <c r="AU977" s="254" t="s">
        <v>79</v>
      </c>
      <c r="AV977" s="14" t="s">
        <v>79</v>
      </c>
      <c r="AW977" s="14" t="s">
        <v>31</v>
      </c>
      <c r="AX977" s="14" t="s">
        <v>69</v>
      </c>
      <c r="AY977" s="254" t="s">
        <v>142</v>
      </c>
    </row>
    <row r="978" s="15" customFormat="1">
      <c r="A978" s="15"/>
      <c r="B978" s="255"/>
      <c r="C978" s="256"/>
      <c r="D978" s="235" t="s">
        <v>153</v>
      </c>
      <c r="E978" s="257" t="s">
        <v>19</v>
      </c>
      <c r="F978" s="258" t="s">
        <v>158</v>
      </c>
      <c r="G978" s="256"/>
      <c r="H978" s="259">
        <v>34.379999999999995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153</v>
      </c>
      <c r="AU978" s="265" t="s">
        <v>79</v>
      </c>
      <c r="AV978" s="15" t="s">
        <v>149</v>
      </c>
      <c r="AW978" s="15" t="s">
        <v>31</v>
      </c>
      <c r="AX978" s="15" t="s">
        <v>77</v>
      </c>
      <c r="AY978" s="265" t="s">
        <v>142</v>
      </c>
    </row>
    <row r="979" s="2" customFormat="1" ht="16.5" customHeight="1">
      <c r="A979" s="41"/>
      <c r="B979" s="42"/>
      <c r="C979" s="277" t="s">
        <v>3502</v>
      </c>
      <c r="D979" s="277" t="s">
        <v>275</v>
      </c>
      <c r="E979" s="278" t="s">
        <v>6704</v>
      </c>
      <c r="F979" s="279" t="s">
        <v>6705</v>
      </c>
      <c r="G979" s="280" t="s">
        <v>201</v>
      </c>
      <c r="H979" s="281">
        <v>1.1619999999999999</v>
      </c>
      <c r="I979" s="282"/>
      <c r="J979" s="283">
        <f>ROUND(I979*H979,2)</f>
        <v>0</v>
      </c>
      <c r="K979" s="279" t="s">
        <v>148</v>
      </c>
      <c r="L979" s="284"/>
      <c r="M979" s="285" t="s">
        <v>19</v>
      </c>
      <c r="N979" s="286" t="s">
        <v>40</v>
      </c>
      <c r="O979" s="87"/>
      <c r="P979" s="224">
        <f>O979*H979</f>
        <v>0</v>
      </c>
      <c r="Q979" s="224">
        <v>0.55000000000000004</v>
      </c>
      <c r="R979" s="224">
        <f>Q979*H979</f>
        <v>0.6391</v>
      </c>
      <c r="S979" s="224">
        <v>0</v>
      </c>
      <c r="T979" s="22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6" t="s">
        <v>349</v>
      </c>
      <c r="AT979" s="226" t="s">
        <v>275</v>
      </c>
      <c r="AU979" s="226" t="s">
        <v>79</v>
      </c>
      <c r="AY979" s="20" t="s">
        <v>142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20" t="s">
        <v>77</v>
      </c>
      <c r="BK979" s="227">
        <f>ROUND(I979*H979,2)</f>
        <v>0</v>
      </c>
      <c r="BL979" s="20" t="s">
        <v>248</v>
      </c>
      <c r="BM979" s="226" t="s">
        <v>6706</v>
      </c>
    </row>
    <row r="980" s="13" customFormat="1">
      <c r="A980" s="13"/>
      <c r="B980" s="233"/>
      <c r="C980" s="234"/>
      <c r="D980" s="235" t="s">
        <v>153</v>
      </c>
      <c r="E980" s="236" t="s">
        <v>19</v>
      </c>
      <c r="F980" s="237" t="s">
        <v>6698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153</v>
      </c>
      <c r="AU980" s="243" t="s">
        <v>79</v>
      </c>
      <c r="AV980" s="13" t="s">
        <v>77</v>
      </c>
      <c r="AW980" s="13" t="s">
        <v>31</v>
      </c>
      <c r="AX980" s="13" t="s">
        <v>69</v>
      </c>
      <c r="AY980" s="243" t="s">
        <v>142</v>
      </c>
    </row>
    <row r="981" s="14" customFormat="1">
      <c r="A981" s="14"/>
      <c r="B981" s="244"/>
      <c r="C981" s="245"/>
      <c r="D981" s="235" t="s">
        <v>153</v>
      </c>
      <c r="E981" s="246" t="s">
        <v>19</v>
      </c>
      <c r="F981" s="247" t="s">
        <v>6707</v>
      </c>
      <c r="G981" s="245"/>
      <c r="H981" s="248">
        <v>0.223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153</v>
      </c>
      <c r="AU981" s="254" t="s">
        <v>79</v>
      </c>
      <c r="AV981" s="14" t="s">
        <v>79</v>
      </c>
      <c r="AW981" s="14" t="s">
        <v>31</v>
      </c>
      <c r="AX981" s="14" t="s">
        <v>69</v>
      </c>
      <c r="AY981" s="254" t="s">
        <v>142</v>
      </c>
    </row>
    <row r="982" s="14" customFormat="1">
      <c r="A982" s="14"/>
      <c r="B982" s="244"/>
      <c r="C982" s="245"/>
      <c r="D982" s="235" t="s">
        <v>153</v>
      </c>
      <c r="E982" s="246" t="s">
        <v>19</v>
      </c>
      <c r="F982" s="247" t="s">
        <v>6708</v>
      </c>
      <c r="G982" s="245"/>
      <c r="H982" s="248">
        <v>0.17899999999999999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153</v>
      </c>
      <c r="AU982" s="254" t="s">
        <v>79</v>
      </c>
      <c r="AV982" s="14" t="s">
        <v>79</v>
      </c>
      <c r="AW982" s="14" t="s">
        <v>31</v>
      </c>
      <c r="AX982" s="14" t="s">
        <v>69</v>
      </c>
      <c r="AY982" s="254" t="s">
        <v>142</v>
      </c>
    </row>
    <row r="983" s="14" customFormat="1">
      <c r="A983" s="14"/>
      <c r="B983" s="244"/>
      <c r="C983" s="245"/>
      <c r="D983" s="235" t="s">
        <v>153</v>
      </c>
      <c r="E983" s="246" t="s">
        <v>19</v>
      </c>
      <c r="F983" s="247" t="s">
        <v>6709</v>
      </c>
      <c r="G983" s="245"/>
      <c r="H983" s="248">
        <v>0.28299999999999997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153</v>
      </c>
      <c r="AU983" s="254" t="s">
        <v>79</v>
      </c>
      <c r="AV983" s="14" t="s">
        <v>79</v>
      </c>
      <c r="AW983" s="14" t="s">
        <v>31</v>
      </c>
      <c r="AX983" s="14" t="s">
        <v>69</v>
      </c>
      <c r="AY983" s="254" t="s">
        <v>142</v>
      </c>
    </row>
    <row r="984" s="13" customFormat="1">
      <c r="A984" s="13"/>
      <c r="B984" s="233"/>
      <c r="C984" s="234"/>
      <c r="D984" s="235" t="s">
        <v>153</v>
      </c>
      <c r="E984" s="236" t="s">
        <v>19</v>
      </c>
      <c r="F984" s="237" t="s">
        <v>6702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153</v>
      </c>
      <c r="AU984" s="243" t="s">
        <v>79</v>
      </c>
      <c r="AV984" s="13" t="s">
        <v>77</v>
      </c>
      <c r="AW984" s="13" t="s">
        <v>31</v>
      </c>
      <c r="AX984" s="13" t="s">
        <v>69</v>
      </c>
      <c r="AY984" s="243" t="s">
        <v>142</v>
      </c>
    </row>
    <row r="985" s="14" customFormat="1">
      <c r="A985" s="14"/>
      <c r="B985" s="244"/>
      <c r="C985" s="245"/>
      <c r="D985" s="235" t="s">
        <v>153</v>
      </c>
      <c r="E985" s="246" t="s">
        <v>19</v>
      </c>
      <c r="F985" s="247" t="s">
        <v>6710</v>
      </c>
      <c r="G985" s="245"/>
      <c r="H985" s="248">
        <v>0.314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153</v>
      </c>
      <c r="AU985" s="254" t="s">
        <v>79</v>
      </c>
      <c r="AV985" s="14" t="s">
        <v>79</v>
      </c>
      <c r="AW985" s="14" t="s">
        <v>31</v>
      </c>
      <c r="AX985" s="14" t="s">
        <v>69</v>
      </c>
      <c r="AY985" s="254" t="s">
        <v>142</v>
      </c>
    </row>
    <row r="986" s="14" customFormat="1">
      <c r="A986" s="14"/>
      <c r="B986" s="244"/>
      <c r="C986" s="245"/>
      <c r="D986" s="235" t="s">
        <v>153</v>
      </c>
      <c r="E986" s="246" t="s">
        <v>19</v>
      </c>
      <c r="F986" s="247" t="s">
        <v>6711</v>
      </c>
      <c r="G986" s="245"/>
      <c r="H986" s="248">
        <v>0.16300000000000001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153</v>
      </c>
      <c r="AU986" s="254" t="s">
        <v>79</v>
      </c>
      <c r="AV986" s="14" t="s">
        <v>79</v>
      </c>
      <c r="AW986" s="14" t="s">
        <v>31</v>
      </c>
      <c r="AX986" s="14" t="s">
        <v>69</v>
      </c>
      <c r="AY986" s="254" t="s">
        <v>142</v>
      </c>
    </row>
    <row r="987" s="15" customFormat="1">
      <c r="A987" s="15"/>
      <c r="B987" s="255"/>
      <c r="C987" s="256"/>
      <c r="D987" s="235" t="s">
        <v>153</v>
      </c>
      <c r="E987" s="257" t="s">
        <v>19</v>
      </c>
      <c r="F987" s="258" t="s">
        <v>158</v>
      </c>
      <c r="G987" s="256"/>
      <c r="H987" s="259">
        <v>1.1620000000000001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153</v>
      </c>
      <c r="AU987" s="265" t="s">
        <v>79</v>
      </c>
      <c r="AV987" s="15" t="s">
        <v>149</v>
      </c>
      <c r="AW987" s="15" t="s">
        <v>31</v>
      </c>
      <c r="AX987" s="15" t="s">
        <v>77</v>
      </c>
      <c r="AY987" s="265" t="s">
        <v>142</v>
      </c>
    </row>
    <row r="988" s="2" customFormat="1" ht="16.5" customHeight="1">
      <c r="A988" s="41"/>
      <c r="B988" s="42"/>
      <c r="C988" s="215" t="s">
        <v>3506</v>
      </c>
      <c r="D988" s="215" t="s">
        <v>144</v>
      </c>
      <c r="E988" s="216" t="s">
        <v>6712</v>
      </c>
      <c r="F988" s="217" t="s">
        <v>6713</v>
      </c>
      <c r="G988" s="218" t="s">
        <v>201</v>
      </c>
      <c r="H988" s="219">
        <v>2.1920000000000002</v>
      </c>
      <c r="I988" s="220"/>
      <c r="J988" s="221">
        <f>ROUND(I988*H988,2)</f>
        <v>0</v>
      </c>
      <c r="K988" s="217" t="s">
        <v>148</v>
      </c>
      <c r="L988" s="47"/>
      <c r="M988" s="222" t="s">
        <v>19</v>
      </c>
      <c r="N988" s="223" t="s">
        <v>40</v>
      </c>
      <c r="O988" s="87"/>
      <c r="P988" s="224">
        <f>O988*H988</f>
        <v>0</v>
      </c>
      <c r="Q988" s="224">
        <v>0.024199999999999999</v>
      </c>
      <c r="R988" s="224">
        <f>Q988*H988</f>
        <v>0.0530464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248</v>
      </c>
      <c r="AT988" s="226" t="s">
        <v>144</v>
      </c>
      <c r="AU988" s="226" t="s">
        <v>79</v>
      </c>
      <c r="AY988" s="20" t="s">
        <v>142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77</v>
      </c>
      <c r="BK988" s="227">
        <f>ROUND(I988*H988,2)</f>
        <v>0</v>
      </c>
      <c r="BL988" s="20" t="s">
        <v>248</v>
      </c>
      <c r="BM988" s="226" t="s">
        <v>6714</v>
      </c>
    </row>
    <row r="989" s="2" customFormat="1">
      <c r="A989" s="41"/>
      <c r="B989" s="42"/>
      <c r="C989" s="43"/>
      <c r="D989" s="228" t="s">
        <v>151</v>
      </c>
      <c r="E989" s="43"/>
      <c r="F989" s="229" t="s">
        <v>6715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151</v>
      </c>
      <c r="AU989" s="20" t="s">
        <v>79</v>
      </c>
    </row>
    <row r="990" s="14" customFormat="1">
      <c r="A990" s="14"/>
      <c r="B990" s="244"/>
      <c r="C990" s="245"/>
      <c r="D990" s="235" t="s">
        <v>153</v>
      </c>
      <c r="E990" s="246" t="s">
        <v>19</v>
      </c>
      <c r="F990" s="247" t="s">
        <v>6716</v>
      </c>
      <c r="G990" s="245"/>
      <c r="H990" s="248">
        <v>0.64300000000000002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153</v>
      </c>
      <c r="AU990" s="254" t="s">
        <v>79</v>
      </c>
      <c r="AV990" s="14" t="s">
        <v>79</v>
      </c>
      <c r="AW990" s="14" t="s">
        <v>31</v>
      </c>
      <c r="AX990" s="14" t="s">
        <v>69</v>
      </c>
      <c r="AY990" s="254" t="s">
        <v>142</v>
      </c>
    </row>
    <row r="991" s="14" customFormat="1">
      <c r="A991" s="14"/>
      <c r="B991" s="244"/>
      <c r="C991" s="245"/>
      <c r="D991" s="235" t="s">
        <v>153</v>
      </c>
      <c r="E991" s="246" t="s">
        <v>19</v>
      </c>
      <c r="F991" s="247" t="s">
        <v>6717</v>
      </c>
      <c r="G991" s="245"/>
      <c r="H991" s="248">
        <v>0.38700000000000001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153</v>
      </c>
      <c r="AU991" s="254" t="s">
        <v>79</v>
      </c>
      <c r="AV991" s="14" t="s">
        <v>79</v>
      </c>
      <c r="AW991" s="14" t="s">
        <v>31</v>
      </c>
      <c r="AX991" s="14" t="s">
        <v>69</v>
      </c>
      <c r="AY991" s="254" t="s">
        <v>142</v>
      </c>
    </row>
    <row r="992" s="14" customFormat="1">
      <c r="A992" s="14"/>
      <c r="B992" s="244"/>
      <c r="C992" s="245"/>
      <c r="D992" s="235" t="s">
        <v>153</v>
      </c>
      <c r="E992" s="246" t="s">
        <v>19</v>
      </c>
      <c r="F992" s="247" t="s">
        <v>6718</v>
      </c>
      <c r="G992" s="245"/>
      <c r="H992" s="248">
        <v>1.1619999999999999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153</v>
      </c>
      <c r="AU992" s="254" t="s">
        <v>79</v>
      </c>
      <c r="AV992" s="14" t="s">
        <v>79</v>
      </c>
      <c r="AW992" s="14" t="s">
        <v>31</v>
      </c>
      <c r="AX992" s="14" t="s">
        <v>69</v>
      </c>
      <c r="AY992" s="254" t="s">
        <v>142</v>
      </c>
    </row>
    <row r="993" s="15" customFormat="1">
      <c r="A993" s="15"/>
      <c r="B993" s="255"/>
      <c r="C993" s="256"/>
      <c r="D993" s="235" t="s">
        <v>153</v>
      </c>
      <c r="E993" s="257" t="s">
        <v>19</v>
      </c>
      <c r="F993" s="258" t="s">
        <v>158</v>
      </c>
      <c r="G993" s="256"/>
      <c r="H993" s="259">
        <v>2.1920000000000002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5" t="s">
        <v>153</v>
      </c>
      <c r="AU993" s="265" t="s">
        <v>79</v>
      </c>
      <c r="AV993" s="15" t="s">
        <v>149</v>
      </c>
      <c r="AW993" s="15" t="s">
        <v>31</v>
      </c>
      <c r="AX993" s="15" t="s">
        <v>77</v>
      </c>
      <c r="AY993" s="265" t="s">
        <v>142</v>
      </c>
    </row>
    <row r="994" s="2" customFormat="1" ht="16.5" customHeight="1">
      <c r="A994" s="41"/>
      <c r="B994" s="42"/>
      <c r="C994" s="215" t="s">
        <v>3510</v>
      </c>
      <c r="D994" s="215" t="s">
        <v>144</v>
      </c>
      <c r="E994" s="216" t="s">
        <v>6719</v>
      </c>
      <c r="F994" s="217" t="s">
        <v>6720</v>
      </c>
      <c r="G994" s="218" t="s">
        <v>147</v>
      </c>
      <c r="H994" s="219">
        <v>13.058999999999999</v>
      </c>
      <c r="I994" s="220"/>
      <c r="J994" s="221">
        <f>ROUND(I994*H994,2)</f>
        <v>0</v>
      </c>
      <c r="K994" s="217" t="s">
        <v>148</v>
      </c>
      <c r="L994" s="47"/>
      <c r="M994" s="222" t="s">
        <v>19</v>
      </c>
      <c r="N994" s="223" t="s">
        <v>40</v>
      </c>
      <c r="O994" s="87"/>
      <c r="P994" s="224">
        <f>O994*H994</f>
        <v>0</v>
      </c>
      <c r="Q994" s="224">
        <v>0</v>
      </c>
      <c r="R994" s="224">
        <f>Q994*H994</f>
        <v>0</v>
      </c>
      <c r="S994" s="224">
        <v>0</v>
      </c>
      <c r="T994" s="225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6" t="s">
        <v>248</v>
      </c>
      <c r="AT994" s="226" t="s">
        <v>144</v>
      </c>
      <c r="AU994" s="226" t="s">
        <v>79</v>
      </c>
      <c r="AY994" s="20" t="s">
        <v>142</v>
      </c>
      <c r="BE994" s="227">
        <f>IF(N994="základní",J994,0)</f>
        <v>0</v>
      </c>
      <c r="BF994" s="227">
        <f>IF(N994="snížená",J994,0)</f>
        <v>0</v>
      </c>
      <c r="BG994" s="227">
        <f>IF(N994="zákl. přenesená",J994,0)</f>
        <v>0</v>
      </c>
      <c r="BH994" s="227">
        <f>IF(N994="sníž. přenesená",J994,0)</f>
        <v>0</v>
      </c>
      <c r="BI994" s="227">
        <f>IF(N994="nulová",J994,0)</f>
        <v>0</v>
      </c>
      <c r="BJ994" s="20" t="s">
        <v>77</v>
      </c>
      <c r="BK994" s="227">
        <f>ROUND(I994*H994,2)</f>
        <v>0</v>
      </c>
      <c r="BL994" s="20" t="s">
        <v>248</v>
      </c>
      <c r="BM994" s="226" t="s">
        <v>6721</v>
      </c>
    </row>
    <row r="995" s="2" customFormat="1">
      <c r="A995" s="41"/>
      <c r="B995" s="42"/>
      <c r="C995" s="43"/>
      <c r="D995" s="228" t="s">
        <v>151</v>
      </c>
      <c r="E995" s="43"/>
      <c r="F995" s="229" t="s">
        <v>6722</v>
      </c>
      <c r="G995" s="43"/>
      <c r="H995" s="43"/>
      <c r="I995" s="230"/>
      <c r="J995" s="43"/>
      <c r="K995" s="43"/>
      <c r="L995" s="47"/>
      <c r="M995" s="231"/>
      <c r="N995" s="232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151</v>
      </c>
      <c r="AU995" s="20" t="s">
        <v>79</v>
      </c>
    </row>
    <row r="996" s="14" customFormat="1">
      <c r="A996" s="14"/>
      <c r="B996" s="244"/>
      <c r="C996" s="245"/>
      <c r="D996" s="235" t="s">
        <v>153</v>
      </c>
      <c r="E996" s="246" t="s">
        <v>19</v>
      </c>
      <c r="F996" s="247" t="s">
        <v>6723</v>
      </c>
      <c r="G996" s="245"/>
      <c r="H996" s="248">
        <v>13.058999999999999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153</v>
      </c>
      <c r="AU996" s="254" t="s">
        <v>79</v>
      </c>
      <c r="AV996" s="14" t="s">
        <v>79</v>
      </c>
      <c r="AW996" s="14" t="s">
        <v>31</v>
      </c>
      <c r="AX996" s="14" t="s">
        <v>77</v>
      </c>
      <c r="AY996" s="254" t="s">
        <v>142</v>
      </c>
    </row>
    <row r="997" s="2" customFormat="1" ht="16.5" customHeight="1">
      <c r="A997" s="41"/>
      <c r="B997" s="42"/>
      <c r="C997" s="277" t="s">
        <v>3515</v>
      </c>
      <c r="D997" s="277" t="s">
        <v>275</v>
      </c>
      <c r="E997" s="278" t="s">
        <v>6724</v>
      </c>
      <c r="F997" s="279" t="s">
        <v>6725</v>
      </c>
      <c r="G997" s="280" t="s">
        <v>176</v>
      </c>
      <c r="H997" s="281">
        <v>48.509999999999998</v>
      </c>
      <c r="I997" s="282"/>
      <c r="J997" s="283">
        <f>ROUND(I997*H997,2)</f>
        <v>0</v>
      </c>
      <c r="K997" s="279" t="s">
        <v>4783</v>
      </c>
      <c r="L997" s="284"/>
      <c r="M997" s="285" t="s">
        <v>19</v>
      </c>
      <c r="N997" s="286" t="s">
        <v>40</v>
      </c>
      <c r="O997" s="87"/>
      <c r="P997" s="224">
        <f>O997*H997</f>
        <v>0</v>
      </c>
      <c r="Q997" s="224">
        <v>0.0016000000000000001</v>
      </c>
      <c r="R997" s="224">
        <f>Q997*H997</f>
        <v>0.077616000000000004</v>
      </c>
      <c r="S997" s="224">
        <v>0</v>
      </c>
      <c r="T997" s="225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6" t="s">
        <v>349</v>
      </c>
      <c r="AT997" s="226" t="s">
        <v>275</v>
      </c>
      <c r="AU997" s="226" t="s">
        <v>79</v>
      </c>
      <c r="AY997" s="20" t="s">
        <v>142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20" t="s">
        <v>77</v>
      </c>
      <c r="BK997" s="227">
        <f>ROUND(I997*H997,2)</f>
        <v>0</v>
      </c>
      <c r="BL997" s="20" t="s">
        <v>248</v>
      </c>
      <c r="BM997" s="226" t="s">
        <v>6726</v>
      </c>
    </row>
    <row r="998" s="14" customFormat="1">
      <c r="A998" s="14"/>
      <c r="B998" s="244"/>
      <c r="C998" s="245"/>
      <c r="D998" s="235" t="s">
        <v>153</v>
      </c>
      <c r="E998" s="246" t="s">
        <v>19</v>
      </c>
      <c r="F998" s="247" t="s">
        <v>6727</v>
      </c>
      <c r="G998" s="245"/>
      <c r="H998" s="248">
        <v>48.509999999999998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153</v>
      </c>
      <c r="AU998" s="254" t="s">
        <v>79</v>
      </c>
      <c r="AV998" s="14" t="s">
        <v>79</v>
      </c>
      <c r="AW998" s="14" t="s">
        <v>31</v>
      </c>
      <c r="AX998" s="14" t="s">
        <v>69</v>
      </c>
      <c r="AY998" s="254" t="s">
        <v>142</v>
      </c>
    </row>
    <row r="999" s="15" customFormat="1">
      <c r="A999" s="15"/>
      <c r="B999" s="255"/>
      <c r="C999" s="256"/>
      <c r="D999" s="235" t="s">
        <v>153</v>
      </c>
      <c r="E999" s="257" t="s">
        <v>19</v>
      </c>
      <c r="F999" s="258" t="s">
        <v>158</v>
      </c>
      <c r="G999" s="256"/>
      <c r="H999" s="259">
        <v>48.509999999999998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153</v>
      </c>
      <c r="AU999" s="265" t="s">
        <v>79</v>
      </c>
      <c r="AV999" s="15" t="s">
        <v>149</v>
      </c>
      <c r="AW999" s="15" t="s">
        <v>31</v>
      </c>
      <c r="AX999" s="15" t="s">
        <v>77</v>
      </c>
      <c r="AY999" s="265" t="s">
        <v>142</v>
      </c>
    </row>
    <row r="1000" s="2" customFormat="1" ht="24.15" customHeight="1">
      <c r="A1000" s="41"/>
      <c r="B1000" s="42"/>
      <c r="C1000" s="215" t="s">
        <v>2601</v>
      </c>
      <c r="D1000" s="215" t="s">
        <v>144</v>
      </c>
      <c r="E1000" s="216" t="s">
        <v>6728</v>
      </c>
      <c r="F1000" s="217" t="s">
        <v>6729</v>
      </c>
      <c r="G1000" s="218" t="s">
        <v>147</v>
      </c>
      <c r="H1000" s="219">
        <v>13.429</v>
      </c>
      <c r="I1000" s="220"/>
      <c r="J1000" s="221">
        <f>ROUND(I1000*H1000,2)</f>
        <v>0</v>
      </c>
      <c r="K1000" s="217" t="s">
        <v>148</v>
      </c>
      <c r="L1000" s="47"/>
      <c r="M1000" s="222" t="s">
        <v>19</v>
      </c>
      <c r="N1000" s="223" t="s">
        <v>40</v>
      </c>
      <c r="O1000" s="87"/>
      <c r="P1000" s="224">
        <f>O1000*H1000</f>
        <v>0</v>
      </c>
      <c r="Q1000" s="224">
        <v>0.00021000000000000001</v>
      </c>
      <c r="R1000" s="224">
        <f>Q1000*H1000</f>
        <v>0.0028200900000000004</v>
      </c>
      <c r="S1000" s="224">
        <v>0</v>
      </c>
      <c r="T1000" s="225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6" t="s">
        <v>248</v>
      </c>
      <c r="AT1000" s="226" t="s">
        <v>144</v>
      </c>
      <c r="AU1000" s="226" t="s">
        <v>79</v>
      </c>
      <c r="AY1000" s="20" t="s">
        <v>142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0" t="s">
        <v>77</v>
      </c>
      <c r="BK1000" s="227">
        <f>ROUND(I1000*H1000,2)</f>
        <v>0</v>
      </c>
      <c r="BL1000" s="20" t="s">
        <v>248</v>
      </c>
      <c r="BM1000" s="226" t="s">
        <v>6730</v>
      </c>
    </row>
    <row r="1001" s="2" customFormat="1">
      <c r="A1001" s="41"/>
      <c r="B1001" s="42"/>
      <c r="C1001" s="43"/>
      <c r="D1001" s="228" t="s">
        <v>151</v>
      </c>
      <c r="E1001" s="43"/>
      <c r="F1001" s="229" t="s">
        <v>6731</v>
      </c>
      <c r="G1001" s="43"/>
      <c r="H1001" s="43"/>
      <c r="I1001" s="230"/>
      <c r="J1001" s="43"/>
      <c r="K1001" s="43"/>
      <c r="L1001" s="47"/>
      <c r="M1001" s="231"/>
      <c r="N1001" s="232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151</v>
      </c>
      <c r="AU1001" s="20" t="s">
        <v>79</v>
      </c>
    </row>
    <row r="1002" s="14" customFormat="1">
      <c r="A1002" s="14"/>
      <c r="B1002" s="244"/>
      <c r="C1002" s="245"/>
      <c r="D1002" s="235" t="s">
        <v>153</v>
      </c>
      <c r="E1002" s="246" t="s">
        <v>19</v>
      </c>
      <c r="F1002" s="247" t="s">
        <v>6732</v>
      </c>
      <c r="G1002" s="245"/>
      <c r="H1002" s="248">
        <v>13.429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153</v>
      </c>
      <c r="AU1002" s="254" t="s">
        <v>79</v>
      </c>
      <c r="AV1002" s="14" t="s">
        <v>79</v>
      </c>
      <c r="AW1002" s="14" t="s">
        <v>31</v>
      </c>
      <c r="AX1002" s="14" t="s">
        <v>69</v>
      </c>
      <c r="AY1002" s="254" t="s">
        <v>142</v>
      </c>
    </row>
    <row r="1003" s="15" customFormat="1">
      <c r="A1003" s="15"/>
      <c r="B1003" s="255"/>
      <c r="C1003" s="256"/>
      <c r="D1003" s="235" t="s">
        <v>153</v>
      </c>
      <c r="E1003" s="257" t="s">
        <v>19</v>
      </c>
      <c r="F1003" s="258" t="s">
        <v>158</v>
      </c>
      <c r="G1003" s="256"/>
      <c r="H1003" s="259">
        <v>13.429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5" t="s">
        <v>153</v>
      </c>
      <c r="AU1003" s="265" t="s">
        <v>79</v>
      </c>
      <c r="AV1003" s="15" t="s">
        <v>149</v>
      </c>
      <c r="AW1003" s="15" t="s">
        <v>31</v>
      </c>
      <c r="AX1003" s="15" t="s">
        <v>77</v>
      </c>
      <c r="AY1003" s="265" t="s">
        <v>142</v>
      </c>
    </row>
    <row r="1004" s="2" customFormat="1" ht="16.5" customHeight="1">
      <c r="A1004" s="41"/>
      <c r="B1004" s="42"/>
      <c r="C1004" s="277" t="s">
        <v>3524</v>
      </c>
      <c r="D1004" s="277" t="s">
        <v>275</v>
      </c>
      <c r="E1004" s="278" t="s">
        <v>6733</v>
      </c>
      <c r="F1004" s="279" t="s">
        <v>6734</v>
      </c>
      <c r="G1004" s="280" t="s">
        <v>147</v>
      </c>
      <c r="H1004" s="281">
        <v>14.503</v>
      </c>
      <c r="I1004" s="282"/>
      <c r="J1004" s="283">
        <f>ROUND(I1004*H1004,2)</f>
        <v>0</v>
      </c>
      <c r="K1004" s="279" t="s">
        <v>4783</v>
      </c>
      <c r="L1004" s="284"/>
      <c r="M1004" s="285" t="s">
        <v>19</v>
      </c>
      <c r="N1004" s="286" t="s">
        <v>40</v>
      </c>
      <c r="O1004" s="87"/>
      <c r="P1004" s="224">
        <f>O1004*H1004</f>
        <v>0</v>
      </c>
      <c r="Q1004" s="224">
        <v>0.024</v>
      </c>
      <c r="R1004" s="224">
        <f>Q1004*H1004</f>
        <v>0.34807199999999999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349</v>
      </c>
      <c r="AT1004" s="226" t="s">
        <v>275</v>
      </c>
      <c r="AU1004" s="226" t="s">
        <v>79</v>
      </c>
      <c r="AY1004" s="20" t="s">
        <v>142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77</v>
      </c>
      <c r="BK1004" s="227">
        <f>ROUND(I1004*H1004,2)</f>
        <v>0</v>
      </c>
      <c r="BL1004" s="20" t="s">
        <v>248</v>
      </c>
      <c r="BM1004" s="226" t="s">
        <v>6735</v>
      </c>
    </row>
    <row r="1005" s="14" customFormat="1">
      <c r="A1005" s="14"/>
      <c r="B1005" s="244"/>
      <c r="C1005" s="245"/>
      <c r="D1005" s="235" t="s">
        <v>153</v>
      </c>
      <c r="E1005" s="246" t="s">
        <v>19</v>
      </c>
      <c r="F1005" s="247" t="s">
        <v>6736</v>
      </c>
      <c r="G1005" s="245"/>
      <c r="H1005" s="248">
        <v>14.503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153</v>
      </c>
      <c r="AU1005" s="254" t="s">
        <v>79</v>
      </c>
      <c r="AV1005" s="14" t="s">
        <v>79</v>
      </c>
      <c r="AW1005" s="14" t="s">
        <v>31</v>
      </c>
      <c r="AX1005" s="14" t="s">
        <v>77</v>
      </c>
      <c r="AY1005" s="254" t="s">
        <v>142</v>
      </c>
    </row>
    <row r="1006" s="2" customFormat="1" ht="24.15" customHeight="1">
      <c r="A1006" s="41"/>
      <c r="B1006" s="42"/>
      <c r="C1006" s="215" t="s">
        <v>3529</v>
      </c>
      <c r="D1006" s="215" t="s">
        <v>144</v>
      </c>
      <c r="E1006" s="216" t="s">
        <v>6737</v>
      </c>
      <c r="F1006" s="217" t="s">
        <v>6738</v>
      </c>
      <c r="G1006" s="218" t="s">
        <v>176</v>
      </c>
      <c r="H1006" s="219">
        <v>7.4400000000000004</v>
      </c>
      <c r="I1006" s="220"/>
      <c r="J1006" s="221">
        <f>ROUND(I1006*H1006,2)</f>
        <v>0</v>
      </c>
      <c r="K1006" s="217" t="s">
        <v>148</v>
      </c>
      <c r="L1006" s="47"/>
      <c r="M1006" s="222" t="s">
        <v>19</v>
      </c>
      <c r="N1006" s="223" t="s">
        <v>40</v>
      </c>
      <c r="O1006" s="87"/>
      <c r="P1006" s="224">
        <f>O1006*H1006</f>
        <v>0</v>
      </c>
      <c r="Q1006" s="224">
        <v>1.0000000000000001E-05</v>
      </c>
      <c r="R1006" s="224">
        <f>Q1006*H1006</f>
        <v>7.4400000000000006E-05</v>
      </c>
      <c r="S1006" s="224">
        <v>0</v>
      </c>
      <c r="T1006" s="225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26" t="s">
        <v>248</v>
      </c>
      <c r="AT1006" s="226" t="s">
        <v>144</v>
      </c>
      <c r="AU1006" s="226" t="s">
        <v>79</v>
      </c>
      <c r="AY1006" s="20" t="s">
        <v>142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20" t="s">
        <v>77</v>
      </c>
      <c r="BK1006" s="227">
        <f>ROUND(I1006*H1006,2)</f>
        <v>0</v>
      </c>
      <c r="BL1006" s="20" t="s">
        <v>248</v>
      </c>
      <c r="BM1006" s="226" t="s">
        <v>6739</v>
      </c>
    </row>
    <row r="1007" s="2" customFormat="1">
      <c r="A1007" s="41"/>
      <c r="B1007" s="42"/>
      <c r="C1007" s="43"/>
      <c r="D1007" s="228" t="s">
        <v>151</v>
      </c>
      <c r="E1007" s="43"/>
      <c r="F1007" s="229" t="s">
        <v>6740</v>
      </c>
      <c r="G1007" s="43"/>
      <c r="H1007" s="43"/>
      <c r="I1007" s="230"/>
      <c r="J1007" s="43"/>
      <c r="K1007" s="43"/>
      <c r="L1007" s="47"/>
      <c r="M1007" s="231"/>
      <c r="N1007" s="232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151</v>
      </c>
      <c r="AU1007" s="20" t="s">
        <v>79</v>
      </c>
    </row>
    <row r="1008" s="14" customFormat="1">
      <c r="A1008" s="14"/>
      <c r="B1008" s="244"/>
      <c r="C1008" s="245"/>
      <c r="D1008" s="235" t="s">
        <v>153</v>
      </c>
      <c r="E1008" s="246" t="s">
        <v>19</v>
      </c>
      <c r="F1008" s="247" t="s">
        <v>6741</v>
      </c>
      <c r="G1008" s="245"/>
      <c r="H1008" s="248">
        <v>7.4400000000000004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153</v>
      </c>
      <c r="AU1008" s="254" t="s">
        <v>79</v>
      </c>
      <c r="AV1008" s="14" t="s">
        <v>79</v>
      </c>
      <c r="AW1008" s="14" t="s">
        <v>31</v>
      </c>
      <c r="AX1008" s="14" t="s">
        <v>77</v>
      </c>
      <c r="AY1008" s="254" t="s">
        <v>142</v>
      </c>
    </row>
    <row r="1009" s="2" customFormat="1" ht="16.5" customHeight="1">
      <c r="A1009" s="41"/>
      <c r="B1009" s="42"/>
      <c r="C1009" s="277" t="s">
        <v>3533</v>
      </c>
      <c r="D1009" s="277" t="s">
        <v>275</v>
      </c>
      <c r="E1009" s="278" t="s">
        <v>6742</v>
      </c>
      <c r="F1009" s="279" t="s">
        <v>6743</v>
      </c>
      <c r="G1009" s="280" t="s">
        <v>176</v>
      </c>
      <c r="H1009" s="281">
        <v>8.0350000000000001</v>
      </c>
      <c r="I1009" s="282"/>
      <c r="J1009" s="283">
        <f>ROUND(I1009*H1009,2)</f>
        <v>0</v>
      </c>
      <c r="K1009" s="279" t="s">
        <v>148</v>
      </c>
      <c r="L1009" s="284"/>
      <c r="M1009" s="285" t="s">
        <v>19</v>
      </c>
      <c r="N1009" s="286" t="s">
        <v>40</v>
      </c>
      <c r="O1009" s="87"/>
      <c r="P1009" s="224">
        <f>O1009*H1009</f>
        <v>0</v>
      </c>
      <c r="Q1009" s="224">
        <v>0.00165</v>
      </c>
      <c r="R1009" s="224">
        <f>Q1009*H1009</f>
        <v>0.01325775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349</v>
      </c>
      <c r="AT1009" s="226" t="s">
        <v>275</v>
      </c>
      <c r="AU1009" s="226" t="s">
        <v>79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248</v>
      </c>
      <c r="BM1009" s="226" t="s">
        <v>6744</v>
      </c>
    </row>
    <row r="1010" s="14" customFormat="1">
      <c r="A1010" s="14"/>
      <c r="B1010" s="244"/>
      <c r="C1010" s="245"/>
      <c r="D1010" s="235" t="s">
        <v>153</v>
      </c>
      <c r="E1010" s="246" t="s">
        <v>19</v>
      </c>
      <c r="F1010" s="247" t="s">
        <v>6745</v>
      </c>
      <c r="G1010" s="245"/>
      <c r="H1010" s="248">
        <v>8.0350000000000001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153</v>
      </c>
      <c r="AU1010" s="254" t="s">
        <v>79</v>
      </c>
      <c r="AV1010" s="14" t="s">
        <v>79</v>
      </c>
      <c r="AW1010" s="14" t="s">
        <v>31</v>
      </c>
      <c r="AX1010" s="14" t="s">
        <v>77</v>
      </c>
      <c r="AY1010" s="254" t="s">
        <v>142</v>
      </c>
    </row>
    <row r="1011" s="2" customFormat="1" ht="16.5" customHeight="1">
      <c r="A1011" s="41"/>
      <c r="B1011" s="42"/>
      <c r="C1011" s="215" t="s">
        <v>3537</v>
      </c>
      <c r="D1011" s="215" t="s">
        <v>144</v>
      </c>
      <c r="E1011" s="216" t="s">
        <v>6746</v>
      </c>
      <c r="F1011" s="217" t="s">
        <v>6747</v>
      </c>
      <c r="G1011" s="218" t="s">
        <v>147</v>
      </c>
      <c r="H1011" s="219">
        <v>13.429</v>
      </c>
      <c r="I1011" s="220"/>
      <c r="J1011" s="221">
        <f>ROUND(I1011*H1011,2)</f>
        <v>0</v>
      </c>
      <c r="K1011" s="217" t="s">
        <v>148</v>
      </c>
      <c r="L1011" s="47"/>
      <c r="M1011" s="222" t="s">
        <v>19</v>
      </c>
      <c r="N1011" s="223" t="s">
        <v>40</v>
      </c>
      <c r="O1011" s="87"/>
      <c r="P1011" s="224">
        <f>O1011*H1011</f>
        <v>0</v>
      </c>
      <c r="Q1011" s="224">
        <v>0.00019000000000000001</v>
      </c>
      <c r="R1011" s="224">
        <f>Q1011*H1011</f>
        <v>0.0025515100000000003</v>
      </c>
      <c r="S1011" s="224">
        <v>0</v>
      </c>
      <c r="T1011" s="225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6" t="s">
        <v>248</v>
      </c>
      <c r="AT1011" s="226" t="s">
        <v>144</v>
      </c>
      <c r="AU1011" s="226" t="s">
        <v>79</v>
      </c>
      <c r="AY1011" s="20" t="s">
        <v>142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20" t="s">
        <v>77</v>
      </c>
      <c r="BK1011" s="227">
        <f>ROUND(I1011*H1011,2)</f>
        <v>0</v>
      </c>
      <c r="BL1011" s="20" t="s">
        <v>248</v>
      </c>
      <c r="BM1011" s="226" t="s">
        <v>6748</v>
      </c>
    </row>
    <row r="1012" s="2" customFormat="1">
      <c r="A1012" s="41"/>
      <c r="B1012" s="42"/>
      <c r="C1012" s="43"/>
      <c r="D1012" s="228" t="s">
        <v>151</v>
      </c>
      <c r="E1012" s="43"/>
      <c r="F1012" s="229" t="s">
        <v>6749</v>
      </c>
      <c r="G1012" s="43"/>
      <c r="H1012" s="43"/>
      <c r="I1012" s="230"/>
      <c r="J1012" s="43"/>
      <c r="K1012" s="43"/>
      <c r="L1012" s="47"/>
      <c r="M1012" s="231"/>
      <c r="N1012" s="232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151</v>
      </c>
      <c r="AU1012" s="20" t="s">
        <v>79</v>
      </c>
    </row>
    <row r="1013" s="14" customFormat="1">
      <c r="A1013" s="14"/>
      <c r="B1013" s="244"/>
      <c r="C1013" s="245"/>
      <c r="D1013" s="235" t="s">
        <v>153</v>
      </c>
      <c r="E1013" s="246" t="s">
        <v>19</v>
      </c>
      <c r="F1013" s="247" t="s">
        <v>6732</v>
      </c>
      <c r="G1013" s="245"/>
      <c r="H1013" s="248">
        <v>13.429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153</v>
      </c>
      <c r="AU1013" s="254" t="s">
        <v>79</v>
      </c>
      <c r="AV1013" s="14" t="s">
        <v>79</v>
      </c>
      <c r="AW1013" s="14" t="s">
        <v>31</v>
      </c>
      <c r="AX1013" s="14" t="s">
        <v>69</v>
      </c>
      <c r="AY1013" s="254" t="s">
        <v>142</v>
      </c>
    </row>
    <row r="1014" s="15" customFormat="1">
      <c r="A1014" s="15"/>
      <c r="B1014" s="255"/>
      <c r="C1014" s="256"/>
      <c r="D1014" s="235" t="s">
        <v>153</v>
      </c>
      <c r="E1014" s="257" t="s">
        <v>19</v>
      </c>
      <c r="F1014" s="258" t="s">
        <v>158</v>
      </c>
      <c r="G1014" s="256"/>
      <c r="H1014" s="259">
        <v>13.429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5" t="s">
        <v>153</v>
      </c>
      <c r="AU1014" s="265" t="s">
        <v>79</v>
      </c>
      <c r="AV1014" s="15" t="s">
        <v>149</v>
      </c>
      <c r="AW1014" s="15" t="s">
        <v>31</v>
      </c>
      <c r="AX1014" s="15" t="s">
        <v>77</v>
      </c>
      <c r="AY1014" s="265" t="s">
        <v>142</v>
      </c>
    </row>
    <row r="1015" s="2" customFormat="1" ht="24.15" customHeight="1">
      <c r="A1015" s="41"/>
      <c r="B1015" s="42"/>
      <c r="C1015" s="215" t="s">
        <v>3541</v>
      </c>
      <c r="D1015" s="215" t="s">
        <v>144</v>
      </c>
      <c r="E1015" s="216" t="s">
        <v>4688</v>
      </c>
      <c r="F1015" s="217" t="s">
        <v>4689</v>
      </c>
      <c r="G1015" s="218" t="s">
        <v>3326</v>
      </c>
      <c r="H1015" s="294"/>
      <c r="I1015" s="220"/>
      <c r="J1015" s="221">
        <f>ROUND(I1015*H1015,2)</f>
        <v>0</v>
      </c>
      <c r="K1015" s="217" t="s">
        <v>148</v>
      </c>
      <c r="L1015" s="47"/>
      <c r="M1015" s="222" t="s">
        <v>19</v>
      </c>
      <c r="N1015" s="223" t="s">
        <v>40</v>
      </c>
      <c r="O1015" s="87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6" t="s">
        <v>248</v>
      </c>
      <c r="AT1015" s="226" t="s">
        <v>144</v>
      </c>
      <c r="AU1015" s="226" t="s">
        <v>79</v>
      </c>
      <c r="AY1015" s="20" t="s">
        <v>142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20" t="s">
        <v>77</v>
      </c>
      <c r="BK1015" s="227">
        <f>ROUND(I1015*H1015,2)</f>
        <v>0</v>
      </c>
      <c r="BL1015" s="20" t="s">
        <v>248</v>
      </c>
      <c r="BM1015" s="226" t="s">
        <v>6750</v>
      </c>
    </row>
    <row r="1016" s="2" customFormat="1">
      <c r="A1016" s="41"/>
      <c r="B1016" s="42"/>
      <c r="C1016" s="43"/>
      <c r="D1016" s="228" t="s">
        <v>151</v>
      </c>
      <c r="E1016" s="43"/>
      <c r="F1016" s="229" t="s">
        <v>4691</v>
      </c>
      <c r="G1016" s="43"/>
      <c r="H1016" s="43"/>
      <c r="I1016" s="230"/>
      <c r="J1016" s="43"/>
      <c r="K1016" s="43"/>
      <c r="L1016" s="47"/>
      <c r="M1016" s="231"/>
      <c r="N1016" s="232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151</v>
      </c>
      <c r="AU1016" s="20" t="s">
        <v>79</v>
      </c>
    </row>
    <row r="1017" s="12" customFormat="1" ht="22.8" customHeight="1">
      <c r="A1017" s="12"/>
      <c r="B1017" s="199"/>
      <c r="C1017" s="200"/>
      <c r="D1017" s="201" t="s">
        <v>68</v>
      </c>
      <c r="E1017" s="213" t="s">
        <v>4692</v>
      </c>
      <c r="F1017" s="213" t="s">
        <v>4693</v>
      </c>
      <c r="G1017" s="200"/>
      <c r="H1017" s="200"/>
      <c r="I1017" s="203"/>
      <c r="J1017" s="214">
        <f>BK1017</f>
        <v>0</v>
      </c>
      <c r="K1017" s="200"/>
      <c r="L1017" s="205"/>
      <c r="M1017" s="206"/>
      <c r="N1017" s="207"/>
      <c r="O1017" s="207"/>
      <c r="P1017" s="208">
        <f>SUM(P1018:P1039)</f>
        <v>0</v>
      </c>
      <c r="Q1017" s="207"/>
      <c r="R1017" s="208">
        <f>SUM(R1018:R1039)</f>
        <v>1.8805017000000002</v>
      </c>
      <c r="S1017" s="207"/>
      <c r="T1017" s="209">
        <f>SUM(T1018:T1039)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10" t="s">
        <v>79</v>
      </c>
      <c r="AT1017" s="211" t="s">
        <v>68</v>
      </c>
      <c r="AU1017" s="211" t="s">
        <v>77</v>
      </c>
      <c r="AY1017" s="210" t="s">
        <v>142</v>
      </c>
      <c r="BK1017" s="212">
        <f>SUM(BK1018:BK1039)</f>
        <v>0</v>
      </c>
    </row>
    <row r="1018" s="2" customFormat="1" ht="24.15" customHeight="1">
      <c r="A1018" s="41"/>
      <c r="B1018" s="42"/>
      <c r="C1018" s="215" t="s">
        <v>3545</v>
      </c>
      <c r="D1018" s="215" t="s">
        <v>144</v>
      </c>
      <c r="E1018" s="216" t="s">
        <v>4725</v>
      </c>
      <c r="F1018" s="217" t="s">
        <v>4726</v>
      </c>
      <c r="G1018" s="218" t="s">
        <v>147</v>
      </c>
      <c r="H1018" s="219">
        <v>134.61000000000001</v>
      </c>
      <c r="I1018" s="220"/>
      <c r="J1018" s="221">
        <f>ROUND(I1018*H1018,2)</f>
        <v>0</v>
      </c>
      <c r="K1018" s="217" t="s">
        <v>148</v>
      </c>
      <c r="L1018" s="47"/>
      <c r="M1018" s="222" t="s">
        <v>19</v>
      </c>
      <c r="N1018" s="223" t="s">
        <v>40</v>
      </c>
      <c r="O1018" s="87"/>
      <c r="P1018" s="224">
        <f>O1018*H1018</f>
        <v>0</v>
      </c>
      <c r="Q1018" s="224">
        <v>0.01217</v>
      </c>
      <c r="R1018" s="224">
        <f>Q1018*H1018</f>
        <v>1.6382037000000003</v>
      </c>
      <c r="S1018" s="224">
        <v>0</v>
      </c>
      <c r="T1018" s="225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6" t="s">
        <v>248</v>
      </c>
      <c r="AT1018" s="226" t="s">
        <v>144</v>
      </c>
      <c r="AU1018" s="226" t="s">
        <v>79</v>
      </c>
      <c r="AY1018" s="20" t="s">
        <v>142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20" t="s">
        <v>77</v>
      </c>
      <c r="BK1018" s="227">
        <f>ROUND(I1018*H1018,2)</f>
        <v>0</v>
      </c>
      <c r="BL1018" s="20" t="s">
        <v>248</v>
      </c>
      <c r="BM1018" s="226" t="s">
        <v>6751</v>
      </c>
    </row>
    <row r="1019" s="2" customFormat="1">
      <c r="A1019" s="41"/>
      <c r="B1019" s="42"/>
      <c r="C1019" s="43"/>
      <c r="D1019" s="228" t="s">
        <v>151</v>
      </c>
      <c r="E1019" s="43"/>
      <c r="F1019" s="229" t="s">
        <v>4728</v>
      </c>
      <c r="G1019" s="43"/>
      <c r="H1019" s="43"/>
      <c r="I1019" s="230"/>
      <c r="J1019" s="43"/>
      <c r="K1019" s="43"/>
      <c r="L1019" s="47"/>
      <c r="M1019" s="231"/>
      <c r="N1019" s="232"/>
      <c r="O1019" s="87"/>
      <c r="P1019" s="87"/>
      <c r="Q1019" s="87"/>
      <c r="R1019" s="87"/>
      <c r="S1019" s="87"/>
      <c r="T1019" s="88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T1019" s="20" t="s">
        <v>151</v>
      </c>
      <c r="AU1019" s="20" t="s">
        <v>79</v>
      </c>
    </row>
    <row r="1020" s="13" customFormat="1">
      <c r="A1020" s="13"/>
      <c r="B1020" s="233"/>
      <c r="C1020" s="234"/>
      <c r="D1020" s="235" t="s">
        <v>153</v>
      </c>
      <c r="E1020" s="236" t="s">
        <v>19</v>
      </c>
      <c r="F1020" s="237" t="s">
        <v>4734</v>
      </c>
      <c r="G1020" s="234"/>
      <c r="H1020" s="236" t="s">
        <v>19</v>
      </c>
      <c r="I1020" s="238"/>
      <c r="J1020" s="234"/>
      <c r="K1020" s="234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153</v>
      </c>
      <c r="AU1020" s="243" t="s">
        <v>79</v>
      </c>
      <c r="AV1020" s="13" t="s">
        <v>77</v>
      </c>
      <c r="AW1020" s="13" t="s">
        <v>31</v>
      </c>
      <c r="AX1020" s="13" t="s">
        <v>69</v>
      </c>
      <c r="AY1020" s="243" t="s">
        <v>142</v>
      </c>
    </row>
    <row r="1021" s="13" customFormat="1">
      <c r="A1021" s="13"/>
      <c r="B1021" s="233"/>
      <c r="C1021" s="234"/>
      <c r="D1021" s="235" t="s">
        <v>153</v>
      </c>
      <c r="E1021" s="236" t="s">
        <v>19</v>
      </c>
      <c r="F1021" s="237" t="s">
        <v>4735</v>
      </c>
      <c r="G1021" s="234"/>
      <c r="H1021" s="236" t="s">
        <v>19</v>
      </c>
      <c r="I1021" s="238"/>
      <c r="J1021" s="234"/>
      <c r="K1021" s="234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153</v>
      </c>
      <c r="AU1021" s="243" t="s">
        <v>79</v>
      </c>
      <c r="AV1021" s="13" t="s">
        <v>77</v>
      </c>
      <c r="AW1021" s="13" t="s">
        <v>31</v>
      </c>
      <c r="AX1021" s="13" t="s">
        <v>69</v>
      </c>
      <c r="AY1021" s="243" t="s">
        <v>142</v>
      </c>
    </row>
    <row r="1022" s="14" customFormat="1">
      <c r="A1022" s="14"/>
      <c r="B1022" s="244"/>
      <c r="C1022" s="245"/>
      <c r="D1022" s="235" t="s">
        <v>153</v>
      </c>
      <c r="E1022" s="246" t="s">
        <v>19</v>
      </c>
      <c r="F1022" s="247" t="s">
        <v>6752</v>
      </c>
      <c r="G1022" s="245"/>
      <c r="H1022" s="248">
        <v>134.61000000000001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153</v>
      </c>
      <c r="AU1022" s="254" t="s">
        <v>79</v>
      </c>
      <c r="AV1022" s="14" t="s">
        <v>79</v>
      </c>
      <c r="AW1022" s="14" t="s">
        <v>31</v>
      </c>
      <c r="AX1022" s="14" t="s">
        <v>69</v>
      </c>
      <c r="AY1022" s="254" t="s">
        <v>142</v>
      </c>
    </row>
    <row r="1023" s="15" customFormat="1">
      <c r="A1023" s="15"/>
      <c r="B1023" s="255"/>
      <c r="C1023" s="256"/>
      <c r="D1023" s="235" t="s">
        <v>153</v>
      </c>
      <c r="E1023" s="257" t="s">
        <v>19</v>
      </c>
      <c r="F1023" s="258" t="s">
        <v>158</v>
      </c>
      <c r="G1023" s="256"/>
      <c r="H1023" s="259">
        <v>134.61000000000001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5" t="s">
        <v>153</v>
      </c>
      <c r="AU1023" s="265" t="s">
        <v>79</v>
      </c>
      <c r="AV1023" s="15" t="s">
        <v>149</v>
      </c>
      <c r="AW1023" s="15" t="s">
        <v>31</v>
      </c>
      <c r="AX1023" s="15" t="s">
        <v>77</v>
      </c>
      <c r="AY1023" s="265" t="s">
        <v>142</v>
      </c>
    </row>
    <row r="1024" s="2" customFormat="1" ht="24.15" customHeight="1">
      <c r="A1024" s="41"/>
      <c r="B1024" s="42"/>
      <c r="C1024" s="215" t="s">
        <v>3549</v>
      </c>
      <c r="D1024" s="215" t="s">
        <v>144</v>
      </c>
      <c r="E1024" s="216" t="s">
        <v>4740</v>
      </c>
      <c r="F1024" s="217" t="s">
        <v>4741</v>
      </c>
      <c r="G1024" s="218" t="s">
        <v>147</v>
      </c>
      <c r="H1024" s="219">
        <v>134.61000000000001</v>
      </c>
      <c r="I1024" s="220"/>
      <c r="J1024" s="221">
        <f>ROUND(I1024*H1024,2)</f>
        <v>0</v>
      </c>
      <c r="K1024" s="217" t="s">
        <v>148</v>
      </c>
      <c r="L1024" s="47"/>
      <c r="M1024" s="222" t="s">
        <v>19</v>
      </c>
      <c r="N1024" s="223" t="s">
        <v>40</v>
      </c>
      <c r="O1024" s="87"/>
      <c r="P1024" s="224">
        <f>O1024*H1024</f>
        <v>0</v>
      </c>
      <c r="Q1024" s="224">
        <v>0.00010000000000000001</v>
      </c>
      <c r="R1024" s="224">
        <f>Q1024*H1024</f>
        <v>0.013461000000000003</v>
      </c>
      <c r="S1024" s="224">
        <v>0</v>
      </c>
      <c r="T1024" s="225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6" t="s">
        <v>248</v>
      </c>
      <c r="AT1024" s="226" t="s">
        <v>144</v>
      </c>
      <c r="AU1024" s="226" t="s">
        <v>79</v>
      </c>
      <c r="AY1024" s="20" t="s">
        <v>142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20" t="s">
        <v>77</v>
      </c>
      <c r="BK1024" s="227">
        <f>ROUND(I1024*H1024,2)</f>
        <v>0</v>
      </c>
      <c r="BL1024" s="20" t="s">
        <v>248</v>
      </c>
      <c r="BM1024" s="226" t="s">
        <v>6753</v>
      </c>
    </row>
    <row r="1025" s="2" customFormat="1">
      <c r="A1025" s="41"/>
      <c r="B1025" s="42"/>
      <c r="C1025" s="43"/>
      <c r="D1025" s="228" t="s">
        <v>151</v>
      </c>
      <c r="E1025" s="43"/>
      <c r="F1025" s="229" t="s">
        <v>4743</v>
      </c>
      <c r="G1025" s="43"/>
      <c r="H1025" s="43"/>
      <c r="I1025" s="230"/>
      <c r="J1025" s="43"/>
      <c r="K1025" s="43"/>
      <c r="L1025" s="47"/>
      <c r="M1025" s="231"/>
      <c r="N1025" s="232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151</v>
      </c>
      <c r="AU1025" s="20" t="s">
        <v>79</v>
      </c>
    </row>
    <row r="1026" s="2" customFormat="1" ht="16.5" customHeight="1">
      <c r="A1026" s="41"/>
      <c r="B1026" s="42"/>
      <c r="C1026" s="215" t="s">
        <v>3553</v>
      </c>
      <c r="D1026" s="215" t="s">
        <v>144</v>
      </c>
      <c r="E1026" s="216" t="s">
        <v>4746</v>
      </c>
      <c r="F1026" s="217" t="s">
        <v>4747</v>
      </c>
      <c r="G1026" s="218" t="s">
        <v>147</v>
      </c>
      <c r="H1026" s="219">
        <v>134.61000000000001</v>
      </c>
      <c r="I1026" s="220"/>
      <c r="J1026" s="221">
        <f>ROUND(I1026*H1026,2)</f>
        <v>0</v>
      </c>
      <c r="K1026" s="217" t="s">
        <v>148</v>
      </c>
      <c r="L1026" s="47"/>
      <c r="M1026" s="222" t="s">
        <v>19</v>
      </c>
      <c r="N1026" s="223" t="s">
        <v>40</v>
      </c>
      <c r="O1026" s="87"/>
      <c r="P1026" s="224">
        <f>O1026*H1026</f>
        <v>0</v>
      </c>
      <c r="Q1026" s="224">
        <v>0.00010000000000000001</v>
      </c>
      <c r="R1026" s="224">
        <f>Q1026*H1026</f>
        <v>0.013461000000000003</v>
      </c>
      <c r="S1026" s="224">
        <v>0</v>
      </c>
      <c r="T1026" s="225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6" t="s">
        <v>248</v>
      </c>
      <c r="AT1026" s="226" t="s">
        <v>144</v>
      </c>
      <c r="AU1026" s="226" t="s">
        <v>79</v>
      </c>
      <c r="AY1026" s="20" t="s">
        <v>142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20" t="s">
        <v>77</v>
      </c>
      <c r="BK1026" s="227">
        <f>ROUND(I1026*H1026,2)</f>
        <v>0</v>
      </c>
      <c r="BL1026" s="20" t="s">
        <v>248</v>
      </c>
      <c r="BM1026" s="226" t="s">
        <v>6754</v>
      </c>
    </row>
    <row r="1027" s="2" customFormat="1">
      <c r="A1027" s="41"/>
      <c r="B1027" s="42"/>
      <c r="C1027" s="43"/>
      <c r="D1027" s="228" t="s">
        <v>151</v>
      </c>
      <c r="E1027" s="43"/>
      <c r="F1027" s="229" t="s">
        <v>4749</v>
      </c>
      <c r="G1027" s="43"/>
      <c r="H1027" s="43"/>
      <c r="I1027" s="230"/>
      <c r="J1027" s="43"/>
      <c r="K1027" s="43"/>
      <c r="L1027" s="47"/>
      <c r="M1027" s="231"/>
      <c r="N1027" s="232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151</v>
      </c>
      <c r="AU1027" s="20" t="s">
        <v>79</v>
      </c>
    </row>
    <row r="1028" s="13" customFormat="1">
      <c r="A1028" s="13"/>
      <c r="B1028" s="233"/>
      <c r="C1028" s="234"/>
      <c r="D1028" s="235" t="s">
        <v>153</v>
      </c>
      <c r="E1028" s="236" t="s">
        <v>19</v>
      </c>
      <c r="F1028" s="237" t="s">
        <v>4734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153</v>
      </c>
      <c r="AU1028" s="243" t="s">
        <v>79</v>
      </c>
      <c r="AV1028" s="13" t="s">
        <v>77</v>
      </c>
      <c r="AW1028" s="13" t="s">
        <v>31</v>
      </c>
      <c r="AX1028" s="13" t="s">
        <v>69</v>
      </c>
      <c r="AY1028" s="243" t="s">
        <v>142</v>
      </c>
    </row>
    <row r="1029" s="13" customFormat="1">
      <c r="A1029" s="13"/>
      <c r="B1029" s="233"/>
      <c r="C1029" s="234"/>
      <c r="D1029" s="235" t="s">
        <v>153</v>
      </c>
      <c r="E1029" s="236" t="s">
        <v>19</v>
      </c>
      <c r="F1029" s="237" t="s">
        <v>4735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153</v>
      </c>
      <c r="AU1029" s="243" t="s">
        <v>79</v>
      </c>
      <c r="AV1029" s="13" t="s">
        <v>77</v>
      </c>
      <c r="AW1029" s="13" t="s">
        <v>31</v>
      </c>
      <c r="AX1029" s="13" t="s">
        <v>69</v>
      </c>
      <c r="AY1029" s="243" t="s">
        <v>142</v>
      </c>
    </row>
    <row r="1030" s="14" customFormat="1">
      <c r="A1030" s="14"/>
      <c r="B1030" s="244"/>
      <c r="C1030" s="245"/>
      <c r="D1030" s="235" t="s">
        <v>153</v>
      </c>
      <c r="E1030" s="246" t="s">
        <v>19</v>
      </c>
      <c r="F1030" s="247" t="s">
        <v>6752</v>
      </c>
      <c r="G1030" s="245"/>
      <c r="H1030" s="248">
        <v>134.61000000000001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153</v>
      </c>
      <c r="AU1030" s="254" t="s">
        <v>79</v>
      </c>
      <c r="AV1030" s="14" t="s">
        <v>79</v>
      </c>
      <c r="AW1030" s="14" t="s">
        <v>31</v>
      </c>
      <c r="AX1030" s="14" t="s">
        <v>69</v>
      </c>
      <c r="AY1030" s="254" t="s">
        <v>142</v>
      </c>
    </row>
    <row r="1031" s="15" customFormat="1">
      <c r="A1031" s="15"/>
      <c r="B1031" s="255"/>
      <c r="C1031" s="256"/>
      <c r="D1031" s="235" t="s">
        <v>153</v>
      </c>
      <c r="E1031" s="257" t="s">
        <v>19</v>
      </c>
      <c r="F1031" s="258" t="s">
        <v>158</v>
      </c>
      <c r="G1031" s="256"/>
      <c r="H1031" s="259">
        <v>134.61000000000001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153</v>
      </c>
      <c r="AU1031" s="265" t="s">
        <v>79</v>
      </c>
      <c r="AV1031" s="15" t="s">
        <v>149</v>
      </c>
      <c r="AW1031" s="15" t="s">
        <v>31</v>
      </c>
      <c r="AX1031" s="15" t="s">
        <v>77</v>
      </c>
      <c r="AY1031" s="265" t="s">
        <v>142</v>
      </c>
    </row>
    <row r="1032" s="2" customFormat="1" ht="21.75" customHeight="1">
      <c r="A1032" s="41"/>
      <c r="B1032" s="42"/>
      <c r="C1032" s="215" t="s">
        <v>3558</v>
      </c>
      <c r="D1032" s="215" t="s">
        <v>144</v>
      </c>
      <c r="E1032" s="216" t="s">
        <v>4751</v>
      </c>
      <c r="F1032" s="217" t="s">
        <v>4752</v>
      </c>
      <c r="G1032" s="218" t="s">
        <v>147</v>
      </c>
      <c r="H1032" s="219">
        <v>134.61000000000001</v>
      </c>
      <c r="I1032" s="220"/>
      <c r="J1032" s="221">
        <f>ROUND(I1032*H1032,2)</f>
        <v>0</v>
      </c>
      <c r="K1032" s="217" t="s">
        <v>148</v>
      </c>
      <c r="L1032" s="47"/>
      <c r="M1032" s="222" t="s">
        <v>19</v>
      </c>
      <c r="N1032" s="223" t="s">
        <v>40</v>
      </c>
      <c r="O1032" s="87"/>
      <c r="P1032" s="224">
        <f>O1032*H1032</f>
        <v>0</v>
      </c>
      <c r="Q1032" s="224">
        <v>0.0016000000000000001</v>
      </c>
      <c r="R1032" s="224">
        <f>Q1032*H1032</f>
        <v>0.21537600000000004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248</v>
      </c>
      <c r="AT1032" s="226" t="s">
        <v>144</v>
      </c>
      <c r="AU1032" s="226" t="s">
        <v>79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248</v>
      </c>
      <c r="BM1032" s="226" t="s">
        <v>6755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4754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79</v>
      </c>
    </row>
    <row r="1034" s="13" customFormat="1">
      <c r="A1034" s="13"/>
      <c r="B1034" s="233"/>
      <c r="C1034" s="234"/>
      <c r="D1034" s="235" t="s">
        <v>153</v>
      </c>
      <c r="E1034" s="236" t="s">
        <v>19</v>
      </c>
      <c r="F1034" s="237" t="s">
        <v>4734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153</v>
      </c>
      <c r="AU1034" s="243" t="s">
        <v>79</v>
      </c>
      <c r="AV1034" s="13" t="s">
        <v>77</v>
      </c>
      <c r="AW1034" s="13" t="s">
        <v>31</v>
      </c>
      <c r="AX1034" s="13" t="s">
        <v>69</v>
      </c>
      <c r="AY1034" s="243" t="s">
        <v>142</v>
      </c>
    </row>
    <row r="1035" s="13" customFormat="1">
      <c r="A1035" s="13"/>
      <c r="B1035" s="233"/>
      <c r="C1035" s="234"/>
      <c r="D1035" s="235" t="s">
        <v>153</v>
      </c>
      <c r="E1035" s="236" t="s">
        <v>19</v>
      </c>
      <c r="F1035" s="237" t="s">
        <v>4735</v>
      </c>
      <c r="G1035" s="234"/>
      <c r="H1035" s="236" t="s">
        <v>19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153</v>
      </c>
      <c r="AU1035" s="243" t="s">
        <v>79</v>
      </c>
      <c r="AV1035" s="13" t="s">
        <v>77</v>
      </c>
      <c r="AW1035" s="13" t="s">
        <v>31</v>
      </c>
      <c r="AX1035" s="13" t="s">
        <v>69</v>
      </c>
      <c r="AY1035" s="243" t="s">
        <v>142</v>
      </c>
    </row>
    <row r="1036" s="14" customFormat="1">
      <c r="A1036" s="14"/>
      <c r="B1036" s="244"/>
      <c r="C1036" s="245"/>
      <c r="D1036" s="235" t="s">
        <v>153</v>
      </c>
      <c r="E1036" s="246" t="s">
        <v>19</v>
      </c>
      <c r="F1036" s="247" t="s">
        <v>6752</v>
      </c>
      <c r="G1036" s="245"/>
      <c r="H1036" s="248">
        <v>134.61000000000001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153</v>
      </c>
      <c r="AU1036" s="254" t="s">
        <v>79</v>
      </c>
      <c r="AV1036" s="14" t="s">
        <v>79</v>
      </c>
      <c r="AW1036" s="14" t="s">
        <v>31</v>
      </c>
      <c r="AX1036" s="14" t="s">
        <v>69</v>
      </c>
      <c r="AY1036" s="254" t="s">
        <v>142</v>
      </c>
    </row>
    <row r="1037" s="15" customFormat="1">
      <c r="A1037" s="15"/>
      <c r="B1037" s="255"/>
      <c r="C1037" s="256"/>
      <c r="D1037" s="235" t="s">
        <v>153</v>
      </c>
      <c r="E1037" s="257" t="s">
        <v>19</v>
      </c>
      <c r="F1037" s="258" t="s">
        <v>158</v>
      </c>
      <c r="G1037" s="256"/>
      <c r="H1037" s="259">
        <v>134.61000000000001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5" t="s">
        <v>153</v>
      </c>
      <c r="AU1037" s="265" t="s">
        <v>79</v>
      </c>
      <c r="AV1037" s="15" t="s">
        <v>149</v>
      </c>
      <c r="AW1037" s="15" t="s">
        <v>31</v>
      </c>
      <c r="AX1037" s="15" t="s">
        <v>77</v>
      </c>
      <c r="AY1037" s="265" t="s">
        <v>142</v>
      </c>
    </row>
    <row r="1038" s="2" customFormat="1" ht="24.15" customHeight="1">
      <c r="A1038" s="41"/>
      <c r="B1038" s="42"/>
      <c r="C1038" s="215" t="s">
        <v>3562</v>
      </c>
      <c r="D1038" s="215" t="s">
        <v>144</v>
      </c>
      <c r="E1038" s="216" t="s">
        <v>4761</v>
      </c>
      <c r="F1038" s="217" t="s">
        <v>4762</v>
      </c>
      <c r="G1038" s="218" t="s">
        <v>3326</v>
      </c>
      <c r="H1038" s="294"/>
      <c r="I1038" s="220"/>
      <c r="J1038" s="221">
        <f>ROUND(I1038*H1038,2)</f>
        <v>0</v>
      </c>
      <c r="K1038" s="217" t="s">
        <v>148</v>
      </c>
      <c r="L1038" s="47"/>
      <c r="M1038" s="222" t="s">
        <v>19</v>
      </c>
      <c r="N1038" s="223" t="s">
        <v>40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248</v>
      </c>
      <c r="AT1038" s="226" t="s">
        <v>144</v>
      </c>
      <c r="AU1038" s="226" t="s">
        <v>79</v>
      </c>
      <c r="AY1038" s="20" t="s">
        <v>142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77</v>
      </c>
      <c r="BK1038" s="227">
        <f>ROUND(I1038*H1038,2)</f>
        <v>0</v>
      </c>
      <c r="BL1038" s="20" t="s">
        <v>248</v>
      </c>
      <c r="BM1038" s="226" t="s">
        <v>6756</v>
      </c>
    </row>
    <row r="1039" s="2" customFormat="1">
      <c r="A1039" s="41"/>
      <c r="B1039" s="42"/>
      <c r="C1039" s="43"/>
      <c r="D1039" s="228" t="s">
        <v>151</v>
      </c>
      <c r="E1039" s="43"/>
      <c r="F1039" s="229" t="s">
        <v>4764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79</v>
      </c>
    </row>
    <row r="1040" s="12" customFormat="1" ht="22.8" customHeight="1">
      <c r="A1040" s="12"/>
      <c r="B1040" s="199"/>
      <c r="C1040" s="200"/>
      <c r="D1040" s="201" t="s">
        <v>68</v>
      </c>
      <c r="E1040" s="213" t="s">
        <v>1094</v>
      </c>
      <c r="F1040" s="213" t="s">
        <v>1095</v>
      </c>
      <c r="G1040" s="200"/>
      <c r="H1040" s="200"/>
      <c r="I1040" s="203"/>
      <c r="J1040" s="214">
        <f>BK1040</f>
        <v>0</v>
      </c>
      <c r="K1040" s="200"/>
      <c r="L1040" s="205"/>
      <c r="M1040" s="206"/>
      <c r="N1040" s="207"/>
      <c r="O1040" s="207"/>
      <c r="P1040" s="208">
        <f>SUM(P1041:P1076)</f>
        <v>0</v>
      </c>
      <c r="Q1040" s="207"/>
      <c r="R1040" s="208">
        <f>SUM(R1041:R1076)</f>
        <v>0.25391770000000002</v>
      </c>
      <c r="S1040" s="207"/>
      <c r="T1040" s="209">
        <f>SUM(T1041:T1076)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10" t="s">
        <v>79</v>
      </c>
      <c r="AT1040" s="211" t="s">
        <v>68</v>
      </c>
      <c r="AU1040" s="211" t="s">
        <v>77</v>
      </c>
      <c r="AY1040" s="210" t="s">
        <v>142</v>
      </c>
      <c r="BK1040" s="212">
        <f>SUM(BK1041:BK1076)</f>
        <v>0</v>
      </c>
    </row>
    <row r="1041" s="2" customFormat="1" ht="16.5" customHeight="1">
      <c r="A1041" s="41"/>
      <c r="B1041" s="42"/>
      <c r="C1041" s="215" t="s">
        <v>3567</v>
      </c>
      <c r="D1041" s="215" t="s">
        <v>144</v>
      </c>
      <c r="E1041" s="216" t="s">
        <v>6757</v>
      </c>
      <c r="F1041" s="217" t="s">
        <v>6758</v>
      </c>
      <c r="G1041" s="218" t="s">
        <v>147</v>
      </c>
      <c r="H1041" s="219">
        <v>14.779999999999999</v>
      </c>
      <c r="I1041" s="220"/>
      <c r="J1041" s="221">
        <f>ROUND(I1041*H1041,2)</f>
        <v>0</v>
      </c>
      <c r="K1041" s="217" t="s">
        <v>148</v>
      </c>
      <c r="L1041" s="47"/>
      <c r="M1041" s="222" t="s">
        <v>19</v>
      </c>
      <c r="N1041" s="223" t="s">
        <v>40</v>
      </c>
      <c r="O1041" s="87"/>
      <c r="P1041" s="224">
        <f>O1041*H1041</f>
        <v>0</v>
      </c>
      <c r="Q1041" s="224">
        <v>0</v>
      </c>
      <c r="R1041" s="224">
        <f>Q1041*H1041</f>
        <v>0</v>
      </c>
      <c r="S1041" s="224">
        <v>0</v>
      </c>
      <c r="T1041" s="225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26" t="s">
        <v>248</v>
      </c>
      <c r="AT1041" s="226" t="s">
        <v>144</v>
      </c>
      <c r="AU1041" s="226" t="s">
        <v>79</v>
      </c>
      <c r="AY1041" s="20" t="s">
        <v>142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20" t="s">
        <v>77</v>
      </c>
      <c r="BK1041" s="227">
        <f>ROUND(I1041*H1041,2)</f>
        <v>0</v>
      </c>
      <c r="BL1041" s="20" t="s">
        <v>248</v>
      </c>
      <c r="BM1041" s="226" t="s">
        <v>6759</v>
      </c>
    </row>
    <row r="1042" s="2" customFormat="1">
      <c r="A1042" s="41"/>
      <c r="B1042" s="42"/>
      <c r="C1042" s="43"/>
      <c r="D1042" s="228" t="s">
        <v>151</v>
      </c>
      <c r="E1042" s="43"/>
      <c r="F1042" s="229" t="s">
        <v>6760</v>
      </c>
      <c r="G1042" s="43"/>
      <c r="H1042" s="43"/>
      <c r="I1042" s="230"/>
      <c r="J1042" s="43"/>
      <c r="K1042" s="43"/>
      <c r="L1042" s="47"/>
      <c r="M1042" s="231"/>
      <c r="N1042" s="232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151</v>
      </c>
      <c r="AU1042" s="20" t="s">
        <v>79</v>
      </c>
    </row>
    <row r="1043" s="2" customFormat="1" ht="16.5" customHeight="1">
      <c r="A1043" s="41"/>
      <c r="B1043" s="42"/>
      <c r="C1043" s="277" t="s">
        <v>3571</v>
      </c>
      <c r="D1043" s="277" t="s">
        <v>275</v>
      </c>
      <c r="E1043" s="278" t="s">
        <v>4551</v>
      </c>
      <c r="F1043" s="279" t="s">
        <v>4552</v>
      </c>
      <c r="G1043" s="280" t="s">
        <v>147</v>
      </c>
      <c r="H1043" s="281">
        <v>16.997</v>
      </c>
      <c r="I1043" s="282"/>
      <c r="J1043" s="283">
        <f>ROUND(I1043*H1043,2)</f>
        <v>0</v>
      </c>
      <c r="K1043" s="279" t="s">
        <v>148</v>
      </c>
      <c r="L1043" s="284"/>
      <c r="M1043" s="285" t="s">
        <v>19</v>
      </c>
      <c r="N1043" s="286" t="s">
        <v>40</v>
      </c>
      <c r="O1043" s="87"/>
      <c r="P1043" s="224">
        <f>O1043*H1043</f>
        <v>0</v>
      </c>
      <c r="Q1043" s="224">
        <v>0.00050000000000000001</v>
      </c>
      <c r="R1043" s="224">
        <f>Q1043*H1043</f>
        <v>0.0084985000000000008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349</v>
      </c>
      <c r="AT1043" s="226" t="s">
        <v>275</v>
      </c>
      <c r="AU1043" s="226" t="s">
        <v>79</v>
      </c>
      <c r="AY1043" s="20" t="s">
        <v>142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77</v>
      </c>
      <c r="BK1043" s="227">
        <f>ROUND(I1043*H1043,2)</f>
        <v>0</v>
      </c>
      <c r="BL1043" s="20" t="s">
        <v>248</v>
      </c>
      <c r="BM1043" s="226" t="s">
        <v>6761</v>
      </c>
    </row>
    <row r="1044" s="14" customFormat="1">
      <c r="A1044" s="14"/>
      <c r="B1044" s="244"/>
      <c r="C1044" s="245"/>
      <c r="D1044" s="235" t="s">
        <v>153</v>
      </c>
      <c r="E1044" s="246" t="s">
        <v>19</v>
      </c>
      <c r="F1044" s="247" t="s">
        <v>6762</v>
      </c>
      <c r="G1044" s="245"/>
      <c r="H1044" s="248">
        <v>16.997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153</v>
      </c>
      <c r="AU1044" s="254" t="s">
        <v>79</v>
      </c>
      <c r="AV1044" s="14" t="s">
        <v>79</v>
      </c>
      <c r="AW1044" s="14" t="s">
        <v>31</v>
      </c>
      <c r="AX1044" s="14" t="s">
        <v>77</v>
      </c>
      <c r="AY1044" s="254" t="s">
        <v>142</v>
      </c>
    </row>
    <row r="1045" s="2" customFormat="1" ht="24.15" customHeight="1">
      <c r="A1045" s="41"/>
      <c r="B1045" s="42"/>
      <c r="C1045" s="215" t="s">
        <v>3576</v>
      </c>
      <c r="D1045" s="215" t="s">
        <v>144</v>
      </c>
      <c r="E1045" s="216" t="s">
        <v>6763</v>
      </c>
      <c r="F1045" s="217" t="s">
        <v>6764</v>
      </c>
      <c r="G1045" s="218" t="s">
        <v>147</v>
      </c>
      <c r="H1045" s="219">
        <v>14.779999999999999</v>
      </c>
      <c r="I1045" s="220"/>
      <c r="J1045" s="221">
        <f>ROUND(I1045*H1045,2)</f>
        <v>0</v>
      </c>
      <c r="K1045" s="217" t="s">
        <v>148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</v>
      </c>
      <c r="R1045" s="224">
        <f>Q1045*H1045</f>
        <v>0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248</v>
      </c>
      <c r="AT1045" s="226" t="s">
        <v>144</v>
      </c>
      <c r="AU1045" s="226" t="s">
        <v>79</v>
      </c>
      <c r="AY1045" s="20" t="s">
        <v>142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248</v>
      </c>
      <c r="BM1045" s="226" t="s">
        <v>6765</v>
      </c>
    </row>
    <row r="1046" s="2" customFormat="1">
      <c r="A1046" s="41"/>
      <c r="B1046" s="42"/>
      <c r="C1046" s="43"/>
      <c r="D1046" s="228" t="s">
        <v>151</v>
      </c>
      <c r="E1046" s="43"/>
      <c r="F1046" s="229" t="s">
        <v>6766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151</v>
      </c>
      <c r="AU1046" s="20" t="s">
        <v>79</v>
      </c>
    </row>
    <row r="1047" s="2" customFormat="1" ht="16.5" customHeight="1">
      <c r="A1047" s="41"/>
      <c r="B1047" s="42"/>
      <c r="C1047" s="277" t="s">
        <v>3580</v>
      </c>
      <c r="D1047" s="277" t="s">
        <v>275</v>
      </c>
      <c r="E1047" s="278" t="s">
        <v>6767</v>
      </c>
      <c r="F1047" s="279" t="s">
        <v>6768</v>
      </c>
      <c r="G1047" s="280" t="s">
        <v>176</v>
      </c>
      <c r="H1047" s="281">
        <v>14.779999999999999</v>
      </c>
      <c r="I1047" s="282"/>
      <c r="J1047" s="283">
        <f>ROUND(I1047*H1047,2)</f>
        <v>0</v>
      </c>
      <c r="K1047" s="279" t="s">
        <v>148</v>
      </c>
      <c r="L1047" s="284"/>
      <c r="M1047" s="285" t="s">
        <v>19</v>
      </c>
      <c r="N1047" s="286" t="s">
        <v>40</v>
      </c>
      <c r="O1047" s="87"/>
      <c r="P1047" s="224">
        <f>O1047*H1047</f>
        <v>0</v>
      </c>
      <c r="Q1047" s="224">
        <v>0.0050400000000000002</v>
      </c>
      <c r="R1047" s="224">
        <f>Q1047*H1047</f>
        <v>0.074491199999999994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349</v>
      </c>
      <c r="AT1047" s="226" t="s">
        <v>275</v>
      </c>
      <c r="AU1047" s="226" t="s">
        <v>79</v>
      </c>
      <c r="AY1047" s="20" t="s">
        <v>142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77</v>
      </c>
      <c r="BK1047" s="227">
        <f>ROUND(I1047*H1047,2)</f>
        <v>0</v>
      </c>
      <c r="BL1047" s="20" t="s">
        <v>248</v>
      </c>
      <c r="BM1047" s="226" t="s">
        <v>6769</v>
      </c>
    </row>
    <row r="1048" s="2" customFormat="1" ht="24.15" customHeight="1">
      <c r="A1048" s="41"/>
      <c r="B1048" s="42"/>
      <c r="C1048" s="215" t="s">
        <v>3585</v>
      </c>
      <c r="D1048" s="215" t="s">
        <v>144</v>
      </c>
      <c r="E1048" s="216" t="s">
        <v>4846</v>
      </c>
      <c r="F1048" s="217" t="s">
        <v>4847</v>
      </c>
      <c r="G1048" s="218" t="s">
        <v>176</v>
      </c>
      <c r="H1048" s="219">
        <v>7.5</v>
      </c>
      <c r="I1048" s="220"/>
      <c r="J1048" s="221">
        <f>ROUND(I1048*H1048,2)</f>
        <v>0</v>
      </c>
      <c r="K1048" s="217" t="s">
        <v>148</v>
      </c>
      <c r="L1048" s="47"/>
      <c r="M1048" s="222" t="s">
        <v>19</v>
      </c>
      <c r="N1048" s="223" t="s">
        <v>40</v>
      </c>
      <c r="O1048" s="87"/>
      <c r="P1048" s="224">
        <f>O1048*H1048</f>
        <v>0</v>
      </c>
      <c r="Q1048" s="224">
        <v>0.0020400000000000001</v>
      </c>
      <c r="R1048" s="224">
        <f>Q1048*H1048</f>
        <v>0.015300000000000001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248</v>
      </c>
      <c r="AT1048" s="226" t="s">
        <v>144</v>
      </c>
      <c r="AU1048" s="226" t="s">
        <v>79</v>
      </c>
      <c r="AY1048" s="20" t="s">
        <v>142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248</v>
      </c>
      <c r="BM1048" s="226" t="s">
        <v>6770</v>
      </c>
    </row>
    <row r="1049" s="2" customFormat="1">
      <c r="A1049" s="41"/>
      <c r="B1049" s="42"/>
      <c r="C1049" s="43"/>
      <c r="D1049" s="228" t="s">
        <v>151</v>
      </c>
      <c r="E1049" s="43"/>
      <c r="F1049" s="229" t="s">
        <v>4849</v>
      </c>
      <c r="G1049" s="43"/>
      <c r="H1049" s="43"/>
      <c r="I1049" s="230"/>
      <c r="J1049" s="43"/>
      <c r="K1049" s="43"/>
      <c r="L1049" s="47"/>
      <c r="M1049" s="231"/>
      <c r="N1049" s="232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151</v>
      </c>
      <c r="AU1049" s="20" t="s">
        <v>79</v>
      </c>
    </row>
    <row r="1050" s="13" customFormat="1">
      <c r="A1050" s="13"/>
      <c r="B1050" s="233"/>
      <c r="C1050" s="234"/>
      <c r="D1050" s="235" t="s">
        <v>153</v>
      </c>
      <c r="E1050" s="236" t="s">
        <v>19</v>
      </c>
      <c r="F1050" s="237" t="s">
        <v>6771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153</v>
      </c>
      <c r="AU1050" s="243" t="s">
        <v>79</v>
      </c>
      <c r="AV1050" s="13" t="s">
        <v>77</v>
      </c>
      <c r="AW1050" s="13" t="s">
        <v>31</v>
      </c>
      <c r="AX1050" s="13" t="s">
        <v>69</v>
      </c>
      <c r="AY1050" s="243" t="s">
        <v>142</v>
      </c>
    </row>
    <row r="1051" s="14" customFormat="1">
      <c r="A1051" s="14"/>
      <c r="B1051" s="244"/>
      <c r="C1051" s="245"/>
      <c r="D1051" s="235" t="s">
        <v>153</v>
      </c>
      <c r="E1051" s="246" t="s">
        <v>19</v>
      </c>
      <c r="F1051" s="247" t="s">
        <v>4867</v>
      </c>
      <c r="G1051" s="245"/>
      <c r="H1051" s="248">
        <v>7.5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153</v>
      </c>
      <c r="AU1051" s="254" t="s">
        <v>79</v>
      </c>
      <c r="AV1051" s="14" t="s">
        <v>79</v>
      </c>
      <c r="AW1051" s="14" t="s">
        <v>31</v>
      </c>
      <c r="AX1051" s="14" t="s">
        <v>69</v>
      </c>
      <c r="AY1051" s="254" t="s">
        <v>142</v>
      </c>
    </row>
    <row r="1052" s="15" customFormat="1">
      <c r="A1052" s="15"/>
      <c r="B1052" s="255"/>
      <c r="C1052" s="256"/>
      <c r="D1052" s="235" t="s">
        <v>153</v>
      </c>
      <c r="E1052" s="257" t="s">
        <v>19</v>
      </c>
      <c r="F1052" s="258" t="s">
        <v>158</v>
      </c>
      <c r="G1052" s="256"/>
      <c r="H1052" s="259">
        <v>7.5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153</v>
      </c>
      <c r="AU1052" s="265" t="s">
        <v>79</v>
      </c>
      <c r="AV1052" s="15" t="s">
        <v>149</v>
      </c>
      <c r="AW1052" s="15" t="s">
        <v>31</v>
      </c>
      <c r="AX1052" s="15" t="s">
        <v>77</v>
      </c>
      <c r="AY1052" s="265" t="s">
        <v>142</v>
      </c>
    </row>
    <row r="1053" s="2" customFormat="1" ht="24.15" customHeight="1">
      <c r="A1053" s="41"/>
      <c r="B1053" s="42"/>
      <c r="C1053" s="215" t="s">
        <v>3590</v>
      </c>
      <c r="D1053" s="215" t="s">
        <v>144</v>
      </c>
      <c r="E1053" s="216" t="s">
        <v>6772</v>
      </c>
      <c r="F1053" s="217" t="s">
        <v>6773</v>
      </c>
      <c r="G1053" s="218" t="s">
        <v>176</v>
      </c>
      <c r="H1053" s="219">
        <v>13</v>
      </c>
      <c r="I1053" s="220"/>
      <c r="J1053" s="221">
        <f>ROUND(I1053*H1053,2)</f>
        <v>0</v>
      </c>
      <c r="K1053" s="217" t="s">
        <v>148</v>
      </c>
      <c r="L1053" s="47"/>
      <c r="M1053" s="222" t="s">
        <v>19</v>
      </c>
      <c r="N1053" s="223" t="s">
        <v>40</v>
      </c>
      <c r="O1053" s="87"/>
      <c r="P1053" s="224">
        <f>O1053*H1053</f>
        <v>0</v>
      </c>
      <c r="Q1053" s="224">
        <v>0.0031199999999999999</v>
      </c>
      <c r="R1053" s="224">
        <f>Q1053*H1053</f>
        <v>0.040559999999999999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248</v>
      </c>
      <c r="AT1053" s="226" t="s">
        <v>144</v>
      </c>
      <c r="AU1053" s="226" t="s">
        <v>79</v>
      </c>
      <c r="AY1053" s="20" t="s">
        <v>142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77</v>
      </c>
      <c r="BK1053" s="227">
        <f>ROUND(I1053*H1053,2)</f>
        <v>0</v>
      </c>
      <c r="BL1053" s="20" t="s">
        <v>248</v>
      </c>
      <c r="BM1053" s="226" t="s">
        <v>6774</v>
      </c>
    </row>
    <row r="1054" s="2" customFormat="1">
      <c r="A1054" s="41"/>
      <c r="B1054" s="42"/>
      <c r="C1054" s="43"/>
      <c r="D1054" s="228" t="s">
        <v>151</v>
      </c>
      <c r="E1054" s="43"/>
      <c r="F1054" s="229" t="s">
        <v>6775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151</v>
      </c>
      <c r="AU1054" s="20" t="s">
        <v>79</v>
      </c>
    </row>
    <row r="1055" s="13" customFormat="1">
      <c r="A1055" s="13"/>
      <c r="B1055" s="233"/>
      <c r="C1055" s="234"/>
      <c r="D1055" s="235" t="s">
        <v>153</v>
      </c>
      <c r="E1055" s="236" t="s">
        <v>19</v>
      </c>
      <c r="F1055" s="237" t="s">
        <v>6776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153</v>
      </c>
      <c r="AU1055" s="243" t="s">
        <v>79</v>
      </c>
      <c r="AV1055" s="13" t="s">
        <v>77</v>
      </c>
      <c r="AW1055" s="13" t="s">
        <v>31</v>
      </c>
      <c r="AX1055" s="13" t="s">
        <v>69</v>
      </c>
      <c r="AY1055" s="243" t="s">
        <v>142</v>
      </c>
    </row>
    <row r="1056" s="14" customFormat="1">
      <c r="A1056" s="14"/>
      <c r="B1056" s="244"/>
      <c r="C1056" s="245"/>
      <c r="D1056" s="235" t="s">
        <v>153</v>
      </c>
      <c r="E1056" s="246" t="s">
        <v>19</v>
      </c>
      <c r="F1056" s="247" t="s">
        <v>232</v>
      </c>
      <c r="G1056" s="245"/>
      <c r="H1056" s="248">
        <v>13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153</v>
      </c>
      <c r="AU1056" s="254" t="s">
        <v>79</v>
      </c>
      <c r="AV1056" s="14" t="s">
        <v>79</v>
      </c>
      <c r="AW1056" s="14" t="s">
        <v>31</v>
      </c>
      <c r="AX1056" s="14" t="s">
        <v>69</v>
      </c>
      <c r="AY1056" s="254" t="s">
        <v>142</v>
      </c>
    </row>
    <row r="1057" s="15" customFormat="1">
      <c r="A1057" s="15"/>
      <c r="B1057" s="255"/>
      <c r="C1057" s="256"/>
      <c r="D1057" s="235" t="s">
        <v>153</v>
      </c>
      <c r="E1057" s="257" t="s">
        <v>19</v>
      </c>
      <c r="F1057" s="258" t="s">
        <v>158</v>
      </c>
      <c r="G1057" s="256"/>
      <c r="H1057" s="259">
        <v>13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5" t="s">
        <v>153</v>
      </c>
      <c r="AU1057" s="265" t="s">
        <v>79</v>
      </c>
      <c r="AV1057" s="15" t="s">
        <v>149</v>
      </c>
      <c r="AW1057" s="15" t="s">
        <v>31</v>
      </c>
      <c r="AX1057" s="15" t="s">
        <v>77</v>
      </c>
      <c r="AY1057" s="265" t="s">
        <v>142</v>
      </c>
    </row>
    <row r="1058" s="2" customFormat="1" ht="21.75" customHeight="1">
      <c r="A1058" s="41"/>
      <c r="B1058" s="42"/>
      <c r="C1058" s="215" t="s">
        <v>3595</v>
      </c>
      <c r="D1058" s="215" t="s">
        <v>144</v>
      </c>
      <c r="E1058" s="216" t="s">
        <v>4883</v>
      </c>
      <c r="F1058" s="217" t="s">
        <v>4884</v>
      </c>
      <c r="G1058" s="218" t="s">
        <v>176</v>
      </c>
      <c r="H1058" s="219">
        <v>12.699999999999999</v>
      </c>
      <c r="I1058" s="220"/>
      <c r="J1058" s="221">
        <f>ROUND(I1058*H1058,2)</f>
        <v>0</v>
      </c>
      <c r="K1058" s="217" t="s">
        <v>148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0.00264</v>
      </c>
      <c r="R1058" s="224">
        <f>Q1058*H1058</f>
        <v>0.033527999999999995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248</v>
      </c>
      <c r="AT1058" s="226" t="s">
        <v>144</v>
      </c>
      <c r="AU1058" s="226" t="s">
        <v>79</v>
      </c>
      <c r="AY1058" s="20" t="s">
        <v>142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248</v>
      </c>
      <c r="BM1058" s="226" t="s">
        <v>6777</v>
      </c>
    </row>
    <row r="1059" s="2" customFormat="1">
      <c r="A1059" s="41"/>
      <c r="B1059" s="42"/>
      <c r="C1059" s="43"/>
      <c r="D1059" s="228" t="s">
        <v>151</v>
      </c>
      <c r="E1059" s="43"/>
      <c r="F1059" s="229" t="s">
        <v>4886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151</v>
      </c>
      <c r="AU1059" s="20" t="s">
        <v>79</v>
      </c>
    </row>
    <row r="1060" s="13" customFormat="1">
      <c r="A1060" s="13"/>
      <c r="B1060" s="233"/>
      <c r="C1060" s="234"/>
      <c r="D1060" s="235" t="s">
        <v>153</v>
      </c>
      <c r="E1060" s="236" t="s">
        <v>19</v>
      </c>
      <c r="F1060" s="237" t="s">
        <v>4887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153</v>
      </c>
      <c r="AU1060" s="243" t="s">
        <v>79</v>
      </c>
      <c r="AV1060" s="13" t="s">
        <v>77</v>
      </c>
      <c r="AW1060" s="13" t="s">
        <v>31</v>
      </c>
      <c r="AX1060" s="13" t="s">
        <v>69</v>
      </c>
      <c r="AY1060" s="243" t="s">
        <v>142</v>
      </c>
    </row>
    <row r="1061" s="14" customFormat="1">
      <c r="A1061" s="14"/>
      <c r="B1061" s="244"/>
      <c r="C1061" s="245"/>
      <c r="D1061" s="235" t="s">
        <v>153</v>
      </c>
      <c r="E1061" s="246" t="s">
        <v>19</v>
      </c>
      <c r="F1061" s="247" t="s">
        <v>5148</v>
      </c>
      <c r="G1061" s="245"/>
      <c r="H1061" s="248">
        <v>2.3999999999999999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153</v>
      </c>
      <c r="AU1061" s="254" t="s">
        <v>79</v>
      </c>
      <c r="AV1061" s="14" t="s">
        <v>79</v>
      </c>
      <c r="AW1061" s="14" t="s">
        <v>31</v>
      </c>
      <c r="AX1061" s="14" t="s">
        <v>69</v>
      </c>
      <c r="AY1061" s="254" t="s">
        <v>142</v>
      </c>
    </row>
    <row r="1062" s="14" customFormat="1">
      <c r="A1062" s="14"/>
      <c r="B1062" s="244"/>
      <c r="C1062" s="245"/>
      <c r="D1062" s="235" t="s">
        <v>153</v>
      </c>
      <c r="E1062" s="246" t="s">
        <v>19</v>
      </c>
      <c r="F1062" s="247" t="s">
        <v>6778</v>
      </c>
      <c r="G1062" s="245"/>
      <c r="H1062" s="248">
        <v>1.3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153</v>
      </c>
      <c r="AU1062" s="254" t="s">
        <v>79</v>
      </c>
      <c r="AV1062" s="14" t="s">
        <v>79</v>
      </c>
      <c r="AW1062" s="14" t="s">
        <v>31</v>
      </c>
      <c r="AX1062" s="14" t="s">
        <v>69</v>
      </c>
      <c r="AY1062" s="254" t="s">
        <v>142</v>
      </c>
    </row>
    <row r="1063" s="14" customFormat="1">
      <c r="A1063" s="14"/>
      <c r="B1063" s="244"/>
      <c r="C1063" s="245"/>
      <c r="D1063" s="235" t="s">
        <v>153</v>
      </c>
      <c r="E1063" s="246" t="s">
        <v>19</v>
      </c>
      <c r="F1063" s="247" t="s">
        <v>6779</v>
      </c>
      <c r="G1063" s="245"/>
      <c r="H1063" s="248">
        <v>9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153</v>
      </c>
      <c r="AU1063" s="254" t="s">
        <v>79</v>
      </c>
      <c r="AV1063" s="14" t="s">
        <v>79</v>
      </c>
      <c r="AW1063" s="14" t="s">
        <v>31</v>
      </c>
      <c r="AX1063" s="14" t="s">
        <v>69</v>
      </c>
      <c r="AY1063" s="254" t="s">
        <v>142</v>
      </c>
    </row>
    <row r="1064" s="15" customFormat="1">
      <c r="A1064" s="15"/>
      <c r="B1064" s="255"/>
      <c r="C1064" s="256"/>
      <c r="D1064" s="235" t="s">
        <v>153</v>
      </c>
      <c r="E1064" s="257" t="s">
        <v>19</v>
      </c>
      <c r="F1064" s="258" t="s">
        <v>158</v>
      </c>
      <c r="G1064" s="256"/>
      <c r="H1064" s="259">
        <v>12.699999999999999</v>
      </c>
      <c r="I1064" s="260"/>
      <c r="J1064" s="256"/>
      <c r="K1064" s="256"/>
      <c r="L1064" s="261"/>
      <c r="M1064" s="262"/>
      <c r="N1064" s="263"/>
      <c r="O1064" s="263"/>
      <c r="P1064" s="263"/>
      <c r="Q1064" s="263"/>
      <c r="R1064" s="263"/>
      <c r="S1064" s="263"/>
      <c r="T1064" s="264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5" t="s">
        <v>153</v>
      </c>
      <c r="AU1064" s="265" t="s">
        <v>79</v>
      </c>
      <c r="AV1064" s="15" t="s">
        <v>149</v>
      </c>
      <c r="AW1064" s="15" t="s">
        <v>31</v>
      </c>
      <c r="AX1064" s="15" t="s">
        <v>77</v>
      </c>
      <c r="AY1064" s="265" t="s">
        <v>142</v>
      </c>
    </row>
    <row r="1065" s="2" customFormat="1" ht="21.75" customHeight="1">
      <c r="A1065" s="41"/>
      <c r="B1065" s="42"/>
      <c r="C1065" s="215" t="s">
        <v>3599</v>
      </c>
      <c r="D1065" s="215" t="s">
        <v>144</v>
      </c>
      <c r="E1065" s="216" t="s">
        <v>6780</v>
      </c>
      <c r="F1065" s="217" t="s">
        <v>6781</v>
      </c>
      <c r="G1065" s="218" t="s">
        <v>176</v>
      </c>
      <c r="H1065" s="219">
        <v>12</v>
      </c>
      <c r="I1065" s="220"/>
      <c r="J1065" s="221">
        <f>ROUND(I1065*H1065,2)</f>
        <v>0</v>
      </c>
      <c r="K1065" s="217" t="s">
        <v>148</v>
      </c>
      <c r="L1065" s="47"/>
      <c r="M1065" s="222" t="s">
        <v>19</v>
      </c>
      <c r="N1065" s="223" t="s">
        <v>40</v>
      </c>
      <c r="O1065" s="87"/>
      <c r="P1065" s="224">
        <f>O1065*H1065</f>
        <v>0</v>
      </c>
      <c r="Q1065" s="224">
        <v>0.0036600000000000001</v>
      </c>
      <c r="R1065" s="224">
        <f>Q1065*H1065</f>
        <v>0.043920000000000001</v>
      </c>
      <c r="S1065" s="224">
        <v>0</v>
      </c>
      <c r="T1065" s="225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26" t="s">
        <v>248</v>
      </c>
      <c r="AT1065" s="226" t="s">
        <v>144</v>
      </c>
      <c r="AU1065" s="226" t="s">
        <v>79</v>
      </c>
      <c r="AY1065" s="20" t="s">
        <v>142</v>
      </c>
      <c r="BE1065" s="227">
        <f>IF(N1065="základní",J1065,0)</f>
        <v>0</v>
      </c>
      <c r="BF1065" s="227">
        <f>IF(N1065="snížená",J1065,0)</f>
        <v>0</v>
      </c>
      <c r="BG1065" s="227">
        <f>IF(N1065="zákl. přenesená",J1065,0)</f>
        <v>0</v>
      </c>
      <c r="BH1065" s="227">
        <f>IF(N1065="sníž. přenesená",J1065,0)</f>
        <v>0</v>
      </c>
      <c r="BI1065" s="227">
        <f>IF(N1065="nulová",J1065,0)</f>
        <v>0</v>
      </c>
      <c r="BJ1065" s="20" t="s">
        <v>77</v>
      </c>
      <c r="BK1065" s="227">
        <f>ROUND(I1065*H1065,2)</f>
        <v>0</v>
      </c>
      <c r="BL1065" s="20" t="s">
        <v>248</v>
      </c>
      <c r="BM1065" s="226" t="s">
        <v>6782</v>
      </c>
    </row>
    <row r="1066" s="2" customFormat="1">
      <c r="A1066" s="41"/>
      <c r="B1066" s="42"/>
      <c r="C1066" s="43"/>
      <c r="D1066" s="228" t="s">
        <v>151</v>
      </c>
      <c r="E1066" s="43"/>
      <c r="F1066" s="229" t="s">
        <v>6783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151</v>
      </c>
      <c r="AU1066" s="20" t="s">
        <v>79</v>
      </c>
    </row>
    <row r="1067" s="13" customFormat="1">
      <c r="A1067" s="13"/>
      <c r="B1067" s="233"/>
      <c r="C1067" s="234"/>
      <c r="D1067" s="235" t="s">
        <v>153</v>
      </c>
      <c r="E1067" s="236" t="s">
        <v>19</v>
      </c>
      <c r="F1067" s="237" t="s">
        <v>6784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153</v>
      </c>
      <c r="AU1067" s="243" t="s">
        <v>79</v>
      </c>
      <c r="AV1067" s="13" t="s">
        <v>77</v>
      </c>
      <c r="AW1067" s="13" t="s">
        <v>31</v>
      </c>
      <c r="AX1067" s="13" t="s">
        <v>69</v>
      </c>
      <c r="AY1067" s="243" t="s">
        <v>142</v>
      </c>
    </row>
    <row r="1068" s="14" customFormat="1">
      <c r="A1068" s="14"/>
      <c r="B1068" s="244"/>
      <c r="C1068" s="245"/>
      <c r="D1068" s="235" t="s">
        <v>153</v>
      </c>
      <c r="E1068" s="246" t="s">
        <v>19</v>
      </c>
      <c r="F1068" s="247" t="s">
        <v>223</v>
      </c>
      <c r="G1068" s="245"/>
      <c r="H1068" s="248">
        <v>12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153</v>
      </c>
      <c r="AU1068" s="254" t="s">
        <v>79</v>
      </c>
      <c r="AV1068" s="14" t="s">
        <v>79</v>
      </c>
      <c r="AW1068" s="14" t="s">
        <v>31</v>
      </c>
      <c r="AX1068" s="14" t="s">
        <v>69</v>
      </c>
      <c r="AY1068" s="254" t="s">
        <v>142</v>
      </c>
    </row>
    <row r="1069" s="15" customFormat="1">
      <c r="A1069" s="15"/>
      <c r="B1069" s="255"/>
      <c r="C1069" s="256"/>
      <c r="D1069" s="235" t="s">
        <v>153</v>
      </c>
      <c r="E1069" s="257" t="s">
        <v>19</v>
      </c>
      <c r="F1069" s="258" t="s">
        <v>158</v>
      </c>
      <c r="G1069" s="256"/>
      <c r="H1069" s="259">
        <v>12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153</v>
      </c>
      <c r="AU1069" s="265" t="s">
        <v>79</v>
      </c>
      <c r="AV1069" s="15" t="s">
        <v>149</v>
      </c>
      <c r="AW1069" s="15" t="s">
        <v>31</v>
      </c>
      <c r="AX1069" s="15" t="s">
        <v>77</v>
      </c>
      <c r="AY1069" s="265" t="s">
        <v>142</v>
      </c>
    </row>
    <row r="1070" s="2" customFormat="1" ht="21.75" customHeight="1">
      <c r="A1070" s="41"/>
      <c r="B1070" s="42"/>
      <c r="C1070" s="215" t="s">
        <v>3604</v>
      </c>
      <c r="D1070" s="215" t="s">
        <v>144</v>
      </c>
      <c r="E1070" s="216" t="s">
        <v>6785</v>
      </c>
      <c r="F1070" s="217" t="s">
        <v>6786</v>
      </c>
      <c r="G1070" s="218" t="s">
        <v>176</v>
      </c>
      <c r="H1070" s="219">
        <v>22</v>
      </c>
      <c r="I1070" s="220"/>
      <c r="J1070" s="221">
        <f>ROUND(I1070*H1070,2)</f>
        <v>0</v>
      </c>
      <c r="K1070" s="217" t="s">
        <v>148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0.0017099999999999999</v>
      </c>
      <c r="R1070" s="224">
        <f>Q1070*H1070</f>
        <v>0.037620000000000001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248</v>
      </c>
      <c r="AT1070" s="226" t="s">
        <v>144</v>
      </c>
      <c r="AU1070" s="226" t="s">
        <v>79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248</v>
      </c>
      <c r="BM1070" s="226" t="s">
        <v>6787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6788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79</v>
      </c>
    </row>
    <row r="1072" s="13" customFormat="1">
      <c r="A1072" s="13"/>
      <c r="B1072" s="233"/>
      <c r="C1072" s="234"/>
      <c r="D1072" s="235" t="s">
        <v>153</v>
      </c>
      <c r="E1072" s="236" t="s">
        <v>19</v>
      </c>
      <c r="F1072" s="237" t="s">
        <v>6789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153</v>
      </c>
      <c r="AU1072" s="243" t="s">
        <v>79</v>
      </c>
      <c r="AV1072" s="13" t="s">
        <v>77</v>
      </c>
      <c r="AW1072" s="13" t="s">
        <v>31</v>
      </c>
      <c r="AX1072" s="13" t="s">
        <v>69</v>
      </c>
      <c r="AY1072" s="243" t="s">
        <v>142</v>
      </c>
    </row>
    <row r="1073" s="14" customFormat="1">
      <c r="A1073" s="14"/>
      <c r="B1073" s="244"/>
      <c r="C1073" s="245"/>
      <c r="D1073" s="235" t="s">
        <v>153</v>
      </c>
      <c r="E1073" s="246" t="s">
        <v>19</v>
      </c>
      <c r="F1073" s="247" t="s">
        <v>287</v>
      </c>
      <c r="G1073" s="245"/>
      <c r="H1073" s="248">
        <v>22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153</v>
      </c>
      <c r="AU1073" s="254" t="s">
        <v>79</v>
      </c>
      <c r="AV1073" s="14" t="s">
        <v>79</v>
      </c>
      <c r="AW1073" s="14" t="s">
        <v>31</v>
      </c>
      <c r="AX1073" s="14" t="s">
        <v>69</v>
      </c>
      <c r="AY1073" s="254" t="s">
        <v>142</v>
      </c>
    </row>
    <row r="1074" s="15" customFormat="1">
      <c r="A1074" s="15"/>
      <c r="B1074" s="255"/>
      <c r="C1074" s="256"/>
      <c r="D1074" s="235" t="s">
        <v>153</v>
      </c>
      <c r="E1074" s="257" t="s">
        <v>19</v>
      </c>
      <c r="F1074" s="258" t="s">
        <v>158</v>
      </c>
      <c r="G1074" s="256"/>
      <c r="H1074" s="259">
        <v>22</v>
      </c>
      <c r="I1074" s="260"/>
      <c r="J1074" s="256"/>
      <c r="K1074" s="256"/>
      <c r="L1074" s="261"/>
      <c r="M1074" s="262"/>
      <c r="N1074" s="263"/>
      <c r="O1074" s="263"/>
      <c r="P1074" s="263"/>
      <c r="Q1074" s="263"/>
      <c r="R1074" s="263"/>
      <c r="S1074" s="263"/>
      <c r="T1074" s="264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5" t="s">
        <v>153</v>
      </c>
      <c r="AU1074" s="265" t="s">
        <v>79</v>
      </c>
      <c r="AV1074" s="15" t="s">
        <v>149</v>
      </c>
      <c r="AW1074" s="15" t="s">
        <v>31</v>
      </c>
      <c r="AX1074" s="15" t="s">
        <v>77</v>
      </c>
      <c r="AY1074" s="265" t="s">
        <v>142</v>
      </c>
    </row>
    <row r="1075" s="2" customFormat="1" ht="24.15" customHeight="1">
      <c r="A1075" s="41"/>
      <c r="B1075" s="42"/>
      <c r="C1075" s="215" t="s">
        <v>3608</v>
      </c>
      <c r="D1075" s="215" t="s">
        <v>144</v>
      </c>
      <c r="E1075" s="216" t="s">
        <v>4923</v>
      </c>
      <c r="F1075" s="217" t="s">
        <v>4924</v>
      </c>
      <c r="G1075" s="218" t="s">
        <v>3326</v>
      </c>
      <c r="H1075" s="294"/>
      <c r="I1075" s="220"/>
      <c r="J1075" s="221">
        <f>ROUND(I1075*H1075,2)</f>
        <v>0</v>
      </c>
      <c r="K1075" s="217" t="s">
        <v>148</v>
      </c>
      <c r="L1075" s="47"/>
      <c r="M1075" s="222" t="s">
        <v>19</v>
      </c>
      <c r="N1075" s="223" t="s">
        <v>40</v>
      </c>
      <c r="O1075" s="87"/>
      <c r="P1075" s="224">
        <f>O1075*H1075</f>
        <v>0</v>
      </c>
      <c r="Q1075" s="224">
        <v>0</v>
      </c>
      <c r="R1075" s="224">
        <f>Q1075*H1075</f>
        <v>0</v>
      </c>
      <c r="S1075" s="224">
        <v>0</v>
      </c>
      <c r="T1075" s="225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6" t="s">
        <v>248</v>
      </c>
      <c r="AT1075" s="226" t="s">
        <v>144</v>
      </c>
      <c r="AU1075" s="226" t="s">
        <v>79</v>
      </c>
      <c r="AY1075" s="20" t="s">
        <v>142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20" t="s">
        <v>77</v>
      </c>
      <c r="BK1075" s="227">
        <f>ROUND(I1075*H1075,2)</f>
        <v>0</v>
      </c>
      <c r="BL1075" s="20" t="s">
        <v>248</v>
      </c>
      <c r="BM1075" s="226" t="s">
        <v>6790</v>
      </c>
    </row>
    <row r="1076" s="2" customFormat="1">
      <c r="A1076" s="41"/>
      <c r="B1076" s="42"/>
      <c r="C1076" s="43"/>
      <c r="D1076" s="228" t="s">
        <v>151</v>
      </c>
      <c r="E1076" s="43"/>
      <c r="F1076" s="229" t="s">
        <v>4926</v>
      </c>
      <c r="G1076" s="43"/>
      <c r="H1076" s="43"/>
      <c r="I1076" s="230"/>
      <c r="J1076" s="43"/>
      <c r="K1076" s="43"/>
      <c r="L1076" s="47"/>
      <c r="M1076" s="231"/>
      <c r="N1076" s="232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151</v>
      </c>
      <c r="AU1076" s="20" t="s">
        <v>79</v>
      </c>
    </row>
    <row r="1077" s="12" customFormat="1" ht="22.8" customHeight="1">
      <c r="A1077" s="12"/>
      <c r="B1077" s="199"/>
      <c r="C1077" s="200"/>
      <c r="D1077" s="201" t="s">
        <v>68</v>
      </c>
      <c r="E1077" s="213" t="s">
        <v>1117</v>
      </c>
      <c r="F1077" s="213" t="s">
        <v>1118</v>
      </c>
      <c r="G1077" s="200"/>
      <c r="H1077" s="200"/>
      <c r="I1077" s="203"/>
      <c r="J1077" s="214">
        <f>BK1077</f>
        <v>0</v>
      </c>
      <c r="K1077" s="200"/>
      <c r="L1077" s="205"/>
      <c r="M1077" s="206"/>
      <c r="N1077" s="207"/>
      <c r="O1077" s="207"/>
      <c r="P1077" s="208">
        <f>SUM(P1078:P1204)</f>
        <v>0</v>
      </c>
      <c r="Q1077" s="207"/>
      <c r="R1077" s="208">
        <f>SUM(R1078:R1204)</f>
        <v>1.3627951700000001</v>
      </c>
      <c r="S1077" s="207"/>
      <c r="T1077" s="209">
        <f>SUM(T1078:T1204)</f>
        <v>0</v>
      </c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R1077" s="210" t="s">
        <v>79</v>
      </c>
      <c r="AT1077" s="211" t="s">
        <v>68</v>
      </c>
      <c r="AU1077" s="211" t="s">
        <v>77</v>
      </c>
      <c r="AY1077" s="210" t="s">
        <v>142</v>
      </c>
      <c r="BK1077" s="212">
        <f>SUM(BK1078:BK1204)</f>
        <v>0</v>
      </c>
    </row>
    <row r="1078" s="2" customFormat="1" ht="21.75" customHeight="1">
      <c r="A1078" s="41"/>
      <c r="B1078" s="42"/>
      <c r="C1078" s="215" t="s">
        <v>3610</v>
      </c>
      <c r="D1078" s="215" t="s">
        <v>144</v>
      </c>
      <c r="E1078" s="216" t="s">
        <v>6791</v>
      </c>
      <c r="F1078" s="217" t="s">
        <v>6792</v>
      </c>
      <c r="G1078" s="218" t="s">
        <v>147</v>
      </c>
      <c r="H1078" s="219">
        <v>1.8680000000000001</v>
      </c>
      <c r="I1078" s="220"/>
      <c r="J1078" s="221">
        <f>ROUND(I1078*H1078,2)</f>
        <v>0</v>
      </c>
      <c r="K1078" s="217" t="s">
        <v>148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248</v>
      </c>
      <c r="AT1078" s="226" t="s">
        <v>144</v>
      </c>
      <c r="AU1078" s="226" t="s">
        <v>79</v>
      </c>
      <c r="AY1078" s="20" t="s">
        <v>142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248</v>
      </c>
      <c r="BM1078" s="226" t="s">
        <v>6793</v>
      </c>
    </row>
    <row r="1079" s="2" customFormat="1">
      <c r="A1079" s="41"/>
      <c r="B1079" s="42"/>
      <c r="C1079" s="43"/>
      <c r="D1079" s="228" t="s">
        <v>151</v>
      </c>
      <c r="E1079" s="43"/>
      <c r="F1079" s="229" t="s">
        <v>6794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151</v>
      </c>
      <c r="AU1079" s="20" t="s">
        <v>79</v>
      </c>
    </row>
    <row r="1080" s="14" customFormat="1">
      <c r="A1080" s="14"/>
      <c r="B1080" s="244"/>
      <c r="C1080" s="245"/>
      <c r="D1080" s="235" t="s">
        <v>153</v>
      </c>
      <c r="E1080" s="246" t="s">
        <v>19</v>
      </c>
      <c r="F1080" s="247" t="s">
        <v>6795</v>
      </c>
      <c r="G1080" s="245"/>
      <c r="H1080" s="248">
        <v>1.8680000000000001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153</v>
      </c>
      <c r="AU1080" s="254" t="s">
        <v>79</v>
      </c>
      <c r="AV1080" s="14" t="s">
        <v>79</v>
      </c>
      <c r="AW1080" s="14" t="s">
        <v>31</v>
      </c>
      <c r="AX1080" s="14" t="s">
        <v>69</v>
      </c>
      <c r="AY1080" s="254" t="s">
        <v>142</v>
      </c>
    </row>
    <row r="1081" s="15" customFormat="1">
      <c r="A1081" s="15"/>
      <c r="B1081" s="255"/>
      <c r="C1081" s="256"/>
      <c r="D1081" s="235" t="s">
        <v>153</v>
      </c>
      <c r="E1081" s="257" t="s">
        <v>19</v>
      </c>
      <c r="F1081" s="258" t="s">
        <v>158</v>
      </c>
      <c r="G1081" s="256"/>
      <c r="H1081" s="259">
        <v>1.8680000000000001</v>
      </c>
      <c r="I1081" s="260"/>
      <c r="J1081" s="256"/>
      <c r="K1081" s="256"/>
      <c r="L1081" s="261"/>
      <c r="M1081" s="262"/>
      <c r="N1081" s="263"/>
      <c r="O1081" s="263"/>
      <c r="P1081" s="263"/>
      <c r="Q1081" s="263"/>
      <c r="R1081" s="263"/>
      <c r="S1081" s="263"/>
      <c r="T1081" s="26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65" t="s">
        <v>153</v>
      </c>
      <c r="AU1081" s="265" t="s">
        <v>79</v>
      </c>
      <c r="AV1081" s="15" t="s">
        <v>149</v>
      </c>
      <c r="AW1081" s="15" t="s">
        <v>31</v>
      </c>
      <c r="AX1081" s="15" t="s">
        <v>77</v>
      </c>
      <c r="AY1081" s="265" t="s">
        <v>142</v>
      </c>
    </row>
    <row r="1082" s="2" customFormat="1" ht="16.5" customHeight="1">
      <c r="A1082" s="41"/>
      <c r="B1082" s="42"/>
      <c r="C1082" s="277" t="s">
        <v>3614</v>
      </c>
      <c r="D1082" s="277" t="s">
        <v>275</v>
      </c>
      <c r="E1082" s="278" t="s">
        <v>4950</v>
      </c>
      <c r="F1082" s="279" t="s">
        <v>4951</v>
      </c>
      <c r="G1082" s="280" t="s">
        <v>147</v>
      </c>
      <c r="H1082" s="281">
        <v>1.98</v>
      </c>
      <c r="I1082" s="282"/>
      <c r="J1082" s="283">
        <f>ROUND(I1082*H1082,2)</f>
        <v>0</v>
      </c>
      <c r="K1082" s="279" t="s">
        <v>148</v>
      </c>
      <c r="L1082" s="284"/>
      <c r="M1082" s="285" t="s">
        <v>19</v>
      </c>
      <c r="N1082" s="286" t="s">
        <v>40</v>
      </c>
      <c r="O1082" s="87"/>
      <c r="P1082" s="224">
        <f>O1082*H1082</f>
        <v>0</v>
      </c>
      <c r="Q1082" s="224">
        <v>0.0073000000000000001</v>
      </c>
      <c r="R1082" s="224">
        <f>Q1082*H1082</f>
        <v>0.014454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349</v>
      </c>
      <c r="AT1082" s="226" t="s">
        <v>275</v>
      </c>
      <c r="AU1082" s="226" t="s">
        <v>79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248</v>
      </c>
      <c r="BM1082" s="226" t="s">
        <v>6796</v>
      </c>
    </row>
    <row r="1083" s="14" customFormat="1">
      <c r="A1083" s="14"/>
      <c r="B1083" s="244"/>
      <c r="C1083" s="245"/>
      <c r="D1083" s="235" t="s">
        <v>153</v>
      </c>
      <c r="E1083" s="246" t="s">
        <v>19</v>
      </c>
      <c r="F1083" s="247" t="s">
        <v>6797</v>
      </c>
      <c r="G1083" s="245"/>
      <c r="H1083" s="248">
        <v>1.98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153</v>
      </c>
      <c r="AU1083" s="254" t="s">
        <v>79</v>
      </c>
      <c r="AV1083" s="14" t="s">
        <v>79</v>
      </c>
      <c r="AW1083" s="14" t="s">
        <v>31</v>
      </c>
      <c r="AX1083" s="14" t="s">
        <v>77</v>
      </c>
      <c r="AY1083" s="254" t="s">
        <v>142</v>
      </c>
    </row>
    <row r="1084" s="2" customFormat="1" ht="16.5" customHeight="1">
      <c r="A1084" s="41"/>
      <c r="B1084" s="42"/>
      <c r="C1084" s="215" t="s">
        <v>3619</v>
      </c>
      <c r="D1084" s="215" t="s">
        <v>144</v>
      </c>
      <c r="E1084" s="216" t="s">
        <v>4945</v>
      </c>
      <c r="F1084" s="217" t="s">
        <v>4946</v>
      </c>
      <c r="G1084" s="218" t="s">
        <v>147</v>
      </c>
      <c r="H1084" s="219">
        <v>3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40</v>
      </c>
      <c r="O1084" s="87"/>
      <c r="P1084" s="224">
        <f>O1084*H1084</f>
        <v>0</v>
      </c>
      <c r="Q1084" s="224">
        <v>0.00093000000000000005</v>
      </c>
      <c r="R1084" s="224">
        <f>Q1084*H1084</f>
        <v>0.0027899999999999999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248</v>
      </c>
      <c r="AT1084" s="226" t="s">
        <v>144</v>
      </c>
      <c r="AU1084" s="226" t="s">
        <v>79</v>
      </c>
      <c r="AY1084" s="20" t="s">
        <v>142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77</v>
      </c>
      <c r="BK1084" s="227">
        <f>ROUND(I1084*H1084,2)</f>
        <v>0</v>
      </c>
      <c r="BL1084" s="20" t="s">
        <v>248</v>
      </c>
      <c r="BM1084" s="226" t="s">
        <v>6798</v>
      </c>
    </row>
    <row r="1085" s="14" customFormat="1">
      <c r="A1085" s="14"/>
      <c r="B1085" s="244"/>
      <c r="C1085" s="245"/>
      <c r="D1085" s="235" t="s">
        <v>153</v>
      </c>
      <c r="E1085" s="246" t="s">
        <v>19</v>
      </c>
      <c r="F1085" s="247" t="s">
        <v>6799</v>
      </c>
      <c r="G1085" s="245"/>
      <c r="H1085" s="248">
        <v>3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153</v>
      </c>
      <c r="AU1085" s="254" t="s">
        <v>79</v>
      </c>
      <c r="AV1085" s="14" t="s">
        <v>79</v>
      </c>
      <c r="AW1085" s="14" t="s">
        <v>31</v>
      </c>
      <c r="AX1085" s="14" t="s">
        <v>69</v>
      </c>
      <c r="AY1085" s="254" t="s">
        <v>142</v>
      </c>
    </row>
    <row r="1086" s="15" customFormat="1">
      <c r="A1086" s="15"/>
      <c r="B1086" s="255"/>
      <c r="C1086" s="256"/>
      <c r="D1086" s="235" t="s">
        <v>153</v>
      </c>
      <c r="E1086" s="257" t="s">
        <v>19</v>
      </c>
      <c r="F1086" s="258" t="s">
        <v>158</v>
      </c>
      <c r="G1086" s="256"/>
      <c r="H1086" s="259">
        <v>3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5" t="s">
        <v>153</v>
      </c>
      <c r="AU1086" s="265" t="s">
        <v>79</v>
      </c>
      <c r="AV1086" s="15" t="s">
        <v>149</v>
      </c>
      <c r="AW1086" s="15" t="s">
        <v>31</v>
      </c>
      <c r="AX1086" s="15" t="s">
        <v>77</v>
      </c>
      <c r="AY1086" s="265" t="s">
        <v>142</v>
      </c>
    </row>
    <row r="1087" s="2" customFormat="1" ht="16.5" customHeight="1">
      <c r="A1087" s="41"/>
      <c r="B1087" s="42"/>
      <c r="C1087" s="277" t="s">
        <v>3623</v>
      </c>
      <c r="D1087" s="277" t="s">
        <v>275</v>
      </c>
      <c r="E1087" s="278" t="s">
        <v>4950</v>
      </c>
      <c r="F1087" s="279" t="s">
        <v>4951</v>
      </c>
      <c r="G1087" s="280" t="s">
        <v>147</v>
      </c>
      <c r="H1087" s="281">
        <v>3.1800000000000002</v>
      </c>
      <c r="I1087" s="282"/>
      <c r="J1087" s="283">
        <f>ROUND(I1087*H1087,2)</f>
        <v>0</v>
      </c>
      <c r="K1087" s="279" t="s">
        <v>148</v>
      </c>
      <c r="L1087" s="284"/>
      <c r="M1087" s="285" t="s">
        <v>19</v>
      </c>
      <c r="N1087" s="286" t="s">
        <v>40</v>
      </c>
      <c r="O1087" s="87"/>
      <c r="P1087" s="224">
        <f>O1087*H1087</f>
        <v>0</v>
      </c>
      <c r="Q1087" s="224">
        <v>0.0073000000000000001</v>
      </c>
      <c r="R1087" s="224">
        <f>Q1087*H1087</f>
        <v>0.023214000000000002</v>
      </c>
      <c r="S1087" s="224">
        <v>0</v>
      </c>
      <c r="T1087" s="225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6" t="s">
        <v>349</v>
      </c>
      <c r="AT1087" s="226" t="s">
        <v>275</v>
      </c>
      <c r="AU1087" s="226" t="s">
        <v>79</v>
      </c>
      <c r="AY1087" s="20" t="s">
        <v>142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20" t="s">
        <v>77</v>
      </c>
      <c r="BK1087" s="227">
        <f>ROUND(I1087*H1087,2)</f>
        <v>0</v>
      </c>
      <c r="BL1087" s="20" t="s">
        <v>248</v>
      </c>
      <c r="BM1087" s="226" t="s">
        <v>6800</v>
      </c>
    </row>
    <row r="1088" s="14" customFormat="1">
      <c r="A1088" s="14"/>
      <c r="B1088" s="244"/>
      <c r="C1088" s="245"/>
      <c r="D1088" s="235" t="s">
        <v>153</v>
      </c>
      <c r="E1088" s="246" t="s">
        <v>19</v>
      </c>
      <c r="F1088" s="247" t="s">
        <v>6801</v>
      </c>
      <c r="G1088" s="245"/>
      <c r="H1088" s="248">
        <v>3.1800000000000002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153</v>
      </c>
      <c r="AU1088" s="254" t="s">
        <v>79</v>
      </c>
      <c r="AV1088" s="14" t="s">
        <v>79</v>
      </c>
      <c r="AW1088" s="14" t="s">
        <v>31</v>
      </c>
      <c r="AX1088" s="14" t="s">
        <v>77</v>
      </c>
      <c r="AY1088" s="254" t="s">
        <v>142</v>
      </c>
    </row>
    <row r="1089" s="2" customFormat="1" ht="16.5" customHeight="1">
      <c r="A1089" s="41"/>
      <c r="B1089" s="42"/>
      <c r="C1089" s="215" t="s">
        <v>3628</v>
      </c>
      <c r="D1089" s="215" t="s">
        <v>144</v>
      </c>
      <c r="E1089" s="216" t="s">
        <v>4956</v>
      </c>
      <c r="F1089" s="217" t="s">
        <v>4957</v>
      </c>
      <c r="G1089" s="218" t="s">
        <v>176</v>
      </c>
      <c r="H1089" s="219">
        <v>4.093</v>
      </c>
      <c r="I1089" s="220"/>
      <c r="J1089" s="221">
        <f>ROUND(I1089*H1089,2)</f>
        <v>0</v>
      </c>
      <c r="K1089" s="217" t="s">
        <v>19</v>
      </c>
      <c r="L1089" s="47"/>
      <c r="M1089" s="222" t="s">
        <v>19</v>
      </c>
      <c r="N1089" s="223" t="s">
        <v>40</v>
      </c>
      <c r="O1089" s="87"/>
      <c r="P1089" s="224">
        <f>O1089*H1089</f>
        <v>0</v>
      </c>
      <c r="Q1089" s="224">
        <v>0.00093000000000000005</v>
      </c>
      <c r="R1089" s="224">
        <f>Q1089*H1089</f>
        <v>0.00380649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248</v>
      </c>
      <c r="AT1089" s="226" t="s">
        <v>144</v>
      </c>
      <c r="AU1089" s="226" t="s">
        <v>79</v>
      </c>
      <c r="AY1089" s="20" t="s">
        <v>142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77</v>
      </c>
      <c r="BK1089" s="227">
        <f>ROUND(I1089*H1089,2)</f>
        <v>0</v>
      </c>
      <c r="BL1089" s="20" t="s">
        <v>248</v>
      </c>
      <c r="BM1089" s="226" t="s">
        <v>6802</v>
      </c>
    </row>
    <row r="1090" s="2" customFormat="1" ht="16.5" customHeight="1">
      <c r="A1090" s="41"/>
      <c r="B1090" s="42"/>
      <c r="C1090" s="277" t="s">
        <v>3632</v>
      </c>
      <c r="D1090" s="277" t="s">
        <v>275</v>
      </c>
      <c r="E1090" s="278" t="s">
        <v>4950</v>
      </c>
      <c r="F1090" s="279" t="s">
        <v>4951</v>
      </c>
      <c r="G1090" s="280" t="s">
        <v>147</v>
      </c>
      <c r="H1090" s="281">
        <v>3.1219999999999999</v>
      </c>
      <c r="I1090" s="282"/>
      <c r="J1090" s="283">
        <f>ROUND(I1090*H1090,2)</f>
        <v>0</v>
      </c>
      <c r="K1090" s="279" t="s">
        <v>148</v>
      </c>
      <c r="L1090" s="284"/>
      <c r="M1090" s="285" t="s">
        <v>19</v>
      </c>
      <c r="N1090" s="286" t="s">
        <v>40</v>
      </c>
      <c r="O1090" s="87"/>
      <c r="P1090" s="224">
        <f>O1090*H1090</f>
        <v>0</v>
      </c>
      <c r="Q1090" s="224">
        <v>0.0073000000000000001</v>
      </c>
      <c r="R1090" s="224">
        <f>Q1090*H1090</f>
        <v>0.022790599999999998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349</v>
      </c>
      <c r="AT1090" s="226" t="s">
        <v>275</v>
      </c>
      <c r="AU1090" s="226" t="s">
        <v>79</v>
      </c>
      <c r="AY1090" s="20" t="s">
        <v>142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77</v>
      </c>
      <c r="BK1090" s="227">
        <f>ROUND(I1090*H1090,2)</f>
        <v>0</v>
      </c>
      <c r="BL1090" s="20" t="s">
        <v>248</v>
      </c>
      <c r="BM1090" s="226" t="s">
        <v>6803</v>
      </c>
    </row>
    <row r="1091" s="14" customFormat="1">
      <c r="A1091" s="14"/>
      <c r="B1091" s="244"/>
      <c r="C1091" s="245"/>
      <c r="D1091" s="235" t="s">
        <v>153</v>
      </c>
      <c r="E1091" s="246" t="s">
        <v>19</v>
      </c>
      <c r="F1091" s="247" t="s">
        <v>6804</v>
      </c>
      <c r="G1091" s="245"/>
      <c r="H1091" s="248">
        <v>1.8720000000000001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153</v>
      </c>
      <c r="AU1091" s="254" t="s">
        <v>79</v>
      </c>
      <c r="AV1091" s="14" t="s">
        <v>79</v>
      </c>
      <c r="AW1091" s="14" t="s">
        <v>31</v>
      </c>
      <c r="AX1091" s="14" t="s">
        <v>69</v>
      </c>
      <c r="AY1091" s="254" t="s">
        <v>142</v>
      </c>
    </row>
    <row r="1092" s="14" customFormat="1">
      <c r="A1092" s="14"/>
      <c r="B1092" s="244"/>
      <c r="C1092" s="245"/>
      <c r="D1092" s="235" t="s">
        <v>153</v>
      </c>
      <c r="E1092" s="246" t="s">
        <v>19</v>
      </c>
      <c r="F1092" s="247" t="s">
        <v>6805</v>
      </c>
      <c r="G1092" s="245"/>
      <c r="H1092" s="248">
        <v>0.96599999999999997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153</v>
      </c>
      <c r="AU1092" s="254" t="s">
        <v>79</v>
      </c>
      <c r="AV1092" s="14" t="s">
        <v>79</v>
      </c>
      <c r="AW1092" s="14" t="s">
        <v>31</v>
      </c>
      <c r="AX1092" s="14" t="s">
        <v>69</v>
      </c>
      <c r="AY1092" s="254" t="s">
        <v>142</v>
      </c>
    </row>
    <row r="1093" s="15" customFormat="1">
      <c r="A1093" s="15"/>
      <c r="B1093" s="255"/>
      <c r="C1093" s="256"/>
      <c r="D1093" s="235" t="s">
        <v>153</v>
      </c>
      <c r="E1093" s="257" t="s">
        <v>19</v>
      </c>
      <c r="F1093" s="258" t="s">
        <v>158</v>
      </c>
      <c r="G1093" s="256"/>
      <c r="H1093" s="259">
        <v>2.8380000000000001</v>
      </c>
      <c r="I1093" s="260"/>
      <c r="J1093" s="256"/>
      <c r="K1093" s="256"/>
      <c r="L1093" s="261"/>
      <c r="M1093" s="262"/>
      <c r="N1093" s="263"/>
      <c r="O1093" s="263"/>
      <c r="P1093" s="263"/>
      <c r="Q1093" s="263"/>
      <c r="R1093" s="263"/>
      <c r="S1093" s="263"/>
      <c r="T1093" s="26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65" t="s">
        <v>153</v>
      </c>
      <c r="AU1093" s="265" t="s">
        <v>79</v>
      </c>
      <c r="AV1093" s="15" t="s">
        <v>149</v>
      </c>
      <c r="AW1093" s="15" t="s">
        <v>31</v>
      </c>
      <c r="AX1093" s="15" t="s">
        <v>69</v>
      </c>
      <c r="AY1093" s="265" t="s">
        <v>142</v>
      </c>
    </row>
    <row r="1094" s="14" customFormat="1">
      <c r="A1094" s="14"/>
      <c r="B1094" s="244"/>
      <c r="C1094" s="245"/>
      <c r="D1094" s="235" t="s">
        <v>153</v>
      </c>
      <c r="E1094" s="246" t="s">
        <v>19</v>
      </c>
      <c r="F1094" s="247" t="s">
        <v>6806</v>
      </c>
      <c r="G1094" s="245"/>
      <c r="H1094" s="248">
        <v>3.1219999999999999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153</v>
      </c>
      <c r="AU1094" s="254" t="s">
        <v>79</v>
      </c>
      <c r="AV1094" s="14" t="s">
        <v>79</v>
      </c>
      <c r="AW1094" s="14" t="s">
        <v>31</v>
      </c>
      <c r="AX1094" s="14" t="s">
        <v>77</v>
      </c>
      <c r="AY1094" s="254" t="s">
        <v>142</v>
      </c>
    </row>
    <row r="1095" s="2" customFormat="1" ht="21.75" customHeight="1">
      <c r="A1095" s="41"/>
      <c r="B1095" s="42"/>
      <c r="C1095" s="215" t="s">
        <v>3637</v>
      </c>
      <c r="D1095" s="215" t="s">
        <v>144</v>
      </c>
      <c r="E1095" s="216" t="s">
        <v>4967</v>
      </c>
      <c r="F1095" s="217" t="s">
        <v>4968</v>
      </c>
      <c r="G1095" s="218" t="s">
        <v>147</v>
      </c>
      <c r="H1095" s="219">
        <v>14.800000000000001</v>
      </c>
      <c r="I1095" s="220"/>
      <c r="J1095" s="221">
        <f>ROUND(I1095*H1095,2)</f>
        <v>0</v>
      </c>
      <c r="K1095" s="217" t="s">
        <v>148</v>
      </c>
      <c r="L1095" s="47"/>
      <c r="M1095" s="222" t="s">
        <v>19</v>
      </c>
      <c r="N1095" s="223" t="s">
        <v>40</v>
      </c>
      <c r="O1095" s="87"/>
      <c r="P1095" s="224">
        <f>O1095*H1095</f>
        <v>0</v>
      </c>
      <c r="Q1095" s="224">
        <v>0.00027</v>
      </c>
      <c r="R1095" s="224">
        <f>Q1095*H1095</f>
        <v>0.0039960000000000004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248</v>
      </c>
      <c r="AT1095" s="226" t="s">
        <v>144</v>
      </c>
      <c r="AU1095" s="226" t="s">
        <v>79</v>
      </c>
      <c r="AY1095" s="20" t="s">
        <v>142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77</v>
      </c>
      <c r="BK1095" s="227">
        <f>ROUND(I1095*H1095,2)</f>
        <v>0</v>
      </c>
      <c r="BL1095" s="20" t="s">
        <v>248</v>
      </c>
      <c r="BM1095" s="226" t="s">
        <v>6807</v>
      </c>
    </row>
    <row r="1096" s="2" customFormat="1">
      <c r="A1096" s="41"/>
      <c r="B1096" s="42"/>
      <c r="C1096" s="43"/>
      <c r="D1096" s="228" t="s">
        <v>151</v>
      </c>
      <c r="E1096" s="43"/>
      <c r="F1096" s="229" t="s">
        <v>4970</v>
      </c>
      <c r="G1096" s="43"/>
      <c r="H1096" s="43"/>
      <c r="I1096" s="230"/>
      <c r="J1096" s="43"/>
      <c r="K1096" s="43"/>
      <c r="L1096" s="47"/>
      <c r="M1096" s="231"/>
      <c r="N1096" s="232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151</v>
      </c>
      <c r="AU1096" s="20" t="s">
        <v>79</v>
      </c>
    </row>
    <row r="1097" s="13" customFormat="1">
      <c r="A1097" s="13"/>
      <c r="B1097" s="233"/>
      <c r="C1097" s="234"/>
      <c r="D1097" s="235" t="s">
        <v>153</v>
      </c>
      <c r="E1097" s="236" t="s">
        <v>19</v>
      </c>
      <c r="F1097" s="237" t="s">
        <v>2554</v>
      </c>
      <c r="G1097" s="234"/>
      <c r="H1097" s="236" t="s">
        <v>19</v>
      </c>
      <c r="I1097" s="238"/>
      <c r="J1097" s="234"/>
      <c r="K1097" s="234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153</v>
      </c>
      <c r="AU1097" s="243" t="s">
        <v>79</v>
      </c>
      <c r="AV1097" s="13" t="s">
        <v>77</v>
      </c>
      <c r="AW1097" s="13" t="s">
        <v>31</v>
      </c>
      <c r="AX1097" s="13" t="s">
        <v>69</v>
      </c>
      <c r="AY1097" s="243" t="s">
        <v>142</v>
      </c>
    </row>
    <row r="1098" s="14" customFormat="1">
      <c r="A1098" s="14"/>
      <c r="B1098" s="244"/>
      <c r="C1098" s="245"/>
      <c r="D1098" s="235" t="s">
        <v>153</v>
      </c>
      <c r="E1098" s="246" t="s">
        <v>19</v>
      </c>
      <c r="F1098" s="247" t="s">
        <v>6808</v>
      </c>
      <c r="G1098" s="245"/>
      <c r="H1098" s="248">
        <v>13.5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153</v>
      </c>
      <c r="AU1098" s="254" t="s">
        <v>79</v>
      </c>
      <c r="AV1098" s="14" t="s">
        <v>79</v>
      </c>
      <c r="AW1098" s="14" t="s">
        <v>31</v>
      </c>
      <c r="AX1098" s="14" t="s">
        <v>69</v>
      </c>
      <c r="AY1098" s="254" t="s">
        <v>142</v>
      </c>
    </row>
    <row r="1099" s="13" customFormat="1">
      <c r="A1099" s="13"/>
      <c r="B1099" s="233"/>
      <c r="C1099" s="234"/>
      <c r="D1099" s="235" t="s">
        <v>153</v>
      </c>
      <c r="E1099" s="236" t="s">
        <v>19</v>
      </c>
      <c r="F1099" s="237" t="s">
        <v>6809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153</v>
      </c>
      <c r="AU1099" s="243" t="s">
        <v>79</v>
      </c>
      <c r="AV1099" s="13" t="s">
        <v>77</v>
      </c>
      <c r="AW1099" s="13" t="s">
        <v>31</v>
      </c>
      <c r="AX1099" s="13" t="s">
        <v>69</v>
      </c>
      <c r="AY1099" s="243" t="s">
        <v>142</v>
      </c>
    </row>
    <row r="1100" s="14" customFormat="1">
      <c r="A1100" s="14"/>
      <c r="B1100" s="244"/>
      <c r="C1100" s="245"/>
      <c r="D1100" s="235" t="s">
        <v>153</v>
      </c>
      <c r="E1100" s="246" t="s">
        <v>19</v>
      </c>
      <c r="F1100" s="247" t="s">
        <v>6810</v>
      </c>
      <c r="G1100" s="245"/>
      <c r="H1100" s="248">
        <v>1.3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153</v>
      </c>
      <c r="AU1100" s="254" t="s">
        <v>79</v>
      </c>
      <c r="AV1100" s="14" t="s">
        <v>79</v>
      </c>
      <c r="AW1100" s="14" t="s">
        <v>31</v>
      </c>
      <c r="AX1100" s="14" t="s">
        <v>69</v>
      </c>
      <c r="AY1100" s="254" t="s">
        <v>142</v>
      </c>
    </row>
    <row r="1101" s="15" customFormat="1">
      <c r="A1101" s="15"/>
      <c r="B1101" s="255"/>
      <c r="C1101" s="256"/>
      <c r="D1101" s="235" t="s">
        <v>153</v>
      </c>
      <c r="E1101" s="257" t="s">
        <v>19</v>
      </c>
      <c r="F1101" s="258" t="s">
        <v>158</v>
      </c>
      <c r="G1101" s="256"/>
      <c r="H1101" s="259">
        <v>14.800000000000001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153</v>
      </c>
      <c r="AU1101" s="265" t="s">
        <v>79</v>
      </c>
      <c r="AV1101" s="15" t="s">
        <v>149</v>
      </c>
      <c r="AW1101" s="15" t="s">
        <v>31</v>
      </c>
      <c r="AX1101" s="15" t="s">
        <v>77</v>
      </c>
      <c r="AY1101" s="265" t="s">
        <v>142</v>
      </c>
    </row>
    <row r="1102" s="2" customFormat="1" ht="16.5" customHeight="1">
      <c r="A1102" s="41"/>
      <c r="B1102" s="42"/>
      <c r="C1102" s="277" t="s">
        <v>3641</v>
      </c>
      <c r="D1102" s="277" t="s">
        <v>275</v>
      </c>
      <c r="E1102" s="278" t="s">
        <v>4976</v>
      </c>
      <c r="F1102" s="279" t="s">
        <v>4977</v>
      </c>
      <c r="G1102" s="280" t="s">
        <v>147</v>
      </c>
      <c r="H1102" s="281">
        <v>14.800000000000001</v>
      </c>
      <c r="I1102" s="282"/>
      <c r="J1102" s="283">
        <f>ROUND(I1102*H1102,2)</f>
        <v>0</v>
      </c>
      <c r="K1102" s="279" t="s">
        <v>148</v>
      </c>
      <c r="L1102" s="284"/>
      <c r="M1102" s="285" t="s">
        <v>19</v>
      </c>
      <c r="N1102" s="286" t="s">
        <v>40</v>
      </c>
      <c r="O1102" s="87"/>
      <c r="P1102" s="224">
        <f>O1102*H1102</f>
        <v>0</v>
      </c>
      <c r="Q1102" s="224">
        <v>0.03056</v>
      </c>
      <c r="R1102" s="224">
        <f>Q1102*H1102</f>
        <v>0.45228800000000002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349</v>
      </c>
      <c r="AT1102" s="226" t="s">
        <v>275</v>
      </c>
      <c r="AU1102" s="226" t="s">
        <v>79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248</v>
      </c>
      <c r="BM1102" s="226" t="s">
        <v>6811</v>
      </c>
    </row>
    <row r="1103" s="2" customFormat="1" ht="16.5" customHeight="1">
      <c r="A1103" s="41"/>
      <c r="B1103" s="42"/>
      <c r="C1103" s="215" t="s">
        <v>3646</v>
      </c>
      <c r="D1103" s="215" t="s">
        <v>144</v>
      </c>
      <c r="E1103" s="216" t="s">
        <v>5002</v>
      </c>
      <c r="F1103" s="217" t="s">
        <v>5003</v>
      </c>
      <c r="G1103" s="218" t="s">
        <v>166</v>
      </c>
      <c r="H1103" s="219">
        <v>3</v>
      </c>
      <c r="I1103" s="220"/>
      <c r="J1103" s="221">
        <f>ROUND(I1103*H1103,2)</f>
        <v>0</v>
      </c>
      <c r="K1103" s="217" t="s">
        <v>148</v>
      </c>
      <c r="L1103" s="47"/>
      <c r="M1103" s="222" t="s">
        <v>19</v>
      </c>
      <c r="N1103" s="223" t="s">
        <v>40</v>
      </c>
      <c r="O1103" s="87"/>
      <c r="P1103" s="224">
        <f>O1103*H1103</f>
        <v>0</v>
      </c>
      <c r="Q1103" s="224">
        <v>0.00027</v>
      </c>
      <c r="R1103" s="224">
        <f>Q1103*H1103</f>
        <v>0.00080999999999999996</v>
      </c>
      <c r="S1103" s="224">
        <v>0</v>
      </c>
      <c r="T1103" s="225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6" t="s">
        <v>248</v>
      </c>
      <c r="AT1103" s="226" t="s">
        <v>144</v>
      </c>
      <c r="AU1103" s="226" t="s">
        <v>79</v>
      </c>
      <c r="AY1103" s="20" t="s">
        <v>142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20" t="s">
        <v>77</v>
      </c>
      <c r="BK1103" s="227">
        <f>ROUND(I1103*H1103,2)</f>
        <v>0</v>
      </c>
      <c r="BL1103" s="20" t="s">
        <v>248</v>
      </c>
      <c r="BM1103" s="226" t="s">
        <v>6812</v>
      </c>
    </row>
    <row r="1104" s="2" customFormat="1">
      <c r="A1104" s="41"/>
      <c r="B1104" s="42"/>
      <c r="C1104" s="43"/>
      <c r="D1104" s="228" t="s">
        <v>151</v>
      </c>
      <c r="E1104" s="43"/>
      <c r="F1104" s="229" t="s">
        <v>5005</v>
      </c>
      <c r="G1104" s="43"/>
      <c r="H1104" s="43"/>
      <c r="I1104" s="230"/>
      <c r="J1104" s="43"/>
      <c r="K1104" s="43"/>
      <c r="L1104" s="47"/>
      <c r="M1104" s="231"/>
      <c r="N1104" s="232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151</v>
      </c>
      <c r="AU1104" s="20" t="s">
        <v>79</v>
      </c>
    </row>
    <row r="1105" s="13" customFormat="1">
      <c r="A1105" s="13"/>
      <c r="B1105" s="233"/>
      <c r="C1105" s="234"/>
      <c r="D1105" s="235" t="s">
        <v>153</v>
      </c>
      <c r="E1105" s="236" t="s">
        <v>19</v>
      </c>
      <c r="F1105" s="237" t="s">
        <v>6813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153</v>
      </c>
      <c r="AU1105" s="243" t="s">
        <v>79</v>
      </c>
      <c r="AV1105" s="13" t="s">
        <v>77</v>
      </c>
      <c r="AW1105" s="13" t="s">
        <v>31</v>
      </c>
      <c r="AX1105" s="13" t="s">
        <v>69</v>
      </c>
      <c r="AY1105" s="243" t="s">
        <v>142</v>
      </c>
    </row>
    <row r="1106" s="14" customFormat="1">
      <c r="A1106" s="14"/>
      <c r="B1106" s="244"/>
      <c r="C1106" s="245"/>
      <c r="D1106" s="235" t="s">
        <v>153</v>
      </c>
      <c r="E1106" s="246" t="s">
        <v>19</v>
      </c>
      <c r="F1106" s="247" t="s">
        <v>79</v>
      </c>
      <c r="G1106" s="245"/>
      <c r="H1106" s="248">
        <v>2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153</v>
      </c>
      <c r="AU1106" s="254" t="s">
        <v>79</v>
      </c>
      <c r="AV1106" s="14" t="s">
        <v>79</v>
      </c>
      <c r="AW1106" s="14" t="s">
        <v>31</v>
      </c>
      <c r="AX1106" s="14" t="s">
        <v>69</v>
      </c>
      <c r="AY1106" s="254" t="s">
        <v>142</v>
      </c>
    </row>
    <row r="1107" s="13" customFormat="1">
      <c r="A1107" s="13"/>
      <c r="B1107" s="233"/>
      <c r="C1107" s="234"/>
      <c r="D1107" s="235" t="s">
        <v>153</v>
      </c>
      <c r="E1107" s="236" t="s">
        <v>19</v>
      </c>
      <c r="F1107" s="237" t="s">
        <v>6814</v>
      </c>
      <c r="G1107" s="234"/>
      <c r="H1107" s="236" t="s">
        <v>19</v>
      </c>
      <c r="I1107" s="238"/>
      <c r="J1107" s="234"/>
      <c r="K1107" s="234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153</v>
      </c>
      <c r="AU1107" s="243" t="s">
        <v>79</v>
      </c>
      <c r="AV1107" s="13" t="s">
        <v>77</v>
      </c>
      <c r="AW1107" s="13" t="s">
        <v>31</v>
      </c>
      <c r="AX1107" s="13" t="s">
        <v>69</v>
      </c>
      <c r="AY1107" s="243" t="s">
        <v>142</v>
      </c>
    </row>
    <row r="1108" s="14" customFormat="1">
      <c r="A1108" s="14"/>
      <c r="B1108" s="244"/>
      <c r="C1108" s="245"/>
      <c r="D1108" s="235" t="s">
        <v>153</v>
      </c>
      <c r="E1108" s="246" t="s">
        <v>19</v>
      </c>
      <c r="F1108" s="247" t="s">
        <v>77</v>
      </c>
      <c r="G1108" s="245"/>
      <c r="H1108" s="248">
        <v>1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153</v>
      </c>
      <c r="AU1108" s="254" t="s">
        <v>79</v>
      </c>
      <c r="AV1108" s="14" t="s">
        <v>79</v>
      </c>
      <c r="AW1108" s="14" t="s">
        <v>31</v>
      </c>
      <c r="AX1108" s="14" t="s">
        <v>69</v>
      </c>
      <c r="AY1108" s="254" t="s">
        <v>142</v>
      </c>
    </row>
    <row r="1109" s="15" customFormat="1">
      <c r="A1109" s="15"/>
      <c r="B1109" s="255"/>
      <c r="C1109" s="256"/>
      <c r="D1109" s="235" t="s">
        <v>153</v>
      </c>
      <c r="E1109" s="257" t="s">
        <v>19</v>
      </c>
      <c r="F1109" s="258" t="s">
        <v>158</v>
      </c>
      <c r="G1109" s="256"/>
      <c r="H1109" s="259">
        <v>3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153</v>
      </c>
      <c r="AU1109" s="265" t="s">
        <v>79</v>
      </c>
      <c r="AV1109" s="15" t="s">
        <v>149</v>
      </c>
      <c r="AW1109" s="15" t="s">
        <v>31</v>
      </c>
      <c r="AX1109" s="15" t="s">
        <v>77</v>
      </c>
      <c r="AY1109" s="265" t="s">
        <v>142</v>
      </c>
    </row>
    <row r="1110" s="2" customFormat="1" ht="16.5" customHeight="1">
      <c r="A1110" s="41"/>
      <c r="B1110" s="42"/>
      <c r="C1110" s="277" t="s">
        <v>3651</v>
      </c>
      <c r="D1110" s="277" t="s">
        <v>275</v>
      </c>
      <c r="E1110" s="278" t="s">
        <v>5014</v>
      </c>
      <c r="F1110" s="279" t="s">
        <v>5015</v>
      </c>
      <c r="G1110" s="280" t="s">
        <v>147</v>
      </c>
      <c r="H1110" s="281">
        <v>2.2200000000000002</v>
      </c>
      <c r="I1110" s="282"/>
      <c r="J1110" s="283">
        <f>ROUND(I1110*H1110,2)</f>
        <v>0</v>
      </c>
      <c r="K1110" s="279" t="s">
        <v>148</v>
      </c>
      <c r="L1110" s="284"/>
      <c r="M1110" s="285" t="s">
        <v>19</v>
      </c>
      <c r="N1110" s="286" t="s">
        <v>40</v>
      </c>
      <c r="O1110" s="87"/>
      <c r="P1110" s="224">
        <f>O1110*H1110</f>
        <v>0</v>
      </c>
      <c r="Q1110" s="224">
        <v>0.034720000000000001</v>
      </c>
      <c r="R1110" s="224">
        <f>Q1110*H1110</f>
        <v>0.077078400000000005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349</v>
      </c>
      <c r="AT1110" s="226" t="s">
        <v>275</v>
      </c>
      <c r="AU1110" s="226" t="s">
        <v>79</v>
      </c>
      <c r="AY1110" s="20" t="s">
        <v>142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248</v>
      </c>
      <c r="BM1110" s="226" t="s">
        <v>6815</v>
      </c>
    </row>
    <row r="1111" s="13" customFormat="1">
      <c r="A1111" s="13"/>
      <c r="B1111" s="233"/>
      <c r="C1111" s="234"/>
      <c r="D1111" s="235" t="s">
        <v>153</v>
      </c>
      <c r="E1111" s="236" t="s">
        <v>19</v>
      </c>
      <c r="F1111" s="237" t="s">
        <v>6813</v>
      </c>
      <c r="G1111" s="234"/>
      <c r="H1111" s="236" t="s">
        <v>19</v>
      </c>
      <c r="I1111" s="238"/>
      <c r="J1111" s="234"/>
      <c r="K1111" s="234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153</v>
      </c>
      <c r="AU1111" s="243" t="s">
        <v>79</v>
      </c>
      <c r="AV1111" s="13" t="s">
        <v>77</v>
      </c>
      <c r="AW1111" s="13" t="s">
        <v>31</v>
      </c>
      <c r="AX1111" s="13" t="s">
        <v>69</v>
      </c>
      <c r="AY1111" s="243" t="s">
        <v>142</v>
      </c>
    </row>
    <row r="1112" s="14" customFormat="1">
      <c r="A1112" s="14"/>
      <c r="B1112" s="244"/>
      <c r="C1112" s="245"/>
      <c r="D1112" s="235" t="s">
        <v>153</v>
      </c>
      <c r="E1112" s="246" t="s">
        <v>19</v>
      </c>
      <c r="F1112" s="247" t="s">
        <v>6816</v>
      </c>
      <c r="G1112" s="245"/>
      <c r="H1112" s="248">
        <v>1.44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153</v>
      </c>
      <c r="AU1112" s="254" t="s">
        <v>79</v>
      </c>
      <c r="AV1112" s="14" t="s">
        <v>79</v>
      </c>
      <c r="AW1112" s="14" t="s">
        <v>31</v>
      </c>
      <c r="AX1112" s="14" t="s">
        <v>69</v>
      </c>
      <c r="AY1112" s="254" t="s">
        <v>142</v>
      </c>
    </row>
    <row r="1113" s="13" customFormat="1">
      <c r="A1113" s="13"/>
      <c r="B1113" s="233"/>
      <c r="C1113" s="234"/>
      <c r="D1113" s="235" t="s">
        <v>153</v>
      </c>
      <c r="E1113" s="236" t="s">
        <v>19</v>
      </c>
      <c r="F1113" s="237" t="s">
        <v>6814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153</v>
      </c>
      <c r="AU1113" s="243" t="s">
        <v>79</v>
      </c>
      <c r="AV1113" s="13" t="s">
        <v>77</v>
      </c>
      <c r="AW1113" s="13" t="s">
        <v>31</v>
      </c>
      <c r="AX1113" s="13" t="s">
        <v>69</v>
      </c>
      <c r="AY1113" s="243" t="s">
        <v>142</v>
      </c>
    </row>
    <row r="1114" s="14" customFormat="1">
      <c r="A1114" s="14"/>
      <c r="B1114" s="244"/>
      <c r="C1114" s="245"/>
      <c r="D1114" s="235" t="s">
        <v>153</v>
      </c>
      <c r="E1114" s="246" t="s">
        <v>19</v>
      </c>
      <c r="F1114" s="247" t="s">
        <v>6817</v>
      </c>
      <c r="G1114" s="245"/>
      <c r="H1114" s="248">
        <v>0.78000000000000003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153</v>
      </c>
      <c r="AU1114" s="254" t="s">
        <v>79</v>
      </c>
      <c r="AV1114" s="14" t="s">
        <v>79</v>
      </c>
      <c r="AW1114" s="14" t="s">
        <v>31</v>
      </c>
      <c r="AX1114" s="14" t="s">
        <v>69</v>
      </c>
      <c r="AY1114" s="254" t="s">
        <v>142</v>
      </c>
    </row>
    <row r="1115" s="15" customFormat="1">
      <c r="A1115" s="15"/>
      <c r="B1115" s="255"/>
      <c r="C1115" s="256"/>
      <c r="D1115" s="235" t="s">
        <v>153</v>
      </c>
      <c r="E1115" s="257" t="s">
        <v>19</v>
      </c>
      <c r="F1115" s="258" t="s">
        <v>158</v>
      </c>
      <c r="G1115" s="256"/>
      <c r="H1115" s="259">
        <v>2.2199999999999998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5" t="s">
        <v>153</v>
      </c>
      <c r="AU1115" s="265" t="s">
        <v>79</v>
      </c>
      <c r="AV1115" s="15" t="s">
        <v>149</v>
      </c>
      <c r="AW1115" s="15" t="s">
        <v>31</v>
      </c>
      <c r="AX1115" s="15" t="s">
        <v>77</v>
      </c>
      <c r="AY1115" s="265" t="s">
        <v>142</v>
      </c>
    </row>
    <row r="1116" s="2" customFormat="1" ht="24.15" customHeight="1">
      <c r="A1116" s="41"/>
      <c r="B1116" s="42"/>
      <c r="C1116" s="215" t="s">
        <v>3656</v>
      </c>
      <c r="D1116" s="215" t="s">
        <v>144</v>
      </c>
      <c r="E1116" s="216" t="s">
        <v>5025</v>
      </c>
      <c r="F1116" s="217" t="s">
        <v>5026</v>
      </c>
      <c r="G1116" s="218" t="s">
        <v>176</v>
      </c>
      <c r="H1116" s="219">
        <v>47</v>
      </c>
      <c r="I1116" s="220"/>
      <c r="J1116" s="221">
        <f>ROUND(I1116*H1116,2)</f>
        <v>0</v>
      </c>
      <c r="K1116" s="217" t="s">
        <v>19</v>
      </c>
      <c r="L1116" s="47"/>
      <c r="M1116" s="222" t="s">
        <v>19</v>
      </c>
      <c r="N1116" s="223" t="s">
        <v>40</v>
      </c>
      <c r="O1116" s="87"/>
      <c r="P1116" s="224">
        <f>O1116*H1116</f>
        <v>0</v>
      </c>
      <c r="Q1116" s="224">
        <v>6.0000000000000002E-05</v>
      </c>
      <c r="R1116" s="224">
        <f>Q1116*H1116</f>
        <v>0.00282</v>
      </c>
      <c r="S1116" s="224">
        <v>0</v>
      </c>
      <c r="T1116" s="225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6" t="s">
        <v>248</v>
      </c>
      <c r="AT1116" s="226" t="s">
        <v>144</v>
      </c>
      <c r="AU1116" s="226" t="s">
        <v>79</v>
      </c>
      <c r="AY1116" s="20" t="s">
        <v>142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20" t="s">
        <v>77</v>
      </c>
      <c r="BK1116" s="227">
        <f>ROUND(I1116*H1116,2)</f>
        <v>0</v>
      </c>
      <c r="BL1116" s="20" t="s">
        <v>248</v>
      </c>
      <c r="BM1116" s="226" t="s">
        <v>6818</v>
      </c>
    </row>
    <row r="1117" s="13" customFormat="1">
      <c r="A1117" s="13"/>
      <c r="B1117" s="233"/>
      <c r="C1117" s="234"/>
      <c r="D1117" s="235" t="s">
        <v>153</v>
      </c>
      <c r="E1117" s="236" t="s">
        <v>19</v>
      </c>
      <c r="F1117" s="237" t="s">
        <v>2554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153</v>
      </c>
      <c r="AU1117" s="243" t="s">
        <v>79</v>
      </c>
      <c r="AV1117" s="13" t="s">
        <v>77</v>
      </c>
      <c r="AW1117" s="13" t="s">
        <v>31</v>
      </c>
      <c r="AX1117" s="13" t="s">
        <v>69</v>
      </c>
      <c r="AY1117" s="243" t="s">
        <v>142</v>
      </c>
    </row>
    <row r="1118" s="14" customFormat="1">
      <c r="A1118" s="14"/>
      <c r="B1118" s="244"/>
      <c r="C1118" s="245"/>
      <c r="D1118" s="235" t="s">
        <v>153</v>
      </c>
      <c r="E1118" s="246" t="s">
        <v>19</v>
      </c>
      <c r="F1118" s="247" t="s">
        <v>6459</v>
      </c>
      <c r="G1118" s="245"/>
      <c r="H1118" s="248">
        <v>36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153</v>
      </c>
      <c r="AU1118" s="254" t="s">
        <v>79</v>
      </c>
      <c r="AV1118" s="14" t="s">
        <v>79</v>
      </c>
      <c r="AW1118" s="14" t="s">
        <v>31</v>
      </c>
      <c r="AX1118" s="14" t="s">
        <v>69</v>
      </c>
      <c r="AY1118" s="254" t="s">
        <v>142</v>
      </c>
    </row>
    <row r="1119" s="13" customFormat="1">
      <c r="A1119" s="13"/>
      <c r="B1119" s="233"/>
      <c r="C1119" s="234"/>
      <c r="D1119" s="235" t="s">
        <v>153</v>
      </c>
      <c r="E1119" s="236" t="s">
        <v>19</v>
      </c>
      <c r="F1119" s="237" t="s">
        <v>2622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153</v>
      </c>
      <c r="AU1119" s="243" t="s">
        <v>79</v>
      </c>
      <c r="AV1119" s="13" t="s">
        <v>77</v>
      </c>
      <c r="AW1119" s="13" t="s">
        <v>31</v>
      </c>
      <c r="AX1119" s="13" t="s">
        <v>69</v>
      </c>
      <c r="AY1119" s="243" t="s">
        <v>142</v>
      </c>
    </row>
    <row r="1120" s="14" customFormat="1">
      <c r="A1120" s="14"/>
      <c r="B1120" s="244"/>
      <c r="C1120" s="245"/>
      <c r="D1120" s="235" t="s">
        <v>153</v>
      </c>
      <c r="E1120" s="246" t="s">
        <v>19</v>
      </c>
      <c r="F1120" s="247" t="s">
        <v>6460</v>
      </c>
      <c r="G1120" s="245"/>
      <c r="H1120" s="248">
        <v>7.2000000000000002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153</v>
      </c>
      <c r="AU1120" s="254" t="s">
        <v>79</v>
      </c>
      <c r="AV1120" s="14" t="s">
        <v>79</v>
      </c>
      <c r="AW1120" s="14" t="s">
        <v>31</v>
      </c>
      <c r="AX1120" s="14" t="s">
        <v>69</v>
      </c>
      <c r="AY1120" s="254" t="s">
        <v>142</v>
      </c>
    </row>
    <row r="1121" s="13" customFormat="1">
      <c r="A1121" s="13"/>
      <c r="B1121" s="233"/>
      <c r="C1121" s="234"/>
      <c r="D1121" s="235" t="s">
        <v>153</v>
      </c>
      <c r="E1121" s="236" t="s">
        <v>19</v>
      </c>
      <c r="F1121" s="237" t="s">
        <v>2624</v>
      </c>
      <c r="G1121" s="234"/>
      <c r="H1121" s="236" t="s">
        <v>19</v>
      </c>
      <c r="I1121" s="238"/>
      <c r="J1121" s="234"/>
      <c r="K1121" s="234"/>
      <c r="L1121" s="239"/>
      <c r="M1121" s="240"/>
      <c r="N1121" s="241"/>
      <c r="O1121" s="241"/>
      <c r="P1121" s="241"/>
      <c r="Q1121" s="241"/>
      <c r="R1121" s="241"/>
      <c r="S1121" s="241"/>
      <c r="T1121" s="24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3" t="s">
        <v>153</v>
      </c>
      <c r="AU1121" s="243" t="s">
        <v>79</v>
      </c>
      <c r="AV1121" s="13" t="s">
        <v>77</v>
      </c>
      <c r="AW1121" s="13" t="s">
        <v>31</v>
      </c>
      <c r="AX1121" s="13" t="s">
        <v>69</v>
      </c>
      <c r="AY1121" s="243" t="s">
        <v>142</v>
      </c>
    </row>
    <row r="1122" s="14" customFormat="1">
      <c r="A1122" s="14"/>
      <c r="B1122" s="244"/>
      <c r="C1122" s="245"/>
      <c r="D1122" s="235" t="s">
        <v>153</v>
      </c>
      <c r="E1122" s="246" t="s">
        <v>19</v>
      </c>
      <c r="F1122" s="247" t="s">
        <v>6461</v>
      </c>
      <c r="G1122" s="245"/>
      <c r="H1122" s="248">
        <v>3.7999999999999998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153</v>
      </c>
      <c r="AU1122" s="254" t="s">
        <v>79</v>
      </c>
      <c r="AV1122" s="14" t="s">
        <v>79</v>
      </c>
      <c r="AW1122" s="14" t="s">
        <v>31</v>
      </c>
      <c r="AX1122" s="14" t="s">
        <v>69</v>
      </c>
      <c r="AY1122" s="254" t="s">
        <v>142</v>
      </c>
    </row>
    <row r="1123" s="15" customFormat="1">
      <c r="A1123" s="15"/>
      <c r="B1123" s="255"/>
      <c r="C1123" s="256"/>
      <c r="D1123" s="235" t="s">
        <v>153</v>
      </c>
      <c r="E1123" s="257" t="s">
        <v>19</v>
      </c>
      <c r="F1123" s="258" t="s">
        <v>158</v>
      </c>
      <c r="G1123" s="256"/>
      <c r="H1123" s="259">
        <v>47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5" t="s">
        <v>153</v>
      </c>
      <c r="AU1123" s="265" t="s">
        <v>79</v>
      </c>
      <c r="AV1123" s="15" t="s">
        <v>149</v>
      </c>
      <c r="AW1123" s="15" t="s">
        <v>31</v>
      </c>
      <c r="AX1123" s="15" t="s">
        <v>77</v>
      </c>
      <c r="AY1123" s="265" t="s">
        <v>142</v>
      </c>
    </row>
    <row r="1124" s="2" customFormat="1" ht="24.15" customHeight="1">
      <c r="A1124" s="41"/>
      <c r="B1124" s="42"/>
      <c r="C1124" s="215" t="s">
        <v>3660</v>
      </c>
      <c r="D1124" s="215" t="s">
        <v>144</v>
      </c>
      <c r="E1124" s="216" t="s">
        <v>5029</v>
      </c>
      <c r="F1124" s="217" t="s">
        <v>5030</v>
      </c>
      <c r="G1124" s="218" t="s">
        <v>176</v>
      </c>
      <c r="H1124" s="219">
        <v>47</v>
      </c>
      <c r="I1124" s="220"/>
      <c r="J1124" s="221">
        <f>ROUND(I1124*H1124,2)</f>
        <v>0</v>
      </c>
      <c r="K1124" s="217" t="s">
        <v>19</v>
      </c>
      <c r="L1124" s="47"/>
      <c r="M1124" s="222" t="s">
        <v>19</v>
      </c>
      <c r="N1124" s="223" t="s">
        <v>40</v>
      </c>
      <c r="O1124" s="87"/>
      <c r="P1124" s="224">
        <f>O1124*H1124</f>
        <v>0</v>
      </c>
      <c r="Q1124" s="224">
        <v>6.9999999999999994E-05</v>
      </c>
      <c r="R1124" s="224">
        <f>Q1124*H1124</f>
        <v>0.0032899999999999995</v>
      </c>
      <c r="S1124" s="224">
        <v>0</v>
      </c>
      <c r="T1124" s="225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26" t="s">
        <v>248</v>
      </c>
      <c r="AT1124" s="226" t="s">
        <v>144</v>
      </c>
      <c r="AU1124" s="226" t="s">
        <v>79</v>
      </c>
      <c r="AY1124" s="20" t="s">
        <v>142</v>
      </c>
      <c r="BE1124" s="227">
        <f>IF(N1124="základní",J1124,0)</f>
        <v>0</v>
      </c>
      <c r="BF1124" s="227">
        <f>IF(N1124="snížená",J1124,0)</f>
        <v>0</v>
      </c>
      <c r="BG1124" s="227">
        <f>IF(N1124="zákl. přenesená",J1124,0)</f>
        <v>0</v>
      </c>
      <c r="BH1124" s="227">
        <f>IF(N1124="sníž. přenesená",J1124,0)</f>
        <v>0</v>
      </c>
      <c r="BI1124" s="227">
        <f>IF(N1124="nulová",J1124,0)</f>
        <v>0</v>
      </c>
      <c r="BJ1124" s="20" t="s">
        <v>77</v>
      </c>
      <c r="BK1124" s="227">
        <f>ROUND(I1124*H1124,2)</f>
        <v>0</v>
      </c>
      <c r="BL1124" s="20" t="s">
        <v>248</v>
      </c>
      <c r="BM1124" s="226" t="s">
        <v>6819</v>
      </c>
    </row>
    <row r="1125" s="2" customFormat="1" ht="24.15" customHeight="1">
      <c r="A1125" s="41"/>
      <c r="B1125" s="42"/>
      <c r="C1125" s="215" t="s">
        <v>3665</v>
      </c>
      <c r="D1125" s="215" t="s">
        <v>144</v>
      </c>
      <c r="E1125" s="216" t="s">
        <v>5033</v>
      </c>
      <c r="F1125" s="217" t="s">
        <v>5034</v>
      </c>
      <c r="G1125" s="218" t="s">
        <v>166</v>
      </c>
      <c r="H1125" s="219">
        <v>4</v>
      </c>
      <c r="I1125" s="220"/>
      <c r="J1125" s="221">
        <f>ROUND(I1125*H1125,2)</f>
        <v>0</v>
      </c>
      <c r="K1125" s="217" t="s">
        <v>148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248</v>
      </c>
      <c r="AT1125" s="226" t="s">
        <v>144</v>
      </c>
      <c r="AU1125" s="226" t="s">
        <v>79</v>
      </c>
      <c r="AY1125" s="20" t="s">
        <v>142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248</v>
      </c>
      <c r="BM1125" s="226" t="s">
        <v>6820</v>
      </c>
    </row>
    <row r="1126" s="2" customFormat="1">
      <c r="A1126" s="41"/>
      <c r="B1126" s="42"/>
      <c r="C1126" s="43"/>
      <c r="D1126" s="228" t="s">
        <v>151</v>
      </c>
      <c r="E1126" s="43"/>
      <c r="F1126" s="229" t="s">
        <v>5036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151</v>
      </c>
      <c r="AU1126" s="20" t="s">
        <v>79</v>
      </c>
    </row>
    <row r="1127" s="13" customFormat="1">
      <c r="A1127" s="13"/>
      <c r="B1127" s="233"/>
      <c r="C1127" s="234"/>
      <c r="D1127" s="235" t="s">
        <v>153</v>
      </c>
      <c r="E1127" s="236" t="s">
        <v>19</v>
      </c>
      <c r="F1127" s="237" t="s">
        <v>5037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153</v>
      </c>
      <c r="AU1127" s="243" t="s">
        <v>79</v>
      </c>
      <c r="AV1127" s="13" t="s">
        <v>77</v>
      </c>
      <c r="AW1127" s="13" t="s">
        <v>31</v>
      </c>
      <c r="AX1127" s="13" t="s">
        <v>69</v>
      </c>
      <c r="AY1127" s="243" t="s">
        <v>142</v>
      </c>
    </row>
    <row r="1128" s="14" customFormat="1">
      <c r="A1128" s="14"/>
      <c r="B1128" s="244"/>
      <c r="C1128" s="245"/>
      <c r="D1128" s="235" t="s">
        <v>153</v>
      </c>
      <c r="E1128" s="246" t="s">
        <v>19</v>
      </c>
      <c r="F1128" s="247" t="s">
        <v>163</v>
      </c>
      <c r="G1128" s="245"/>
      <c r="H1128" s="248">
        <v>3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153</v>
      </c>
      <c r="AU1128" s="254" t="s">
        <v>79</v>
      </c>
      <c r="AV1128" s="14" t="s">
        <v>79</v>
      </c>
      <c r="AW1128" s="14" t="s">
        <v>31</v>
      </c>
      <c r="AX1128" s="14" t="s">
        <v>69</v>
      </c>
      <c r="AY1128" s="254" t="s">
        <v>142</v>
      </c>
    </row>
    <row r="1129" s="13" customFormat="1">
      <c r="A1129" s="13"/>
      <c r="B1129" s="233"/>
      <c r="C1129" s="234"/>
      <c r="D1129" s="235" t="s">
        <v>153</v>
      </c>
      <c r="E1129" s="236" t="s">
        <v>19</v>
      </c>
      <c r="F1129" s="237" t="s">
        <v>5038</v>
      </c>
      <c r="G1129" s="234"/>
      <c r="H1129" s="236" t="s">
        <v>19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153</v>
      </c>
      <c r="AU1129" s="243" t="s">
        <v>79</v>
      </c>
      <c r="AV1129" s="13" t="s">
        <v>77</v>
      </c>
      <c r="AW1129" s="13" t="s">
        <v>31</v>
      </c>
      <c r="AX1129" s="13" t="s">
        <v>69</v>
      </c>
      <c r="AY1129" s="243" t="s">
        <v>142</v>
      </c>
    </row>
    <row r="1130" s="14" customFormat="1">
      <c r="A1130" s="14"/>
      <c r="B1130" s="244"/>
      <c r="C1130" s="245"/>
      <c r="D1130" s="235" t="s">
        <v>153</v>
      </c>
      <c r="E1130" s="246" t="s">
        <v>19</v>
      </c>
      <c r="F1130" s="247" t="s">
        <v>77</v>
      </c>
      <c r="G1130" s="245"/>
      <c r="H1130" s="248">
        <v>1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153</v>
      </c>
      <c r="AU1130" s="254" t="s">
        <v>79</v>
      </c>
      <c r="AV1130" s="14" t="s">
        <v>79</v>
      </c>
      <c r="AW1130" s="14" t="s">
        <v>31</v>
      </c>
      <c r="AX1130" s="14" t="s">
        <v>69</v>
      </c>
      <c r="AY1130" s="254" t="s">
        <v>142</v>
      </c>
    </row>
    <row r="1131" s="15" customFormat="1">
      <c r="A1131" s="15"/>
      <c r="B1131" s="255"/>
      <c r="C1131" s="256"/>
      <c r="D1131" s="235" t="s">
        <v>153</v>
      </c>
      <c r="E1131" s="257" t="s">
        <v>19</v>
      </c>
      <c r="F1131" s="258" t="s">
        <v>158</v>
      </c>
      <c r="G1131" s="256"/>
      <c r="H1131" s="259">
        <v>4</v>
      </c>
      <c r="I1131" s="260"/>
      <c r="J1131" s="256"/>
      <c r="K1131" s="256"/>
      <c r="L1131" s="261"/>
      <c r="M1131" s="262"/>
      <c r="N1131" s="263"/>
      <c r="O1131" s="263"/>
      <c r="P1131" s="263"/>
      <c r="Q1131" s="263"/>
      <c r="R1131" s="263"/>
      <c r="S1131" s="263"/>
      <c r="T1131" s="264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5" t="s">
        <v>153</v>
      </c>
      <c r="AU1131" s="265" t="s">
        <v>79</v>
      </c>
      <c r="AV1131" s="15" t="s">
        <v>149</v>
      </c>
      <c r="AW1131" s="15" t="s">
        <v>31</v>
      </c>
      <c r="AX1131" s="15" t="s">
        <v>77</v>
      </c>
      <c r="AY1131" s="265" t="s">
        <v>142</v>
      </c>
    </row>
    <row r="1132" s="2" customFormat="1" ht="16.5" customHeight="1">
      <c r="A1132" s="41"/>
      <c r="B1132" s="42"/>
      <c r="C1132" s="277" t="s">
        <v>3669</v>
      </c>
      <c r="D1132" s="277" t="s">
        <v>275</v>
      </c>
      <c r="E1132" s="278" t="s">
        <v>5040</v>
      </c>
      <c r="F1132" s="279" t="s">
        <v>5041</v>
      </c>
      <c r="G1132" s="280" t="s">
        <v>166</v>
      </c>
      <c r="H1132" s="281">
        <v>1</v>
      </c>
      <c r="I1132" s="282"/>
      <c r="J1132" s="283">
        <f>ROUND(I1132*H1132,2)</f>
        <v>0</v>
      </c>
      <c r="K1132" s="279" t="s">
        <v>148</v>
      </c>
      <c r="L1132" s="284"/>
      <c r="M1132" s="285" t="s">
        <v>19</v>
      </c>
      <c r="N1132" s="286" t="s">
        <v>40</v>
      </c>
      <c r="O1132" s="87"/>
      <c r="P1132" s="224">
        <f>O1132*H1132</f>
        <v>0</v>
      </c>
      <c r="Q1132" s="224">
        <v>0.014500000000000001</v>
      </c>
      <c r="R1132" s="224">
        <f>Q1132*H1132</f>
        <v>0.014500000000000001</v>
      </c>
      <c r="S1132" s="224">
        <v>0</v>
      </c>
      <c r="T1132" s="22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6" t="s">
        <v>349</v>
      </c>
      <c r="AT1132" s="226" t="s">
        <v>275</v>
      </c>
      <c r="AU1132" s="226" t="s">
        <v>79</v>
      </c>
      <c r="AY1132" s="20" t="s">
        <v>142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20" t="s">
        <v>77</v>
      </c>
      <c r="BK1132" s="227">
        <f>ROUND(I1132*H1132,2)</f>
        <v>0</v>
      </c>
      <c r="BL1132" s="20" t="s">
        <v>248</v>
      </c>
      <c r="BM1132" s="226" t="s">
        <v>6821</v>
      </c>
    </row>
    <row r="1133" s="13" customFormat="1">
      <c r="A1133" s="13"/>
      <c r="B1133" s="233"/>
      <c r="C1133" s="234"/>
      <c r="D1133" s="235" t="s">
        <v>153</v>
      </c>
      <c r="E1133" s="236" t="s">
        <v>19</v>
      </c>
      <c r="F1133" s="237" t="s">
        <v>5038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153</v>
      </c>
      <c r="AU1133" s="243" t="s">
        <v>79</v>
      </c>
      <c r="AV1133" s="13" t="s">
        <v>77</v>
      </c>
      <c r="AW1133" s="13" t="s">
        <v>31</v>
      </c>
      <c r="AX1133" s="13" t="s">
        <v>69</v>
      </c>
      <c r="AY1133" s="243" t="s">
        <v>142</v>
      </c>
    </row>
    <row r="1134" s="14" customFormat="1">
      <c r="A1134" s="14"/>
      <c r="B1134" s="244"/>
      <c r="C1134" s="245"/>
      <c r="D1134" s="235" t="s">
        <v>153</v>
      </c>
      <c r="E1134" s="246" t="s">
        <v>19</v>
      </c>
      <c r="F1134" s="247" t="s">
        <v>77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153</v>
      </c>
      <c r="AU1134" s="254" t="s">
        <v>79</v>
      </c>
      <c r="AV1134" s="14" t="s">
        <v>79</v>
      </c>
      <c r="AW1134" s="14" t="s">
        <v>31</v>
      </c>
      <c r="AX1134" s="14" t="s">
        <v>69</v>
      </c>
      <c r="AY1134" s="254" t="s">
        <v>142</v>
      </c>
    </row>
    <row r="1135" s="15" customFormat="1">
      <c r="A1135" s="15"/>
      <c r="B1135" s="255"/>
      <c r="C1135" s="256"/>
      <c r="D1135" s="235" t="s">
        <v>153</v>
      </c>
      <c r="E1135" s="257" t="s">
        <v>19</v>
      </c>
      <c r="F1135" s="258" t="s">
        <v>158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153</v>
      </c>
      <c r="AU1135" s="265" t="s">
        <v>79</v>
      </c>
      <c r="AV1135" s="15" t="s">
        <v>149</v>
      </c>
      <c r="AW1135" s="15" t="s">
        <v>31</v>
      </c>
      <c r="AX1135" s="15" t="s">
        <v>77</v>
      </c>
      <c r="AY1135" s="265" t="s">
        <v>142</v>
      </c>
    </row>
    <row r="1136" s="2" customFormat="1" ht="16.5" customHeight="1">
      <c r="A1136" s="41"/>
      <c r="B1136" s="42"/>
      <c r="C1136" s="277" t="s">
        <v>3674</v>
      </c>
      <c r="D1136" s="277" t="s">
        <v>275</v>
      </c>
      <c r="E1136" s="278" t="s">
        <v>5044</v>
      </c>
      <c r="F1136" s="279" t="s">
        <v>5045</v>
      </c>
      <c r="G1136" s="280" t="s">
        <v>166</v>
      </c>
      <c r="H1136" s="281">
        <v>3</v>
      </c>
      <c r="I1136" s="282"/>
      <c r="J1136" s="283">
        <f>ROUND(I1136*H1136,2)</f>
        <v>0</v>
      </c>
      <c r="K1136" s="279" t="s">
        <v>148</v>
      </c>
      <c r="L1136" s="284"/>
      <c r="M1136" s="285" t="s">
        <v>19</v>
      </c>
      <c r="N1136" s="286" t="s">
        <v>40</v>
      </c>
      <c r="O1136" s="87"/>
      <c r="P1136" s="224">
        <f>O1136*H1136</f>
        <v>0</v>
      </c>
      <c r="Q1136" s="224">
        <v>0.016</v>
      </c>
      <c r="R1136" s="224">
        <f>Q1136*H1136</f>
        <v>0.048000000000000001</v>
      </c>
      <c r="S1136" s="224">
        <v>0</v>
      </c>
      <c r="T1136" s="225">
        <f>S1136*H1136</f>
        <v>0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26" t="s">
        <v>349</v>
      </c>
      <c r="AT1136" s="226" t="s">
        <v>275</v>
      </c>
      <c r="AU1136" s="226" t="s">
        <v>79</v>
      </c>
      <c r="AY1136" s="20" t="s">
        <v>142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20" t="s">
        <v>77</v>
      </c>
      <c r="BK1136" s="227">
        <f>ROUND(I1136*H1136,2)</f>
        <v>0</v>
      </c>
      <c r="BL1136" s="20" t="s">
        <v>248</v>
      </c>
      <c r="BM1136" s="226" t="s">
        <v>6822</v>
      </c>
    </row>
    <row r="1137" s="13" customFormat="1">
      <c r="A1137" s="13"/>
      <c r="B1137" s="233"/>
      <c r="C1137" s="234"/>
      <c r="D1137" s="235" t="s">
        <v>153</v>
      </c>
      <c r="E1137" s="236" t="s">
        <v>19</v>
      </c>
      <c r="F1137" s="237" t="s">
        <v>5037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153</v>
      </c>
      <c r="AU1137" s="243" t="s">
        <v>79</v>
      </c>
      <c r="AV1137" s="13" t="s">
        <v>77</v>
      </c>
      <c r="AW1137" s="13" t="s">
        <v>31</v>
      </c>
      <c r="AX1137" s="13" t="s">
        <v>69</v>
      </c>
      <c r="AY1137" s="243" t="s">
        <v>142</v>
      </c>
    </row>
    <row r="1138" s="14" customFormat="1">
      <c r="A1138" s="14"/>
      <c r="B1138" s="244"/>
      <c r="C1138" s="245"/>
      <c r="D1138" s="235" t="s">
        <v>153</v>
      </c>
      <c r="E1138" s="246" t="s">
        <v>19</v>
      </c>
      <c r="F1138" s="247" t="s">
        <v>163</v>
      </c>
      <c r="G1138" s="245"/>
      <c r="H1138" s="248">
        <v>3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153</v>
      </c>
      <c r="AU1138" s="254" t="s">
        <v>79</v>
      </c>
      <c r="AV1138" s="14" t="s">
        <v>79</v>
      </c>
      <c r="AW1138" s="14" t="s">
        <v>31</v>
      </c>
      <c r="AX1138" s="14" t="s">
        <v>77</v>
      </c>
      <c r="AY1138" s="254" t="s">
        <v>142</v>
      </c>
    </row>
    <row r="1139" s="2" customFormat="1" ht="24.15" customHeight="1">
      <c r="A1139" s="41"/>
      <c r="B1139" s="42"/>
      <c r="C1139" s="215" t="s">
        <v>3678</v>
      </c>
      <c r="D1139" s="215" t="s">
        <v>144</v>
      </c>
      <c r="E1139" s="216" t="s">
        <v>5048</v>
      </c>
      <c r="F1139" s="217" t="s">
        <v>5049</v>
      </c>
      <c r="G1139" s="218" t="s">
        <v>166</v>
      </c>
      <c r="H1139" s="219">
        <v>2</v>
      </c>
      <c r="I1139" s="220"/>
      <c r="J1139" s="221">
        <f>ROUND(I1139*H1139,2)</f>
        <v>0</v>
      </c>
      <c r="K1139" s="217" t="s">
        <v>148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</v>
      </c>
      <c r="R1139" s="224">
        <f>Q1139*H1139</f>
        <v>0</v>
      </c>
      <c r="S1139" s="224">
        <v>0</v>
      </c>
      <c r="T1139" s="225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248</v>
      </c>
      <c r="AT1139" s="226" t="s">
        <v>144</v>
      </c>
      <c r="AU1139" s="226" t="s">
        <v>79</v>
      </c>
      <c r="AY1139" s="20" t="s">
        <v>142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248</v>
      </c>
      <c r="BM1139" s="226" t="s">
        <v>6823</v>
      </c>
    </row>
    <row r="1140" s="2" customFormat="1">
      <c r="A1140" s="41"/>
      <c r="B1140" s="42"/>
      <c r="C1140" s="43"/>
      <c r="D1140" s="228" t="s">
        <v>151</v>
      </c>
      <c r="E1140" s="43"/>
      <c r="F1140" s="229" t="s">
        <v>5051</v>
      </c>
      <c r="G1140" s="43"/>
      <c r="H1140" s="43"/>
      <c r="I1140" s="230"/>
      <c r="J1140" s="43"/>
      <c r="K1140" s="43"/>
      <c r="L1140" s="47"/>
      <c r="M1140" s="231"/>
      <c r="N1140" s="232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151</v>
      </c>
      <c r="AU1140" s="20" t="s">
        <v>79</v>
      </c>
    </row>
    <row r="1141" s="13" customFormat="1">
      <c r="A1141" s="13"/>
      <c r="B1141" s="233"/>
      <c r="C1141" s="234"/>
      <c r="D1141" s="235" t="s">
        <v>153</v>
      </c>
      <c r="E1141" s="236" t="s">
        <v>19</v>
      </c>
      <c r="F1141" s="237" t="s">
        <v>5052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153</v>
      </c>
      <c r="AU1141" s="243" t="s">
        <v>79</v>
      </c>
      <c r="AV1141" s="13" t="s">
        <v>77</v>
      </c>
      <c r="AW1141" s="13" t="s">
        <v>31</v>
      </c>
      <c r="AX1141" s="13" t="s">
        <v>69</v>
      </c>
      <c r="AY1141" s="243" t="s">
        <v>142</v>
      </c>
    </row>
    <row r="1142" s="14" customFormat="1">
      <c r="A1142" s="14"/>
      <c r="B1142" s="244"/>
      <c r="C1142" s="245"/>
      <c r="D1142" s="235" t="s">
        <v>153</v>
      </c>
      <c r="E1142" s="246" t="s">
        <v>19</v>
      </c>
      <c r="F1142" s="247" t="s">
        <v>79</v>
      </c>
      <c r="G1142" s="245"/>
      <c r="H1142" s="248">
        <v>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153</v>
      </c>
      <c r="AU1142" s="254" t="s">
        <v>79</v>
      </c>
      <c r="AV1142" s="14" t="s">
        <v>79</v>
      </c>
      <c r="AW1142" s="14" t="s">
        <v>31</v>
      </c>
      <c r="AX1142" s="14" t="s">
        <v>69</v>
      </c>
      <c r="AY1142" s="254" t="s">
        <v>142</v>
      </c>
    </row>
    <row r="1143" s="15" customFormat="1">
      <c r="A1143" s="15"/>
      <c r="B1143" s="255"/>
      <c r="C1143" s="256"/>
      <c r="D1143" s="235" t="s">
        <v>153</v>
      </c>
      <c r="E1143" s="257" t="s">
        <v>19</v>
      </c>
      <c r="F1143" s="258" t="s">
        <v>158</v>
      </c>
      <c r="G1143" s="256"/>
      <c r="H1143" s="259">
        <v>2</v>
      </c>
      <c r="I1143" s="260"/>
      <c r="J1143" s="256"/>
      <c r="K1143" s="256"/>
      <c r="L1143" s="261"/>
      <c r="M1143" s="262"/>
      <c r="N1143" s="263"/>
      <c r="O1143" s="263"/>
      <c r="P1143" s="263"/>
      <c r="Q1143" s="263"/>
      <c r="R1143" s="263"/>
      <c r="S1143" s="263"/>
      <c r="T1143" s="264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5" t="s">
        <v>153</v>
      </c>
      <c r="AU1143" s="265" t="s">
        <v>79</v>
      </c>
      <c r="AV1143" s="15" t="s">
        <v>149</v>
      </c>
      <c r="AW1143" s="15" t="s">
        <v>31</v>
      </c>
      <c r="AX1143" s="15" t="s">
        <v>77</v>
      </c>
      <c r="AY1143" s="265" t="s">
        <v>142</v>
      </c>
    </row>
    <row r="1144" s="2" customFormat="1" ht="16.5" customHeight="1">
      <c r="A1144" s="41"/>
      <c r="B1144" s="42"/>
      <c r="C1144" s="277" t="s">
        <v>3682</v>
      </c>
      <c r="D1144" s="277" t="s">
        <v>275</v>
      </c>
      <c r="E1144" s="278" t="s">
        <v>5054</v>
      </c>
      <c r="F1144" s="279" t="s">
        <v>5055</v>
      </c>
      <c r="G1144" s="280" t="s">
        <v>166</v>
      </c>
      <c r="H1144" s="281">
        <v>2</v>
      </c>
      <c r="I1144" s="282"/>
      <c r="J1144" s="283">
        <f>ROUND(I1144*H1144,2)</f>
        <v>0</v>
      </c>
      <c r="K1144" s="279" t="s">
        <v>148</v>
      </c>
      <c r="L1144" s="284"/>
      <c r="M1144" s="285" t="s">
        <v>19</v>
      </c>
      <c r="N1144" s="286" t="s">
        <v>40</v>
      </c>
      <c r="O1144" s="87"/>
      <c r="P1144" s="224">
        <f>O1144*H1144</f>
        <v>0</v>
      </c>
      <c r="Q1144" s="224">
        <v>0.017000000000000001</v>
      </c>
      <c r="R1144" s="224">
        <f>Q1144*H1144</f>
        <v>0.034000000000000002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349</v>
      </c>
      <c r="AT1144" s="226" t="s">
        <v>275</v>
      </c>
      <c r="AU1144" s="226" t="s">
        <v>79</v>
      </c>
      <c r="AY1144" s="20" t="s">
        <v>142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77</v>
      </c>
      <c r="BK1144" s="227">
        <f>ROUND(I1144*H1144,2)</f>
        <v>0</v>
      </c>
      <c r="BL1144" s="20" t="s">
        <v>248</v>
      </c>
      <c r="BM1144" s="226" t="s">
        <v>6824</v>
      </c>
    </row>
    <row r="1145" s="2" customFormat="1" ht="24.15" customHeight="1">
      <c r="A1145" s="41"/>
      <c r="B1145" s="42"/>
      <c r="C1145" s="215" t="s">
        <v>3687</v>
      </c>
      <c r="D1145" s="215" t="s">
        <v>144</v>
      </c>
      <c r="E1145" s="216" t="s">
        <v>5107</v>
      </c>
      <c r="F1145" s="217" t="s">
        <v>5108</v>
      </c>
      <c r="G1145" s="218" t="s">
        <v>166</v>
      </c>
      <c r="H1145" s="219">
        <v>6</v>
      </c>
      <c r="I1145" s="220"/>
      <c r="J1145" s="221">
        <f>ROUND(I1145*H1145,2)</f>
        <v>0</v>
      </c>
      <c r="K1145" s="217" t="s">
        <v>148</v>
      </c>
      <c r="L1145" s="47"/>
      <c r="M1145" s="222" t="s">
        <v>19</v>
      </c>
      <c r="N1145" s="223" t="s">
        <v>40</v>
      </c>
      <c r="O1145" s="87"/>
      <c r="P1145" s="224">
        <f>O1145*H1145</f>
        <v>0</v>
      </c>
      <c r="Q1145" s="224">
        <v>0</v>
      </c>
      <c r="R1145" s="224">
        <f>Q1145*H1145</f>
        <v>0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248</v>
      </c>
      <c r="AT1145" s="226" t="s">
        <v>144</v>
      </c>
      <c r="AU1145" s="226" t="s">
        <v>79</v>
      </c>
      <c r="AY1145" s="20" t="s">
        <v>142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77</v>
      </c>
      <c r="BK1145" s="227">
        <f>ROUND(I1145*H1145,2)</f>
        <v>0</v>
      </c>
      <c r="BL1145" s="20" t="s">
        <v>248</v>
      </c>
      <c r="BM1145" s="226" t="s">
        <v>6825</v>
      </c>
    </row>
    <row r="1146" s="2" customFormat="1">
      <c r="A1146" s="41"/>
      <c r="B1146" s="42"/>
      <c r="C1146" s="43"/>
      <c r="D1146" s="228" t="s">
        <v>151</v>
      </c>
      <c r="E1146" s="43"/>
      <c r="F1146" s="229" t="s">
        <v>5110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151</v>
      </c>
      <c r="AU1146" s="20" t="s">
        <v>79</v>
      </c>
    </row>
    <row r="1147" s="13" customFormat="1">
      <c r="A1147" s="13"/>
      <c r="B1147" s="233"/>
      <c r="C1147" s="234"/>
      <c r="D1147" s="235" t="s">
        <v>153</v>
      </c>
      <c r="E1147" s="236" t="s">
        <v>19</v>
      </c>
      <c r="F1147" s="237" t="s">
        <v>6826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153</v>
      </c>
      <c r="AU1147" s="243" t="s">
        <v>79</v>
      </c>
      <c r="AV1147" s="13" t="s">
        <v>77</v>
      </c>
      <c r="AW1147" s="13" t="s">
        <v>31</v>
      </c>
      <c r="AX1147" s="13" t="s">
        <v>69</v>
      </c>
      <c r="AY1147" s="243" t="s">
        <v>142</v>
      </c>
    </row>
    <row r="1148" s="14" customFormat="1">
      <c r="A1148" s="14"/>
      <c r="B1148" s="244"/>
      <c r="C1148" s="245"/>
      <c r="D1148" s="235" t="s">
        <v>153</v>
      </c>
      <c r="E1148" s="246" t="s">
        <v>19</v>
      </c>
      <c r="F1148" s="247" t="s">
        <v>163</v>
      </c>
      <c r="G1148" s="245"/>
      <c r="H1148" s="248">
        <v>3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153</v>
      </c>
      <c r="AU1148" s="254" t="s">
        <v>79</v>
      </c>
      <c r="AV1148" s="14" t="s">
        <v>79</v>
      </c>
      <c r="AW1148" s="14" t="s">
        <v>31</v>
      </c>
      <c r="AX1148" s="14" t="s">
        <v>69</v>
      </c>
      <c r="AY1148" s="254" t="s">
        <v>142</v>
      </c>
    </row>
    <row r="1149" s="13" customFormat="1">
      <c r="A1149" s="13"/>
      <c r="B1149" s="233"/>
      <c r="C1149" s="234"/>
      <c r="D1149" s="235" t="s">
        <v>153</v>
      </c>
      <c r="E1149" s="236" t="s">
        <v>19</v>
      </c>
      <c r="F1149" s="237" t="s">
        <v>5116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153</v>
      </c>
      <c r="AU1149" s="243" t="s">
        <v>79</v>
      </c>
      <c r="AV1149" s="13" t="s">
        <v>77</v>
      </c>
      <c r="AW1149" s="13" t="s">
        <v>31</v>
      </c>
      <c r="AX1149" s="13" t="s">
        <v>69</v>
      </c>
      <c r="AY1149" s="243" t="s">
        <v>142</v>
      </c>
    </row>
    <row r="1150" s="14" customFormat="1">
      <c r="A1150" s="14"/>
      <c r="B1150" s="244"/>
      <c r="C1150" s="245"/>
      <c r="D1150" s="235" t="s">
        <v>153</v>
      </c>
      <c r="E1150" s="246" t="s">
        <v>19</v>
      </c>
      <c r="F1150" s="247" t="s">
        <v>163</v>
      </c>
      <c r="G1150" s="245"/>
      <c r="H1150" s="248">
        <v>3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153</v>
      </c>
      <c r="AU1150" s="254" t="s">
        <v>79</v>
      </c>
      <c r="AV1150" s="14" t="s">
        <v>79</v>
      </c>
      <c r="AW1150" s="14" t="s">
        <v>31</v>
      </c>
      <c r="AX1150" s="14" t="s">
        <v>69</v>
      </c>
      <c r="AY1150" s="254" t="s">
        <v>142</v>
      </c>
    </row>
    <row r="1151" s="15" customFormat="1">
      <c r="A1151" s="15"/>
      <c r="B1151" s="255"/>
      <c r="C1151" s="256"/>
      <c r="D1151" s="235" t="s">
        <v>153</v>
      </c>
      <c r="E1151" s="257" t="s">
        <v>19</v>
      </c>
      <c r="F1151" s="258" t="s">
        <v>158</v>
      </c>
      <c r="G1151" s="256"/>
      <c r="H1151" s="259">
        <v>6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153</v>
      </c>
      <c r="AU1151" s="265" t="s">
        <v>79</v>
      </c>
      <c r="AV1151" s="15" t="s">
        <v>149</v>
      </c>
      <c r="AW1151" s="15" t="s">
        <v>31</v>
      </c>
      <c r="AX1151" s="15" t="s">
        <v>77</v>
      </c>
      <c r="AY1151" s="265" t="s">
        <v>142</v>
      </c>
    </row>
    <row r="1152" s="2" customFormat="1" ht="21.75" customHeight="1">
      <c r="A1152" s="41"/>
      <c r="B1152" s="42"/>
      <c r="C1152" s="277" t="s">
        <v>3691</v>
      </c>
      <c r="D1152" s="277" t="s">
        <v>275</v>
      </c>
      <c r="E1152" s="278" t="s">
        <v>6827</v>
      </c>
      <c r="F1152" s="279" t="s">
        <v>6828</v>
      </c>
      <c r="G1152" s="280" t="s">
        <v>166</v>
      </c>
      <c r="H1152" s="281">
        <v>3</v>
      </c>
      <c r="I1152" s="282"/>
      <c r="J1152" s="283">
        <f>ROUND(I1152*H1152,2)</f>
        <v>0</v>
      </c>
      <c r="K1152" s="279" t="s">
        <v>19</v>
      </c>
      <c r="L1152" s="284"/>
      <c r="M1152" s="285" t="s">
        <v>19</v>
      </c>
      <c r="N1152" s="286" t="s">
        <v>40</v>
      </c>
      <c r="O1152" s="87"/>
      <c r="P1152" s="224">
        <f>O1152*H1152</f>
        <v>0</v>
      </c>
      <c r="Q1152" s="224">
        <v>0.042999999999999997</v>
      </c>
      <c r="R1152" s="224">
        <f>Q1152*H1152</f>
        <v>0.129</v>
      </c>
      <c r="S1152" s="224">
        <v>0</v>
      </c>
      <c r="T1152" s="225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6" t="s">
        <v>349</v>
      </c>
      <c r="AT1152" s="226" t="s">
        <v>275</v>
      </c>
      <c r="AU1152" s="226" t="s">
        <v>79</v>
      </c>
      <c r="AY1152" s="20" t="s">
        <v>142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20" t="s">
        <v>77</v>
      </c>
      <c r="BK1152" s="227">
        <f>ROUND(I1152*H1152,2)</f>
        <v>0</v>
      </c>
      <c r="BL1152" s="20" t="s">
        <v>248</v>
      </c>
      <c r="BM1152" s="226" t="s">
        <v>6829</v>
      </c>
    </row>
    <row r="1153" s="2" customFormat="1" ht="21.75" customHeight="1">
      <c r="A1153" s="41"/>
      <c r="B1153" s="42"/>
      <c r="C1153" s="277" t="s">
        <v>3696</v>
      </c>
      <c r="D1153" s="277" t="s">
        <v>275</v>
      </c>
      <c r="E1153" s="278" t="s">
        <v>6830</v>
      </c>
      <c r="F1153" s="279" t="s">
        <v>6831</v>
      </c>
      <c r="G1153" s="280" t="s">
        <v>166</v>
      </c>
      <c r="H1153" s="281">
        <v>3</v>
      </c>
      <c r="I1153" s="282"/>
      <c r="J1153" s="283">
        <f>ROUND(I1153*H1153,2)</f>
        <v>0</v>
      </c>
      <c r="K1153" s="279" t="s">
        <v>19</v>
      </c>
      <c r="L1153" s="284"/>
      <c r="M1153" s="285" t="s">
        <v>19</v>
      </c>
      <c r="N1153" s="286" t="s">
        <v>40</v>
      </c>
      <c r="O1153" s="87"/>
      <c r="P1153" s="224">
        <f>O1153*H1153</f>
        <v>0</v>
      </c>
      <c r="Q1153" s="224">
        <v>0.042999999999999997</v>
      </c>
      <c r="R1153" s="224">
        <f>Q1153*H1153</f>
        <v>0.129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349</v>
      </c>
      <c r="AT1153" s="226" t="s">
        <v>275</v>
      </c>
      <c r="AU1153" s="226" t="s">
        <v>79</v>
      </c>
      <c r="AY1153" s="20" t="s">
        <v>142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77</v>
      </c>
      <c r="BK1153" s="227">
        <f>ROUND(I1153*H1153,2)</f>
        <v>0</v>
      </c>
      <c r="BL1153" s="20" t="s">
        <v>248</v>
      </c>
      <c r="BM1153" s="226" t="s">
        <v>6832</v>
      </c>
    </row>
    <row r="1154" s="2" customFormat="1" ht="24.15" customHeight="1">
      <c r="A1154" s="41"/>
      <c r="B1154" s="42"/>
      <c r="C1154" s="215" t="s">
        <v>3700</v>
      </c>
      <c r="D1154" s="215" t="s">
        <v>144</v>
      </c>
      <c r="E1154" s="216" t="s">
        <v>6833</v>
      </c>
      <c r="F1154" s="217" t="s">
        <v>6834</v>
      </c>
      <c r="G1154" s="218" t="s">
        <v>166</v>
      </c>
      <c r="H1154" s="219">
        <v>1</v>
      </c>
      <c r="I1154" s="220"/>
      <c r="J1154" s="221">
        <f>ROUND(I1154*H1154,2)</f>
        <v>0</v>
      </c>
      <c r="K1154" s="217" t="s">
        <v>148</v>
      </c>
      <c r="L1154" s="47"/>
      <c r="M1154" s="222" t="s">
        <v>19</v>
      </c>
      <c r="N1154" s="223" t="s">
        <v>40</v>
      </c>
      <c r="O1154" s="87"/>
      <c r="P1154" s="224">
        <f>O1154*H1154</f>
        <v>0</v>
      </c>
      <c r="Q1154" s="224">
        <v>0.00092000000000000003</v>
      </c>
      <c r="R1154" s="224">
        <f>Q1154*H1154</f>
        <v>0.00092000000000000003</v>
      </c>
      <c r="S1154" s="224">
        <v>0</v>
      </c>
      <c r="T1154" s="22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6" t="s">
        <v>248</v>
      </c>
      <c r="AT1154" s="226" t="s">
        <v>144</v>
      </c>
      <c r="AU1154" s="226" t="s">
        <v>79</v>
      </c>
      <c r="AY1154" s="20" t="s">
        <v>142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20" t="s">
        <v>77</v>
      </c>
      <c r="BK1154" s="227">
        <f>ROUND(I1154*H1154,2)</f>
        <v>0</v>
      </c>
      <c r="BL1154" s="20" t="s">
        <v>248</v>
      </c>
      <c r="BM1154" s="226" t="s">
        <v>6835</v>
      </c>
    </row>
    <row r="1155" s="2" customFormat="1">
      <c r="A1155" s="41"/>
      <c r="B1155" s="42"/>
      <c r="C1155" s="43"/>
      <c r="D1155" s="228" t="s">
        <v>151</v>
      </c>
      <c r="E1155" s="43"/>
      <c r="F1155" s="229" t="s">
        <v>6836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151</v>
      </c>
      <c r="AU1155" s="20" t="s">
        <v>79</v>
      </c>
    </row>
    <row r="1156" s="2" customFormat="1" ht="16.5" customHeight="1">
      <c r="A1156" s="41"/>
      <c r="B1156" s="42"/>
      <c r="C1156" s="277" t="s">
        <v>3705</v>
      </c>
      <c r="D1156" s="277" t="s">
        <v>275</v>
      </c>
      <c r="E1156" s="278" t="s">
        <v>6837</v>
      </c>
      <c r="F1156" s="279" t="s">
        <v>6838</v>
      </c>
      <c r="G1156" s="280" t="s">
        <v>147</v>
      </c>
      <c r="H1156" s="281">
        <v>3.6360000000000001</v>
      </c>
      <c r="I1156" s="282"/>
      <c r="J1156" s="283">
        <f>ROUND(I1156*H1156,2)</f>
        <v>0</v>
      </c>
      <c r="K1156" s="279" t="s">
        <v>148</v>
      </c>
      <c r="L1156" s="284"/>
      <c r="M1156" s="285" t="s">
        <v>19</v>
      </c>
      <c r="N1156" s="286" t="s">
        <v>40</v>
      </c>
      <c r="O1156" s="87"/>
      <c r="P1156" s="224">
        <f>O1156*H1156</f>
        <v>0</v>
      </c>
      <c r="Q1156" s="224">
        <v>0.03388</v>
      </c>
      <c r="R1156" s="224">
        <f>Q1156*H1156</f>
        <v>0.12318768000000001</v>
      </c>
      <c r="S1156" s="224">
        <v>0</v>
      </c>
      <c r="T1156" s="225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6" t="s">
        <v>349</v>
      </c>
      <c r="AT1156" s="226" t="s">
        <v>275</v>
      </c>
      <c r="AU1156" s="226" t="s">
        <v>79</v>
      </c>
      <c r="AY1156" s="20" t="s">
        <v>142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20" t="s">
        <v>77</v>
      </c>
      <c r="BK1156" s="227">
        <f>ROUND(I1156*H1156,2)</f>
        <v>0</v>
      </c>
      <c r="BL1156" s="20" t="s">
        <v>248</v>
      </c>
      <c r="BM1156" s="226" t="s">
        <v>6839</v>
      </c>
    </row>
    <row r="1157" s="14" customFormat="1">
      <c r="A1157" s="14"/>
      <c r="B1157" s="244"/>
      <c r="C1157" s="245"/>
      <c r="D1157" s="235" t="s">
        <v>153</v>
      </c>
      <c r="E1157" s="246" t="s">
        <v>19</v>
      </c>
      <c r="F1157" s="247" t="s">
        <v>6840</v>
      </c>
      <c r="G1157" s="245"/>
      <c r="H1157" s="248">
        <v>2.02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153</v>
      </c>
      <c r="AU1157" s="254" t="s">
        <v>79</v>
      </c>
      <c r="AV1157" s="14" t="s">
        <v>79</v>
      </c>
      <c r="AW1157" s="14" t="s">
        <v>31</v>
      </c>
      <c r="AX1157" s="14" t="s">
        <v>69</v>
      </c>
      <c r="AY1157" s="254" t="s">
        <v>142</v>
      </c>
    </row>
    <row r="1158" s="15" customFormat="1">
      <c r="A1158" s="15"/>
      <c r="B1158" s="255"/>
      <c r="C1158" s="256"/>
      <c r="D1158" s="235" t="s">
        <v>153</v>
      </c>
      <c r="E1158" s="257" t="s">
        <v>19</v>
      </c>
      <c r="F1158" s="258" t="s">
        <v>158</v>
      </c>
      <c r="G1158" s="256"/>
      <c r="H1158" s="259">
        <v>2.02</v>
      </c>
      <c r="I1158" s="260"/>
      <c r="J1158" s="256"/>
      <c r="K1158" s="256"/>
      <c r="L1158" s="261"/>
      <c r="M1158" s="262"/>
      <c r="N1158" s="263"/>
      <c r="O1158" s="263"/>
      <c r="P1158" s="263"/>
      <c r="Q1158" s="263"/>
      <c r="R1158" s="263"/>
      <c r="S1158" s="263"/>
      <c r="T1158" s="264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5" t="s">
        <v>153</v>
      </c>
      <c r="AU1158" s="265" t="s">
        <v>79</v>
      </c>
      <c r="AV1158" s="15" t="s">
        <v>149</v>
      </c>
      <c r="AW1158" s="15" t="s">
        <v>31</v>
      </c>
      <c r="AX1158" s="15" t="s">
        <v>69</v>
      </c>
      <c r="AY1158" s="265" t="s">
        <v>142</v>
      </c>
    </row>
    <row r="1159" s="14" customFormat="1">
      <c r="A1159" s="14"/>
      <c r="B1159" s="244"/>
      <c r="C1159" s="245"/>
      <c r="D1159" s="235" t="s">
        <v>153</v>
      </c>
      <c r="E1159" s="246" t="s">
        <v>19</v>
      </c>
      <c r="F1159" s="247" t="s">
        <v>6841</v>
      </c>
      <c r="G1159" s="245"/>
      <c r="H1159" s="248">
        <v>3.6360000000000001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153</v>
      </c>
      <c r="AU1159" s="254" t="s">
        <v>79</v>
      </c>
      <c r="AV1159" s="14" t="s">
        <v>79</v>
      </c>
      <c r="AW1159" s="14" t="s">
        <v>31</v>
      </c>
      <c r="AX1159" s="14" t="s">
        <v>77</v>
      </c>
      <c r="AY1159" s="254" t="s">
        <v>142</v>
      </c>
    </row>
    <row r="1160" s="2" customFormat="1" ht="16.5" customHeight="1">
      <c r="A1160" s="41"/>
      <c r="B1160" s="42"/>
      <c r="C1160" s="215" t="s">
        <v>3709</v>
      </c>
      <c r="D1160" s="215" t="s">
        <v>144</v>
      </c>
      <c r="E1160" s="216" t="s">
        <v>5151</v>
      </c>
      <c r="F1160" s="217" t="s">
        <v>5152</v>
      </c>
      <c r="G1160" s="218" t="s">
        <v>166</v>
      </c>
      <c r="H1160" s="219">
        <v>12</v>
      </c>
      <c r="I1160" s="220"/>
      <c r="J1160" s="221">
        <f>ROUND(I1160*H1160,2)</f>
        <v>0</v>
      </c>
      <c r="K1160" s="217" t="s">
        <v>148</v>
      </c>
      <c r="L1160" s="47"/>
      <c r="M1160" s="222" t="s">
        <v>19</v>
      </c>
      <c r="N1160" s="223" t="s">
        <v>40</v>
      </c>
      <c r="O1160" s="87"/>
      <c r="P1160" s="224">
        <f>O1160*H1160</f>
        <v>0</v>
      </c>
      <c r="Q1160" s="224">
        <v>0</v>
      </c>
      <c r="R1160" s="224">
        <f>Q1160*H1160</f>
        <v>0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248</v>
      </c>
      <c r="AT1160" s="226" t="s">
        <v>144</v>
      </c>
      <c r="AU1160" s="226" t="s">
        <v>79</v>
      </c>
      <c r="AY1160" s="20" t="s">
        <v>142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77</v>
      </c>
      <c r="BK1160" s="227">
        <f>ROUND(I1160*H1160,2)</f>
        <v>0</v>
      </c>
      <c r="BL1160" s="20" t="s">
        <v>248</v>
      </c>
      <c r="BM1160" s="226" t="s">
        <v>6842</v>
      </c>
    </row>
    <row r="1161" s="2" customFormat="1">
      <c r="A1161" s="41"/>
      <c r="B1161" s="42"/>
      <c r="C1161" s="43"/>
      <c r="D1161" s="228" t="s">
        <v>151</v>
      </c>
      <c r="E1161" s="43"/>
      <c r="F1161" s="229" t="s">
        <v>5154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151</v>
      </c>
      <c r="AU1161" s="20" t="s">
        <v>79</v>
      </c>
    </row>
    <row r="1162" s="14" customFormat="1">
      <c r="A1162" s="14"/>
      <c r="B1162" s="244"/>
      <c r="C1162" s="245"/>
      <c r="D1162" s="235" t="s">
        <v>153</v>
      </c>
      <c r="E1162" s="246" t="s">
        <v>19</v>
      </c>
      <c r="F1162" s="247" t="s">
        <v>223</v>
      </c>
      <c r="G1162" s="245"/>
      <c r="H1162" s="248">
        <v>12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153</v>
      </c>
      <c r="AU1162" s="254" t="s">
        <v>79</v>
      </c>
      <c r="AV1162" s="14" t="s">
        <v>79</v>
      </c>
      <c r="AW1162" s="14" t="s">
        <v>31</v>
      </c>
      <c r="AX1162" s="14" t="s">
        <v>77</v>
      </c>
      <c r="AY1162" s="254" t="s">
        <v>142</v>
      </c>
    </row>
    <row r="1163" s="2" customFormat="1" ht="16.5" customHeight="1">
      <c r="A1163" s="41"/>
      <c r="B1163" s="42"/>
      <c r="C1163" s="277" t="s">
        <v>3713</v>
      </c>
      <c r="D1163" s="277" t="s">
        <v>275</v>
      </c>
      <c r="E1163" s="278" t="s">
        <v>5157</v>
      </c>
      <c r="F1163" s="279" t="s">
        <v>5158</v>
      </c>
      <c r="G1163" s="280" t="s">
        <v>166</v>
      </c>
      <c r="H1163" s="281">
        <v>12</v>
      </c>
      <c r="I1163" s="282"/>
      <c r="J1163" s="283">
        <f>ROUND(I1163*H1163,2)</f>
        <v>0</v>
      </c>
      <c r="K1163" s="279" t="s">
        <v>148</v>
      </c>
      <c r="L1163" s="284"/>
      <c r="M1163" s="285" t="s">
        <v>19</v>
      </c>
      <c r="N1163" s="286" t="s">
        <v>40</v>
      </c>
      <c r="O1163" s="87"/>
      <c r="P1163" s="224">
        <f>O1163*H1163</f>
        <v>0</v>
      </c>
      <c r="Q1163" s="224">
        <v>0.00014999999999999999</v>
      </c>
      <c r="R1163" s="224">
        <f>Q1163*H1163</f>
        <v>0.0018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349</v>
      </c>
      <c r="AT1163" s="226" t="s">
        <v>275</v>
      </c>
      <c r="AU1163" s="226" t="s">
        <v>79</v>
      </c>
      <c r="AY1163" s="20" t="s">
        <v>142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77</v>
      </c>
      <c r="BK1163" s="227">
        <f>ROUND(I1163*H1163,2)</f>
        <v>0</v>
      </c>
      <c r="BL1163" s="20" t="s">
        <v>248</v>
      </c>
      <c r="BM1163" s="226" t="s">
        <v>6843</v>
      </c>
    </row>
    <row r="1164" s="2" customFormat="1" ht="16.5" customHeight="1">
      <c r="A1164" s="41"/>
      <c r="B1164" s="42"/>
      <c r="C1164" s="215" t="s">
        <v>3718</v>
      </c>
      <c r="D1164" s="215" t="s">
        <v>144</v>
      </c>
      <c r="E1164" s="216" t="s">
        <v>5161</v>
      </c>
      <c r="F1164" s="217" t="s">
        <v>5162</v>
      </c>
      <c r="G1164" s="218" t="s">
        <v>166</v>
      </c>
      <c r="H1164" s="219">
        <v>12</v>
      </c>
      <c r="I1164" s="220"/>
      <c r="J1164" s="221">
        <f>ROUND(I1164*H1164,2)</f>
        <v>0</v>
      </c>
      <c r="K1164" s="217" t="s">
        <v>148</v>
      </c>
      <c r="L1164" s="47"/>
      <c r="M1164" s="222" t="s">
        <v>19</v>
      </c>
      <c r="N1164" s="223" t="s">
        <v>40</v>
      </c>
      <c r="O1164" s="87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6" t="s">
        <v>248</v>
      </c>
      <c r="AT1164" s="226" t="s">
        <v>144</v>
      </c>
      <c r="AU1164" s="226" t="s">
        <v>79</v>
      </c>
      <c r="AY1164" s="20" t="s">
        <v>142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20" t="s">
        <v>77</v>
      </c>
      <c r="BK1164" s="227">
        <f>ROUND(I1164*H1164,2)</f>
        <v>0</v>
      </c>
      <c r="BL1164" s="20" t="s">
        <v>248</v>
      </c>
      <c r="BM1164" s="226" t="s">
        <v>6844</v>
      </c>
    </row>
    <row r="1165" s="2" customFormat="1">
      <c r="A1165" s="41"/>
      <c r="B1165" s="42"/>
      <c r="C1165" s="43"/>
      <c r="D1165" s="228" t="s">
        <v>151</v>
      </c>
      <c r="E1165" s="43"/>
      <c r="F1165" s="229" t="s">
        <v>5164</v>
      </c>
      <c r="G1165" s="43"/>
      <c r="H1165" s="43"/>
      <c r="I1165" s="230"/>
      <c r="J1165" s="43"/>
      <c r="K1165" s="43"/>
      <c r="L1165" s="47"/>
      <c r="M1165" s="231"/>
      <c r="N1165" s="232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151</v>
      </c>
      <c r="AU1165" s="20" t="s">
        <v>79</v>
      </c>
    </row>
    <row r="1166" s="2" customFormat="1" ht="16.5" customHeight="1">
      <c r="A1166" s="41"/>
      <c r="B1166" s="42"/>
      <c r="C1166" s="277" t="s">
        <v>3722</v>
      </c>
      <c r="D1166" s="277" t="s">
        <v>275</v>
      </c>
      <c r="E1166" s="278" t="s">
        <v>5165</v>
      </c>
      <c r="F1166" s="279" t="s">
        <v>5166</v>
      </c>
      <c r="G1166" s="280" t="s">
        <v>166</v>
      </c>
      <c r="H1166" s="281">
        <v>12</v>
      </c>
      <c r="I1166" s="282"/>
      <c r="J1166" s="283">
        <f>ROUND(I1166*H1166,2)</f>
        <v>0</v>
      </c>
      <c r="K1166" s="279" t="s">
        <v>148</v>
      </c>
      <c r="L1166" s="284"/>
      <c r="M1166" s="285" t="s">
        <v>19</v>
      </c>
      <c r="N1166" s="286" t="s">
        <v>40</v>
      </c>
      <c r="O1166" s="87"/>
      <c r="P1166" s="224">
        <f>O1166*H1166</f>
        <v>0</v>
      </c>
      <c r="Q1166" s="224">
        <v>0.0022000000000000001</v>
      </c>
      <c r="R1166" s="224">
        <f>Q1166*H1166</f>
        <v>0.0264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349</v>
      </c>
      <c r="AT1166" s="226" t="s">
        <v>275</v>
      </c>
      <c r="AU1166" s="226" t="s">
        <v>79</v>
      </c>
      <c r="AY1166" s="20" t="s">
        <v>142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77</v>
      </c>
      <c r="BK1166" s="227">
        <f>ROUND(I1166*H1166,2)</f>
        <v>0</v>
      </c>
      <c r="BL1166" s="20" t="s">
        <v>248</v>
      </c>
      <c r="BM1166" s="226" t="s">
        <v>6845</v>
      </c>
    </row>
    <row r="1167" s="2" customFormat="1" ht="16.5" customHeight="1">
      <c r="A1167" s="41"/>
      <c r="B1167" s="42"/>
      <c r="C1167" s="215" t="s">
        <v>3726</v>
      </c>
      <c r="D1167" s="215" t="s">
        <v>144</v>
      </c>
      <c r="E1167" s="216" t="s">
        <v>5168</v>
      </c>
      <c r="F1167" s="217" t="s">
        <v>5169</v>
      </c>
      <c r="G1167" s="218" t="s">
        <v>166</v>
      </c>
      <c r="H1167" s="219">
        <v>7</v>
      </c>
      <c r="I1167" s="220"/>
      <c r="J1167" s="221">
        <f>ROUND(I1167*H1167,2)</f>
        <v>0</v>
      </c>
      <c r="K1167" s="217" t="s">
        <v>148</v>
      </c>
      <c r="L1167" s="47"/>
      <c r="M1167" s="222" t="s">
        <v>19</v>
      </c>
      <c r="N1167" s="223" t="s">
        <v>40</v>
      </c>
      <c r="O1167" s="87"/>
      <c r="P1167" s="224">
        <f>O1167*H1167</f>
        <v>0</v>
      </c>
      <c r="Q1167" s="224">
        <v>0</v>
      </c>
      <c r="R1167" s="224">
        <f>Q1167*H1167</f>
        <v>0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248</v>
      </c>
      <c r="AT1167" s="226" t="s">
        <v>144</v>
      </c>
      <c r="AU1167" s="226" t="s">
        <v>79</v>
      </c>
      <c r="AY1167" s="20" t="s">
        <v>142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77</v>
      </c>
      <c r="BK1167" s="227">
        <f>ROUND(I1167*H1167,2)</f>
        <v>0</v>
      </c>
      <c r="BL1167" s="20" t="s">
        <v>248</v>
      </c>
      <c r="BM1167" s="226" t="s">
        <v>6846</v>
      </c>
    </row>
    <row r="1168" s="2" customFormat="1">
      <c r="A1168" s="41"/>
      <c r="B1168" s="42"/>
      <c r="C1168" s="43"/>
      <c r="D1168" s="228" t="s">
        <v>151</v>
      </c>
      <c r="E1168" s="43"/>
      <c r="F1168" s="229" t="s">
        <v>5171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151</v>
      </c>
      <c r="AU1168" s="20" t="s">
        <v>79</v>
      </c>
    </row>
    <row r="1169" s="14" customFormat="1">
      <c r="A1169" s="14"/>
      <c r="B1169" s="244"/>
      <c r="C1169" s="245"/>
      <c r="D1169" s="235" t="s">
        <v>153</v>
      </c>
      <c r="E1169" s="246" t="s">
        <v>19</v>
      </c>
      <c r="F1169" s="247" t="s">
        <v>184</v>
      </c>
      <c r="G1169" s="245"/>
      <c r="H1169" s="248">
        <v>7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153</v>
      </c>
      <c r="AU1169" s="254" t="s">
        <v>79</v>
      </c>
      <c r="AV1169" s="14" t="s">
        <v>79</v>
      </c>
      <c r="AW1169" s="14" t="s">
        <v>31</v>
      </c>
      <c r="AX1169" s="14" t="s">
        <v>69</v>
      </c>
      <c r="AY1169" s="254" t="s">
        <v>142</v>
      </c>
    </row>
    <row r="1170" s="15" customFormat="1">
      <c r="A1170" s="15"/>
      <c r="B1170" s="255"/>
      <c r="C1170" s="256"/>
      <c r="D1170" s="235" t="s">
        <v>153</v>
      </c>
      <c r="E1170" s="257" t="s">
        <v>19</v>
      </c>
      <c r="F1170" s="258" t="s">
        <v>158</v>
      </c>
      <c r="G1170" s="256"/>
      <c r="H1170" s="259">
        <v>7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153</v>
      </c>
      <c r="AU1170" s="265" t="s">
        <v>79</v>
      </c>
      <c r="AV1170" s="15" t="s">
        <v>149</v>
      </c>
      <c r="AW1170" s="15" t="s">
        <v>31</v>
      </c>
      <c r="AX1170" s="15" t="s">
        <v>77</v>
      </c>
      <c r="AY1170" s="265" t="s">
        <v>142</v>
      </c>
    </row>
    <row r="1171" s="2" customFormat="1" ht="16.5" customHeight="1">
      <c r="A1171" s="41"/>
      <c r="B1171" s="42"/>
      <c r="C1171" s="277" t="s">
        <v>3730</v>
      </c>
      <c r="D1171" s="277" t="s">
        <v>275</v>
      </c>
      <c r="E1171" s="278" t="s">
        <v>5174</v>
      </c>
      <c r="F1171" s="279" t="s">
        <v>5175</v>
      </c>
      <c r="G1171" s="280" t="s">
        <v>166</v>
      </c>
      <c r="H1171" s="281">
        <v>7</v>
      </c>
      <c r="I1171" s="282"/>
      <c r="J1171" s="283">
        <f>ROUND(I1171*H1171,2)</f>
        <v>0</v>
      </c>
      <c r="K1171" s="279" t="s">
        <v>148</v>
      </c>
      <c r="L1171" s="284"/>
      <c r="M1171" s="285" t="s">
        <v>19</v>
      </c>
      <c r="N1171" s="286" t="s">
        <v>40</v>
      </c>
      <c r="O1171" s="87"/>
      <c r="P1171" s="224">
        <f>O1171*H1171</f>
        <v>0</v>
      </c>
      <c r="Q1171" s="224">
        <v>0.0022000000000000001</v>
      </c>
      <c r="R1171" s="224">
        <f>Q1171*H1171</f>
        <v>0.015400000000000001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349</v>
      </c>
      <c r="AT1171" s="226" t="s">
        <v>275</v>
      </c>
      <c r="AU1171" s="226" t="s">
        <v>79</v>
      </c>
      <c r="AY1171" s="20" t="s">
        <v>142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77</v>
      </c>
      <c r="BK1171" s="227">
        <f>ROUND(I1171*H1171,2)</f>
        <v>0</v>
      </c>
      <c r="BL1171" s="20" t="s">
        <v>248</v>
      </c>
      <c r="BM1171" s="226" t="s">
        <v>6847</v>
      </c>
    </row>
    <row r="1172" s="2" customFormat="1" ht="24.15" customHeight="1">
      <c r="A1172" s="41"/>
      <c r="B1172" s="42"/>
      <c r="C1172" s="215" t="s">
        <v>3734</v>
      </c>
      <c r="D1172" s="215" t="s">
        <v>144</v>
      </c>
      <c r="E1172" s="216" t="s">
        <v>5186</v>
      </c>
      <c r="F1172" s="217" t="s">
        <v>5187</v>
      </c>
      <c r="G1172" s="218" t="s">
        <v>166</v>
      </c>
      <c r="H1172" s="219">
        <v>6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0.00046999999999999999</v>
      </c>
      <c r="R1172" s="224">
        <f>Q1172*H1172</f>
        <v>0.00282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248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248</v>
      </c>
      <c r="BM1172" s="226" t="s">
        <v>6848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5189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14" customFormat="1">
      <c r="A1174" s="14"/>
      <c r="B1174" s="244"/>
      <c r="C1174" s="245"/>
      <c r="D1174" s="235" t="s">
        <v>153</v>
      </c>
      <c r="E1174" s="246" t="s">
        <v>19</v>
      </c>
      <c r="F1174" s="247" t="s">
        <v>179</v>
      </c>
      <c r="G1174" s="245"/>
      <c r="H1174" s="248">
        <v>6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153</v>
      </c>
      <c r="AU1174" s="254" t="s">
        <v>79</v>
      </c>
      <c r="AV1174" s="14" t="s">
        <v>79</v>
      </c>
      <c r="AW1174" s="14" t="s">
        <v>31</v>
      </c>
      <c r="AX1174" s="14" t="s">
        <v>77</v>
      </c>
      <c r="AY1174" s="254" t="s">
        <v>142</v>
      </c>
    </row>
    <row r="1175" s="2" customFormat="1" ht="21.75" customHeight="1">
      <c r="A1175" s="41"/>
      <c r="B1175" s="42"/>
      <c r="C1175" s="277" t="s">
        <v>3738</v>
      </c>
      <c r="D1175" s="277" t="s">
        <v>275</v>
      </c>
      <c r="E1175" s="278" t="s">
        <v>5192</v>
      </c>
      <c r="F1175" s="279" t="s">
        <v>5193</v>
      </c>
      <c r="G1175" s="280" t="s">
        <v>166</v>
      </c>
      <c r="H1175" s="281">
        <v>6</v>
      </c>
      <c r="I1175" s="282"/>
      <c r="J1175" s="283">
        <f>ROUND(I1175*H1175,2)</f>
        <v>0</v>
      </c>
      <c r="K1175" s="279" t="s">
        <v>148</v>
      </c>
      <c r="L1175" s="284"/>
      <c r="M1175" s="285" t="s">
        <v>19</v>
      </c>
      <c r="N1175" s="286" t="s">
        <v>40</v>
      </c>
      <c r="O1175" s="87"/>
      <c r="P1175" s="224">
        <f>O1175*H1175</f>
        <v>0</v>
      </c>
      <c r="Q1175" s="224">
        <v>0.016</v>
      </c>
      <c r="R1175" s="224">
        <f>Q1175*H1175</f>
        <v>0.096000000000000002</v>
      </c>
      <c r="S1175" s="224">
        <v>0</v>
      </c>
      <c r="T1175" s="22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6" t="s">
        <v>349</v>
      </c>
      <c r="AT1175" s="226" t="s">
        <v>275</v>
      </c>
      <c r="AU1175" s="226" t="s">
        <v>79</v>
      </c>
      <c r="AY1175" s="20" t="s">
        <v>142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20" t="s">
        <v>77</v>
      </c>
      <c r="BK1175" s="227">
        <f>ROUND(I1175*H1175,2)</f>
        <v>0</v>
      </c>
      <c r="BL1175" s="20" t="s">
        <v>248</v>
      </c>
      <c r="BM1175" s="226" t="s">
        <v>6849</v>
      </c>
    </row>
    <row r="1176" s="2" customFormat="1" ht="24.15" customHeight="1">
      <c r="A1176" s="41"/>
      <c r="B1176" s="42"/>
      <c r="C1176" s="215" t="s">
        <v>3742</v>
      </c>
      <c r="D1176" s="215" t="s">
        <v>144</v>
      </c>
      <c r="E1176" s="216" t="s">
        <v>5196</v>
      </c>
      <c r="F1176" s="217" t="s">
        <v>5197</v>
      </c>
      <c r="G1176" s="218" t="s">
        <v>166</v>
      </c>
      <c r="H1176" s="219">
        <v>6</v>
      </c>
      <c r="I1176" s="220"/>
      <c r="J1176" s="221">
        <f>ROUND(I1176*H1176,2)</f>
        <v>0</v>
      </c>
      <c r="K1176" s="217" t="s">
        <v>148</v>
      </c>
      <c r="L1176" s="47"/>
      <c r="M1176" s="222" t="s">
        <v>19</v>
      </c>
      <c r="N1176" s="223" t="s">
        <v>40</v>
      </c>
      <c r="O1176" s="87"/>
      <c r="P1176" s="224">
        <f>O1176*H1176</f>
        <v>0</v>
      </c>
      <c r="Q1176" s="224">
        <v>0.00040000000000000002</v>
      </c>
      <c r="R1176" s="224">
        <f>Q1176*H1176</f>
        <v>0.0024000000000000002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248</v>
      </c>
      <c r="AT1176" s="226" t="s">
        <v>144</v>
      </c>
      <c r="AU1176" s="226" t="s">
        <v>79</v>
      </c>
      <c r="AY1176" s="20" t="s">
        <v>142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248</v>
      </c>
      <c r="BM1176" s="226" t="s">
        <v>6850</v>
      </c>
    </row>
    <row r="1177" s="2" customFormat="1">
      <c r="A1177" s="41"/>
      <c r="B1177" s="42"/>
      <c r="C1177" s="43"/>
      <c r="D1177" s="228" t="s">
        <v>151</v>
      </c>
      <c r="E1177" s="43"/>
      <c r="F1177" s="229" t="s">
        <v>5199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151</v>
      </c>
      <c r="AU1177" s="20" t="s">
        <v>79</v>
      </c>
    </row>
    <row r="1178" s="13" customFormat="1">
      <c r="A1178" s="13"/>
      <c r="B1178" s="233"/>
      <c r="C1178" s="234"/>
      <c r="D1178" s="235" t="s">
        <v>153</v>
      </c>
      <c r="E1178" s="236" t="s">
        <v>19</v>
      </c>
      <c r="F1178" s="237" t="s">
        <v>6826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153</v>
      </c>
      <c r="AU1178" s="243" t="s">
        <v>79</v>
      </c>
      <c r="AV1178" s="13" t="s">
        <v>77</v>
      </c>
      <c r="AW1178" s="13" t="s">
        <v>31</v>
      </c>
      <c r="AX1178" s="13" t="s">
        <v>69</v>
      </c>
      <c r="AY1178" s="243" t="s">
        <v>142</v>
      </c>
    </row>
    <row r="1179" s="14" customFormat="1">
      <c r="A1179" s="14"/>
      <c r="B1179" s="244"/>
      <c r="C1179" s="245"/>
      <c r="D1179" s="235" t="s">
        <v>153</v>
      </c>
      <c r="E1179" s="246" t="s">
        <v>19</v>
      </c>
      <c r="F1179" s="247" t="s">
        <v>163</v>
      </c>
      <c r="G1179" s="245"/>
      <c r="H1179" s="248">
        <v>3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153</v>
      </c>
      <c r="AU1179" s="254" t="s">
        <v>79</v>
      </c>
      <c r="AV1179" s="14" t="s">
        <v>79</v>
      </c>
      <c r="AW1179" s="14" t="s">
        <v>31</v>
      </c>
      <c r="AX1179" s="14" t="s">
        <v>69</v>
      </c>
      <c r="AY1179" s="254" t="s">
        <v>142</v>
      </c>
    </row>
    <row r="1180" s="13" customFormat="1">
      <c r="A1180" s="13"/>
      <c r="B1180" s="233"/>
      <c r="C1180" s="234"/>
      <c r="D1180" s="235" t="s">
        <v>153</v>
      </c>
      <c r="E1180" s="236" t="s">
        <v>19</v>
      </c>
      <c r="F1180" s="237" t="s">
        <v>6851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153</v>
      </c>
      <c r="AU1180" s="243" t="s">
        <v>79</v>
      </c>
      <c r="AV1180" s="13" t="s">
        <v>77</v>
      </c>
      <c r="AW1180" s="13" t="s">
        <v>31</v>
      </c>
      <c r="AX1180" s="13" t="s">
        <v>69</v>
      </c>
      <c r="AY1180" s="243" t="s">
        <v>142</v>
      </c>
    </row>
    <row r="1181" s="14" customFormat="1">
      <c r="A1181" s="14"/>
      <c r="B1181" s="244"/>
      <c r="C1181" s="245"/>
      <c r="D1181" s="235" t="s">
        <v>153</v>
      </c>
      <c r="E1181" s="246" t="s">
        <v>19</v>
      </c>
      <c r="F1181" s="247" t="s">
        <v>163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153</v>
      </c>
      <c r="AU1181" s="254" t="s">
        <v>79</v>
      </c>
      <c r="AV1181" s="14" t="s">
        <v>79</v>
      </c>
      <c r="AW1181" s="14" t="s">
        <v>31</v>
      </c>
      <c r="AX1181" s="14" t="s">
        <v>69</v>
      </c>
      <c r="AY1181" s="254" t="s">
        <v>142</v>
      </c>
    </row>
    <row r="1182" s="15" customFormat="1">
      <c r="A1182" s="15"/>
      <c r="B1182" s="255"/>
      <c r="C1182" s="256"/>
      <c r="D1182" s="235" t="s">
        <v>153</v>
      </c>
      <c r="E1182" s="257" t="s">
        <v>19</v>
      </c>
      <c r="F1182" s="258" t="s">
        <v>158</v>
      </c>
      <c r="G1182" s="256"/>
      <c r="H1182" s="259">
        <v>6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153</v>
      </c>
      <c r="AU1182" s="265" t="s">
        <v>79</v>
      </c>
      <c r="AV1182" s="15" t="s">
        <v>149</v>
      </c>
      <c r="AW1182" s="15" t="s">
        <v>31</v>
      </c>
      <c r="AX1182" s="15" t="s">
        <v>77</v>
      </c>
      <c r="AY1182" s="265" t="s">
        <v>142</v>
      </c>
    </row>
    <row r="1183" s="2" customFormat="1" ht="24.15" customHeight="1">
      <c r="A1183" s="41"/>
      <c r="B1183" s="42"/>
      <c r="C1183" s="277" t="s">
        <v>3746</v>
      </c>
      <c r="D1183" s="277" t="s">
        <v>275</v>
      </c>
      <c r="E1183" s="278" t="s">
        <v>5203</v>
      </c>
      <c r="F1183" s="279" t="s">
        <v>5204</v>
      </c>
      <c r="G1183" s="280" t="s">
        <v>166</v>
      </c>
      <c r="H1183" s="281">
        <v>6</v>
      </c>
      <c r="I1183" s="282"/>
      <c r="J1183" s="283">
        <f>ROUND(I1183*H1183,2)</f>
        <v>0</v>
      </c>
      <c r="K1183" s="279" t="s">
        <v>148</v>
      </c>
      <c r="L1183" s="284"/>
      <c r="M1183" s="285" t="s">
        <v>19</v>
      </c>
      <c r="N1183" s="286" t="s">
        <v>40</v>
      </c>
      <c r="O1183" s="87"/>
      <c r="P1183" s="224">
        <f>O1183*H1183</f>
        <v>0</v>
      </c>
      <c r="Q1183" s="224">
        <v>0.016</v>
      </c>
      <c r="R1183" s="224">
        <f>Q1183*H1183</f>
        <v>0.096000000000000002</v>
      </c>
      <c r="S1183" s="224">
        <v>0</v>
      </c>
      <c r="T1183" s="225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6" t="s">
        <v>349</v>
      </c>
      <c r="AT1183" s="226" t="s">
        <v>275</v>
      </c>
      <c r="AU1183" s="226" t="s">
        <v>79</v>
      </c>
      <c r="AY1183" s="20" t="s">
        <v>142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20" t="s">
        <v>77</v>
      </c>
      <c r="BK1183" s="227">
        <f>ROUND(I1183*H1183,2)</f>
        <v>0</v>
      </c>
      <c r="BL1183" s="20" t="s">
        <v>248</v>
      </c>
      <c r="BM1183" s="226" t="s">
        <v>6852</v>
      </c>
    </row>
    <row r="1184" s="2" customFormat="1" ht="24.15" customHeight="1">
      <c r="A1184" s="41"/>
      <c r="B1184" s="42"/>
      <c r="C1184" s="215" t="s">
        <v>3750</v>
      </c>
      <c r="D1184" s="215" t="s">
        <v>144</v>
      </c>
      <c r="E1184" s="216" t="s">
        <v>5249</v>
      </c>
      <c r="F1184" s="217" t="s">
        <v>5250</v>
      </c>
      <c r="G1184" s="218" t="s">
        <v>166</v>
      </c>
      <c r="H1184" s="219">
        <v>9</v>
      </c>
      <c r="I1184" s="220"/>
      <c r="J1184" s="221">
        <f>ROUND(I1184*H1184,2)</f>
        <v>0</v>
      </c>
      <c r="K1184" s="217" t="s">
        <v>4783</v>
      </c>
      <c r="L1184" s="47"/>
      <c r="M1184" s="222" t="s">
        <v>19</v>
      </c>
      <c r="N1184" s="223" t="s">
        <v>40</v>
      </c>
      <c r="O1184" s="87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248</v>
      </c>
      <c r="AT1184" s="226" t="s">
        <v>144</v>
      </c>
      <c r="AU1184" s="226" t="s">
        <v>79</v>
      </c>
      <c r="AY1184" s="20" t="s">
        <v>142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248</v>
      </c>
      <c r="BM1184" s="226" t="s">
        <v>6853</v>
      </c>
    </row>
    <row r="1185" s="2" customFormat="1">
      <c r="A1185" s="41"/>
      <c r="B1185" s="42"/>
      <c r="C1185" s="43"/>
      <c r="D1185" s="228" t="s">
        <v>151</v>
      </c>
      <c r="E1185" s="43"/>
      <c r="F1185" s="229" t="s">
        <v>5252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151</v>
      </c>
      <c r="AU1185" s="20" t="s">
        <v>79</v>
      </c>
    </row>
    <row r="1186" s="13" customFormat="1">
      <c r="A1186" s="13"/>
      <c r="B1186" s="233"/>
      <c r="C1186" s="234"/>
      <c r="D1186" s="235" t="s">
        <v>153</v>
      </c>
      <c r="E1186" s="236" t="s">
        <v>19</v>
      </c>
      <c r="F1186" s="237" t="s">
        <v>5253</v>
      </c>
      <c r="G1186" s="234"/>
      <c r="H1186" s="236" t="s">
        <v>19</v>
      </c>
      <c r="I1186" s="238"/>
      <c r="J1186" s="234"/>
      <c r="K1186" s="234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153</v>
      </c>
      <c r="AU1186" s="243" t="s">
        <v>79</v>
      </c>
      <c r="AV1186" s="13" t="s">
        <v>77</v>
      </c>
      <c r="AW1186" s="13" t="s">
        <v>31</v>
      </c>
      <c r="AX1186" s="13" t="s">
        <v>69</v>
      </c>
      <c r="AY1186" s="243" t="s">
        <v>142</v>
      </c>
    </row>
    <row r="1187" s="14" customFormat="1">
      <c r="A1187" s="14"/>
      <c r="B1187" s="244"/>
      <c r="C1187" s="245"/>
      <c r="D1187" s="235" t="s">
        <v>153</v>
      </c>
      <c r="E1187" s="246" t="s">
        <v>19</v>
      </c>
      <c r="F1187" s="247" t="s">
        <v>179</v>
      </c>
      <c r="G1187" s="245"/>
      <c r="H1187" s="248">
        <v>6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153</v>
      </c>
      <c r="AU1187" s="254" t="s">
        <v>79</v>
      </c>
      <c r="AV1187" s="14" t="s">
        <v>79</v>
      </c>
      <c r="AW1187" s="14" t="s">
        <v>31</v>
      </c>
      <c r="AX1187" s="14" t="s">
        <v>69</v>
      </c>
      <c r="AY1187" s="254" t="s">
        <v>142</v>
      </c>
    </row>
    <row r="1188" s="13" customFormat="1">
      <c r="A1188" s="13"/>
      <c r="B1188" s="233"/>
      <c r="C1188" s="234"/>
      <c r="D1188" s="235" t="s">
        <v>153</v>
      </c>
      <c r="E1188" s="236" t="s">
        <v>19</v>
      </c>
      <c r="F1188" s="237" t="s">
        <v>6854</v>
      </c>
      <c r="G1188" s="234"/>
      <c r="H1188" s="236" t="s">
        <v>19</v>
      </c>
      <c r="I1188" s="238"/>
      <c r="J1188" s="234"/>
      <c r="K1188" s="234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153</v>
      </c>
      <c r="AU1188" s="243" t="s">
        <v>79</v>
      </c>
      <c r="AV1188" s="13" t="s">
        <v>77</v>
      </c>
      <c r="AW1188" s="13" t="s">
        <v>31</v>
      </c>
      <c r="AX1188" s="13" t="s">
        <v>69</v>
      </c>
      <c r="AY1188" s="243" t="s">
        <v>142</v>
      </c>
    </row>
    <row r="1189" s="14" customFormat="1">
      <c r="A1189" s="14"/>
      <c r="B1189" s="244"/>
      <c r="C1189" s="245"/>
      <c r="D1189" s="235" t="s">
        <v>153</v>
      </c>
      <c r="E1189" s="246" t="s">
        <v>19</v>
      </c>
      <c r="F1189" s="247" t="s">
        <v>79</v>
      </c>
      <c r="G1189" s="245"/>
      <c r="H1189" s="248">
        <v>2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153</v>
      </c>
      <c r="AU1189" s="254" t="s">
        <v>79</v>
      </c>
      <c r="AV1189" s="14" t="s">
        <v>79</v>
      </c>
      <c r="AW1189" s="14" t="s">
        <v>31</v>
      </c>
      <c r="AX1189" s="14" t="s">
        <v>69</v>
      </c>
      <c r="AY1189" s="254" t="s">
        <v>142</v>
      </c>
    </row>
    <row r="1190" s="13" customFormat="1">
      <c r="A1190" s="13"/>
      <c r="B1190" s="233"/>
      <c r="C1190" s="234"/>
      <c r="D1190" s="235" t="s">
        <v>153</v>
      </c>
      <c r="E1190" s="236" t="s">
        <v>19</v>
      </c>
      <c r="F1190" s="237" t="s">
        <v>6855</v>
      </c>
      <c r="G1190" s="234"/>
      <c r="H1190" s="236" t="s">
        <v>19</v>
      </c>
      <c r="I1190" s="238"/>
      <c r="J1190" s="234"/>
      <c r="K1190" s="234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153</v>
      </c>
      <c r="AU1190" s="243" t="s">
        <v>79</v>
      </c>
      <c r="AV1190" s="13" t="s">
        <v>77</v>
      </c>
      <c r="AW1190" s="13" t="s">
        <v>31</v>
      </c>
      <c r="AX1190" s="13" t="s">
        <v>69</v>
      </c>
      <c r="AY1190" s="243" t="s">
        <v>142</v>
      </c>
    </row>
    <row r="1191" s="14" customFormat="1">
      <c r="A1191" s="14"/>
      <c r="B1191" s="244"/>
      <c r="C1191" s="245"/>
      <c r="D1191" s="235" t="s">
        <v>153</v>
      </c>
      <c r="E1191" s="246" t="s">
        <v>19</v>
      </c>
      <c r="F1191" s="247" t="s">
        <v>77</v>
      </c>
      <c r="G1191" s="245"/>
      <c r="H1191" s="248">
        <v>1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153</v>
      </c>
      <c r="AU1191" s="254" t="s">
        <v>79</v>
      </c>
      <c r="AV1191" s="14" t="s">
        <v>79</v>
      </c>
      <c r="AW1191" s="14" t="s">
        <v>31</v>
      </c>
      <c r="AX1191" s="14" t="s">
        <v>69</v>
      </c>
      <c r="AY1191" s="254" t="s">
        <v>142</v>
      </c>
    </row>
    <row r="1192" s="15" customFormat="1">
      <c r="A1192" s="15"/>
      <c r="B1192" s="255"/>
      <c r="C1192" s="256"/>
      <c r="D1192" s="235" t="s">
        <v>153</v>
      </c>
      <c r="E1192" s="257" t="s">
        <v>19</v>
      </c>
      <c r="F1192" s="258" t="s">
        <v>158</v>
      </c>
      <c r="G1192" s="256"/>
      <c r="H1192" s="259">
        <v>9</v>
      </c>
      <c r="I1192" s="260"/>
      <c r="J1192" s="256"/>
      <c r="K1192" s="256"/>
      <c r="L1192" s="261"/>
      <c r="M1192" s="262"/>
      <c r="N1192" s="263"/>
      <c r="O1192" s="263"/>
      <c r="P1192" s="263"/>
      <c r="Q1192" s="263"/>
      <c r="R1192" s="263"/>
      <c r="S1192" s="263"/>
      <c r="T1192" s="26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5" t="s">
        <v>153</v>
      </c>
      <c r="AU1192" s="265" t="s">
        <v>79</v>
      </c>
      <c r="AV1192" s="15" t="s">
        <v>149</v>
      </c>
      <c r="AW1192" s="15" t="s">
        <v>31</v>
      </c>
      <c r="AX1192" s="15" t="s">
        <v>77</v>
      </c>
      <c r="AY1192" s="265" t="s">
        <v>142</v>
      </c>
    </row>
    <row r="1193" s="2" customFormat="1" ht="16.5" customHeight="1">
      <c r="A1193" s="41"/>
      <c r="B1193" s="42"/>
      <c r="C1193" s="277" t="s">
        <v>3755</v>
      </c>
      <c r="D1193" s="277" t="s">
        <v>275</v>
      </c>
      <c r="E1193" s="278" t="s">
        <v>5240</v>
      </c>
      <c r="F1193" s="279" t="s">
        <v>5241</v>
      </c>
      <c r="G1193" s="280" t="s">
        <v>176</v>
      </c>
      <c r="H1193" s="281">
        <v>9.4199999999999999</v>
      </c>
      <c r="I1193" s="282"/>
      <c r="J1193" s="283">
        <f>ROUND(I1193*H1193,2)</f>
        <v>0</v>
      </c>
      <c r="K1193" s="279" t="s">
        <v>148</v>
      </c>
      <c r="L1193" s="284"/>
      <c r="M1193" s="285" t="s">
        <v>19</v>
      </c>
      <c r="N1193" s="286" t="s">
        <v>40</v>
      </c>
      <c r="O1193" s="87"/>
      <c r="P1193" s="224">
        <f>O1193*H1193</f>
        <v>0</v>
      </c>
      <c r="Q1193" s="224">
        <v>0.0030000000000000001</v>
      </c>
      <c r="R1193" s="224">
        <f>Q1193*H1193</f>
        <v>0.02826</v>
      </c>
      <c r="S1193" s="224">
        <v>0</v>
      </c>
      <c r="T1193" s="225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6" t="s">
        <v>349</v>
      </c>
      <c r="AT1193" s="226" t="s">
        <v>275</v>
      </c>
      <c r="AU1193" s="226" t="s">
        <v>79</v>
      </c>
      <c r="AY1193" s="20" t="s">
        <v>142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20" t="s">
        <v>77</v>
      </c>
      <c r="BK1193" s="227">
        <f>ROUND(I1193*H1193,2)</f>
        <v>0</v>
      </c>
      <c r="BL1193" s="20" t="s">
        <v>248</v>
      </c>
      <c r="BM1193" s="226" t="s">
        <v>6856</v>
      </c>
    </row>
    <row r="1194" s="13" customFormat="1">
      <c r="A1194" s="13"/>
      <c r="B1194" s="233"/>
      <c r="C1194" s="234"/>
      <c r="D1194" s="235" t="s">
        <v>153</v>
      </c>
      <c r="E1194" s="236" t="s">
        <v>19</v>
      </c>
      <c r="F1194" s="237" t="s">
        <v>5253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153</v>
      </c>
      <c r="AU1194" s="243" t="s">
        <v>79</v>
      </c>
      <c r="AV1194" s="13" t="s">
        <v>77</v>
      </c>
      <c r="AW1194" s="13" t="s">
        <v>31</v>
      </c>
      <c r="AX1194" s="13" t="s">
        <v>69</v>
      </c>
      <c r="AY1194" s="243" t="s">
        <v>142</v>
      </c>
    </row>
    <row r="1195" s="14" customFormat="1">
      <c r="A1195" s="14"/>
      <c r="B1195" s="244"/>
      <c r="C1195" s="245"/>
      <c r="D1195" s="235" t="s">
        <v>153</v>
      </c>
      <c r="E1195" s="246" t="s">
        <v>19</v>
      </c>
      <c r="F1195" s="247" t="s">
        <v>6857</v>
      </c>
      <c r="G1195" s="245"/>
      <c r="H1195" s="248">
        <v>9.4199999999999999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153</v>
      </c>
      <c r="AU1195" s="254" t="s">
        <v>79</v>
      </c>
      <c r="AV1195" s="14" t="s">
        <v>79</v>
      </c>
      <c r="AW1195" s="14" t="s">
        <v>31</v>
      </c>
      <c r="AX1195" s="14" t="s">
        <v>69</v>
      </c>
      <c r="AY1195" s="254" t="s">
        <v>142</v>
      </c>
    </row>
    <row r="1196" s="15" customFormat="1">
      <c r="A1196" s="15"/>
      <c r="B1196" s="255"/>
      <c r="C1196" s="256"/>
      <c r="D1196" s="235" t="s">
        <v>153</v>
      </c>
      <c r="E1196" s="257" t="s">
        <v>19</v>
      </c>
      <c r="F1196" s="258" t="s">
        <v>158</v>
      </c>
      <c r="G1196" s="256"/>
      <c r="H1196" s="259">
        <v>9.4199999999999999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153</v>
      </c>
      <c r="AU1196" s="265" t="s">
        <v>79</v>
      </c>
      <c r="AV1196" s="15" t="s">
        <v>149</v>
      </c>
      <c r="AW1196" s="15" t="s">
        <v>31</v>
      </c>
      <c r="AX1196" s="15" t="s">
        <v>77</v>
      </c>
      <c r="AY1196" s="265" t="s">
        <v>142</v>
      </c>
    </row>
    <row r="1197" s="2" customFormat="1" ht="16.5" customHeight="1">
      <c r="A1197" s="41"/>
      <c r="B1197" s="42"/>
      <c r="C1197" s="277" t="s">
        <v>3759</v>
      </c>
      <c r="D1197" s="277" t="s">
        <v>275</v>
      </c>
      <c r="E1197" s="278" t="s">
        <v>5230</v>
      </c>
      <c r="F1197" s="279" t="s">
        <v>5231</v>
      </c>
      <c r="G1197" s="280" t="s">
        <v>176</v>
      </c>
      <c r="H1197" s="281">
        <v>3.7000000000000002</v>
      </c>
      <c r="I1197" s="282"/>
      <c r="J1197" s="283">
        <f>ROUND(I1197*H1197,2)</f>
        <v>0</v>
      </c>
      <c r="K1197" s="279" t="s">
        <v>148</v>
      </c>
      <c r="L1197" s="284"/>
      <c r="M1197" s="285" t="s">
        <v>19</v>
      </c>
      <c r="N1197" s="286" t="s">
        <v>40</v>
      </c>
      <c r="O1197" s="87"/>
      <c r="P1197" s="224">
        <f>O1197*H1197</f>
        <v>0</v>
      </c>
      <c r="Q1197" s="224">
        <v>0.0020999999999999999</v>
      </c>
      <c r="R1197" s="224">
        <f>Q1197*H1197</f>
        <v>0.00777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349</v>
      </c>
      <c r="AT1197" s="226" t="s">
        <v>275</v>
      </c>
      <c r="AU1197" s="226" t="s">
        <v>79</v>
      </c>
      <c r="AY1197" s="20" t="s">
        <v>142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248</v>
      </c>
      <c r="BM1197" s="226" t="s">
        <v>6858</v>
      </c>
    </row>
    <row r="1198" s="13" customFormat="1">
      <c r="A1198" s="13"/>
      <c r="B1198" s="233"/>
      <c r="C1198" s="234"/>
      <c r="D1198" s="235" t="s">
        <v>153</v>
      </c>
      <c r="E1198" s="236" t="s">
        <v>19</v>
      </c>
      <c r="F1198" s="237" t="s">
        <v>6854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153</v>
      </c>
      <c r="AU1198" s="243" t="s">
        <v>79</v>
      </c>
      <c r="AV1198" s="13" t="s">
        <v>77</v>
      </c>
      <c r="AW1198" s="13" t="s">
        <v>31</v>
      </c>
      <c r="AX1198" s="13" t="s">
        <v>69</v>
      </c>
      <c r="AY1198" s="243" t="s">
        <v>142</v>
      </c>
    </row>
    <row r="1199" s="14" customFormat="1">
      <c r="A1199" s="14"/>
      <c r="B1199" s="244"/>
      <c r="C1199" s="245"/>
      <c r="D1199" s="235" t="s">
        <v>153</v>
      </c>
      <c r="E1199" s="246" t="s">
        <v>19</v>
      </c>
      <c r="F1199" s="247" t="s">
        <v>5282</v>
      </c>
      <c r="G1199" s="245"/>
      <c r="H1199" s="248">
        <v>2.3999999999999999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153</v>
      </c>
      <c r="AU1199" s="254" t="s">
        <v>79</v>
      </c>
      <c r="AV1199" s="14" t="s">
        <v>79</v>
      </c>
      <c r="AW1199" s="14" t="s">
        <v>31</v>
      </c>
      <c r="AX1199" s="14" t="s">
        <v>69</v>
      </c>
      <c r="AY1199" s="254" t="s">
        <v>142</v>
      </c>
    </row>
    <row r="1200" s="13" customFormat="1">
      <c r="A1200" s="13"/>
      <c r="B1200" s="233"/>
      <c r="C1200" s="234"/>
      <c r="D1200" s="235" t="s">
        <v>153</v>
      </c>
      <c r="E1200" s="236" t="s">
        <v>19</v>
      </c>
      <c r="F1200" s="237" t="s">
        <v>6855</v>
      </c>
      <c r="G1200" s="234"/>
      <c r="H1200" s="236" t="s">
        <v>19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153</v>
      </c>
      <c r="AU1200" s="243" t="s">
        <v>79</v>
      </c>
      <c r="AV1200" s="13" t="s">
        <v>77</v>
      </c>
      <c r="AW1200" s="13" t="s">
        <v>31</v>
      </c>
      <c r="AX1200" s="13" t="s">
        <v>69</v>
      </c>
      <c r="AY1200" s="243" t="s">
        <v>142</v>
      </c>
    </row>
    <row r="1201" s="14" customFormat="1">
      <c r="A1201" s="14"/>
      <c r="B1201" s="244"/>
      <c r="C1201" s="245"/>
      <c r="D1201" s="235" t="s">
        <v>153</v>
      </c>
      <c r="E1201" s="246" t="s">
        <v>19</v>
      </c>
      <c r="F1201" s="247" t="s">
        <v>6810</v>
      </c>
      <c r="G1201" s="245"/>
      <c r="H1201" s="248">
        <v>1.3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153</v>
      </c>
      <c r="AU1201" s="254" t="s">
        <v>79</v>
      </c>
      <c r="AV1201" s="14" t="s">
        <v>79</v>
      </c>
      <c r="AW1201" s="14" t="s">
        <v>31</v>
      </c>
      <c r="AX1201" s="14" t="s">
        <v>69</v>
      </c>
      <c r="AY1201" s="254" t="s">
        <v>142</v>
      </c>
    </row>
    <row r="1202" s="15" customFormat="1">
      <c r="A1202" s="15"/>
      <c r="B1202" s="255"/>
      <c r="C1202" s="256"/>
      <c r="D1202" s="235" t="s">
        <v>153</v>
      </c>
      <c r="E1202" s="257" t="s">
        <v>19</v>
      </c>
      <c r="F1202" s="258" t="s">
        <v>158</v>
      </c>
      <c r="G1202" s="256"/>
      <c r="H1202" s="259">
        <v>3.7000000000000002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5" t="s">
        <v>153</v>
      </c>
      <c r="AU1202" s="265" t="s">
        <v>79</v>
      </c>
      <c r="AV1202" s="15" t="s">
        <v>149</v>
      </c>
      <c r="AW1202" s="15" t="s">
        <v>31</v>
      </c>
      <c r="AX1202" s="15" t="s">
        <v>77</v>
      </c>
      <c r="AY1202" s="265" t="s">
        <v>142</v>
      </c>
    </row>
    <row r="1203" s="2" customFormat="1" ht="24.15" customHeight="1">
      <c r="A1203" s="41"/>
      <c r="B1203" s="42"/>
      <c r="C1203" s="215" t="s">
        <v>3763</v>
      </c>
      <c r="D1203" s="215" t="s">
        <v>144</v>
      </c>
      <c r="E1203" s="216" t="s">
        <v>5290</v>
      </c>
      <c r="F1203" s="217" t="s">
        <v>5291</v>
      </c>
      <c r="G1203" s="218" t="s">
        <v>3326</v>
      </c>
      <c r="H1203" s="294"/>
      <c r="I1203" s="220"/>
      <c r="J1203" s="221">
        <f>ROUND(I1203*H1203,2)</f>
        <v>0</v>
      </c>
      <c r="K1203" s="217" t="s">
        <v>148</v>
      </c>
      <c r="L1203" s="47"/>
      <c r="M1203" s="222" t="s">
        <v>19</v>
      </c>
      <c r="N1203" s="223" t="s">
        <v>40</v>
      </c>
      <c r="O1203" s="87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26" t="s">
        <v>248</v>
      </c>
      <c r="AT1203" s="226" t="s">
        <v>144</v>
      </c>
      <c r="AU1203" s="226" t="s">
        <v>79</v>
      </c>
      <c r="AY1203" s="20" t="s">
        <v>142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20" t="s">
        <v>77</v>
      </c>
      <c r="BK1203" s="227">
        <f>ROUND(I1203*H1203,2)</f>
        <v>0</v>
      </c>
      <c r="BL1203" s="20" t="s">
        <v>248</v>
      </c>
      <c r="BM1203" s="226" t="s">
        <v>6859</v>
      </c>
    </row>
    <row r="1204" s="2" customFormat="1">
      <c r="A1204" s="41"/>
      <c r="B1204" s="42"/>
      <c r="C1204" s="43"/>
      <c r="D1204" s="228" t="s">
        <v>151</v>
      </c>
      <c r="E1204" s="43"/>
      <c r="F1204" s="229" t="s">
        <v>5293</v>
      </c>
      <c r="G1204" s="43"/>
      <c r="H1204" s="43"/>
      <c r="I1204" s="230"/>
      <c r="J1204" s="43"/>
      <c r="K1204" s="43"/>
      <c r="L1204" s="47"/>
      <c r="M1204" s="231"/>
      <c r="N1204" s="232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151</v>
      </c>
      <c r="AU1204" s="20" t="s">
        <v>79</v>
      </c>
    </row>
    <row r="1205" s="12" customFormat="1" ht="22.8" customHeight="1">
      <c r="A1205" s="12"/>
      <c r="B1205" s="199"/>
      <c r="C1205" s="200"/>
      <c r="D1205" s="201" t="s">
        <v>68</v>
      </c>
      <c r="E1205" s="213" t="s">
        <v>1139</v>
      </c>
      <c r="F1205" s="213" t="s">
        <v>1140</v>
      </c>
      <c r="G1205" s="200"/>
      <c r="H1205" s="200"/>
      <c r="I1205" s="203"/>
      <c r="J1205" s="214">
        <f>BK1205</f>
        <v>0</v>
      </c>
      <c r="K1205" s="200"/>
      <c r="L1205" s="205"/>
      <c r="M1205" s="206"/>
      <c r="N1205" s="207"/>
      <c r="O1205" s="207"/>
      <c r="P1205" s="208">
        <f>SUM(P1206:P1226)</f>
        <v>0</v>
      </c>
      <c r="Q1205" s="207"/>
      <c r="R1205" s="208">
        <f>SUM(R1206:R1226)</f>
        <v>0.31466</v>
      </c>
      <c r="S1205" s="207"/>
      <c r="T1205" s="209">
        <f>SUM(T1206:T1226)</f>
        <v>0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210" t="s">
        <v>79</v>
      </c>
      <c r="AT1205" s="211" t="s">
        <v>68</v>
      </c>
      <c r="AU1205" s="211" t="s">
        <v>77</v>
      </c>
      <c r="AY1205" s="210" t="s">
        <v>142</v>
      </c>
      <c r="BK1205" s="212">
        <f>SUM(BK1206:BK1226)</f>
        <v>0</v>
      </c>
    </row>
    <row r="1206" s="2" customFormat="1" ht="21.75" customHeight="1">
      <c r="A1206" s="41"/>
      <c r="B1206" s="42"/>
      <c r="C1206" s="215" t="s">
        <v>3767</v>
      </c>
      <c r="D1206" s="215" t="s">
        <v>144</v>
      </c>
      <c r="E1206" s="216" t="s">
        <v>5294</v>
      </c>
      <c r="F1206" s="217" t="s">
        <v>5295</v>
      </c>
      <c r="G1206" s="218" t="s">
        <v>176</v>
      </c>
      <c r="H1206" s="219">
        <v>3.1499999999999999</v>
      </c>
      <c r="I1206" s="220"/>
      <c r="J1206" s="221">
        <f>ROUND(I1206*H1206,2)</f>
        <v>0</v>
      </c>
      <c r="K1206" s="217" t="s">
        <v>148</v>
      </c>
      <c r="L1206" s="47"/>
      <c r="M1206" s="222" t="s">
        <v>19</v>
      </c>
      <c r="N1206" s="223" t="s">
        <v>40</v>
      </c>
      <c r="O1206" s="87"/>
      <c r="P1206" s="224">
        <f>O1206*H1206</f>
        <v>0</v>
      </c>
      <c r="Q1206" s="224">
        <v>0.00040000000000000002</v>
      </c>
      <c r="R1206" s="224">
        <f>Q1206*H1206</f>
        <v>0.0012600000000000001</v>
      </c>
      <c r="S1206" s="224">
        <v>0</v>
      </c>
      <c r="T1206" s="225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6" t="s">
        <v>248</v>
      </c>
      <c r="AT1206" s="226" t="s">
        <v>144</v>
      </c>
      <c r="AU1206" s="226" t="s">
        <v>79</v>
      </c>
      <c r="AY1206" s="20" t="s">
        <v>142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20" t="s">
        <v>77</v>
      </c>
      <c r="BK1206" s="227">
        <f>ROUND(I1206*H1206,2)</f>
        <v>0</v>
      </c>
      <c r="BL1206" s="20" t="s">
        <v>248</v>
      </c>
      <c r="BM1206" s="226" t="s">
        <v>6860</v>
      </c>
    </row>
    <row r="1207" s="2" customFormat="1">
      <c r="A1207" s="41"/>
      <c r="B1207" s="42"/>
      <c r="C1207" s="43"/>
      <c r="D1207" s="228" t="s">
        <v>151</v>
      </c>
      <c r="E1207" s="43"/>
      <c r="F1207" s="229" t="s">
        <v>5297</v>
      </c>
      <c r="G1207" s="43"/>
      <c r="H1207" s="43"/>
      <c r="I1207" s="230"/>
      <c r="J1207" s="43"/>
      <c r="K1207" s="43"/>
      <c r="L1207" s="47"/>
      <c r="M1207" s="231"/>
      <c r="N1207" s="232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151</v>
      </c>
      <c r="AU1207" s="20" t="s">
        <v>79</v>
      </c>
    </row>
    <row r="1208" s="14" customFormat="1">
      <c r="A1208" s="14"/>
      <c r="B1208" s="244"/>
      <c r="C1208" s="245"/>
      <c r="D1208" s="235" t="s">
        <v>153</v>
      </c>
      <c r="E1208" s="246" t="s">
        <v>19</v>
      </c>
      <c r="F1208" s="247" t="s">
        <v>6861</v>
      </c>
      <c r="G1208" s="245"/>
      <c r="H1208" s="248">
        <v>3.1499999999999999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153</v>
      </c>
      <c r="AU1208" s="254" t="s">
        <v>79</v>
      </c>
      <c r="AV1208" s="14" t="s">
        <v>79</v>
      </c>
      <c r="AW1208" s="14" t="s">
        <v>31</v>
      </c>
      <c r="AX1208" s="14" t="s">
        <v>69</v>
      </c>
      <c r="AY1208" s="254" t="s">
        <v>142</v>
      </c>
    </row>
    <row r="1209" s="15" customFormat="1">
      <c r="A1209" s="15"/>
      <c r="B1209" s="255"/>
      <c r="C1209" s="256"/>
      <c r="D1209" s="235" t="s">
        <v>153</v>
      </c>
      <c r="E1209" s="257" t="s">
        <v>19</v>
      </c>
      <c r="F1209" s="258" t="s">
        <v>158</v>
      </c>
      <c r="G1209" s="256"/>
      <c r="H1209" s="259">
        <v>3.1499999999999999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153</v>
      </c>
      <c r="AU1209" s="265" t="s">
        <v>79</v>
      </c>
      <c r="AV1209" s="15" t="s">
        <v>149</v>
      </c>
      <c r="AW1209" s="15" t="s">
        <v>31</v>
      </c>
      <c r="AX1209" s="15" t="s">
        <v>77</v>
      </c>
      <c r="AY1209" s="265" t="s">
        <v>142</v>
      </c>
    </row>
    <row r="1210" s="2" customFormat="1" ht="16.5" customHeight="1">
      <c r="A1210" s="41"/>
      <c r="B1210" s="42"/>
      <c r="C1210" s="277" t="s">
        <v>3771</v>
      </c>
      <c r="D1210" s="277" t="s">
        <v>275</v>
      </c>
      <c r="E1210" s="278" t="s">
        <v>5299</v>
      </c>
      <c r="F1210" s="279" t="s">
        <v>5300</v>
      </c>
      <c r="G1210" s="280" t="s">
        <v>176</v>
      </c>
      <c r="H1210" s="281">
        <v>3.1499999999999999</v>
      </c>
      <c r="I1210" s="282"/>
      <c r="J1210" s="283">
        <f>ROUND(I1210*H1210,2)</f>
        <v>0</v>
      </c>
      <c r="K1210" s="279" t="s">
        <v>148</v>
      </c>
      <c r="L1210" s="284"/>
      <c r="M1210" s="285" t="s">
        <v>19</v>
      </c>
      <c r="N1210" s="286" t="s">
        <v>40</v>
      </c>
      <c r="O1210" s="87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349</v>
      </c>
      <c r="AT1210" s="226" t="s">
        <v>275</v>
      </c>
      <c r="AU1210" s="226" t="s">
        <v>79</v>
      </c>
      <c r="AY1210" s="20" t="s">
        <v>142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77</v>
      </c>
      <c r="BK1210" s="227">
        <f>ROUND(I1210*H1210,2)</f>
        <v>0</v>
      </c>
      <c r="BL1210" s="20" t="s">
        <v>248</v>
      </c>
      <c r="BM1210" s="226" t="s">
        <v>6862</v>
      </c>
    </row>
    <row r="1211" s="2" customFormat="1" ht="16.5" customHeight="1">
      <c r="A1211" s="41"/>
      <c r="B1211" s="42"/>
      <c r="C1211" s="215" t="s">
        <v>3775</v>
      </c>
      <c r="D1211" s="215" t="s">
        <v>144</v>
      </c>
      <c r="E1211" s="216" t="s">
        <v>5317</v>
      </c>
      <c r="F1211" s="217" t="s">
        <v>5318</v>
      </c>
      <c r="G1211" s="218" t="s">
        <v>147</v>
      </c>
      <c r="H1211" s="219">
        <v>4.827</v>
      </c>
      <c r="I1211" s="220"/>
      <c r="J1211" s="221">
        <f>ROUND(I1211*H1211,2)</f>
        <v>0</v>
      </c>
      <c r="K1211" s="217" t="s">
        <v>19</v>
      </c>
      <c r="L1211" s="47"/>
      <c r="M1211" s="222" t="s">
        <v>19</v>
      </c>
      <c r="N1211" s="223" t="s">
        <v>40</v>
      </c>
      <c r="O1211" s="87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6" t="s">
        <v>248</v>
      </c>
      <c r="AT1211" s="226" t="s">
        <v>144</v>
      </c>
      <c r="AU1211" s="226" t="s">
        <v>79</v>
      </c>
      <c r="AY1211" s="20" t="s">
        <v>142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20" t="s">
        <v>77</v>
      </c>
      <c r="BK1211" s="227">
        <f>ROUND(I1211*H1211,2)</f>
        <v>0</v>
      </c>
      <c r="BL1211" s="20" t="s">
        <v>248</v>
      </c>
      <c r="BM1211" s="226" t="s">
        <v>6863</v>
      </c>
    </row>
    <row r="1212" s="13" customFormat="1">
      <c r="A1212" s="13"/>
      <c r="B1212" s="233"/>
      <c r="C1212" s="234"/>
      <c r="D1212" s="235" t="s">
        <v>153</v>
      </c>
      <c r="E1212" s="236" t="s">
        <v>19</v>
      </c>
      <c r="F1212" s="237" t="s">
        <v>6864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153</v>
      </c>
      <c r="AU1212" s="243" t="s">
        <v>79</v>
      </c>
      <c r="AV1212" s="13" t="s">
        <v>77</v>
      </c>
      <c r="AW1212" s="13" t="s">
        <v>31</v>
      </c>
      <c r="AX1212" s="13" t="s">
        <v>69</v>
      </c>
      <c r="AY1212" s="243" t="s">
        <v>142</v>
      </c>
    </row>
    <row r="1213" s="14" customFormat="1">
      <c r="A1213" s="14"/>
      <c r="B1213" s="244"/>
      <c r="C1213" s="245"/>
      <c r="D1213" s="235" t="s">
        <v>153</v>
      </c>
      <c r="E1213" s="246" t="s">
        <v>19</v>
      </c>
      <c r="F1213" s="247" t="s">
        <v>6799</v>
      </c>
      <c r="G1213" s="245"/>
      <c r="H1213" s="248">
        <v>3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153</v>
      </c>
      <c r="AU1213" s="254" t="s">
        <v>79</v>
      </c>
      <c r="AV1213" s="14" t="s">
        <v>79</v>
      </c>
      <c r="AW1213" s="14" t="s">
        <v>31</v>
      </c>
      <c r="AX1213" s="14" t="s">
        <v>69</v>
      </c>
      <c r="AY1213" s="254" t="s">
        <v>142</v>
      </c>
    </row>
    <row r="1214" s="14" customFormat="1">
      <c r="A1214" s="14"/>
      <c r="B1214" s="244"/>
      <c r="C1214" s="245"/>
      <c r="D1214" s="235" t="s">
        <v>153</v>
      </c>
      <c r="E1214" s="246" t="s">
        <v>19</v>
      </c>
      <c r="F1214" s="247" t="s">
        <v>6865</v>
      </c>
      <c r="G1214" s="245"/>
      <c r="H1214" s="248">
        <v>1.827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153</v>
      </c>
      <c r="AU1214" s="254" t="s">
        <v>79</v>
      </c>
      <c r="AV1214" s="14" t="s">
        <v>79</v>
      </c>
      <c r="AW1214" s="14" t="s">
        <v>31</v>
      </c>
      <c r="AX1214" s="14" t="s">
        <v>69</v>
      </c>
      <c r="AY1214" s="254" t="s">
        <v>142</v>
      </c>
    </row>
    <row r="1215" s="15" customFormat="1">
      <c r="A1215" s="15"/>
      <c r="B1215" s="255"/>
      <c r="C1215" s="256"/>
      <c r="D1215" s="235" t="s">
        <v>153</v>
      </c>
      <c r="E1215" s="257" t="s">
        <v>19</v>
      </c>
      <c r="F1215" s="258" t="s">
        <v>158</v>
      </c>
      <c r="G1215" s="256"/>
      <c r="H1215" s="259">
        <v>4.827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153</v>
      </c>
      <c r="AU1215" s="265" t="s">
        <v>79</v>
      </c>
      <c r="AV1215" s="15" t="s">
        <v>149</v>
      </c>
      <c r="AW1215" s="15" t="s">
        <v>31</v>
      </c>
      <c r="AX1215" s="15" t="s">
        <v>77</v>
      </c>
      <c r="AY1215" s="265" t="s">
        <v>142</v>
      </c>
    </row>
    <row r="1216" s="2" customFormat="1" ht="16.5" customHeight="1">
      <c r="A1216" s="41"/>
      <c r="B1216" s="42"/>
      <c r="C1216" s="277" t="s">
        <v>3779</v>
      </c>
      <c r="D1216" s="277" t="s">
        <v>275</v>
      </c>
      <c r="E1216" s="278" t="s">
        <v>5323</v>
      </c>
      <c r="F1216" s="279" t="s">
        <v>5324</v>
      </c>
      <c r="G1216" s="280" t="s">
        <v>256</v>
      </c>
      <c r="H1216" s="281">
        <v>0.012999999999999999</v>
      </c>
      <c r="I1216" s="282"/>
      <c r="J1216" s="283">
        <f>ROUND(I1216*H1216,2)</f>
        <v>0</v>
      </c>
      <c r="K1216" s="279" t="s">
        <v>148</v>
      </c>
      <c r="L1216" s="284"/>
      <c r="M1216" s="285" t="s">
        <v>19</v>
      </c>
      <c r="N1216" s="286" t="s">
        <v>40</v>
      </c>
      <c r="O1216" s="87"/>
      <c r="P1216" s="224">
        <f>O1216*H1216</f>
        <v>0</v>
      </c>
      <c r="Q1216" s="224">
        <v>1</v>
      </c>
      <c r="R1216" s="224">
        <f>Q1216*H1216</f>
        <v>0.012999999999999999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349</v>
      </c>
      <c r="AT1216" s="226" t="s">
        <v>275</v>
      </c>
      <c r="AU1216" s="226" t="s">
        <v>79</v>
      </c>
      <c r="AY1216" s="20" t="s">
        <v>142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248</v>
      </c>
      <c r="BM1216" s="226" t="s">
        <v>6866</v>
      </c>
    </row>
    <row r="1217" s="14" customFormat="1">
      <c r="A1217" s="14"/>
      <c r="B1217" s="244"/>
      <c r="C1217" s="245"/>
      <c r="D1217" s="235" t="s">
        <v>153</v>
      </c>
      <c r="E1217" s="246" t="s">
        <v>19</v>
      </c>
      <c r="F1217" s="247" t="s">
        <v>6867</v>
      </c>
      <c r="G1217" s="245"/>
      <c r="H1217" s="248">
        <v>0.012999999999999999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153</v>
      </c>
      <c r="AU1217" s="254" t="s">
        <v>79</v>
      </c>
      <c r="AV1217" s="14" t="s">
        <v>79</v>
      </c>
      <c r="AW1217" s="14" t="s">
        <v>31</v>
      </c>
      <c r="AX1217" s="14" t="s">
        <v>69</v>
      </c>
      <c r="AY1217" s="254" t="s">
        <v>142</v>
      </c>
    </row>
    <row r="1218" s="15" customFormat="1">
      <c r="A1218" s="15"/>
      <c r="B1218" s="255"/>
      <c r="C1218" s="256"/>
      <c r="D1218" s="235" t="s">
        <v>153</v>
      </c>
      <c r="E1218" s="257" t="s">
        <v>19</v>
      </c>
      <c r="F1218" s="258" t="s">
        <v>158</v>
      </c>
      <c r="G1218" s="256"/>
      <c r="H1218" s="259">
        <v>0.012999999999999999</v>
      </c>
      <c r="I1218" s="260"/>
      <c r="J1218" s="256"/>
      <c r="K1218" s="256"/>
      <c r="L1218" s="261"/>
      <c r="M1218" s="262"/>
      <c r="N1218" s="263"/>
      <c r="O1218" s="263"/>
      <c r="P1218" s="263"/>
      <c r="Q1218" s="263"/>
      <c r="R1218" s="263"/>
      <c r="S1218" s="263"/>
      <c r="T1218" s="264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5" t="s">
        <v>153</v>
      </c>
      <c r="AU1218" s="265" t="s">
        <v>79</v>
      </c>
      <c r="AV1218" s="15" t="s">
        <v>149</v>
      </c>
      <c r="AW1218" s="15" t="s">
        <v>31</v>
      </c>
      <c r="AX1218" s="15" t="s">
        <v>77</v>
      </c>
      <c r="AY1218" s="265" t="s">
        <v>142</v>
      </c>
    </row>
    <row r="1219" s="2" customFormat="1" ht="16.5" customHeight="1">
      <c r="A1219" s="41"/>
      <c r="B1219" s="42"/>
      <c r="C1219" s="277" t="s">
        <v>3783</v>
      </c>
      <c r="D1219" s="277" t="s">
        <v>275</v>
      </c>
      <c r="E1219" s="278" t="s">
        <v>5328</v>
      </c>
      <c r="F1219" s="279" t="s">
        <v>5329</v>
      </c>
      <c r="G1219" s="280" t="s">
        <v>256</v>
      </c>
      <c r="H1219" s="281">
        <v>0.29899999999999999</v>
      </c>
      <c r="I1219" s="282"/>
      <c r="J1219" s="283">
        <f>ROUND(I1219*H1219,2)</f>
        <v>0</v>
      </c>
      <c r="K1219" s="279" t="s">
        <v>148</v>
      </c>
      <c r="L1219" s="284"/>
      <c r="M1219" s="285" t="s">
        <v>19</v>
      </c>
      <c r="N1219" s="286" t="s">
        <v>40</v>
      </c>
      <c r="O1219" s="87"/>
      <c r="P1219" s="224">
        <f>O1219*H1219</f>
        <v>0</v>
      </c>
      <c r="Q1219" s="224">
        <v>1</v>
      </c>
      <c r="R1219" s="224">
        <f>Q1219*H1219</f>
        <v>0.29899999999999999</v>
      </c>
      <c r="S1219" s="224">
        <v>0</v>
      </c>
      <c r="T1219" s="225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6" t="s">
        <v>349</v>
      </c>
      <c r="AT1219" s="226" t="s">
        <v>275</v>
      </c>
      <c r="AU1219" s="226" t="s">
        <v>79</v>
      </c>
      <c r="AY1219" s="20" t="s">
        <v>142</v>
      </c>
      <c r="BE1219" s="227">
        <f>IF(N1219="základní",J1219,0)</f>
        <v>0</v>
      </c>
      <c r="BF1219" s="227">
        <f>IF(N1219="snížená",J1219,0)</f>
        <v>0</v>
      </c>
      <c r="BG1219" s="227">
        <f>IF(N1219="zákl. přenesená",J1219,0)</f>
        <v>0</v>
      </c>
      <c r="BH1219" s="227">
        <f>IF(N1219="sníž. přenesená",J1219,0)</f>
        <v>0</v>
      </c>
      <c r="BI1219" s="227">
        <f>IF(N1219="nulová",J1219,0)</f>
        <v>0</v>
      </c>
      <c r="BJ1219" s="20" t="s">
        <v>77</v>
      </c>
      <c r="BK1219" s="227">
        <f>ROUND(I1219*H1219,2)</f>
        <v>0</v>
      </c>
      <c r="BL1219" s="20" t="s">
        <v>248</v>
      </c>
      <c r="BM1219" s="226" t="s">
        <v>6868</v>
      </c>
    </row>
    <row r="1220" s="14" customFormat="1">
      <c r="A1220" s="14"/>
      <c r="B1220" s="244"/>
      <c r="C1220" s="245"/>
      <c r="D1220" s="235" t="s">
        <v>153</v>
      </c>
      <c r="E1220" s="246" t="s">
        <v>19</v>
      </c>
      <c r="F1220" s="247" t="s">
        <v>6869</v>
      </c>
      <c r="G1220" s="245"/>
      <c r="H1220" s="248">
        <v>0.29899999999999999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153</v>
      </c>
      <c r="AU1220" s="254" t="s">
        <v>79</v>
      </c>
      <c r="AV1220" s="14" t="s">
        <v>79</v>
      </c>
      <c r="AW1220" s="14" t="s">
        <v>31</v>
      </c>
      <c r="AX1220" s="14" t="s">
        <v>69</v>
      </c>
      <c r="AY1220" s="254" t="s">
        <v>142</v>
      </c>
    </row>
    <row r="1221" s="15" customFormat="1">
      <c r="A1221" s="15"/>
      <c r="B1221" s="255"/>
      <c r="C1221" s="256"/>
      <c r="D1221" s="235" t="s">
        <v>153</v>
      </c>
      <c r="E1221" s="257" t="s">
        <v>19</v>
      </c>
      <c r="F1221" s="258" t="s">
        <v>158</v>
      </c>
      <c r="G1221" s="256"/>
      <c r="H1221" s="259">
        <v>0.29899999999999999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153</v>
      </c>
      <c r="AU1221" s="265" t="s">
        <v>79</v>
      </c>
      <c r="AV1221" s="15" t="s">
        <v>149</v>
      </c>
      <c r="AW1221" s="15" t="s">
        <v>31</v>
      </c>
      <c r="AX1221" s="15" t="s">
        <v>77</v>
      </c>
      <c r="AY1221" s="265" t="s">
        <v>142</v>
      </c>
    </row>
    <row r="1222" s="2" customFormat="1" ht="16.5" customHeight="1">
      <c r="A1222" s="41"/>
      <c r="B1222" s="42"/>
      <c r="C1222" s="215" t="s">
        <v>3787</v>
      </c>
      <c r="D1222" s="215" t="s">
        <v>144</v>
      </c>
      <c r="E1222" s="216" t="s">
        <v>5358</v>
      </c>
      <c r="F1222" s="217" t="s">
        <v>5359</v>
      </c>
      <c r="G1222" s="218" t="s">
        <v>3810</v>
      </c>
      <c r="H1222" s="219">
        <v>20</v>
      </c>
      <c r="I1222" s="220"/>
      <c r="J1222" s="221">
        <f>ROUND(I1222*H1222,2)</f>
        <v>0</v>
      </c>
      <c r="K1222" s="217" t="s">
        <v>148</v>
      </c>
      <c r="L1222" s="47"/>
      <c r="M1222" s="222" t="s">
        <v>19</v>
      </c>
      <c r="N1222" s="223" t="s">
        <v>40</v>
      </c>
      <c r="O1222" s="87"/>
      <c r="P1222" s="224">
        <f>O1222*H1222</f>
        <v>0</v>
      </c>
      <c r="Q1222" s="224">
        <v>6.9999999999999994E-05</v>
      </c>
      <c r="R1222" s="224">
        <f>Q1222*H1222</f>
        <v>0.0013999999999999998</v>
      </c>
      <c r="S1222" s="224">
        <v>0</v>
      </c>
      <c r="T1222" s="22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248</v>
      </c>
      <c r="AT1222" s="226" t="s">
        <v>144</v>
      </c>
      <c r="AU1222" s="226" t="s">
        <v>79</v>
      </c>
      <c r="AY1222" s="20" t="s">
        <v>142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77</v>
      </c>
      <c r="BK1222" s="227">
        <f>ROUND(I1222*H1222,2)</f>
        <v>0</v>
      </c>
      <c r="BL1222" s="20" t="s">
        <v>248</v>
      </c>
      <c r="BM1222" s="226" t="s">
        <v>6870</v>
      </c>
    </row>
    <row r="1223" s="2" customFormat="1">
      <c r="A1223" s="41"/>
      <c r="B1223" s="42"/>
      <c r="C1223" s="43"/>
      <c r="D1223" s="228" t="s">
        <v>151</v>
      </c>
      <c r="E1223" s="43"/>
      <c r="F1223" s="229" t="s">
        <v>5361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151</v>
      </c>
      <c r="AU1223" s="20" t="s">
        <v>79</v>
      </c>
    </row>
    <row r="1224" s="2" customFormat="1" ht="16.5" customHeight="1">
      <c r="A1224" s="41"/>
      <c r="B1224" s="42"/>
      <c r="C1224" s="277" t="s">
        <v>3792</v>
      </c>
      <c r="D1224" s="277" t="s">
        <v>275</v>
      </c>
      <c r="E1224" s="278" t="s">
        <v>6871</v>
      </c>
      <c r="F1224" s="279" t="s">
        <v>5364</v>
      </c>
      <c r="G1224" s="280" t="s">
        <v>3810</v>
      </c>
      <c r="H1224" s="281">
        <v>20</v>
      </c>
      <c r="I1224" s="282"/>
      <c r="J1224" s="283">
        <f>ROUND(I1224*H1224,2)</f>
        <v>0</v>
      </c>
      <c r="K1224" s="279" t="s">
        <v>19</v>
      </c>
      <c r="L1224" s="284"/>
      <c r="M1224" s="285" t="s">
        <v>19</v>
      </c>
      <c r="N1224" s="286" t="s">
        <v>40</v>
      </c>
      <c r="O1224" s="87"/>
      <c r="P1224" s="224">
        <f>O1224*H1224</f>
        <v>0</v>
      </c>
      <c r="Q1224" s="224">
        <v>0</v>
      </c>
      <c r="R1224" s="224">
        <f>Q1224*H1224</f>
        <v>0</v>
      </c>
      <c r="S1224" s="224">
        <v>0</v>
      </c>
      <c r="T1224" s="22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6" t="s">
        <v>349</v>
      </c>
      <c r="AT1224" s="226" t="s">
        <v>275</v>
      </c>
      <c r="AU1224" s="226" t="s">
        <v>79</v>
      </c>
      <c r="AY1224" s="20" t="s">
        <v>142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20" t="s">
        <v>77</v>
      </c>
      <c r="BK1224" s="227">
        <f>ROUND(I1224*H1224,2)</f>
        <v>0</v>
      </c>
      <c r="BL1224" s="20" t="s">
        <v>248</v>
      </c>
      <c r="BM1224" s="226" t="s">
        <v>6872</v>
      </c>
    </row>
    <row r="1225" s="2" customFormat="1" ht="24.15" customHeight="1">
      <c r="A1225" s="41"/>
      <c r="B1225" s="42"/>
      <c r="C1225" s="215" t="s">
        <v>3797</v>
      </c>
      <c r="D1225" s="215" t="s">
        <v>144</v>
      </c>
      <c r="E1225" s="216" t="s">
        <v>5429</v>
      </c>
      <c r="F1225" s="217" t="s">
        <v>5430</v>
      </c>
      <c r="G1225" s="218" t="s">
        <v>3326</v>
      </c>
      <c r="H1225" s="294"/>
      <c r="I1225" s="220"/>
      <c r="J1225" s="221">
        <f>ROUND(I1225*H1225,2)</f>
        <v>0</v>
      </c>
      <c r="K1225" s="217" t="s">
        <v>148</v>
      </c>
      <c r="L1225" s="47"/>
      <c r="M1225" s="222" t="s">
        <v>19</v>
      </c>
      <c r="N1225" s="223" t="s">
        <v>40</v>
      </c>
      <c r="O1225" s="87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6" t="s">
        <v>248</v>
      </c>
      <c r="AT1225" s="226" t="s">
        <v>144</v>
      </c>
      <c r="AU1225" s="226" t="s">
        <v>79</v>
      </c>
      <c r="AY1225" s="20" t="s">
        <v>142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20" t="s">
        <v>77</v>
      </c>
      <c r="BK1225" s="227">
        <f>ROUND(I1225*H1225,2)</f>
        <v>0</v>
      </c>
      <c r="BL1225" s="20" t="s">
        <v>248</v>
      </c>
      <c r="BM1225" s="226" t="s">
        <v>6873</v>
      </c>
    </row>
    <row r="1226" s="2" customFormat="1">
      <c r="A1226" s="41"/>
      <c r="B1226" s="42"/>
      <c r="C1226" s="43"/>
      <c r="D1226" s="228" t="s">
        <v>151</v>
      </c>
      <c r="E1226" s="43"/>
      <c r="F1226" s="229" t="s">
        <v>5432</v>
      </c>
      <c r="G1226" s="43"/>
      <c r="H1226" s="43"/>
      <c r="I1226" s="230"/>
      <c r="J1226" s="43"/>
      <c r="K1226" s="43"/>
      <c r="L1226" s="47"/>
      <c r="M1226" s="231"/>
      <c r="N1226" s="23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151</v>
      </c>
      <c r="AU1226" s="20" t="s">
        <v>79</v>
      </c>
    </row>
    <row r="1227" s="12" customFormat="1" ht="22.8" customHeight="1">
      <c r="A1227" s="12"/>
      <c r="B1227" s="199"/>
      <c r="C1227" s="200"/>
      <c r="D1227" s="201" t="s">
        <v>68</v>
      </c>
      <c r="E1227" s="213" t="s">
        <v>1152</v>
      </c>
      <c r="F1227" s="213" t="s">
        <v>1153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SUM(P1228:P1259)</f>
        <v>0</v>
      </c>
      <c r="Q1227" s="207"/>
      <c r="R1227" s="208">
        <f>SUM(R1228:R1259)</f>
        <v>0.2047416</v>
      </c>
      <c r="S1227" s="207"/>
      <c r="T1227" s="209">
        <f>SUM(T1228:T1259)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79</v>
      </c>
      <c r="AT1227" s="211" t="s">
        <v>68</v>
      </c>
      <c r="AU1227" s="211" t="s">
        <v>77</v>
      </c>
      <c r="AY1227" s="210" t="s">
        <v>142</v>
      </c>
      <c r="BK1227" s="212">
        <f>SUM(BK1228:BK1259)</f>
        <v>0</v>
      </c>
    </row>
    <row r="1228" s="2" customFormat="1" ht="16.5" customHeight="1">
      <c r="A1228" s="41"/>
      <c r="B1228" s="42"/>
      <c r="C1228" s="215" t="s">
        <v>3802</v>
      </c>
      <c r="D1228" s="215" t="s">
        <v>144</v>
      </c>
      <c r="E1228" s="216" t="s">
        <v>5433</v>
      </c>
      <c r="F1228" s="217" t="s">
        <v>5434</v>
      </c>
      <c r="G1228" s="218" t="s">
        <v>147</v>
      </c>
      <c r="H1228" s="219">
        <v>5.5</v>
      </c>
      <c r="I1228" s="220"/>
      <c r="J1228" s="221">
        <f>ROUND(I1228*H1228,2)</f>
        <v>0</v>
      </c>
      <c r="K1228" s="217" t="s">
        <v>148</v>
      </c>
      <c r="L1228" s="47"/>
      <c r="M1228" s="222" t="s">
        <v>19</v>
      </c>
      <c r="N1228" s="223" t="s">
        <v>40</v>
      </c>
      <c r="O1228" s="87"/>
      <c r="P1228" s="224">
        <f>O1228*H1228</f>
        <v>0</v>
      </c>
      <c r="Q1228" s="224">
        <v>0.00029999999999999997</v>
      </c>
      <c r="R1228" s="224">
        <f>Q1228*H1228</f>
        <v>0.0016499999999999998</v>
      </c>
      <c r="S1228" s="224">
        <v>0</v>
      </c>
      <c r="T1228" s="22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6" t="s">
        <v>248</v>
      </c>
      <c r="AT1228" s="226" t="s">
        <v>144</v>
      </c>
      <c r="AU1228" s="226" t="s">
        <v>79</v>
      </c>
      <c r="AY1228" s="20" t="s">
        <v>142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20" t="s">
        <v>77</v>
      </c>
      <c r="BK1228" s="227">
        <f>ROUND(I1228*H1228,2)</f>
        <v>0</v>
      </c>
      <c r="BL1228" s="20" t="s">
        <v>248</v>
      </c>
      <c r="BM1228" s="226" t="s">
        <v>6874</v>
      </c>
    </row>
    <row r="1229" s="2" customFormat="1">
      <c r="A1229" s="41"/>
      <c r="B1229" s="42"/>
      <c r="C1229" s="43"/>
      <c r="D1229" s="228" t="s">
        <v>151</v>
      </c>
      <c r="E1229" s="43"/>
      <c r="F1229" s="229" t="s">
        <v>5436</v>
      </c>
      <c r="G1229" s="43"/>
      <c r="H1229" s="43"/>
      <c r="I1229" s="230"/>
      <c r="J1229" s="43"/>
      <c r="K1229" s="43"/>
      <c r="L1229" s="47"/>
      <c r="M1229" s="231"/>
      <c r="N1229" s="232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151</v>
      </c>
      <c r="AU1229" s="20" t="s">
        <v>79</v>
      </c>
    </row>
    <row r="1230" s="13" customFormat="1">
      <c r="A1230" s="13"/>
      <c r="B1230" s="233"/>
      <c r="C1230" s="234"/>
      <c r="D1230" s="235" t="s">
        <v>153</v>
      </c>
      <c r="E1230" s="236" t="s">
        <v>19</v>
      </c>
      <c r="F1230" s="237" t="s">
        <v>1844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153</v>
      </c>
      <c r="AU1230" s="243" t="s">
        <v>79</v>
      </c>
      <c r="AV1230" s="13" t="s">
        <v>77</v>
      </c>
      <c r="AW1230" s="13" t="s">
        <v>31</v>
      </c>
      <c r="AX1230" s="13" t="s">
        <v>69</v>
      </c>
      <c r="AY1230" s="243" t="s">
        <v>142</v>
      </c>
    </row>
    <row r="1231" s="14" customFormat="1">
      <c r="A1231" s="14"/>
      <c r="B1231" s="244"/>
      <c r="C1231" s="245"/>
      <c r="D1231" s="235" t="s">
        <v>153</v>
      </c>
      <c r="E1231" s="246" t="s">
        <v>19</v>
      </c>
      <c r="F1231" s="247" t="s">
        <v>6875</v>
      </c>
      <c r="G1231" s="245"/>
      <c r="H1231" s="248">
        <v>5.5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153</v>
      </c>
      <c r="AU1231" s="254" t="s">
        <v>79</v>
      </c>
      <c r="AV1231" s="14" t="s">
        <v>79</v>
      </c>
      <c r="AW1231" s="14" t="s">
        <v>31</v>
      </c>
      <c r="AX1231" s="14" t="s">
        <v>69</v>
      </c>
      <c r="AY1231" s="254" t="s">
        <v>142</v>
      </c>
    </row>
    <row r="1232" s="15" customFormat="1">
      <c r="A1232" s="15"/>
      <c r="B1232" s="255"/>
      <c r="C1232" s="256"/>
      <c r="D1232" s="235" t="s">
        <v>153</v>
      </c>
      <c r="E1232" s="257" t="s">
        <v>19</v>
      </c>
      <c r="F1232" s="258" t="s">
        <v>158</v>
      </c>
      <c r="G1232" s="256"/>
      <c r="H1232" s="259">
        <v>5.5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153</v>
      </c>
      <c r="AU1232" s="265" t="s">
        <v>79</v>
      </c>
      <c r="AV1232" s="15" t="s">
        <v>149</v>
      </c>
      <c r="AW1232" s="15" t="s">
        <v>31</v>
      </c>
      <c r="AX1232" s="15" t="s">
        <v>77</v>
      </c>
      <c r="AY1232" s="265" t="s">
        <v>142</v>
      </c>
    </row>
    <row r="1233" s="2" customFormat="1" ht="21.75" customHeight="1">
      <c r="A1233" s="41"/>
      <c r="B1233" s="42"/>
      <c r="C1233" s="215" t="s">
        <v>3981</v>
      </c>
      <c r="D1233" s="215" t="s">
        <v>144</v>
      </c>
      <c r="E1233" s="216" t="s">
        <v>5445</v>
      </c>
      <c r="F1233" s="217" t="s">
        <v>5446</v>
      </c>
      <c r="G1233" s="218" t="s">
        <v>147</v>
      </c>
      <c r="H1233" s="219">
        <v>5.5</v>
      </c>
      <c r="I1233" s="220"/>
      <c r="J1233" s="221">
        <f>ROUND(I1233*H1233,2)</f>
        <v>0</v>
      </c>
      <c r="K1233" s="217" t="s">
        <v>389</v>
      </c>
      <c r="L1233" s="47"/>
      <c r="M1233" s="222" t="s">
        <v>19</v>
      </c>
      <c r="N1233" s="223" t="s">
        <v>40</v>
      </c>
      <c r="O1233" s="87"/>
      <c r="P1233" s="224">
        <f>O1233*H1233</f>
        <v>0</v>
      </c>
      <c r="Q1233" s="224">
        <v>0.0045500000000000002</v>
      </c>
      <c r="R1233" s="224">
        <f>Q1233*H1233</f>
        <v>0.025025000000000002</v>
      </c>
      <c r="S1233" s="224">
        <v>0</v>
      </c>
      <c r="T1233" s="225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26" t="s">
        <v>248</v>
      </c>
      <c r="AT1233" s="226" t="s">
        <v>144</v>
      </c>
      <c r="AU1233" s="226" t="s">
        <v>79</v>
      </c>
      <c r="AY1233" s="20" t="s">
        <v>142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20" t="s">
        <v>77</v>
      </c>
      <c r="BK1233" s="227">
        <f>ROUND(I1233*H1233,2)</f>
        <v>0</v>
      </c>
      <c r="BL1233" s="20" t="s">
        <v>248</v>
      </c>
      <c r="BM1233" s="226" t="s">
        <v>6876</v>
      </c>
    </row>
    <row r="1234" s="2" customFormat="1">
      <c r="A1234" s="41"/>
      <c r="B1234" s="42"/>
      <c r="C1234" s="43"/>
      <c r="D1234" s="228" t="s">
        <v>151</v>
      </c>
      <c r="E1234" s="43"/>
      <c r="F1234" s="229" t="s">
        <v>5448</v>
      </c>
      <c r="G1234" s="43"/>
      <c r="H1234" s="43"/>
      <c r="I1234" s="230"/>
      <c r="J1234" s="43"/>
      <c r="K1234" s="43"/>
      <c r="L1234" s="47"/>
      <c r="M1234" s="231"/>
      <c r="N1234" s="232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151</v>
      </c>
      <c r="AU1234" s="20" t="s">
        <v>79</v>
      </c>
    </row>
    <row r="1235" s="13" customFormat="1">
      <c r="A1235" s="13"/>
      <c r="B1235" s="233"/>
      <c r="C1235" s="234"/>
      <c r="D1235" s="235" t="s">
        <v>153</v>
      </c>
      <c r="E1235" s="236" t="s">
        <v>19</v>
      </c>
      <c r="F1235" s="237" t="s">
        <v>1844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153</v>
      </c>
      <c r="AU1235" s="243" t="s">
        <v>79</v>
      </c>
      <c r="AV1235" s="13" t="s">
        <v>77</v>
      </c>
      <c r="AW1235" s="13" t="s">
        <v>31</v>
      </c>
      <c r="AX1235" s="13" t="s">
        <v>69</v>
      </c>
      <c r="AY1235" s="243" t="s">
        <v>142</v>
      </c>
    </row>
    <row r="1236" s="14" customFormat="1">
      <c r="A1236" s="14"/>
      <c r="B1236" s="244"/>
      <c r="C1236" s="245"/>
      <c r="D1236" s="235" t="s">
        <v>153</v>
      </c>
      <c r="E1236" s="246" t="s">
        <v>19</v>
      </c>
      <c r="F1236" s="247" t="s">
        <v>6875</v>
      </c>
      <c r="G1236" s="245"/>
      <c r="H1236" s="248">
        <v>5.5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153</v>
      </c>
      <c r="AU1236" s="254" t="s">
        <v>79</v>
      </c>
      <c r="AV1236" s="14" t="s">
        <v>79</v>
      </c>
      <c r="AW1236" s="14" t="s">
        <v>31</v>
      </c>
      <c r="AX1236" s="14" t="s">
        <v>69</v>
      </c>
      <c r="AY1236" s="254" t="s">
        <v>142</v>
      </c>
    </row>
    <row r="1237" s="15" customFormat="1">
      <c r="A1237" s="15"/>
      <c r="B1237" s="255"/>
      <c r="C1237" s="256"/>
      <c r="D1237" s="235" t="s">
        <v>153</v>
      </c>
      <c r="E1237" s="257" t="s">
        <v>19</v>
      </c>
      <c r="F1237" s="258" t="s">
        <v>158</v>
      </c>
      <c r="G1237" s="256"/>
      <c r="H1237" s="259">
        <v>5.5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5" t="s">
        <v>153</v>
      </c>
      <c r="AU1237" s="265" t="s">
        <v>79</v>
      </c>
      <c r="AV1237" s="15" t="s">
        <v>149</v>
      </c>
      <c r="AW1237" s="15" t="s">
        <v>31</v>
      </c>
      <c r="AX1237" s="15" t="s">
        <v>77</v>
      </c>
      <c r="AY1237" s="265" t="s">
        <v>142</v>
      </c>
    </row>
    <row r="1238" s="2" customFormat="1" ht="24.15" customHeight="1">
      <c r="A1238" s="41"/>
      <c r="B1238" s="42"/>
      <c r="C1238" s="215" t="s">
        <v>3807</v>
      </c>
      <c r="D1238" s="215" t="s">
        <v>144</v>
      </c>
      <c r="E1238" s="216" t="s">
        <v>5466</v>
      </c>
      <c r="F1238" s="217" t="s">
        <v>5467</v>
      </c>
      <c r="G1238" s="218" t="s">
        <v>147</v>
      </c>
      <c r="H1238" s="219">
        <v>5.5</v>
      </c>
      <c r="I1238" s="220"/>
      <c r="J1238" s="221">
        <f>ROUND(I1238*H1238,2)</f>
        <v>0</v>
      </c>
      <c r="K1238" s="217" t="s">
        <v>148</v>
      </c>
      <c r="L1238" s="47"/>
      <c r="M1238" s="222" t="s">
        <v>19</v>
      </c>
      <c r="N1238" s="223" t="s">
        <v>40</v>
      </c>
      <c r="O1238" s="87"/>
      <c r="P1238" s="224">
        <f>O1238*H1238</f>
        <v>0</v>
      </c>
      <c r="Q1238" s="224">
        <v>0.0053</v>
      </c>
      <c r="R1238" s="224">
        <f>Q1238*H1238</f>
        <v>0.029149999999999999</v>
      </c>
      <c r="S1238" s="224">
        <v>0</v>
      </c>
      <c r="T1238" s="22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6" t="s">
        <v>248</v>
      </c>
      <c r="AT1238" s="226" t="s">
        <v>144</v>
      </c>
      <c r="AU1238" s="226" t="s">
        <v>79</v>
      </c>
      <c r="AY1238" s="20" t="s">
        <v>142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20" t="s">
        <v>77</v>
      </c>
      <c r="BK1238" s="227">
        <f>ROUND(I1238*H1238,2)</f>
        <v>0</v>
      </c>
      <c r="BL1238" s="20" t="s">
        <v>248</v>
      </c>
      <c r="BM1238" s="226" t="s">
        <v>6877</v>
      </c>
    </row>
    <row r="1239" s="2" customFormat="1">
      <c r="A1239" s="41"/>
      <c r="B1239" s="42"/>
      <c r="C1239" s="43"/>
      <c r="D1239" s="228" t="s">
        <v>151</v>
      </c>
      <c r="E1239" s="43"/>
      <c r="F1239" s="229" t="s">
        <v>5469</v>
      </c>
      <c r="G1239" s="43"/>
      <c r="H1239" s="43"/>
      <c r="I1239" s="230"/>
      <c r="J1239" s="43"/>
      <c r="K1239" s="43"/>
      <c r="L1239" s="47"/>
      <c r="M1239" s="231"/>
      <c r="N1239" s="232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151</v>
      </c>
      <c r="AU1239" s="20" t="s">
        <v>79</v>
      </c>
    </row>
    <row r="1240" s="2" customFormat="1" ht="16.5" customHeight="1">
      <c r="A1240" s="41"/>
      <c r="B1240" s="42"/>
      <c r="C1240" s="277" t="s">
        <v>3812</v>
      </c>
      <c r="D1240" s="277" t="s">
        <v>275</v>
      </c>
      <c r="E1240" s="278" t="s">
        <v>5471</v>
      </c>
      <c r="F1240" s="279" t="s">
        <v>5472</v>
      </c>
      <c r="G1240" s="280" t="s">
        <v>147</v>
      </c>
      <c r="H1240" s="281">
        <v>6.0499999999999998</v>
      </c>
      <c r="I1240" s="282"/>
      <c r="J1240" s="283">
        <f>ROUND(I1240*H1240,2)</f>
        <v>0</v>
      </c>
      <c r="K1240" s="279" t="s">
        <v>4783</v>
      </c>
      <c r="L1240" s="284"/>
      <c r="M1240" s="285" t="s">
        <v>19</v>
      </c>
      <c r="N1240" s="286" t="s">
        <v>40</v>
      </c>
      <c r="O1240" s="87"/>
      <c r="P1240" s="224">
        <f>O1240*H1240</f>
        <v>0</v>
      </c>
      <c r="Q1240" s="224">
        <v>0.021000000000000001</v>
      </c>
      <c r="R1240" s="224">
        <f>Q1240*H1240</f>
        <v>0.12705</v>
      </c>
      <c r="S1240" s="224">
        <v>0</v>
      </c>
      <c r="T1240" s="225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6" t="s">
        <v>349</v>
      </c>
      <c r="AT1240" s="226" t="s">
        <v>275</v>
      </c>
      <c r="AU1240" s="226" t="s">
        <v>79</v>
      </c>
      <c r="AY1240" s="20" t="s">
        <v>142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20" t="s">
        <v>77</v>
      </c>
      <c r="BK1240" s="227">
        <f>ROUND(I1240*H1240,2)</f>
        <v>0</v>
      </c>
      <c r="BL1240" s="20" t="s">
        <v>248</v>
      </c>
      <c r="BM1240" s="226" t="s">
        <v>6878</v>
      </c>
    </row>
    <row r="1241" s="14" customFormat="1">
      <c r="A1241" s="14"/>
      <c r="B1241" s="244"/>
      <c r="C1241" s="245"/>
      <c r="D1241" s="235" t="s">
        <v>153</v>
      </c>
      <c r="E1241" s="246" t="s">
        <v>19</v>
      </c>
      <c r="F1241" s="247" t="s">
        <v>6879</v>
      </c>
      <c r="G1241" s="245"/>
      <c r="H1241" s="248">
        <v>6.0499999999999998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153</v>
      </c>
      <c r="AU1241" s="254" t="s">
        <v>79</v>
      </c>
      <c r="AV1241" s="14" t="s">
        <v>79</v>
      </c>
      <c r="AW1241" s="14" t="s">
        <v>31</v>
      </c>
      <c r="AX1241" s="14" t="s">
        <v>77</v>
      </c>
      <c r="AY1241" s="254" t="s">
        <v>142</v>
      </c>
    </row>
    <row r="1242" s="2" customFormat="1" ht="24.15" customHeight="1">
      <c r="A1242" s="41"/>
      <c r="B1242" s="42"/>
      <c r="C1242" s="215" t="s">
        <v>3817</v>
      </c>
      <c r="D1242" s="215" t="s">
        <v>144</v>
      </c>
      <c r="E1242" s="216" t="s">
        <v>5476</v>
      </c>
      <c r="F1242" s="217" t="s">
        <v>5477</v>
      </c>
      <c r="G1242" s="218" t="s">
        <v>147</v>
      </c>
      <c r="H1242" s="219">
        <v>5.5</v>
      </c>
      <c r="I1242" s="220"/>
      <c r="J1242" s="221">
        <f>ROUND(I1242*H1242,2)</f>
        <v>0</v>
      </c>
      <c r="K1242" s="217" t="s">
        <v>4783</v>
      </c>
      <c r="L1242" s="47"/>
      <c r="M1242" s="222" t="s">
        <v>19</v>
      </c>
      <c r="N1242" s="223" t="s">
        <v>40</v>
      </c>
      <c r="O1242" s="87"/>
      <c r="P1242" s="224">
        <f>O1242*H1242</f>
        <v>0</v>
      </c>
      <c r="Q1242" s="224">
        <v>0</v>
      </c>
      <c r="R1242" s="224">
        <f>Q1242*H1242</f>
        <v>0</v>
      </c>
      <c r="S1242" s="224">
        <v>0</v>
      </c>
      <c r="T1242" s="225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6" t="s">
        <v>248</v>
      </c>
      <c r="AT1242" s="226" t="s">
        <v>144</v>
      </c>
      <c r="AU1242" s="226" t="s">
        <v>79</v>
      </c>
      <c r="AY1242" s="20" t="s">
        <v>142</v>
      </c>
      <c r="BE1242" s="227">
        <f>IF(N1242="základní",J1242,0)</f>
        <v>0</v>
      </c>
      <c r="BF1242" s="227">
        <f>IF(N1242="snížená",J1242,0)</f>
        <v>0</v>
      </c>
      <c r="BG1242" s="227">
        <f>IF(N1242="zákl. přenesená",J1242,0)</f>
        <v>0</v>
      </c>
      <c r="BH1242" s="227">
        <f>IF(N1242="sníž. přenesená",J1242,0)</f>
        <v>0</v>
      </c>
      <c r="BI1242" s="227">
        <f>IF(N1242="nulová",J1242,0)</f>
        <v>0</v>
      </c>
      <c r="BJ1242" s="20" t="s">
        <v>77</v>
      </c>
      <c r="BK1242" s="227">
        <f>ROUND(I1242*H1242,2)</f>
        <v>0</v>
      </c>
      <c r="BL1242" s="20" t="s">
        <v>248</v>
      </c>
      <c r="BM1242" s="226" t="s">
        <v>6880</v>
      </c>
    </row>
    <row r="1243" s="2" customFormat="1">
      <c r="A1243" s="41"/>
      <c r="B1243" s="42"/>
      <c r="C1243" s="43"/>
      <c r="D1243" s="228" t="s">
        <v>151</v>
      </c>
      <c r="E1243" s="43"/>
      <c r="F1243" s="229" t="s">
        <v>5479</v>
      </c>
      <c r="G1243" s="43"/>
      <c r="H1243" s="43"/>
      <c r="I1243" s="230"/>
      <c r="J1243" s="43"/>
      <c r="K1243" s="43"/>
      <c r="L1243" s="47"/>
      <c r="M1243" s="231"/>
      <c r="N1243" s="232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151</v>
      </c>
      <c r="AU1243" s="20" t="s">
        <v>79</v>
      </c>
    </row>
    <row r="1244" s="2" customFormat="1" ht="24.15" customHeight="1">
      <c r="A1244" s="41"/>
      <c r="B1244" s="42"/>
      <c r="C1244" s="215" t="s">
        <v>3819</v>
      </c>
      <c r="D1244" s="215" t="s">
        <v>144</v>
      </c>
      <c r="E1244" s="216" t="s">
        <v>5480</v>
      </c>
      <c r="F1244" s="217" t="s">
        <v>5481</v>
      </c>
      <c r="G1244" s="218" t="s">
        <v>147</v>
      </c>
      <c r="H1244" s="219">
        <v>5.5</v>
      </c>
      <c r="I1244" s="220"/>
      <c r="J1244" s="221">
        <f>ROUND(I1244*H1244,2)</f>
        <v>0</v>
      </c>
      <c r="K1244" s="217" t="s">
        <v>4783</v>
      </c>
      <c r="L1244" s="47"/>
      <c r="M1244" s="222" t="s">
        <v>19</v>
      </c>
      <c r="N1244" s="223" t="s">
        <v>40</v>
      </c>
      <c r="O1244" s="87"/>
      <c r="P1244" s="224">
        <f>O1244*H1244</f>
        <v>0</v>
      </c>
      <c r="Q1244" s="224">
        <v>0</v>
      </c>
      <c r="R1244" s="224">
        <f>Q1244*H1244</f>
        <v>0</v>
      </c>
      <c r="S1244" s="224">
        <v>0</v>
      </c>
      <c r="T1244" s="225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26" t="s">
        <v>248</v>
      </c>
      <c r="AT1244" s="226" t="s">
        <v>144</v>
      </c>
      <c r="AU1244" s="226" t="s">
        <v>79</v>
      </c>
      <c r="AY1244" s="20" t="s">
        <v>142</v>
      </c>
      <c r="BE1244" s="227">
        <f>IF(N1244="základní",J1244,0)</f>
        <v>0</v>
      </c>
      <c r="BF1244" s="227">
        <f>IF(N1244="snížená",J1244,0)</f>
        <v>0</v>
      </c>
      <c r="BG1244" s="227">
        <f>IF(N1244="zákl. přenesená",J1244,0)</f>
        <v>0</v>
      </c>
      <c r="BH1244" s="227">
        <f>IF(N1244="sníž. přenesená",J1244,0)</f>
        <v>0</v>
      </c>
      <c r="BI1244" s="227">
        <f>IF(N1244="nulová",J1244,0)</f>
        <v>0</v>
      </c>
      <c r="BJ1244" s="20" t="s">
        <v>77</v>
      </c>
      <c r="BK1244" s="227">
        <f>ROUND(I1244*H1244,2)</f>
        <v>0</v>
      </c>
      <c r="BL1244" s="20" t="s">
        <v>248</v>
      </c>
      <c r="BM1244" s="226" t="s">
        <v>6881</v>
      </c>
    </row>
    <row r="1245" s="2" customFormat="1">
      <c r="A1245" s="41"/>
      <c r="B1245" s="42"/>
      <c r="C1245" s="43"/>
      <c r="D1245" s="228" t="s">
        <v>151</v>
      </c>
      <c r="E1245" s="43"/>
      <c r="F1245" s="229" t="s">
        <v>5483</v>
      </c>
      <c r="G1245" s="43"/>
      <c r="H1245" s="43"/>
      <c r="I1245" s="230"/>
      <c r="J1245" s="43"/>
      <c r="K1245" s="43"/>
      <c r="L1245" s="47"/>
      <c r="M1245" s="231"/>
      <c r="N1245" s="23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151</v>
      </c>
      <c r="AU1245" s="20" t="s">
        <v>79</v>
      </c>
    </row>
    <row r="1246" s="2" customFormat="1" ht="16.5" customHeight="1">
      <c r="A1246" s="41"/>
      <c r="B1246" s="42"/>
      <c r="C1246" s="215" t="s">
        <v>3823</v>
      </c>
      <c r="D1246" s="215" t="s">
        <v>144</v>
      </c>
      <c r="E1246" s="216" t="s">
        <v>5485</v>
      </c>
      <c r="F1246" s="217" t="s">
        <v>5486</v>
      </c>
      <c r="G1246" s="218" t="s">
        <v>147</v>
      </c>
      <c r="H1246" s="219">
        <v>5.5</v>
      </c>
      <c r="I1246" s="220"/>
      <c r="J1246" s="221">
        <f>ROUND(I1246*H1246,2)</f>
        <v>0</v>
      </c>
      <c r="K1246" s="217" t="s">
        <v>148</v>
      </c>
      <c r="L1246" s="47"/>
      <c r="M1246" s="222" t="s">
        <v>19</v>
      </c>
      <c r="N1246" s="223" t="s">
        <v>40</v>
      </c>
      <c r="O1246" s="87"/>
      <c r="P1246" s="224">
        <f>O1246*H1246</f>
        <v>0</v>
      </c>
      <c r="Q1246" s="224">
        <v>0</v>
      </c>
      <c r="R1246" s="224">
        <f>Q1246*H1246</f>
        <v>0</v>
      </c>
      <c r="S1246" s="224">
        <v>0</v>
      </c>
      <c r="T1246" s="225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6" t="s">
        <v>248</v>
      </c>
      <c r="AT1246" s="226" t="s">
        <v>144</v>
      </c>
      <c r="AU1246" s="226" t="s">
        <v>79</v>
      </c>
      <c r="AY1246" s="20" t="s">
        <v>142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20" t="s">
        <v>77</v>
      </c>
      <c r="BK1246" s="227">
        <f>ROUND(I1246*H1246,2)</f>
        <v>0</v>
      </c>
      <c r="BL1246" s="20" t="s">
        <v>248</v>
      </c>
      <c r="BM1246" s="226" t="s">
        <v>6882</v>
      </c>
    </row>
    <row r="1247" s="2" customFormat="1">
      <c r="A1247" s="41"/>
      <c r="B1247" s="42"/>
      <c r="C1247" s="43"/>
      <c r="D1247" s="228" t="s">
        <v>151</v>
      </c>
      <c r="E1247" s="43"/>
      <c r="F1247" s="229" t="s">
        <v>5488</v>
      </c>
      <c r="G1247" s="43"/>
      <c r="H1247" s="43"/>
      <c r="I1247" s="230"/>
      <c r="J1247" s="43"/>
      <c r="K1247" s="43"/>
      <c r="L1247" s="47"/>
      <c r="M1247" s="231"/>
      <c r="N1247" s="232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151</v>
      </c>
      <c r="AU1247" s="20" t="s">
        <v>79</v>
      </c>
    </row>
    <row r="1248" s="14" customFormat="1">
      <c r="A1248" s="14"/>
      <c r="B1248" s="244"/>
      <c r="C1248" s="245"/>
      <c r="D1248" s="235" t="s">
        <v>153</v>
      </c>
      <c r="E1248" s="246" t="s">
        <v>19</v>
      </c>
      <c r="F1248" s="247" t="s">
        <v>6875</v>
      </c>
      <c r="G1248" s="245"/>
      <c r="H1248" s="248">
        <v>5.5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153</v>
      </c>
      <c r="AU1248" s="254" t="s">
        <v>79</v>
      </c>
      <c r="AV1248" s="14" t="s">
        <v>79</v>
      </c>
      <c r="AW1248" s="14" t="s">
        <v>31</v>
      </c>
      <c r="AX1248" s="14" t="s">
        <v>77</v>
      </c>
      <c r="AY1248" s="254" t="s">
        <v>142</v>
      </c>
    </row>
    <row r="1249" s="2" customFormat="1" ht="16.5" customHeight="1">
      <c r="A1249" s="41"/>
      <c r="B1249" s="42"/>
      <c r="C1249" s="277" t="s">
        <v>3828</v>
      </c>
      <c r="D1249" s="277" t="s">
        <v>275</v>
      </c>
      <c r="E1249" s="278" t="s">
        <v>5493</v>
      </c>
      <c r="F1249" s="279" t="s">
        <v>5494</v>
      </c>
      <c r="G1249" s="280" t="s">
        <v>3810</v>
      </c>
      <c r="H1249" s="281">
        <v>19.25</v>
      </c>
      <c r="I1249" s="282"/>
      <c r="J1249" s="283">
        <f>ROUND(I1249*H1249,2)</f>
        <v>0</v>
      </c>
      <c r="K1249" s="279" t="s">
        <v>148</v>
      </c>
      <c r="L1249" s="284"/>
      <c r="M1249" s="285" t="s">
        <v>19</v>
      </c>
      <c r="N1249" s="286" t="s">
        <v>40</v>
      </c>
      <c r="O1249" s="87"/>
      <c r="P1249" s="224">
        <f>O1249*H1249</f>
        <v>0</v>
      </c>
      <c r="Q1249" s="224">
        <v>0.001</v>
      </c>
      <c r="R1249" s="224">
        <f>Q1249*H1249</f>
        <v>0.01925</v>
      </c>
      <c r="S1249" s="224">
        <v>0</v>
      </c>
      <c r="T1249" s="225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26" t="s">
        <v>349</v>
      </c>
      <c r="AT1249" s="226" t="s">
        <v>275</v>
      </c>
      <c r="AU1249" s="226" t="s">
        <v>79</v>
      </c>
      <c r="AY1249" s="20" t="s">
        <v>142</v>
      </c>
      <c r="BE1249" s="227">
        <f>IF(N1249="základní",J1249,0)</f>
        <v>0</v>
      </c>
      <c r="BF1249" s="227">
        <f>IF(N1249="snížená",J1249,0)</f>
        <v>0</v>
      </c>
      <c r="BG1249" s="227">
        <f>IF(N1249="zákl. přenesená",J1249,0)</f>
        <v>0</v>
      </c>
      <c r="BH1249" s="227">
        <f>IF(N1249="sníž. přenesená",J1249,0)</f>
        <v>0</v>
      </c>
      <c r="BI1249" s="227">
        <f>IF(N1249="nulová",J1249,0)</f>
        <v>0</v>
      </c>
      <c r="BJ1249" s="20" t="s">
        <v>77</v>
      </c>
      <c r="BK1249" s="227">
        <f>ROUND(I1249*H1249,2)</f>
        <v>0</v>
      </c>
      <c r="BL1249" s="20" t="s">
        <v>248</v>
      </c>
      <c r="BM1249" s="226" t="s">
        <v>6883</v>
      </c>
    </row>
    <row r="1250" s="14" customFormat="1">
      <c r="A1250" s="14"/>
      <c r="B1250" s="244"/>
      <c r="C1250" s="245"/>
      <c r="D1250" s="235" t="s">
        <v>153</v>
      </c>
      <c r="E1250" s="246" t="s">
        <v>19</v>
      </c>
      <c r="F1250" s="247" t="s">
        <v>6884</v>
      </c>
      <c r="G1250" s="245"/>
      <c r="H1250" s="248">
        <v>19.25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153</v>
      </c>
      <c r="AU1250" s="254" t="s">
        <v>79</v>
      </c>
      <c r="AV1250" s="14" t="s">
        <v>79</v>
      </c>
      <c r="AW1250" s="14" t="s">
        <v>31</v>
      </c>
      <c r="AX1250" s="14" t="s">
        <v>77</v>
      </c>
      <c r="AY1250" s="254" t="s">
        <v>142</v>
      </c>
    </row>
    <row r="1251" s="2" customFormat="1" ht="16.5" customHeight="1">
      <c r="A1251" s="41"/>
      <c r="B1251" s="42"/>
      <c r="C1251" s="215" t="s">
        <v>3832</v>
      </c>
      <c r="D1251" s="215" t="s">
        <v>144</v>
      </c>
      <c r="E1251" s="216" t="s">
        <v>5498</v>
      </c>
      <c r="F1251" s="217" t="s">
        <v>5499</v>
      </c>
      <c r="G1251" s="218" t="s">
        <v>176</v>
      </c>
      <c r="H1251" s="219">
        <v>11.76</v>
      </c>
      <c r="I1251" s="220"/>
      <c r="J1251" s="221">
        <f>ROUND(I1251*H1251,2)</f>
        <v>0</v>
      </c>
      <c r="K1251" s="217" t="s">
        <v>148</v>
      </c>
      <c r="L1251" s="47"/>
      <c r="M1251" s="222" t="s">
        <v>19</v>
      </c>
      <c r="N1251" s="223" t="s">
        <v>40</v>
      </c>
      <c r="O1251" s="87"/>
      <c r="P1251" s="224">
        <f>O1251*H1251</f>
        <v>0</v>
      </c>
      <c r="Q1251" s="224">
        <v>0.00017000000000000001</v>
      </c>
      <c r="R1251" s="224">
        <f>Q1251*H1251</f>
        <v>0.0019992</v>
      </c>
      <c r="S1251" s="224">
        <v>0</v>
      </c>
      <c r="T1251" s="225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26" t="s">
        <v>248</v>
      </c>
      <c r="AT1251" s="226" t="s">
        <v>144</v>
      </c>
      <c r="AU1251" s="226" t="s">
        <v>79</v>
      </c>
      <c r="AY1251" s="20" t="s">
        <v>142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20" t="s">
        <v>77</v>
      </c>
      <c r="BK1251" s="227">
        <f>ROUND(I1251*H1251,2)</f>
        <v>0</v>
      </c>
      <c r="BL1251" s="20" t="s">
        <v>248</v>
      </c>
      <c r="BM1251" s="226" t="s">
        <v>6885</v>
      </c>
    </row>
    <row r="1252" s="2" customFormat="1">
      <c r="A1252" s="41"/>
      <c r="B1252" s="42"/>
      <c r="C1252" s="43"/>
      <c r="D1252" s="228" t="s">
        <v>151</v>
      </c>
      <c r="E1252" s="43"/>
      <c r="F1252" s="229" t="s">
        <v>5501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151</v>
      </c>
      <c r="AU1252" s="20" t="s">
        <v>79</v>
      </c>
    </row>
    <row r="1253" s="14" customFormat="1">
      <c r="A1253" s="14"/>
      <c r="B1253" s="244"/>
      <c r="C1253" s="245"/>
      <c r="D1253" s="235" t="s">
        <v>153</v>
      </c>
      <c r="E1253" s="246" t="s">
        <v>19</v>
      </c>
      <c r="F1253" s="247" t="s">
        <v>6886</v>
      </c>
      <c r="G1253" s="245"/>
      <c r="H1253" s="248">
        <v>7.9000000000000004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153</v>
      </c>
      <c r="AU1253" s="254" t="s">
        <v>79</v>
      </c>
      <c r="AV1253" s="14" t="s">
        <v>79</v>
      </c>
      <c r="AW1253" s="14" t="s">
        <v>31</v>
      </c>
      <c r="AX1253" s="14" t="s">
        <v>69</v>
      </c>
      <c r="AY1253" s="254" t="s">
        <v>142</v>
      </c>
    </row>
    <row r="1254" s="14" customFormat="1">
      <c r="A1254" s="14"/>
      <c r="B1254" s="244"/>
      <c r="C1254" s="245"/>
      <c r="D1254" s="235" t="s">
        <v>153</v>
      </c>
      <c r="E1254" s="246" t="s">
        <v>19</v>
      </c>
      <c r="F1254" s="247" t="s">
        <v>6887</v>
      </c>
      <c r="G1254" s="245"/>
      <c r="H1254" s="248">
        <v>3.8599999999999999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153</v>
      </c>
      <c r="AU1254" s="254" t="s">
        <v>79</v>
      </c>
      <c r="AV1254" s="14" t="s">
        <v>79</v>
      </c>
      <c r="AW1254" s="14" t="s">
        <v>31</v>
      </c>
      <c r="AX1254" s="14" t="s">
        <v>69</v>
      </c>
      <c r="AY1254" s="254" t="s">
        <v>142</v>
      </c>
    </row>
    <row r="1255" s="15" customFormat="1">
      <c r="A1255" s="15"/>
      <c r="B1255" s="255"/>
      <c r="C1255" s="256"/>
      <c r="D1255" s="235" t="s">
        <v>153</v>
      </c>
      <c r="E1255" s="257" t="s">
        <v>19</v>
      </c>
      <c r="F1255" s="258" t="s">
        <v>158</v>
      </c>
      <c r="G1255" s="256"/>
      <c r="H1255" s="259">
        <v>11.76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153</v>
      </c>
      <c r="AU1255" s="265" t="s">
        <v>79</v>
      </c>
      <c r="AV1255" s="15" t="s">
        <v>149</v>
      </c>
      <c r="AW1255" s="15" t="s">
        <v>31</v>
      </c>
      <c r="AX1255" s="15" t="s">
        <v>77</v>
      </c>
      <c r="AY1255" s="265" t="s">
        <v>142</v>
      </c>
    </row>
    <row r="1256" s="2" customFormat="1" ht="16.5" customHeight="1">
      <c r="A1256" s="41"/>
      <c r="B1256" s="42"/>
      <c r="C1256" s="277" t="s">
        <v>3837</v>
      </c>
      <c r="D1256" s="277" t="s">
        <v>275</v>
      </c>
      <c r="E1256" s="278" t="s">
        <v>5507</v>
      </c>
      <c r="F1256" s="279" t="s">
        <v>5508</v>
      </c>
      <c r="G1256" s="280" t="s">
        <v>176</v>
      </c>
      <c r="H1256" s="281">
        <v>12.348000000000001</v>
      </c>
      <c r="I1256" s="282"/>
      <c r="J1256" s="283">
        <f>ROUND(I1256*H1256,2)</f>
        <v>0</v>
      </c>
      <c r="K1256" s="279" t="s">
        <v>148</v>
      </c>
      <c r="L1256" s="284"/>
      <c r="M1256" s="285" t="s">
        <v>19</v>
      </c>
      <c r="N1256" s="286" t="s">
        <v>40</v>
      </c>
      <c r="O1256" s="87"/>
      <c r="P1256" s="224">
        <f>O1256*H1256</f>
        <v>0</v>
      </c>
      <c r="Q1256" s="224">
        <v>5.0000000000000002E-05</v>
      </c>
      <c r="R1256" s="224">
        <f>Q1256*H1256</f>
        <v>0.00061740000000000005</v>
      </c>
      <c r="S1256" s="224">
        <v>0</v>
      </c>
      <c r="T1256" s="225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349</v>
      </c>
      <c r="AT1256" s="226" t="s">
        <v>275</v>
      </c>
      <c r="AU1256" s="226" t="s">
        <v>79</v>
      </c>
      <c r="AY1256" s="20" t="s">
        <v>142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77</v>
      </c>
      <c r="BK1256" s="227">
        <f>ROUND(I1256*H1256,2)</f>
        <v>0</v>
      </c>
      <c r="BL1256" s="20" t="s">
        <v>248</v>
      </c>
      <c r="BM1256" s="226" t="s">
        <v>6888</v>
      </c>
    </row>
    <row r="1257" s="14" customFormat="1">
      <c r="A1257" s="14"/>
      <c r="B1257" s="244"/>
      <c r="C1257" s="245"/>
      <c r="D1257" s="235" t="s">
        <v>153</v>
      </c>
      <c r="E1257" s="246" t="s">
        <v>19</v>
      </c>
      <c r="F1257" s="247" t="s">
        <v>6889</v>
      </c>
      <c r="G1257" s="245"/>
      <c r="H1257" s="248">
        <v>12.348000000000001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153</v>
      </c>
      <c r="AU1257" s="254" t="s">
        <v>79</v>
      </c>
      <c r="AV1257" s="14" t="s">
        <v>79</v>
      </c>
      <c r="AW1257" s="14" t="s">
        <v>31</v>
      </c>
      <c r="AX1257" s="14" t="s">
        <v>77</v>
      </c>
      <c r="AY1257" s="254" t="s">
        <v>142</v>
      </c>
    </row>
    <row r="1258" s="2" customFormat="1" ht="24.15" customHeight="1">
      <c r="A1258" s="41"/>
      <c r="B1258" s="42"/>
      <c r="C1258" s="215" t="s">
        <v>3841</v>
      </c>
      <c r="D1258" s="215" t="s">
        <v>144</v>
      </c>
      <c r="E1258" s="216" t="s">
        <v>5517</v>
      </c>
      <c r="F1258" s="217" t="s">
        <v>5518</v>
      </c>
      <c r="G1258" s="218" t="s">
        <v>3326</v>
      </c>
      <c r="H1258" s="294"/>
      <c r="I1258" s="220"/>
      <c r="J1258" s="221">
        <f>ROUND(I1258*H1258,2)</f>
        <v>0</v>
      </c>
      <c r="K1258" s="217" t="s">
        <v>148</v>
      </c>
      <c r="L1258" s="47"/>
      <c r="M1258" s="222" t="s">
        <v>19</v>
      </c>
      <c r="N1258" s="223" t="s">
        <v>40</v>
      </c>
      <c r="O1258" s="87"/>
      <c r="P1258" s="224">
        <f>O1258*H1258</f>
        <v>0</v>
      </c>
      <c r="Q1258" s="224">
        <v>0</v>
      </c>
      <c r="R1258" s="224">
        <f>Q1258*H1258</f>
        <v>0</v>
      </c>
      <c r="S1258" s="224">
        <v>0</v>
      </c>
      <c r="T1258" s="225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6" t="s">
        <v>248</v>
      </c>
      <c r="AT1258" s="226" t="s">
        <v>144</v>
      </c>
      <c r="AU1258" s="226" t="s">
        <v>79</v>
      </c>
      <c r="AY1258" s="20" t="s">
        <v>142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20" t="s">
        <v>77</v>
      </c>
      <c r="BK1258" s="227">
        <f>ROUND(I1258*H1258,2)</f>
        <v>0</v>
      </c>
      <c r="BL1258" s="20" t="s">
        <v>248</v>
      </c>
      <c r="BM1258" s="226" t="s">
        <v>6890</v>
      </c>
    </row>
    <row r="1259" s="2" customFormat="1">
      <c r="A1259" s="41"/>
      <c r="B1259" s="42"/>
      <c r="C1259" s="43"/>
      <c r="D1259" s="228" t="s">
        <v>151</v>
      </c>
      <c r="E1259" s="43"/>
      <c r="F1259" s="229" t="s">
        <v>5520</v>
      </c>
      <c r="G1259" s="43"/>
      <c r="H1259" s="43"/>
      <c r="I1259" s="230"/>
      <c r="J1259" s="43"/>
      <c r="K1259" s="43"/>
      <c r="L1259" s="47"/>
      <c r="M1259" s="231"/>
      <c r="N1259" s="232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79</v>
      </c>
    </row>
    <row r="1260" s="12" customFormat="1" ht="22.8" customHeight="1">
      <c r="A1260" s="12"/>
      <c r="B1260" s="199"/>
      <c r="C1260" s="200"/>
      <c r="D1260" s="201" t="s">
        <v>68</v>
      </c>
      <c r="E1260" s="213" t="s">
        <v>1164</v>
      </c>
      <c r="F1260" s="213" t="s">
        <v>1165</v>
      </c>
      <c r="G1260" s="200"/>
      <c r="H1260" s="200"/>
      <c r="I1260" s="203"/>
      <c r="J1260" s="214">
        <f>BK1260</f>
        <v>0</v>
      </c>
      <c r="K1260" s="200"/>
      <c r="L1260" s="205"/>
      <c r="M1260" s="206"/>
      <c r="N1260" s="207"/>
      <c r="O1260" s="207"/>
      <c r="P1260" s="208">
        <f>SUM(P1261:P1296)</f>
        <v>0</v>
      </c>
      <c r="Q1260" s="207"/>
      <c r="R1260" s="208">
        <f>SUM(R1261:R1296)</f>
        <v>1.4220404799999999</v>
      </c>
      <c r="S1260" s="207"/>
      <c r="T1260" s="209">
        <f>SUM(T1261:T1296)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10" t="s">
        <v>79</v>
      </c>
      <c r="AT1260" s="211" t="s">
        <v>68</v>
      </c>
      <c r="AU1260" s="211" t="s">
        <v>77</v>
      </c>
      <c r="AY1260" s="210" t="s">
        <v>142</v>
      </c>
      <c r="BK1260" s="212">
        <f>SUM(BK1261:BK1296)</f>
        <v>0</v>
      </c>
    </row>
    <row r="1261" s="2" customFormat="1" ht="16.5" customHeight="1">
      <c r="A1261" s="41"/>
      <c r="B1261" s="42"/>
      <c r="C1261" s="215" t="s">
        <v>3845</v>
      </c>
      <c r="D1261" s="215" t="s">
        <v>144</v>
      </c>
      <c r="E1261" s="216" t="s">
        <v>5537</v>
      </c>
      <c r="F1261" s="217" t="s">
        <v>5538</v>
      </c>
      <c r="G1261" s="218" t="s">
        <v>147</v>
      </c>
      <c r="H1261" s="219">
        <v>129.19999999999999</v>
      </c>
      <c r="I1261" s="220"/>
      <c r="J1261" s="221">
        <f>ROUND(I1261*H1261,2)</f>
        <v>0</v>
      </c>
      <c r="K1261" s="217" t="s">
        <v>148</v>
      </c>
      <c r="L1261" s="47"/>
      <c r="M1261" s="222" t="s">
        <v>19</v>
      </c>
      <c r="N1261" s="223" t="s">
        <v>40</v>
      </c>
      <c r="O1261" s="87"/>
      <c r="P1261" s="224">
        <f>O1261*H1261</f>
        <v>0</v>
      </c>
      <c r="Q1261" s="224">
        <v>3.0000000000000001E-05</v>
      </c>
      <c r="R1261" s="224">
        <f>Q1261*H1261</f>
        <v>0.0038759999999999997</v>
      </c>
      <c r="S1261" s="224">
        <v>0</v>
      </c>
      <c r="T1261" s="225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6" t="s">
        <v>248</v>
      </c>
      <c r="AT1261" s="226" t="s">
        <v>144</v>
      </c>
      <c r="AU1261" s="226" t="s">
        <v>79</v>
      </c>
      <c r="AY1261" s="20" t="s">
        <v>142</v>
      </c>
      <c r="BE1261" s="227">
        <f>IF(N1261="základní",J1261,0)</f>
        <v>0</v>
      </c>
      <c r="BF1261" s="227">
        <f>IF(N1261="snížená",J1261,0)</f>
        <v>0</v>
      </c>
      <c r="BG1261" s="227">
        <f>IF(N1261="zákl. přenesená",J1261,0)</f>
        <v>0</v>
      </c>
      <c r="BH1261" s="227">
        <f>IF(N1261="sníž. přenesená",J1261,0)</f>
        <v>0</v>
      </c>
      <c r="BI1261" s="227">
        <f>IF(N1261="nulová",J1261,0)</f>
        <v>0</v>
      </c>
      <c r="BJ1261" s="20" t="s">
        <v>77</v>
      </c>
      <c r="BK1261" s="227">
        <f>ROUND(I1261*H1261,2)</f>
        <v>0</v>
      </c>
      <c r="BL1261" s="20" t="s">
        <v>248</v>
      </c>
      <c r="BM1261" s="226" t="s">
        <v>6891</v>
      </c>
    </row>
    <row r="1262" s="2" customFormat="1">
      <c r="A1262" s="41"/>
      <c r="B1262" s="42"/>
      <c r="C1262" s="43"/>
      <c r="D1262" s="228" t="s">
        <v>151</v>
      </c>
      <c r="E1262" s="43"/>
      <c r="F1262" s="229" t="s">
        <v>5540</v>
      </c>
      <c r="G1262" s="43"/>
      <c r="H1262" s="43"/>
      <c r="I1262" s="230"/>
      <c r="J1262" s="43"/>
      <c r="K1262" s="43"/>
      <c r="L1262" s="47"/>
      <c r="M1262" s="231"/>
      <c r="N1262" s="232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151</v>
      </c>
      <c r="AU1262" s="20" t="s">
        <v>79</v>
      </c>
    </row>
    <row r="1263" s="13" customFormat="1">
      <c r="A1263" s="13"/>
      <c r="B1263" s="233"/>
      <c r="C1263" s="234"/>
      <c r="D1263" s="235" t="s">
        <v>153</v>
      </c>
      <c r="E1263" s="236" t="s">
        <v>19</v>
      </c>
      <c r="F1263" s="237" t="s">
        <v>1841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153</v>
      </c>
      <c r="AU1263" s="243" t="s">
        <v>79</v>
      </c>
      <c r="AV1263" s="13" t="s">
        <v>77</v>
      </c>
      <c r="AW1263" s="13" t="s">
        <v>31</v>
      </c>
      <c r="AX1263" s="13" t="s">
        <v>69</v>
      </c>
      <c r="AY1263" s="243" t="s">
        <v>142</v>
      </c>
    </row>
    <row r="1264" s="13" customFormat="1">
      <c r="A1264" s="13"/>
      <c r="B1264" s="233"/>
      <c r="C1264" s="234"/>
      <c r="D1264" s="235" t="s">
        <v>153</v>
      </c>
      <c r="E1264" s="236" t="s">
        <v>19</v>
      </c>
      <c r="F1264" s="237" t="s">
        <v>6892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153</v>
      </c>
      <c r="AU1264" s="243" t="s">
        <v>79</v>
      </c>
      <c r="AV1264" s="13" t="s">
        <v>77</v>
      </c>
      <c r="AW1264" s="13" t="s">
        <v>31</v>
      </c>
      <c r="AX1264" s="13" t="s">
        <v>69</v>
      </c>
      <c r="AY1264" s="243" t="s">
        <v>142</v>
      </c>
    </row>
    <row r="1265" s="14" customFormat="1">
      <c r="A1265" s="14"/>
      <c r="B1265" s="244"/>
      <c r="C1265" s="245"/>
      <c r="D1265" s="235" t="s">
        <v>153</v>
      </c>
      <c r="E1265" s="246" t="s">
        <v>19</v>
      </c>
      <c r="F1265" s="247" t="s">
        <v>6893</v>
      </c>
      <c r="G1265" s="245"/>
      <c r="H1265" s="248">
        <v>129.19999999999999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153</v>
      </c>
      <c r="AU1265" s="254" t="s">
        <v>79</v>
      </c>
      <c r="AV1265" s="14" t="s">
        <v>79</v>
      </c>
      <c r="AW1265" s="14" t="s">
        <v>31</v>
      </c>
      <c r="AX1265" s="14" t="s">
        <v>69</v>
      </c>
      <c r="AY1265" s="254" t="s">
        <v>142</v>
      </c>
    </row>
    <row r="1266" s="15" customFormat="1">
      <c r="A1266" s="15"/>
      <c r="B1266" s="255"/>
      <c r="C1266" s="256"/>
      <c r="D1266" s="235" t="s">
        <v>153</v>
      </c>
      <c r="E1266" s="257" t="s">
        <v>19</v>
      </c>
      <c r="F1266" s="258" t="s">
        <v>158</v>
      </c>
      <c r="G1266" s="256"/>
      <c r="H1266" s="259">
        <v>129.19999999999999</v>
      </c>
      <c r="I1266" s="260"/>
      <c r="J1266" s="256"/>
      <c r="K1266" s="256"/>
      <c r="L1266" s="261"/>
      <c r="M1266" s="262"/>
      <c r="N1266" s="263"/>
      <c r="O1266" s="263"/>
      <c r="P1266" s="263"/>
      <c r="Q1266" s="263"/>
      <c r="R1266" s="263"/>
      <c r="S1266" s="263"/>
      <c r="T1266" s="264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5" t="s">
        <v>153</v>
      </c>
      <c r="AU1266" s="265" t="s">
        <v>79</v>
      </c>
      <c r="AV1266" s="15" t="s">
        <v>149</v>
      </c>
      <c r="AW1266" s="15" t="s">
        <v>31</v>
      </c>
      <c r="AX1266" s="15" t="s">
        <v>77</v>
      </c>
      <c r="AY1266" s="265" t="s">
        <v>142</v>
      </c>
    </row>
    <row r="1267" s="2" customFormat="1" ht="24.15" customHeight="1">
      <c r="A1267" s="41"/>
      <c r="B1267" s="42"/>
      <c r="C1267" s="215" t="s">
        <v>3986</v>
      </c>
      <c r="D1267" s="215" t="s">
        <v>144</v>
      </c>
      <c r="E1267" s="216" t="s">
        <v>5555</v>
      </c>
      <c r="F1267" s="217" t="s">
        <v>5556</v>
      </c>
      <c r="G1267" s="218" t="s">
        <v>147</v>
      </c>
      <c r="H1267" s="219">
        <v>129.19999999999999</v>
      </c>
      <c r="I1267" s="220"/>
      <c r="J1267" s="221">
        <f>ROUND(I1267*H1267,2)</f>
        <v>0</v>
      </c>
      <c r="K1267" s="217" t="s">
        <v>389</v>
      </c>
      <c r="L1267" s="47"/>
      <c r="M1267" s="222" t="s">
        <v>19</v>
      </c>
      <c r="N1267" s="223" t="s">
        <v>40</v>
      </c>
      <c r="O1267" s="87"/>
      <c r="P1267" s="224">
        <f>O1267*H1267</f>
        <v>0</v>
      </c>
      <c r="Q1267" s="224">
        <v>0.0045500000000000002</v>
      </c>
      <c r="R1267" s="224">
        <f>Q1267*H1267</f>
        <v>0.58785999999999994</v>
      </c>
      <c r="S1267" s="224">
        <v>0</v>
      </c>
      <c r="T1267" s="225">
        <f>S1267*H1267</f>
        <v>0</v>
      </c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R1267" s="226" t="s">
        <v>248</v>
      </c>
      <c r="AT1267" s="226" t="s">
        <v>144</v>
      </c>
      <c r="AU1267" s="226" t="s">
        <v>79</v>
      </c>
      <c r="AY1267" s="20" t="s">
        <v>142</v>
      </c>
      <c r="BE1267" s="227">
        <f>IF(N1267="základní",J1267,0)</f>
        <v>0</v>
      </c>
      <c r="BF1267" s="227">
        <f>IF(N1267="snížená",J1267,0)</f>
        <v>0</v>
      </c>
      <c r="BG1267" s="227">
        <f>IF(N1267="zákl. přenesená",J1267,0)</f>
        <v>0</v>
      </c>
      <c r="BH1267" s="227">
        <f>IF(N1267="sníž. přenesená",J1267,0)</f>
        <v>0</v>
      </c>
      <c r="BI1267" s="227">
        <f>IF(N1267="nulová",J1267,0)</f>
        <v>0</v>
      </c>
      <c r="BJ1267" s="20" t="s">
        <v>77</v>
      </c>
      <c r="BK1267" s="227">
        <f>ROUND(I1267*H1267,2)</f>
        <v>0</v>
      </c>
      <c r="BL1267" s="20" t="s">
        <v>248</v>
      </c>
      <c r="BM1267" s="226" t="s">
        <v>6894</v>
      </c>
    </row>
    <row r="1268" s="2" customFormat="1">
      <c r="A1268" s="41"/>
      <c r="B1268" s="42"/>
      <c r="C1268" s="43"/>
      <c r="D1268" s="228" t="s">
        <v>151</v>
      </c>
      <c r="E1268" s="43"/>
      <c r="F1268" s="229" t="s">
        <v>5558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151</v>
      </c>
      <c r="AU1268" s="20" t="s">
        <v>79</v>
      </c>
    </row>
    <row r="1269" s="13" customFormat="1">
      <c r="A1269" s="13"/>
      <c r="B1269" s="233"/>
      <c r="C1269" s="234"/>
      <c r="D1269" s="235" t="s">
        <v>153</v>
      </c>
      <c r="E1269" s="236" t="s">
        <v>19</v>
      </c>
      <c r="F1269" s="237" t="s">
        <v>1841</v>
      </c>
      <c r="G1269" s="234"/>
      <c r="H1269" s="236" t="s">
        <v>19</v>
      </c>
      <c r="I1269" s="238"/>
      <c r="J1269" s="234"/>
      <c r="K1269" s="234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153</v>
      </c>
      <c r="AU1269" s="243" t="s">
        <v>79</v>
      </c>
      <c r="AV1269" s="13" t="s">
        <v>77</v>
      </c>
      <c r="AW1269" s="13" t="s">
        <v>31</v>
      </c>
      <c r="AX1269" s="13" t="s">
        <v>69</v>
      </c>
      <c r="AY1269" s="243" t="s">
        <v>142</v>
      </c>
    </row>
    <row r="1270" s="13" customFormat="1">
      <c r="A1270" s="13"/>
      <c r="B1270" s="233"/>
      <c r="C1270" s="234"/>
      <c r="D1270" s="235" t="s">
        <v>153</v>
      </c>
      <c r="E1270" s="236" t="s">
        <v>19</v>
      </c>
      <c r="F1270" s="237" t="s">
        <v>6892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153</v>
      </c>
      <c r="AU1270" s="243" t="s">
        <v>79</v>
      </c>
      <c r="AV1270" s="13" t="s">
        <v>77</v>
      </c>
      <c r="AW1270" s="13" t="s">
        <v>31</v>
      </c>
      <c r="AX1270" s="13" t="s">
        <v>69</v>
      </c>
      <c r="AY1270" s="243" t="s">
        <v>142</v>
      </c>
    </row>
    <row r="1271" s="14" customFormat="1">
      <c r="A1271" s="14"/>
      <c r="B1271" s="244"/>
      <c r="C1271" s="245"/>
      <c r="D1271" s="235" t="s">
        <v>153</v>
      </c>
      <c r="E1271" s="246" t="s">
        <v>19</v>
      </c>
      <c r="F1271" s="247" t="s">
        <v>6893</v>
      </c>
      <c r="G1271" s="245"/>
      <c r="H1271" s="248">
        <v>129.19999999999999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153</v>
      </c>
      <c r="AU1271" s="254" t="s">
        <v>79</v>
      </c>
      <c r="AV1271" s="14" t="s">
        <v>79</v>
      </c>
      <c r="AW1271" s="14" t="s">
        <v>31</v>
      </c>
      <c r="AX1271" s="14" t="s">
        <v>69</v>
      </c>
      <c r="AY1271" s="254" t="s">
        <v>142</v>
      </c>
    </row>
    <row r="1272" s="15" customFormat="1">
      <c r="A1272" s="15"/>
      <c r="B1272" s="255"/>
      <c r="C1272" s="256"/>
      <c r="D1272" s="235" t="s">
        <v>153</v>
      </c>
      <c r="E1272" s="257" t="s">
        <v>19</v>
      </c>
      <c r="F1272" s="258" t="s">
        <v>158</v>
      </c>
      <c r="G1272" s="256"/>
      <c r="H1272" s="259">
        <v>129.19999999999999</v>
      </c>
      <c r="I1272" s="260"/>
      <c r="J1272" s="256"/>
      <c r="K1272" s="256"/>
      <c r="L1272" s="261"/>
      <c r="M1272" s="262"/>
      <c r="N1272" s="263"/>
      <c r="O1272" s="263"/>
      <c r="P1272" s="263"/>
      <c r="Q1272" s="263"/>
      <c r="R1272" s="263"/>
      <c r="S1272" s="263"/>
      <c r="T1272" s="264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5" t="s">
        <v>153</v>
      </c>
      <c r="AU1272" s="265" t="s">
        <v>79</v>
      </c>
      <c r="AV1272" s="15" t="s">
        <v>149</v>
      </c>
      <c r="AW1272" s="15" t="s">
        <v>31</v>
      </c>
      <c r="AX1272" s="15" t="s">
        <v>77</v>
      </c>
      <c r="AY1272" s="265" t="s">
        <v>142</v>
      </c>
    </row>
    <row r="1273" s="2" customFormat="1" ht="16.5" customHeight="1">
      <c r="A1273" s="41"/>
      <c r="B1273" s="42"/>
      <c r="C1273" s="215" t="s">
        <v>3849</v>
      </c>
      <c r="D1273" s="215" t="s">
        <v>144</v>
      </c>
      <c r="E1273" s="216" t="s">
        <v>5560</v>
      </c>
      <c r="F1273" s="217" t="s">
        <v>5561</v>
      </c>
      <c r="G1273" s="218" t="s">
        <v>147</v>
      </c>
      <c r="H1273" s="219">
        <v>129.19999999999999</v>
      </c>
      <c r="I1273" s="220"/>
      <c r="J1273" s="221">
        <f>ROUND(I1273*H1273,2)</f>
        <v>0</v>
      </c>
      <c r="K1273" s="217" t="s">
        <v>148</v>
      </c>
      <c r="L1273" s="47"/>
      <c r="M1273" s="222" t="s">
        <v>19</v>
      </c>
      <c r="N1273" s="223" t="s">
        <v>40</v>
      </c>
      <c r="O1273" s="87"/>
      <c r="P1273" s="224">
        <f>O1273*H1273</f>
        <v>0</v>
      </c>
      <c r="Q1273" s="224">
        <v>0.00029999999999999997</v>
      </c>
      <c r="R1273" s="224">
        <f>Q1273*H1273</f>
        <v>0.038759999999999996</v>
      </c>
      <c r="S1273" s="224">
        <v>0</v>
      </c>
      <c r="T1273" s="225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6" t="s">
        <v>248</v>
      </c>
      <c r="AT1273" s="226" t="s">
        <v>144</v>
      </c>
      <c r="AU1273" s="226" t="s">
        <v>79</v>
      </c>
      <c r="AY1273" s="20" t="s">
        <v>142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20" t="s">
        <v>77</v>
      </c>
      <c r="BK1273" s="227">
        <f>ROUND(I1273*H1273,2)</f>
        <v>0</v>
      </c>
      <c r="BL1273" s="20" t="s">
        <v>248</v>
      </c>
      <c r="BM1273" s="226" t="s">
        <v>6895</v>
      </c>
    </row>
    <row r="1274" s="2" customFormat="1">
      <c r="A1274" s="41"/>
      <c r="B1274" s="42"/>
      <c r="C1274" s="43"/>
      <c r="D1274" s="228" t="s">
        <v>151</v>
      </c>
      <c r="E1274" s="43"/>
      <c r="F1274" s="229" t="s">
        <v>5563</v>
      </c>
      <c r="G1274" s="43"/>
      <c r="H1274" s="43"/>
      <c r="I1274" s="230"/>
      <c r="J1274" s="43"/>
      <c r="K1274" s="43"/>
      <c r="L1274" s="47"/>
      <c r="M1274" s="231"/>
      <c r="N1274" s="232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79</v>
      </c>
    </row>
    <row r="1275" s="2" customFormat="1" ht="24.15" customHeight="1">
      <c r="A1275" s="41"/>
      <c r="B1275" s="42"/>
      <c r="C1275" s="277" t="s">
        <v>3853</v>
      </c>
      <c r="D1275" s="277" t="s">
        <v>275</v>
      </c>
      <c r="E1275" s="278" t="s">
        <v>5564</v>
      </c>
      <c r="F1275" s="279" t="s">
        <v>5565</v>
      </c>
      <c r="G1275" s="280" t="s">
        <v>147</v>
      </c>
      <c r="H1275" s="281">
        <v>142.12000000000001</v>
      </c>
      <c r="I1275" s="282"/>
      <c r="J1275" s="283">
        <f>ROUND(I1275*H1275,2)</f>
        <v>0</v>
      </c>
      <c r="K1275" s="279" t="s">
        <v>148</v>
      </c>
      <c r="L1275" s="284"/>
      <c r="M1275" s="285" t="s">
        <v>19</v>
      </c>
      <c r="N1275" s="286" t="s">
        <v>40</v>
      </c>
      <c r="O1275" s="87"/>
      <c r="P1275" s="224">
        <f>O1275*H1275</f>
        <v>0</v>
      </c>
      <c r="Q1275" s="224">
        <v>0.0051000000000000004</v>
      </c>
      <c r="R1275" s="224">
        <f>Q1275*H1275</f>
        <v>0.72481200000000012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349</v>
      </c>
      <c r="AT1275" s="226" t="s">
        <v>275</v>
      </c>
      <c r="AU1275" s="226" t="s">
        <v>79</v>
      </c>
      <c r="AY1275" s="20" t="s">
        <v>142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77</v>
      </c>
      <c r="BK1275" s="227">
        <f>ROUND(I1275*H1275,2)</f>
        <v>0</v>
      </c>
      <c r="BL1275" s="20" t="s">
        <v>248</v>
      </c>
      <c r="BM1275" s="226" t="s">
        <v>6896</v>
      </c>
    </row>
    <row r="1276" s="14" customFormat="1">
      <c r="A1276" s="14"/>
      <c r="B1276" s="244"/>
      <c r="C1276" s="245"/>
      <c r="D1276" s="235" t="s">
        <v>153</v>
      </c>
      <c r="E1276" s="246" t="s">
        <v>19</v>
      </c>
      <c r="F1276" s="247" t="s">
        <v>6897</v>
      </c>
      <c r="G1276" s="245"/>
      <c r="H1276" s="248">
        <v>142.12000000000001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153</v>
      </c>
      <c r="AU1276" s="254" t="s">
        <v>79</v>
      </c>
      <c r="AV1276" s="14" t="s">
        <v>79</v>
      </c>
      <c r="AW1276" s="14" t="s">
        <v>31</v>
      </c>
      <c r="AX1276" s="14" t="s">
        <v>77</v>
      </c>
      <c r="AY1276" s="254" t="s">
        <v>142</v>
      </c>
    </row>
    <row r="1277" s="2" customFormat="1" ht="16.5" customHeight="1">
      <c r="A1277" s="41"/>
      <c r="B1277" s="42"/>
      <c r="C1277" s="215" t="s">
        <v>3857</v>
      </c>
      <c r="D1277" s="215" t="s">
        <v>144</v>
      </c>
      <c r="E1277" s="216" t="s">
        <v>5593</v>
      </c>
      <c r="F1277" s="217" t="s">
        <v>5594</v>
      </c>
      <c r="G1277" s="218" t="s">
        <v>176</v>
      </c>
      <c r="H1277" s="219">
        <v>159.80000000000001</v>
      </c>
      <c r="I1277" s="220"/>
      <c r="J1277" s="221">
        <f>ROUND(I1277*H1277,2)</f>
        <v>0</v>
      </c>
      <c r="K1277" s="217" t="s">
        <v>148</v>
      </c>
      <c r="L1277" s="47"/>
      <c r="M1277" s="222" t="s">
        <v>19</v>
      </c>
      <c r="N1277" s="223" t="s">
        <v>40</v>
      </c>
      <c r="O1277" s="87"/>
      <c r="P1277" s="224">
        <f>O1277*H1277</f>
        <v>0</v>
      </c>
      <c r="Q1277" s="224">
        <v>3.0000000000000001E-05</v>
      </c>
      <c r="R1277" s="224">
        <f>Q1277*H1277</f>
        <v>0.0047940000000000005</v>
      </c>
      <c r="S1277" s="224">
        <v>0</v>
      </c>
      <c r="T1277" s="225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6" t="s">
        <v>248</v>
      </c>
      <c r="AT1277" s="226" t="s">
        <v>144</v>
      </c>
      <c r="AU1277" s="226" t="s">
        <v>79</v>
      </c>
      <c r="AY1277" s="20" t="s">
        <v>142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20" t="s">
        <v>77</v>
      </c>
      <c r="BK1277" s="227">
        <f>ROUND(I1277*H1277,2)</f>
        <v>0</v>
      </c>
      <c r="BL1277" s="20" t="s">
        <v>248</v>
      </c>
      <c r="BM1277" s="226" t="s">
        <v>6898</v>
      </c>
    </row>
    <row r="1278" s="2" customFormat="1">
      <c r="A1278" s="41"/>
      <c r="B1278" s="42"/>
      <c r="C1278" s="43"/>
      <c r="D1278" s="228" t="s">
        <v>151</v>
      </c>
      <c r="E1278" s="43"/>
      <c r="F1278" s="229" t="s">
        <v>5596</v>
      </c>
      <c r="G1278" s="43"/>
      <c r="H1278" s="43"/>
      <c r="I1278" s="230"/>
      <c r="J1278" s="43"/>
      <c r="K1278" s="43"/>
      <c r="L1278" s="47"/>
      <c r="M1278" s="231"/>
      <c r="N1278" s="232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151</v>
      </c>
      <c r="AU1278" s="20" t="s">
        <v>79</v>
      </c>
    </row>
    <row r="1279" s="13" customFormat="1">
      <c r="A1279" s="13"/>
      <c r="B1279" s="233"/>
      <c r="C1279" s="234"/>
      <c r="D1279" s="235" t="s">
        <v>153</v>
      </c>
      <c r="E1279" s="236" t="s">
        <v>19</v>
      </c>
      <c r="F1279" s="237" t="s">
        <v>1841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153</v>
      </c>
      <c r="AU1279" s="243" t="s">
        <v>79</v>
      </c>
      <c r="AV1279" s="13" t="s">
        <v>77</v>
      </c>
      <c r="AW1279" s="13" t="s">
        <v>31</v>
      </c>
      <c r="AX1279" s="13" t="s">
        <v>69</v>
      </c>
      <c r="AY1279" s="243" t="s">
        <v>142</v>
      </c>
    </row>
    <row r="1280" s="13" customFormat="1">
      <c r="A1280" s="13"/>
      <c r="B1280" s="233"/>
      <c r="C1280" s="234"/>
      <c r="D1280" s="235" t="s">
        <v>153</v>
      </c>
      <c r="E1280" s="236" t="s">
        <v>19</v>
      </c>
      <c r="F1280" s="237" t="s">
        <v>6892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153</v>
      </c>
      <c r="AU1280" s="243" t="s">
        <v>79</v>
      </c>
      <c r="AV1280" s="13" t="s">
        <v>77</v>
      </c>
      <c r="AW1280" s="13" t="s">
        <v>31</v>
      </c>
      <c r="AX1280" s="13" t="s">
        <v>69</v>
      </c>
      <c r="AY1280" s="243" t="s">
        <v>142</v>
      </c>
    </row>
    <row r="1281" s="14" customFormat="1">
      <c r="A1281" s="14"/>
      <c r="B1281" s="244"/>
      <c r="C1281" s="245"/>
      <c r="D1281" s="235" t="s">
        <v>153</v>
      </c>
      <c r="E1281" s="246" t="s">
        <v>19</v>
      </c>
      <c r="F1281" s="247" t="s">
        <v>6899</v>
      </c>
      <c r="G1281" s="245"/>
      <c r="H1281" s="248">
        <v>15.800000000000001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153</v>
      </c>
      <c r="AU1281" s="254" t="s">
        <v>79</v>
      </c>
      <c r="AV1281" s="14" t="s">
        <v>79</v>
      </c>
      <c r="AW1281" s="14" t="s">
        <v>31</v>
      </c>
      <c r="AX1281" s="14" t="s">
        <v>69</v>
      </c>
      <c r="AY1281" s="254" t="s">
        <v>142</v>
      </c>
    </row>
    <row r="1282" s="14" customFormat="1">
      <c r="A1282" s="14"/>
      <c r="B1282" s="244"/>
      <c r="C1282" s="245"/>
      <c r="D1282" s="235" t="s">
        <v>153</v>
      </c>
      <c r="E1282" s="246" t="s">
        <v>19</v>
      </c>
      <c r="F1282" s="247" t="s">
        <v>6900</v>
      </c>
      <c r="G1282" s="245"/>
      <c r="H1282" s="248">
        <v>16.859999999999999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153</v>
      </c>
      <c r="AU1282" s="254" t="s">
        <v>79</v>
      </c>
      <c r="AV1282" s="14" t="s">
        <v>79</v>
      </c>
      <c r="AW1282" s="14" t="s">
        <v>31</v>
      </c>
      <c r="AX1282" s="14" t="s">
        <v>69</v>
      </c>
      <c r="AY1282" s="254" t="s">
        <v>142</v>
      </c>
    </row>
    <row r="1283" s="14" customFormat="1">
      <c r="A1283" s="14"/>
      <c r="B1283" s="244"/>
      <c r="C1283" s="245"/>
      <c r="D1283" s="235" t="s">
        <v>153</v>
      </c>
      <c r="E1283" s="246" t="s">
        <v>19</v>
      </c>
      <c r="F1283" s="247" t="s">
        <v>6901</v>
      </c>
      <c r="G1283" s="245"/>
      <c r="H1283" s="248">
        <v>14.039999999999999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153</v>
      </c>
      <c r="AU1283" s="254" t="s">
        <v>79</v>
      </c>
      <c r="AV1283" s="14" t="s">
        <v>79</v>
      </c>
      <c r="AW1283" s="14" t="s">
        <v>31</v>
      </c>
      <c r="AX1283" s="14" t="s">
        <v>69</v>
      </c>
      <c r="AY1283" s="254" t="s">
        <v>142</v>
      </c>
    </row>
    <row r="1284" s="14" customFormat="1">
      <c r="A1284" s="14"/>
      <c r="B1284" s="244"/>
      <c r="C1284" s="245"/>
      <c r="D1284" s="235" t="s">
        <v>153</v>
      </c>
      <c r="E1284" s="246" t="s">
        <v>19</v>
      </c>
      <c r="F1284" s="247" t="s">
        <v>6902</v>
      </c>
      <c r="G1284" s="245"/>
      <c r="H1284" s="248">
        <v>16.600000000000001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153</v>
      </c>
      <c r="AU1284" s="254" t="s">
        <v>79</v>
      </c>
      <c r="AV1284" s="14" t="s">
        <v>79</v>
      </c>
      <c r="AW1284" s="14" t="s">
        <v>31</v>
      </c>
      <c r="AX1284" s="14" t="s">
        <v>69</v>
      </c>
      <c r="AY1284" s="254" t="s">
        <v>142</v>
      </c>
    </row>
    <row r="1285" s="14" customFormat="1">
      <c r="A1285" s="14"/>
      <c r="B1285" s="244"/>
      <c r="C1285" s="245"/>
      <c r="D1285" s="235" t="s">
        <v>153</v>
      </c>
      <c r="E1285" s="246" t="s">
        <v>19</v>
      </c>
      <c r="F1285" s="247" t="s">
        <v>6903</v>
      </c>
      <c r="G1285" s="245"/>
      <c r="H1285" s="248">
        <v>20.699999999999999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153</v>
      </c>
      <c r="AU1285" s="254" t="s">
        <v>79</v>
      </c>
      <c r="AV1285" s="14" t="s">
        <v>79</v>
      </c>
      <c r="AW1285" s="14" t="s">
        <v>31</v>
      </c>
      <c r="AX1285" s="14" t="s">
        <v>69</v>
      </c>
      <c r="AY1285" s="254" t="s">
        <v>142</v>
      </c>
    </row>
    <row r="1286" s="14" customFormat="1">
      <c r="A1286" s="14"/>
      <c r="B1286" s="244"/>
      <c r="C1286" s="245"/>
      <c r="D1286" s="235" t="s">
        <v>153</v>
      </c>
      <c r="E1286" s="246" t="s">
        <v>19</v>
      </c>
      <c r="F1286" s="247" t="s">
        <v>6904</v>
      </c>
      <c r="G1286" s="245"/>
      <c r="H1286" s="248">
        <v>10.130000000000001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153</v>
      </c>
      <c r="AU1286" s="254" t="s">
        <v>79</v>
      </c>
      <c r="AV1286" s="14" t="s">
        <v>79</v>
      </c>
      <c r="AW1286" s="14" t="s">
        <v>31</v>
      </c>
      <c r="AX1286" s="14" t="s">
        <v>69</v>
      </c>
      <c r="AY1286" s="254" t="s">
        <v>142</v>
      </c>
    </row>
    <row r="1287" s="14" customFormat="1">
      <c r="A1287" s="14"/>
      <c r="B1287" s="244"/>
      <c r="C1287" s="245"/>
      <c r="D1287" s="235" t="s">
        <v>153</v>
      </c>
      <c r="E1287" s="246" t="s">
        <v>19</v>
      </c>
      <c r="F1287" s="247" t="s">
        <v>6905</v>
      </c>
      <c r="G1287" s="245"/>
      <c r="H1287" s="248">
        <v>11.300000000000001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153</v>
      </c>
      <c r="AU1287" s="254" t="s">
        <v>79</v>
      </c>
      <c r="AV1287" s="14" t="s">
        <v>79</v>
      </c>
      <c r="AW1287" s="14" t="s">
        <v>31</v>
      </c>
      <c r="AX1287" s="14" t="s">
        <v>69</v>
      </c>
      <c r="AY1287" s="254" t="s">
        <v>142</v>
      </c>
    </row>
    <row r="1288" s="14" customFormat="1">
      <c r="A1288" s="14"/>
      <c r="B1288" s="244"/>
      <c r="C1288" s="245"/>
      <c r="D1288" s="235" t="s">
        <v>153</v>
      </c>
      <c r="E1288" s="246" t="s">
        <v>19</v>
      </c>
      <c r="F1288" s="247" t="s">
        <v>6906</v>
      </c>
      <c r="G1288" s="245"/>
      <c r="H1288" s="248">
        <v>13.9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153</v>
      </c>
      <c r="AU1288" s="254" t="s">
        <v>79</v>
      </c>
      <c r="AV1288" s="14" t="s">
        <v>79</v>
      </c>
      <c r="AW1288" s="14" t="s">
        <v>31</v>
      </c>
      <c r="AX1288" s="14" t="s">
        <v>69</v>
      </c>
      <c r="AY1288" s="254" t="s">
        <v>142</v>
      </c>
    </row>
    <row r="1289" s="14" customFormat="1">
      <c r="A1289" s="14"/>
      <c r="B1289" s="244"/>
      <c r="C1289" s="245"/>
      <c r="D1289" s="235" t="s">
        <v>153</v>
      </c>
      <c r="E1289" s="246" t="s">
        <v>19</v>
      </c>
      <c r="F1289" s="247" t="s">
        <v>6907</v>
      </c>
      <c r="G1289" s="245"/>
      <c r="H1289" s="248">
        <v>9.8900000000000006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153</v>
      </c>
      <c r="AU1289" s="254" t="s">
        <v>79</v>
      </c>
      <c r="AV1289" s="14" t="s">
        <v>79</v>
      </c>
      <c r="AW1289" s="14" t="s">
        <v>31</v>
      </c>
      <c r="AX1289" s="14" t="s">
        <v>69</v>
      </c>
      <c r="AY1289" s="254" t="s">
        <v>142</v>
      </c>
    </row>
    <row r="1290" s="14" customFormat="1">
      <c r="A1290" s="14"/>
      <c r="B1290" s="244"/>
      <c r="C1290" s="245"/>
      <c r="D1290" s="235" t="s">
        <v>153</v>
      </c>
      <c r="E1290" s="246" t="s">
        <v>19</v>
      </c>
      <c r="F1290" s="247" t="s">
        <v>6908</v>
      </c>
      <c r="G1290" s="245"/>
      <c r="H1290" s="248">
        <v>17.699999999999999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153</v>
      </c>
      <c r="AU1290" s="254" t="s">
        <v>79</v>
      </c>
      <c r="AV1290" s="14" t="s">
        <v>79</v>
      </c>
      <c r="AW1290" s="14" t="s">
        <v>31</v>
      </c>
      <c r="AX1290" s="14" t="s">
        <v>69</v>
      </c>
      <c r="AY1290" s="254" t="s">
        <v>142</v>
      </c>
    </row>
    <row r="1291" s="14" customFormat="1">
      <c r="A1291" s="14"/>
      <c r="B1291" s="244"/>
      <c r="C1291" s="245"/>
      <c r="D1291" s="235" t="s">
        <v>153</v>
      </c>
      <c r="E1291" s="246" t="s">
        <v>19</v>
      </c>
      <c r="F1291" s="247" t="s">
        <v>6909</v>
      </c>
      <c r="G1291" s="245"/>
      <c r="H1291" s="248">
        <v>12.880000000000001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153</v>
      </c>
      <c r="AU1291" s="254" t="s">
        <v>79</v>
      </c>
      <c r="AV1291" s="14" t="s">
        <v>79</v>
      </c>
      <c r="AW1291" s="14" t="s">
        <v>31</v>
      </c>
      <c r="AX1291" s="14" t="s">
        <v>69</v>
      </c>
      <c r="AY1291" s="254" t="s">
        <v>142</v>
      </c>
    </row>
    <row r="1292" s="15" customFormat="1">
      <c r="A1292" s="15"/>
      <c r="B1292" s="255"/>
      <c r="C1292" s="256"/>
      <c r="D1292" s="235" t="s">
        <v>153</v>
      </c>
      <c r="E1292" s="257" t="s">
        <v>19</v>
      </c>
      <c r="F1292" s="258" t="s">
        <v>158</v>
      </c>
      <c r="G1292" s="256"/>
      <c r="H1292" s="259">
        <v>159.79999999999998</v>
      </c>
      <c r="I1292" s="260"/>
      <c r="J1292" s="256"/>
      <c r="K1292" s="256"/>
      <c r="L1292" s="261"/>
      <c r="M1292" s="262"/>
      <c r="N1292" s="263"/>
      <c r="O1292" s="263"/>
      <c r="P1292" s="263"/>
      <c r="Q1292" s="263"/>
      <c r="R1292" s="263"/>
      <c r="S1292" s="263"/>
      <c r="T1292" s="264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5" t="s">
        <v>153</v>
      </c>
      <c r="AU1292" s="265" t="s">
        <v>79</v>
      </c>
      <c r="AV1292" s="15" t="s">
        <v>149</v>
      </c>
      <c r="AW1292" s="15" t="s">
        <v>31</v>
      </c>
      <c r="AX1292" s="15" t="s">
        <v>77</v>
      </c>
      <c r="AY1292" s="265" t="s">
        <v>142</v>
      </c>
    </row>
    <row r="1293" s="2" customFormat="1" ht="16.5" customHeight="1">
      <c r="A1293" s="41"/>
      <c r="B1293" s="42"/>
      <c r="C1293" s="277" t="s">
        <v>3861</v>
      </c>
      <c r="D1293" s="277" t="s">
        <v>275</v>
      </c>
      <c r="E1293" s="278" t="s">
        <v>5667</v>
      </c>
      <c r="F1293" s="279" t="s">
        <v>5668</v>
      </c>
      <c r="G1293" s="280" t="s">
        <v>176</v>
      </c>
      <c r="H1293" s="281">
        <v>162.99600000000001</v>
      </c>
      <c r="I1293" s="282"/>
      <c r="J1293" s="283">
        <f>ROUND(I1293*H1293,2)</f>
        <v>0</v>
      </c>
      <c r="K1293" s="279" t="s">
        <v>148</v>
      </c>
      <c r="L1293" s="284"/>
      <c r="M1293" s="285" t="s">
        <v>19</v>
      </c>
      <c r="N1293" s="286" t="s">
        <v>40</v>
      </c>
      <c r="O1293" s="87"/>
      <c r="P1293" s="224">
        <f>O1293*H1293</f>
        <v>0</v>
      </c>
      <c r="Q1293" s="224">
        <v>0.00038000000000000002</v>
      </c>
      <c r="R1293" s="224">
        <f>Q1293*H1293</f>
        <v>0.061938480000000004</v>
      </c>
      <c r="S1293" s="224">
        <v>0</v>
      </c>
      <c r="T1293" s="225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6" t="s">
        <v>349</v>
      </c>
      <c r="AT1293" s="226" t="s">
        <v>275</v>
      </c>
      <c r="AU1293" s="226" t="s">
        <v>79</v>
      </c>
      <c r="AY1293" s="20" t="s">
        <v>142</v>
      </c>
      <c r="BE1293" s="227">
        <f>IF(N1293="základní",J1293,0)</f>
        <v>0</v>
      </c>
      <c r="BF1293" s="227">
        <f>IF(N1293="snížená",J1293,0)</f>
        <v>0</v>
      </c>
      <c r="BG1293" s="227">
        <f>IF(N1293="zákl. přenesená",J1293,0)</f>
        <v>0</v>
      </c>
      <c r="BH1293" s="227">
        <f>IF(N1293="sníž. přenesená",J1293,0)</f>
        <v>0</v>
      </c>
      <c r="BI1293" s="227">
        <f>IF(N1293="nulová",J1293,0)</f>
        <v>0</v>
      </c>
      <c r="BJ1293" s="20" t="s">
        <v>77</v>
      </c>
      <c r="BK1293" s="227">
        <f>ROUND(I1293*H1293,2)</f>
        <v>0</v>
      </c>
      <c r="BL1293" s="20" t="s">
        <v>248</v>
      </c>
      <c r="BM1293" s="226" t="s">
        <v>6910</v>
      </c>
    </row>
    <row r="1294" s="14" customFormat="1">
      <c r="A1294" s="14"/>
      <c r="B1294" s="244"/>
      <c r="C1294" s="245"/>
      <c r="D1294" s="235" t="s">
        <v>153</v>
      </c>
      <c r="E1294" s="246" t="s">
        <v>19</v>
      </c>
      <c r="F1294" s="247" t="s">
        <v>6911</v>
      </c>
      <c r="G1294" s="245"/>
      <c r="H1294" s="248">
        <v>162.99600000000001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153</v>
      </c>
      <c r="AU1294" s="254" t="s">
        <v>79</v>
      </c>
      <c r="AV1294" s="14" t="s">
        <v>79</v>
      </c>
      <c r="AW1294" s="14" t="s">
        <v>31</v>
      </c>
      <c r="AX1294" s="14" t="s">
        <v>77</v>
      </c>
      <c r="AY1294" s="254" t="s">
        <v>142</v>
      </c>
    </row>
    <row r="1295" s="2" customFormat="1" ht="24.15" customHeight="1">
      <c r="A1295" s="41"/>
      <c r="B1295" s="42"/>
      <c r="C1295" s="215" t="s">
        <v>3865</v>
      </c>
      <c r="D1295" s="215" t="s">
        <v>144</v>
      </c>
      <c r="E1295" s="216" t="s">
        <v>5682</v>
      </c>
      <c r="F1295" s="217" t="s">
        <v>5683</v>
      </c>
      <c r="G1295" s="218" t="s">
        <v>3326</v>
      </c>
      <c r="H1295" s="294"/>
      <c r="I1295" s="220"/>
      <c r="J1295" s="221">
        <f>ROUND(I1295*H1295,2)</f>
        <v>0</v>
      </c>
      <c r="K1295" s="217" t="s">
        <v>148</v>
      </c>
      <c r="L1295" s="47"/>
      <c r="M1295" s="222" t="s">
        <v>19</v>
      </c>
      <c r="N1295" s="223" t="s">
        <v>40</v>
      </c>
      <c r="O1295" s="87"/>
      <c r="P1295" s="224">
        <f>O1295*H1295</f>
        <v>0</v>
      </c>
      <c r="Q1295" s="224">
        <v>0</v>
      </c>
      <c r="R1295" s="224">
        <f>Q1295*H1295</f>
        <v>0</v>
      </c>
      <c r="S1295" s="224">
        <v>0</v>
      </c>
      <c r="T1295" s="225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26" t="s">
        <v>248</v>
      </c>
      <c r="AT1295" s="226" t="s">
        <v>144</v>
      </c>
      <c r="AU1295" s="226" t="s">
        <v>79</v>
      </c>
      <c r="AY1295" s="20" t="s">
        <v>142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20" t="s">
        <v>77</v>
      </c>
      <c r="BK1295" s="227">
        <f>ROUND(I1295*H1295,2)</f>
        <v>0</v>
      </c>
      <c r="BL1295" s="20" t="s">
        <v>248</v>
      </c>
      <c r="BM1295" s="226" t="s">
        <v>6912</v>
      </c>
    </row>
    <row r="1296" s="2" customFormat="1">
      <c r="A1296" s="41"/>
      <c r="B1296" s="42"/>
      <c r="C1296" s="43"/>
      <c r="D1296" s="228" t="s">
        <v>151</v>
      </c>
      <c r="E1296" s="43"/>
      <c r="F1296" s="229" t="s">
        <v>5685</v>
      </c>
      <c r="G1296" s="43"/>
      <c r="H1296" s="43"/>
      <c r="I1296" s="230"/>
      <c r="J1296" s="43"/>
      <c r="K1296" s="43"/>
      <c r="L1296" s="47"/>
      <c r="M1296" s="231"/>
      <c r="N1296" s="232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151</v>
      </c>
      <c r="AU1296" s="20" t="s">
        <v>79</v>
      </c>
    </row>
    <row r="1297" s="12" customFormat="1" ht="22.8" customHeight="1">
      <c r="A1297" s="12"/>
      <c r="B1297" s="199"/>
      <c r="C1297" s="200"/>
      <c r="D1297" s="201" t="s">
        <v>68</v>
      </c>
      <c r="E1297" s="213" t="s">
        <v>1176</v>
      </c>
      <c r="F1297" s="213" t="s">
        <v>1177</v>
      </c>
      <c r="G1297" s="200"/>
      <c r="H1297" s="200"/>
      <c r="I1297" s="203"/>
      <c r="J1297" s="214">
        <f>BK1297</f>
        <v>0</v>
      </c>
      <c r="K1297" s="200"/>
      <c r="L1297" s="205"/>
      <c r="M1297" s="206"/>
      <c r="N1297" s="207"/>
      <c r="O1297" s="207"/>
      <c r="P1297" s="208">
        <f>SUM(P1298:P1340)</f>
        <v>0</v>
      </c>
      <c r="Q1297" s="207"/>
      <c r="R1297" s="208">
        <f>SUM(R1298:R1340)</f>
        <v>0.51256749999999995</v>
      </c>
      <c r="S1297" s="207"/>
      <c r="T1297" s="209">
        <f>SUM(T1298:T1340)</f>
        <v>0</v>
      </c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R1297" s="210" t="s">
        <v>79</v>
      </c>
      <c r="AT1297" s="211" t="s">
        <v>68</v>
      </c>
      <c r="AU1297" s="211" t="s">
        <v>77</v>
      </c>
      <c r="AY1297" s="210" t="s">
        <v>142</v>
      </c>
      <c r="BK1297" s="212">
        <f>SUM(BK1298:BK1340)</f>
        <v>0</v>
      </c>
    </row>
    <row r="1298" s="2" customFormat="1" ht="16.5" customHeight="1">
      <c r="A1298" s="41"/>
      <c r="B1298" s="42"/>
      <c r="C1298" s="215" t="s">
        <v>3869</v>
      </c>
      <c r="D1298" s="215" t="s">
        <v>144</v>
      </c>
      <c r="E1298" s="216" t="s">
        <v>5687</v>
      </c>
      <c r="F1298" s="217" t="s">
        <v>5688</v>
      </c>
      <c r="G1298" s="218" t="s">
        <v>147</v>
      </c>
      <c r="H1298" s="219">
        <v>19.5</v>
      </c>
      <c r="I1298" s="220"/>
      <c r="J1298" s="221">
        <f>ROUND(I1298*H1298,2)</f>
        <v>0</v>
      </c>
      <c r="K1298" s="217" t="s">
        <v>148</v>
      </c>
      <c r="L1298" s="47"/>
      <c r="M1298" s="222" t="s">
        <v>19</v>
      </c>
      <c r="N1298" s="223" t="s">
        <v>40</v>
      </c>
      <c r="O1298" s="87"/>
      <c r="P1298" s="224">
        <f>O1298*H1298</f>
        <v>0</v>
      </c>
      <c r="Q1298" s="224">
        <v>0.00050000000000000001</v>
      </c>
      <c r="R1298" s="224">
        <f>Q1298*H1298</f>
        <v>0.00975</v>
      </c>
      <c r="S1298" s="224">
        <v>0</v>
      </c>
      <c r="T1298" s="225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6" t="s">
        <v>248</v>
      </c>
      <c r="AT1298" s="226" t="s">
        <v>144</v>
      </c>
      <c r="AU1298" s="226" t="s">
        <v>79</v>
      </c>
      <c r="AY1298" s="20" t="s">
        <v>142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20" t="s">
        <v>77</v>
      </c>
      <c r="BK1298" s="227">
        <f>ROUND(I1298*H1298,2)</f>
        <v>0</v>
      </c>
      <c r="BL1298" s="20" t="s">
        <v>248</v>
      </c>
      <c r="BM1298" s="226" t="s">
        <v>6913</v>
      </c>
    </row>
    <row r="1299" s="2" customFormat="1">
      <c r="A1299" s="41"/>
      <c r="B1299" s="42"/>
      <c r="C1299" s="43"/>
      <c r="D1299" s="228" t="s">
        <v>151</v>
      </c>
      <c r="E1299" s="43"/>
      <c r="F1299" s="229" t="s">
        <v>5690</v>
      </c>
      <c r="G1299" s="43"/>
      <c r="H1299" s="43"/>
      <c r="I1299" s="230"/>
      <c r="J1299" s="43"/>
      <c r="K1299" s="43"/>
      <c r="L1299" s="47"/>
      <c r="M1299" s="231"/>
      <c r="N1299" s="232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151</v>
      </c>
      <c r="AU1299" s="20" t="s">
        <v>79</v>
      </c>
    </row>
    <row r="1300" s="13" customFormat="1">
      <c r="A1300" s="13"/>
      <c r="B1300" s="233"/>
      <c r="C1300" s="234"/>
      <c r="D1300" s="235" t="s">
        <v>153</v>
      </c>
      <c r="E1300" s="236" t="s">
        <v>19</v>
      </c>
      <c r="F1300" s="237" t="s">
        <v>6444</v>
      </c>
      <c r="G1300" s="234"/>
      <c r="H1300" s="236" t="s">
        <v>19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153</v>
      </c>
      <c r="AU1300" s="243" t="s">
        <v>79</v>
      </c>
      <c r="AV1300" s="13" t="s">
        <v>77</v>
      </c>
      <c r="AW1300" s="13" t="s">
        <v>31</v>
      </c>
      <c r="AX1300" s="13" t="s">
        <v>69</v>
      </c>
      <c r="AY1300" s="243" t="s">
        <v>142</v>
      </c>
    </row>
    <row r="1301" s="14" customFormat="1">
      <c r="A1301" s="14"/>
      <c r="B1301" s="244"/>
      <c r="C1301" s="245"/>
      <c r="D1301" s="235" t="s">
        <v>153</v>
      </c>
      <c r="E1301" s="246" t="s">
        <v>19</v>
      </c>
      <c r="F1301" s="247" t="s">
        <v>6453</v>
      </c>
      <c r="G1301" s="245"/>
      <c r="H1301" s="248">
        <v>6.1799999999999997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153</v>
      </c>
      <c r="AU1301" s="254" t="s">
        <v>79</v>
      </c>
      <c r="AV1301" s="14" t="s">
        <v>79</v>
      </c>
      <c r="AW1301" s="14" t="s">
        <v>31</v>
      </c>
      <c r="AX1301" s="14" t="s">
        <v>69</v>
      </c>
      <c r="AY1301" s="254" t="s">
        <v>142</v>
      </c>
    </row>
    <row r="1302" s="14" customFormat="1">
      <c r="A1302" s="14"/>
      <c r="B1302" s="244"/>
      <c r="C1302" s="245"/>
      <c r="D1302" s="235" t="s">
        <v>153</v>
      </c>
      <c r="E1302" s="246" t="s">
        <v>19</v>
      </c>
      <c r="F1302" s="247" t="s">
        <v>1206</v>
      </c>
      <c r="G1302" s="245"/>
      <c r="H1302" s="248">
        <v>-1.05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153</v>
      </c>
      <c r="AU1302" s="254" t="s">
        <v>79</v>
      </c>
      <c r="AV1302" s="14" t="s">
        <v>79</v>
      </c>
      <c r="AW1302" s="14" t="s">
        <v>31</v>
      </c>
      <c r="AX1302" s="14" t="s">
        <v>69</v>
      </c>
      <c r="AY1302" s="254" t="s">
        <v>142</v>
      </c>
    </row>
    <row r="1303" s="14" customFormat="1">
      <c r="A1303" s="14"/>
      <c r="B1303" s="244"/>
      <c r="C1303" s="245"/>
      <c r="D1303" s="235" t="s">
        <v>153</v>
      </c>
      <c r="E1303" s="246" t="s">
        <v>19</v>
      </c>
      <c r="F1303" s="247" t="s">
        <v>6454</v>
      </c>
      <c r="G1303" s="245"/>
      <c r="H1303" s="248">
        <v>14.1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153</v>
      </c>
      <c r="AU1303" s="254" t="s">
        <v>79</v>
      </c>
      <c r="AV1303" s="14" t="s">
        <v>79</v>
      </c>
      <c r="AW1303" s="14" t="s">
        <v>31</v>
      </c>
      <c r="AX1303" s="14" t="s">
        <v>69</v>
      </c>
      <c r="AY1303" s="254" t="s">
        <v>142</v>
      </c>
    </row>
    <row r="1304" s="14" customFormat="1">
      <c r="A1304" s="14"/>
      <c r="B1304" s="244"/>
      <c r="C1304" s="245"/>
      <c r="D1304" s="235" t="s">
        <v>153</v>
      </c>
      <c r="E1304" s="246" t="s">
        <v>19</v>
      </c>
      <c r="F1304" s="247" t="s">
        <v>1206</v>
      </c>
      <c r="G1304" s="245"/>
      <c r="H1304" s="248">
        <v>-1.05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153</v>
      </c>
      <c r="AU1304" s="254" t="s">
        <v>79</v>
      </c>
      <c r="AV1304" s="14" t="s">
        <v>79</v>
      </c>
      <c r="AW1304" s="14" t="s">
        <v>31</v>
      </c>
      <c r="AX1304" s="14" t="s">
        <v>69</v>
      </c>
      <c r="AY1304" s="254" t="s">
        <v>142</v>
      </c>
    </row>
    <row r="1305" s="14" customFormat="1">
      <c r="A1305" s="14"/>
      <c r="B1305" s="244"/>
      <c r="C1305" s="245"/>
      <c r="D1305" s="235" t="s">
        <v>153</v>
      </c>
      <c r="E1305" s="246" t="s">
        <v>19</v>
      </c>
      <c r="F1305" s="247" t="s">
        <v>1224</v>
      </c>
      <c r="G1305" s="245"/>
      <c r="H1305" s="248">
        <v>-1.2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153</v>
      </c>
      <c r="AU1305" s="254" t="s">
        <v>79</v>
      </c>
      <c r="AV1305" s="14" t="s">
        <v>79</v>
      </c>
      <c r="AW1305" s="14" t="s">
        <v>31</v>
      </c>
      <c r="AX1305" s="14" t="s">
        <v>69</v>
      </c>
      <c r="AY1305" s="254" t="s">
        <v>142</v>
      </c>
    </row>
    <row r="1306" s="13" customFormat="1">
      <c r="A1306" s="13"/>
      <c r="B1306" s="233"/>
      <c r="C1306" s="234"/>
      <c r="D1306" s="235" t="s">
        <v>153</v>
      </c>
      <c r="E1306" s="236" t="s">
        <v>19</v>
      </c>
      <c r="F1306" s="237" t="s">
        <v>6446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153</v>
      </c>
      <c r="AU1306" s="243" t="s">
        <v>79</v>
      </c>
      <c r="AV1306" s="13" t="s">
        <v>77</v>
      </c>
      <c r="AW1306" s="13" t="s">
        <v>31</v>
      </c>
      <c r="AX1306" s="13" t="s">
        <v>69</v>
      </c>
      <c r="AY1306" s="243" t="s">
        <v>142</v>
      </c>
    </row>
    <row r="1307" s="14" customFormat="1">
      <c r="A1307" s="14"/>
      <c r="B1307" s="244"/>
      <c r="C1307" s="245"/>
      <c r="D1307" s="235" t="s">
        <v>153</v>
      </c>
      <c r="E1307" s="246" t="s">
        <v>19</v>
      </c>
      <c r="F1307" s="247" t="s">
        <v>6455</v>
      </c>
      <c r="G1307" s="245"/>
      <c r="H1307" s="248">
        <v>2.52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153</v>
      </c>
      <c r="AU1307" s="254" t="s">
        <v>79</v>
      </c>
      <c r="AV1307" s="14" t="s">
        <v>79</v>
      </c>
      <c r="AW1307" s="14" t="s">
        <v>31</v>
      </c>
      <c r="AX1307" s="14" t="s">
        <v>69</v>
      </c>
      <c r="AY1307" s="254" t="s">
        <v>142</v>
      </c>
    </row>
    <row r="1308" s="15" customFormat="1">
      <c r="A1308" s="15"/>
      <c r="B1308" s="255"/>
      <c r="C1308" s="256"/>
      <c r="D1308" s="235" t="s">
        <v>153</v>
      </c>
      <c r="E1308" s="257" t="s">
        <v>19</v>
      </c>
      <c r="F1308" s="258" t="s">
        <v>158</v>
      </c>
      <c r="G1308" s="256"/>
      <c r="H1308" s="259">
        <v>19.5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5" t="s">
        <v>153</v>
      </c>
      <c r="AU1308" s="265" t="s">
        <v>79</v>
      </c>
      <c r="AV1308" s="15" t="s">
        <v>149</v>
      </c>
      <c r="AW1308" s="15" t="s">
        <v>31</v>
      </c>
      <c r="AX1308" s="15" t="s">
        <v>77</v>
      </c>
      <c r="AY1308" s="265" t="s">
        <v>142</v>
      </c>
    </row>
    <row r="1309" s="2" customFormat="1" ht="16.5" customHeight="1">
      <c r="A1309" s="41"/>
      <c r="B1309" s="42"/>
      <c r="C1309" s="215" t="s">
        <v>3873</v>
      </c>
      <c r="D1309" s="215" t="s">
        <v>144</v>
      </c>
      <c r="E1309" s="216" t="s">
        <v>5692</v>
      </c>
      <c r="F1309" s="217" t="s">
        <v>5693</v>
      </c>
      <c r="G1309" s="218" t="s">
        <v>147</v>
      </c>
      <c r="H1309" s="219">
        <v>4.7999999999999998</v>
      </c>
      <c r="I1309" s="220"/>
      <c r="J1309" s="221">
        <f>ROUND(I1309*H1309,2)</f>
        <v>0</v>
      </c>
      <c r="K1309" s="217" t="s">
        <v>148</v>
      </c>
      <c r="L1309" s="47"/>
      <c r="M1309" s="222" t="s">
        <v>19</v>
      </c>
      <c r="N1309" s="223" t="s">
        <v>40</v>
      </c>
      <c r="O1309" s="87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6" t="s">
        <v>248</v>
      </c>
      <c r="AT1309" s="226" t="s">
        <v>144</v>
      </c>
      <c r="AU1309" s="226" t="s">
        <v>79</v>
      </c>
      <c r="AY1309" s="20" t="s">
        <v>142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20" t="s">
        <v>77</v>
      </c>
      <c r="BK1309" s="227">
        <f>ROUND(I1309*H1309,2)</f>
        <v>0</v>
      </c>
      <c r="BL1309" s="20" t="s">
        <v>248</v>
      </c>
      <c r="BM1309" s="226" t="s">
        <v>6914</v>
      </c>
    </row>
    <row r="1310" s="2" customFormat="1">
      <c r="A1310" s="41"/>
      <c r="B1310" s="42"/>
      <c r="C1310" s="43"/>
      <c r="D1310" s="228" t="s">
        <v>151</v>
      </c>
      <c r="E1310" s="43"/>
      <c r="F1310" s="229" t="s">
        <v>5695</v>
      </c>
      <c r="G1310" s="43"/>
      <c r="H1310" s="43"/>
      <c r="I1310" s="230"/>
      <c r="J1310" s="43"/>
      <c r="K1310" s="43"/>
      <c r="L1310" s="47"/>
      <c r="M1310" s="231"/>
      <c r="N1310" s="232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151</v>
      </c>
      <c r="AU1310" s="20" t="s">
        <v>79</v>
      </c>
    </row>
    <row r="1311" s="14" customFormat="1">
      <c r="A1311" s="14"/>
      <c r="B1311" s="244"/>
      <c r="C1311" s="245"/>
      <c r="D1311" s="235" t="s">
        <v>153</v>
      </c>
      <c r="E1311" s="246" t="s">
        <v>19</v>
      </c>
      <c r="F1311" s="247" t="s">
        <v>6915</v>
      </c>
      <c r="G1311" s="245"/>
      <c r="H1311" s="248">
        <v>4.7999999999999998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153</v>
      </c>
      <c r="AU1311" s="254" t="s">
        <v>79</v>
      </c>
      <c r="AV1311" s="14" t="s">
        <v>79</v>
      </c>
      <c r="AW1311" s="14" t="s">
        <v>31</v>
      </c>
      <c r="AX1311" s="14" t="s">
        <v>69</v>
      </c>
      <c r="AY1311" s="254" t="s">
        <v>142</v>
      </c>
    </row>
    <row r="1312" s="15" customFormat="1">
      <c r="A1312" s="15"/>
      <c r="B1312" s="255"/>
      <c r="C1312" s="256"/>
      <c r="D1312" s="235" t="s">
        <v>153</v>
      </c>
      <c r="E1312" s="257" t="s">
        <v>19</v>
      </c>
      <c r="F1312" s="258" t="s">
        <v>158</v>
      </c>
      <c r="G1312" s="256"/>
      <c r="H1312" s="259">
        <v>4.7999999999999998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153</v>
      </c>
      <c r="AU1312" s="265" t="s">
        <v>79</v>
      </c>
      <c r="AV1312" s="15" t="s">
        <v>149</v>
      </c>
      <c r="AW1312" s="15" t="s">
        <v>31</v>
      </c>
      <c r="AX1312" s="15" t="s">
        <v>77</v>
      </c>
      <c r="AY1312" s="265" t="s">
        <v>142</v>
      </c>
    </row>
    <row r="1313" s="2" customFormat="1" ht="16.5" customHeight="1">
      <c r="A1313" s="41"/>
      <c r="B1313" s="42"/>
      <c r="C1313" s="277" t="s">
        <v>3877</v>
      </c>
      <c r="D1313" s="277" t="s">
        <v>275</v>
      </c>
      <c r="E1313" s="278" t="s">
        <v>5493</v>
      </c>
      <c r="F1313" s="279" t="s">
        <v>5494</v>
      </c>
      <c r="G1313" s="280" t="s">
        <v>3810</v>
      </c>
      <c r="H1313" s="281">
        <v>16.800000000000001</v>
      </c>
      <c r="I1313" s="282"/>
      <c r="J1313" s="283">
        <f>ROUND(I1313*H1313,2)</f>
        <v>0</v>
      </c>
      <c r="K1313" s="279" t="s">
        <v>148</v>
      </c>
      <c r="L1313" s="284"/>
      <c r="M1313" s="285" t="s">
        <v>19</v>
      </c>
      <c r="N1313" s="286" t="s">
        <v>40</v>
      </c>
      <c r="O1313" s="87"/>
      <c r="P1313" s="224">
        <f>O1313*H1313</f>
        <v>0</v>
      </c>
      <c r="Q1313" s="224">
        <v>0.001</v>
      </c>
      <c r="R1313" s="224">
        <f>Q1313*H1313</f>
        <v>0.016800000000000002</v>
      </c>
      <c r="S1313" s="224">
        <v>0</v>
      </c>
      <c r="T1313" s="225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26" t="s">
        <v>349</v>
      </c>
      <c r="AT1313" s="226" t="s">
        <v>275</v>
      </c>
      <c r="AU1313" s="226" t="s">
        <v>79</v>
      </c>
      <c r="AY1313" s="20" t="s">
        <v>142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20" t="s">
        <v>77</v>
      </c>
      <c r="BK1313" s="227">
        <f>ROUND(I1313*H1313,2)</f>
        <v>0</v>
      </c>
      <c r="BL1313" s="20" t="s">
        <v>248</v>
      </c>
      <c r="BM1313" s="226" t="s">
        <v>6916</v>
      </c>
    </row>
    <row r="1314" s="14" customFormat="1">
      <c r="A1314" s="14"/>
      <c r="B1314" s="244"/>
      <c r="C1314" s="245"/>
      <c r="D1314" s="235" t="s">
        <v>153</v>
      </c>
      <c r="E1314" s="246" t="s">
        <v>19</v>
      </c>
      <c r="F1314" s="247" t="s">
        <v>6917</v>
      </c>
      <c r="G1314" s="245"/>
      <c r="H1314" s="248">
        <v>16.800000000000001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153</v>
      </c>
      <c r="AU1314" s="254" t="s">
        <v>79</v>
      </c>
      <c r="AV1314" s="14" t="s">
        <v>79</v>
      </c>
      <c r="AW1314" s="14" t="s">
        <v>31</v>
      </c>
      <c r="AX1314" s="14" t="s">
        <v>77</v>
      </c>
      <c r="AY1314" s="254" t="s">
        <v>142</v>
      </c>
    </row>
    <row r="1315" s="2" customFormat="1" ht="21.75" customHeight="1">
      <c r="A1315" s="41"/>
      <c r="B1315" s="42"/>
      <c r="C1315" s="215" t="s">
        <v>3881</v>
      </c>
      <c r="D1315" s="215" t="s">
        <v>144</v>
      </c>
      <c r="E1315" s="216" t="s">
        <v>5732</v>
      </c>
      <c r="F1315" s="217" t="s">
        <v>5733</v>
      </c>
      <c r="G1315" s="218" t="s">
        <v>147</v>
      </c>
      <c r="H1315" s="219">
        <v>19.5</v>
      </c>
      <c r="I1315" s="220"/>
      <c r="J1315" s="221">
        <f>ROUND(I1315*H1315,2)</f>
        <v>0</v>
      </c>
      <c r="K1315" s="217" t="s">
        <v>148</v>
      </c>
      <c r="L1315" s="47"/>
      <c r="M1315" s="222" t="s">
        <v>19</v>
      </c>
      <c r="N1315" s="223" t="s">
        <v>40</v>
      </c>
      <c r="O1315" s="87"/>
      <c r="P1315" s="224">
        <f>O1315*H1315</f>
        <v>0</v>
      </c>
      <c r="Q1315" s="224">
        <v>0.0044999999999999997</v>
      </c>
      <c r="R1315" s="224">
        <f>Q1315*H1315</f>
        <v>0.087749999999999995</v>
      </c>
      <c r="S1315" s="224">
        <v>0</v>
      </c>
      <c r="T1315" s="22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26" t="s">
        <v>248</v>
      </c>
      <c r="AT1315" s="226" t="s">
        <v>144</v>
      </c>
      <c r="AU1315" s="226" t="s">
        <v>79</v>
      </c>
      <c r="AY1315" s="20" t="s">
        <v>142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20" t="s">
        <v>77</v>
      </c>
      <c r="BK1315" s="227">
        <f>ROUND(I1315*H1315,2)</f>
        <v>0</v>
      </c>
      <c r="BL1315" s="20" t="s">
        <v>248</v>
      </c>
      <c r="BM1315" s="226" t="s">
        <v>6918</v>
      </c>
    </row>
    <row r="1316" s="2" customFormat="1">
      <c r="A1316" s="41"/>
      <c r="B1316" s="42"/>
      <c r="C1316" s="43"/>
      <c r="D1316" s="228" t="s">
        <v>151</v>
      </c>
      <c r="E1316" s="43"/>
      <c r="F1316" s="229" t="s">
        <v>5735</v>
      </c>
      <c r="G1316" s="43"/>
      <c r="H1316" s="43"/>
      <c r="I1316" s="230"/>
      <c r="J1316" s="43"/>
      <c r="K1316" s="43"/>
      <c r="L1316" s="47"/>
      <c r="M1316" s="231"/>
      <c r="N1316" s="23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151</v>
      </c>
      <c r="AU1316" s="20" t="s">
        <v>79</v>
      </c>
    </row>
    <row r="1317" s="2" customFormat="1" ht="24.15" customHeight="1">
      <c r="A1317" s="41"/>
      <c r="B1317" s="42"/>
      <c r="C1317" s="215" t="s">
        <v>3885</v>
      </c>
      <c r="D1317" s="215" t="s">
        <v>144</v>
      </c>
      <c r="E1317" s="216" t="s">
        <v>5737</v>
      </c>
      <c r="F1317" s="217" t="s">
        <v>5738</v>
      </c>
      <c r="G1317" s="218" t="s">
        <v>147</v>
      </c>
      <c r="H1317" s="219">
        <v>19.5</v>
      </c>
      <c r="I1317" s="220"/>
      <c r="J1317" s="221">
        <f>ROUND(I1317*H1317,2)</f>
        <v>0</v>
      </c>
      <c r="K1317" s="217" t="s">
        <v>148</v>
      </c>
      <c r="L1317" s="47"/>
      <c r="M1317" s="222" t="s">
        <v>19</v>
      </c>
      <c r="N1317" s="223" t="s">
        <v>40</v>
      </c>
      <c r="O1317" s="87"/>
      <c r="P1317" s="224">
        <f>O1317*H1317</f>
        <v>0</v>
      </c>
      <c r="Q1317" s="224">
        <v>0.0060499999999999998</v>
      </c>
      <c r="R1317" s="224">
        <f>Q1317*H1317</f>
        <v>0.117975</v>
      </c>
      <c r="S1317" s="224">
        <v>0</v>
      </c>
      <c r="T1317" s="225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26" t="s">
        <v>248</v>
      </c>
      <c r="AT1317" s="226" t="s">
        <v>144</v>
      </c>
      <c r="AU1317" s="226" t="s">
        <v>79</v>
      </c>
      <c r="AY1317" s="20" t="s">
        <v>142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20" t="s">
        <v>77</v>
      </c>
      <c r="BK1317" s="227">
        <f>ROUND(I1317*H1317,2)</f>
        <v>0</v>
      </c>
      <c r="BL1317" s="20" t="s">
        <v>248</v>
      </c>
      <c r="BM1317" s="226" t="s">
        <v>6919</v>
      </c>
    </row>
    <row r="1318" s="2" customFormat="1">
      <c r="A1318" s="41"/>
      <c r="B1318" s="42"/>
      <c r="C1318" s="43"/>
      <c r="D1318" s="228" t="s">
        <v>151</v>
      </c>
      <c r="E1318" s="43"/>
      <c r="F1318" s="229" t="s">
        <v>5740</v>
      </c>
      <c r="G1318" s="43"/>
      <c r="H1318" s="43"/>
      <c r="I1318" s="230"/>
      <c r="J1318" s="43"/>
      <c r="K1318" s="43"/>
      <c r="L1318" s="47"/>
      <c r="M1318" s="231"/>
      <c r="N1318" s="232"/>
      <c r="O1318" s="87"/>
      <c r="P1318" s="87"/>
      <c r="Q1318" s="87"/>
      <c r="R1318" s="87"/>
      <c r="S1318" s="87"/>
      <c r="T1318" s="88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T1318" s="20" t="s">
        <v>151</v>
      </c>
      <c r="AU1318" s="20" t="s">
        <v>79</v>
      </c>
    </row>
    <row r="1319" s="13" customFormat="1">
      <c r="A1319" s="13"/>
      <c r="B1319" s="233"/>
      <c r="C1319" s="234"/>
      <c r="D1319" s="235" t="s">
        <v>153</v>
      </c>
      <c r="E1319" s="236" t="s">
        <v>19</v>
      </c>
      <c r="F1319" s="237" t="s">
        <v>6444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153</v>
      </c>
      <c r="AU1319" s="243" t="s">
        <v>79</v>
      </c>
      <c r="AV1319" s="13" t="s">
        <v>77</v>
      </c>
      <c r="AW1319" s="13" t="s">
        <v>31</v>
      </c>
      <c r="AX1319" s="13" t="s">
        <v>69</v>
      </c>
      <c r="AY1319" s="243" t="s">
        <v>142</v>
      </c>
    </row>
    <row r="1320" s="14" customFormat="1">
      <c r="A1320" s="14"/>
      <c r="B1320" s="244"/>
      <c r="C1320" s="245"/>
      <c r="D1320" s="235" t="s">
        <v>153</v>
      </c>
      <c r="E1320" s="246" t="s">
        <v>19</v>
      </c>
      <c r="F1320" s="247" t="s">
        <v>6453</v>
      </c>
      <c r="G1320" s="245"/>
      <c r="H1320" s="248">
        <v>6.1799999999999997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153</v>
      </c>
      <c r="AU1320" s="254" t="s">
        <v>79</v>
      </c>
      <c r="AV1320" s="14" t="s">
        <v>79</v>
      </c>
      <c r="AW1320" s="14" t="s">
        <v>31</v>
      </c>
      <c r="AX1320" s="14" t="s">
        <v>69</v>
      </c>
      <c r="AY1320" s="254" t="s">
        <v>142</v>
      </c>
    </row>
    <row r="1321" s="14" customFormat="1">
      <c r="A1321" s="14"/>
      <c r="B1321" s="244"/>
      <c r="C1321" s="245"/>
      <c r="D1321" s="235" t="s">
        <v>153</v>
      </c>
      <c r="E1321" s="246" t="s">
        <v>19</v>
      </c>
      <c r="F1321" s="247" t="s">
        <v>1206</v>
      </c>
      <c r="G1321" s="245"/>
      <c r="H1321" s="248">
        <v>-1.05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153</v>
      </c>
      <c r="AU1321" s="254" t="s">
        <v>79</v>
      </c>
      <c r="AV1321" s="14" t="s">
        <v>79</v>
      </c>
      <c r="AW1321" s="14" t="s">
        <v>31</v>
      </c>
      <c r="AX1321" s="14" t="s">
        <v>69</v>
      </c>
      <c r="AY1321" s="254" t="s">
        <v>142</v>
      </c>
    </row>
    <row r="1322" s="14" customFormat="1">
      <c r="A1322" s="14"/>
      <c r="B1322" s="244"/>
      <c r="C1322" s="245"/>
      <c r="D1322" s="235" t="s">
        <v>153</v>
      </c>
      <c r="E1322" s="246" t="s">
        <v>19</v>
      </c>
      <c r="F1322" s="247" t="s">
        <v>6454</v>
      </c>
      <c r="G1322" s="245"/>
      <c r="H1322" s="248">
        <v>14.1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153</v>
      </c>
      <c r="AU1322" s="254" t="s">
        <v>79</v>
      </c>
      <c r="AV1322" s="14" t="s">
        <v>79</v>
      </c>
      <c r="AW1322" s="14" t="s">
        <v>31</v>
      </c>
      <c r="AX1322" s="14" t="s">
        <v>69</v>
      </c>
      <c r="AY1322" s="254" t="s">
        <v>142</v>
      </c>
    </row>
    <row r="1323" s="14" customFormat="1">
      <c r="A1323" s="14"/>
      <c r="B1323" s="244"/>
      <c r="C1323" s="245"/>
      <c r="D1323" s="235" t="s">
        <v>153</v>
      </c>
      <c r="E1323" s="246" t="s">
        <v>19</v>
      </c>
      <c r="F1323" s="247" t="s">
        <v>1206</v>
      </c>
      <c r="G1323" s="245"/>
      <c r="H1323" s="248">
        <v>-1.05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153</v>
      </c>
      <c r="AU1323" s="254" t="s">
        <v>79</v>
      </c>
      <c r="AV1323" s="14" t="s">
        <v>79</v>
      </c>
      <c r="AW1323" s="14" t="s">
        <v>31</v>
      </c>
      <c r="AX1323" s="14" t="s">
        <v>69</v>
      </c>
      <c r="AY1323" s="254" t="s">
        <v>142</v>
      </c>
    </row>
    <row r="1324" s="14" customFormat="1">
      <c r="A1324" s="14"/>
      <c r="B1324" s="244"/>
      <c r="C1324" s="245"/>
      <c r="D1324" s="235" t="s">
        <v>153</v>
      </c>
      <c r="E1324" s="246" t="s">
        <v>19</v>
      </c>
      <c r="F1324" s="247" t="s">
        <v>1224</v>
      </c>
      <c r="G1324" s="245"/>
      <c r="H1324" s="248">
        <v>-1.2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153</v>
      </c>
      <c r="AU1324" s="254" t="s">
        <v>79</v>
      </c>
      <c r="AV1324" s="14" t="s">
        <v>79</v>
      </c>
      <c r="AW1324" s="14" t="s">
        <v>31</v>
      </c>
      <c r="AX1324" s="14" t="s">
        <v>69</v>
      </c>
      <c r="AY1324" s="254" t="s">
        <v>142</v>
      </c>
    </row>
    <row r="1325" s="13" customFormat="1">
      <c r="A1325" s="13"/>
      <c r="B1325" s="233"/>
      <c r="C1325" s="234"/>
      <c r="D1325" s="235" t="s">
        <v>153</v>
      </c>
      <c r="E1325" s="236" t="s">
        <v>19</v>
      </c>
      <c r="F1325" s="237" t="s">
        <v>6446</v>
      </c>
      <c r="G1325" s="234"/>
      <c r="H1325" s="236" t="s">
        <v>19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153</v>
      </c>
      <c r="AU1325" s="243" t="s">
        <v>79</v>
      </c>
      <c r="AV1325" s="13" t="s">
        <v>77</v>
      </c>
      <c r="AW1325" s="13" t="s">
        <v>31</v>
      </c>
      <c r="AX1325" s="13" t="s">
        <v>69</v>
      </c>
      <c r="AY1325" s="243" t="s">
        <v>142</v>
      </c>
    </row>
    <row r="1326" s="14" customFormat="1">
      <c r="A1326" s="14"/>
      <c r="B1326" s="244"/>
      <c r="C1326" s="245"/>
      <c r="D1326" s="235" t="s">
        <v>153</v>
      </c>
      <c r="E1326" s="246" t="s">
        <v>19</v>
      </c>
      <c r="F1326" s="247" t="s">
        <v>6455</v>
      </c>
      <c r="G1326" s="245"/>
      <c r="H1326" s="248">
        <v>2.52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153</v>
      </c>
      <c r="AU1326" s="254" t="s">
        <v>79</v>
      </c>
      <c r="AV1326" s="14" t="s">
        <v>79</v>
      </c>
      <c r="AW1326" s="14" t="s">
        <v>31</v>
      </c>
      <c r="AX1326" s="14" t="s">
        <v>69</v>
      </c>
      <c r="AY1326" s="254" t="s">
        <v>142</v>
      </c>
    </row>
    <row r="1327" s="15" customFormat="1">
      <c r="A1327" s="15"/>
      <c r="B1327" s="255"/>
      <c r="C1327" s="256"/>
      <c r="D1327" s="235" t="s">
        <v>153</v>
      </c>
      <c r="E1327" s="257" t="s">
        <v>19</v>
      </c>
      <c r="F1327" s="258" t="s">
        <v>158</v>
      </c>
      <c r="G1327" s="256"/>
      <c r="H1327" s="259">
        <v>19.5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153</v>
      </c>
      <c r="AU1327" s="265" t="s">
        <v>79</v>
      </c>
      <c r="AV1327" s="15" t="s">
        <v>149</v>
      </c>
      <c r="AW1327" s="15" t="s">
        <v>31</v>
      </c>
      <c r="AX1327" s="15" t="s">
        <v>77</v>
      </c>
      <c r="AY1327" s="265" t="s">
        <v>142</v>
      </c>
    </row>
    <row r="1328" s="2" customFormat="1" ht="16.5" customHeight="1">
      <c r="A1328" s="41"/>
      <c r="B1328" s="42"/>
      <c r="C1328" s="277" t="s">
        <v>3890</v>
      </c>
      <c r="D1328" s="277" t="s">
        <v>275</v>
      </c>
      <c r="E1328" s="278" t="s">
        <v>5742</v>
      </c>
      <c r="F1328" s="279" t="s">
        <v>5743</v>
      </c>
      <c r="G1328" s="280" t="s">
        <v>147</v>
      </c>
      <c r="H1328" s="281">
        <v>21.449999999999999</v>
      </c>
      <c r="I1328" s="282"/>
      <c r="J1328" s="283">
        <f>ROUND(I1328*H1328,2)</f>
        <v>0</v>
      </c>
      <c r="K1328" s="279" t="s">
        <v>148</v>
      </c>
      <c r="L1328" s="284"/>
      <c r="M1328" s="285" t="s">
        <v>19</v>
      </c>
      <c r="N1328" s="286" t="s">
        <v>40</v>
      </c>
      <c r="O1328" s="87"/>
      <c r="P1328" s="224">
        <f>O1328*H1328</f>
        <v>0</v>
      </c>
      <c r="Q1328" s="224">
        <v>0.0129</v>
      </c>
      <c r="R1328" s="224">
        <f>Q1328*H1328</f>
        <v>0.27670499999999998</v>
      </c>
      <c r="S1328" s="224">
        <v>0</v>
      </c>
      <c r="T1328" s="225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6" t="s">
        <v>349</v>
      </c>
      <c r="AT1328" s="226" t="s">
        <v>275</v>
      </c>
      <c r="AU1328" s="226" t="s">
        <v>79</v>
      </c>
      <c r="AY1328" s="20" t="s">
        <v>142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20" t="s">
        <v>77</v>
      </c>
      <c r="BK1328" s="227">
        <f>ROUND(I1328*H1328,2)</f>
        <v>0</v>
      </c>
      <c r="BL1328" s="20" t="s">
        <v>248</v>
      </c>
      <c r="BM1328" s="226" t="s">
        <v>6920</v>
      </c>
    </row>
    <row r="1329" s="14" customFormat="1">
      <c r="A1329" s="14"/>
      <c r="B1329" s="244"/>
      <c r="C1329" s="245"/>
      <c r="D1329" s="235" t="s">
        <v>153</v>
      </c>
      <c r="E1329" s="246" t="s">
        <v>19</v>
      </c>
      <c r="F1329" s="247" t="s">
        <v>6921</v>
      </c>
      <c r="G1329" s="245"/>
      <c r="H1329" s="248">
        <v>21.449999999999999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153</v>
      </c>
      <c r="AU1329" s="254" t="s">
        <v>79</v>
      </c>
      <c r="AV1329" s="14" t="s">
        <v>79</v>
      </c>
      <c r="AW1329" s="14" t="s">
        <v>31</v>
      </c>
      <c r="AX1329" s="14" t="s">
        <v>77</v>
      </c>
      <c r="AY1329" s="254" t="s">
        <v>142</v>
      </c>
    </row>
    <row r="1330" s="2" customFormat="1" ht="21.75" customHeight="1">
      <c r="A1330" s="41"/>
      <c r="B1330" s="42"/>
      <c r="C1330" s="215" t="s">
        <v>3894</v>
      </c>
      <c r="D1330" s="215" t="s">
        <v>144</v>
      </c>
      <c r="E1330" s="216" t="s">
        <v>5747</v>
      </c>
      <c r="F1330" s="217" t="s">
        <v>5748</v>
      </c>
      <c r="G1330" s="218" t="s">
        <v>147</v>
      </c>
      <c r="H1330" s="219">
        <v>19.5</v>
      </c>
      <c r="I1330" s="220"/>
      <c r="J1330" s="221">
        <f>ROUND(I1330*H1330,2)</f>
        <v>0</v>
      </c>
      <c r="K1330" s="217" t="s">
        <v>148</v>
      </c>
      <c r="L1330" s="47"/>
      <c r="M1330" s="222" t="s">
        <v>19</v>
      </c>
      <c r="N1330" s="223" t="s">
        <v>40</v>
      </c>
      <c r="O1330" s="87"/>
      <c r="P1330" s="224">
        <f>O1330*H1330</f>
        <v>0</v>
      </c>
      <c r="Q1330" s="224">
        <v>0</v>
      </c>
      <c r="R1330" s="224">
        <f>Q1330*H1330</f>
        <v>0</v>
      </c>
      <c r="S1330" s="224">
        <v>0</v>
      </c>
      <c r="T1330" s="22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26" t="s">
        <v>248</v>
      </c>
      <c r="AT1330" s="226" t="s">
        <v>144</v>
      </c>
      <c r="AU1330" s="226" t="s">
        <v>79</v>
      </c>
      <c r="AY1330" s="20" t="s">
        <v>142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20" t="s">
        <v>77</v>
      </c>
      <c r="BK1330" s="227">
        <f>ROUND(I1330*H1330,2)</f>
        <v>0</v>
      </c>
      <c r="BL1330" s="20" t="s">
        <v>248</v>
      </c>
      <c r="BM1330" s="226" t="s">
        <v>6922</v>
      </c>
    </row>
    <row r="1331" s="2" customFormat="1">
      <c r="A1331" s="41"/>
      <c r="B1331" s="42"/>
      <c r="C1331" s="43"/>
      <c r="D1331" s="228" t="s">
        <v>151</v>
      </c>
      <c r="E1331" s="43"/>
      <c r="F1331" s="229" t="s">
        <v>5750</v>
      </c>
      <c r="G1331" s="43"/>
      <c r="H1331" s="43"/>
      <c r="I1331" s="230"/>
      <c r="J1331" s="43"/>
      <c r="K1331" s="43"/>
      <c r="L1331" s="47"/>
      <c r="M1331" s="231"/>
      <c r="N1331" s="23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151</v>
      </c>
      <c r="AU1331" s="20" t="s">
        <v>79</v>
      </c>
    </row>
    <row r="1332" s="2" customFormat="1" ht="16.5" customHeight="1">
      <c r="A1332" s="41"/>
      <c r="B1332" s="42"/>
      <c r="C1332" s="215" t="s">
        <v>3899</v>
      </c>
      <c r="D1332" s="215" t="s">
        <v>144</v>
      </c>
      <c r="E1332" s="216" t="s">
        <v>5752</v>
      </c>
      <c r="F1332" s="217" t="s">
        <v>5753</v>
      </c>
      <c r="G1332" s="218" t="s">
        <v>147</v>
      </c>
      <c r="H1332" s="219">
        <v>19.5</v>
      </c>
      <c r="I1332" s="220"/>
      <c r="J1332" s="221">
        <f>ROUND(I1332*H1332,2)</f>
        <v>0</v>
      </c>
      <c r="K1332" s="217" t="s">
        <v>148</v>
      </c>
      <c r="L1332" s="47"/>
      <c r="M1332" s="222" t="s">
        <v>19</v>
      </c>
      <c r="N1332" s="223" t="s">
        <v>40</v>
      </c>
      <c r="O1332" s="87"/>
      <c r="P1332" s="224">
        <f>O1332*H1332</f>
        <v>0</v>
      </c>
      <c r="Q1332" s="224">
        <v>0</v>
      </c>
      <c r="R1332" s="224">
        <f>Q1332*H1332</f>
        <v>0</v>
      </c>
      <c r="S1332" s="224">
        <v>0</v>
      </c>
      <c r="T1332" s="225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6" t="s">
        <v>248</v>
      </c>
      <c r="AT1332" s="226" t="s">
        <v>144</v>
      </c>
      <c r="AU1332" s="226" t="s">
        <v>79</v>
      </c>
      <c r="AY1332" s="20" t="s">
        <v>142</v>
      </c>
      <c r="BE1332" s="227">
        <f>IF(N1332="základní",J1332,0)</f>
        <v>0</v>
      </c>
      <c r="BF1332" s="227">
        <f>IF(N1332="snížená",J1332,0)</f>
        <v>0</v>
      </c>
      <c r="BG1332" s="227">
        <f>IF(N1332="zákl. přenesená",J1332,0)</f>
        <v>0</v>
      </c>
      <c r="BH1332" s="227">
        <f>IF(N1332="sníž. přenesená",J1332,0)</f>
        <v>0</v>
      </c>
      <c r="BI1332" s="227">
        <f>IF(N1332="nulová",J1332,0)</f>
        <v>0</v>
      </c>
      <c r="BJ1332" s="20" t="s">
        <v>77</v>
      </c>
      <c r="BK1332" s="227">
        <f>ROUND(I1332*H1332,2)</f>
        <v>0</v>
      </c>
      <c r="BL1332" s="20" t="s">
        <v>248</v>
      </c>
      <c r="BM1332" s="226" t="s">
        <v>6923</v>
      </c>
    </row>
    <row r="1333" s="2" customFormat="1">
      <c r="A1333" s="41"/>
      <c r="B1333" s="42"/>
      <c r="C1333" s="43"/>
      <c r="D1333" s="228" t="s">
        <v>151</v>
      </c>
      <c r="E1333" s="43"/>
      <c r="F1333" s="229" t="s">
        <v>5755</v>
      </c>
      <c r="G1333" s="43"/>
      <c r="H1333" s="43"/>
      <c r="I1333" s="230"/>
      <c r="J1333" s="43"/>
      <c r="K1333" s="43"/>
      <c r="L1333" s="47"/>
      <c r="M1333" s="231"/>
      <c r="N1333" s="232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20" t="s">
        <v>151</v>
      </c>
      <c r="AU1333" s="20" t="s">
        <v>79</v>
      </c>
    </row>
    <row r="1334" s="2" customFormat="1" ht="16.5" customHeight="1">
      <c r="A1334" s="41"/>
      <c r="B1334" s="42"/>
      <c r="C1334" s="215" t="s">
        <v>3903</v>
      </c>
      <c r="D1334" s="215" t="s">
        <v>144</v>
      </c>
      <c r="E1334" s="216" t="s">
        <v>5757</v>
      </c>
      <c r="F1334" s="217" t="s">
        <v>5758</v>
      </c>
      <c r="G1334" s="218" t="s">
        <v>176</v>
      </c>
      <c r="H1334" s="219">
        <v>4.75</v>
      </c>
      <c r="I1334" s="220"/>
      <c r="J1334" s="221">
        <f>ROUND(I1334*H1334,2)</f>
        <v>0</v>
      </c>
      <c r="K1334" s="217" t="s">
        <v>4783</v>
      </c>
      <c r="L1334" s="47"/>
      <c r="M1334" s="222" t="s">
        <v>19</v>
      </c>
      <c r="N1334" s="223" t="s">
        <v>40</v>
      </c>
      <c r="O1334" s="87"/>
      <c r="P1334" s="224">
        <f>O1334*H1334</f>
        <v>0</v>
      </c>
      <c r="Q1334" s="224">
        <v>0.00055000000000000003</v>
      </c>
      <c r="R1334" s="224">
        <f>Q1334*H1334</f>
        <v>0.0026125000000000002</v>
      </c>
      <c r="S1334" s="224">
        <v>0</v>
      </c>
      <c r="T1334" s="225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26" t="s">
        <v>248</v>
      </c>
      <c r="AT1334" s="226" t="s">
        <v>144</v>
      </c>
      <c r="AU1334" s="226" t="s">
        <v>79</v>
      </c>
      <c r="AY1334" s="20" t="s">
        <v>142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20" t="s">
        <v>77</v>
      </c>
      <c r="BK1334" s="227">
        <f>ROUND(I1334*H1334,2)</f>
        <v>0</v>
      </c>
      <c r="BL1334" s="20" t="s">
        <v>248</v>
      </c>
      <c r="BM1334" s="226" t="s">
        <v>6924</v>
      </c>
    </row>
    <row r="1335" s="2" customFormat="1">
      <c r="A1335" s="41"/>
      <c r="B1335" s="42"/>
      <c r="C1335" s="43"/>
      <c r="D1335" s="228" t="s">
        <v>151</v>
      </c>
      <c r="E1335" s="43"/>
      <c r="F1335" s="229" t="s">
        <v>5760</v>
      </c>
      <c r="G1335" s="43"/>
      <c r="H1335" s="43"/>
      <c r="I1335" s="230"/>
      <c r="J1335" s="43"/>
      <c r="K1335" s="43"/>
      <c r="L1335" s="47"/>
      <c r="M1335" s="231"/>
      <c r="N1335" s="232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151</v>
      </c>
      <c r="AU1335" s="20" t="s">
        <v>79</v>
      </c>
    </row>
    <row r="1336" s="14" customFormat="1">
      <c r="A1336" s="14"/>
      <c r="B1336" s="244"/>
      <c r="C1336" s="245"/>
      <c r="D1336" s="235" t="s">
        <v>153</v>
      </c>
      <c r="E1336" s="246" t="s">
        <v>19</v>
      </c>
      <c r="F1336" s="247" t="s">
        <v>1899</v>
      </c>
      <c r="G1336" s="245"/>
      <c r="H1336" s="248">
        <v>4.75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153</v>
      </c>
      <c r="AU1336" s="254" t="s">
        <v>79</v>
      </c>
      <c r="AV1336" s="14" t="s">
        <v>79</v>
      </c>
      <c r="AW1336" s="14" t="s">
        <v>31</v>
      </c>
      <c r="AX1336" s="14" t="s">
        <v>77</v>
      </c>
      <c r="AY1336" s="254" t="s">
        <v>142</v>
      </c>
    </row>
    <row r="1337" s="2" customFormat="1" ht="16.5" customHeight="1">
      <c r="A1337" s="41"/>
      <c r="B1337" s="42"/>
      <c r="C1337" s="215" t="s">
        <v>3908</v>
      </c>
      <c r="D1337" s="215" t="s">
        <v>144</v>
      </c>
      <c r="E1337" s="216" t="s">
        <v>5763</v>
      </c>
      <c r="F1337" s="217" t="s">
        <v>5764</v>
      </c>
      <c r="G1337" s="218" t="s">
        <v>147</v>
      </c>
      <c r="H1337" s="219">
        <v>19.5</v>
      </c>
      <c r="I1337" s="220"/>
      <c r="J1337" s="221">
        <f>ROUND(I1337*H1337,2)</f>
        <v>0</v>
      </c>
      <c r="K1337" s="217" t="s">
        <v>148</v>
      </c>
      <c r="L1337" s="47"/>
      <c r="M1337" s="222" t="s">
        <v>19</v>
      </c>
      <c r="N1337" s="223" t="s">
        <v>40</v>
      </c>
      <c r="O1337" s="87"/>
      <c r="P1337" s="224">
        <f>O1337*H1337</f>
        <v>0</v>
      </c>
      <c r="Q1337" s="224">
        <v>5.0000000000000002E-05</v>
      </c>
      <c r="R1337" s="224">
        <f>Q1337*H1337</f>
        <v>0.00097500000000000006</v>
      </c>
      <c r="S1337" s="224">
        <v>0</v>
      </c>
      <c r="T1337" s="225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6" t="s">
        <v>248</v>
      </c>
      <c r="AT1337" s="226" t="s">
        <v>144</v>
      </c>
      <c r="AU1337" s="226" t="s">
        <v>79</v>
      </c>
      <c r="AY1337" s="20" t="s">
        <v>142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20" t="s">
        <v>77</v>
      </c>
      <c r="BK1337" s="227">
        <f>ROUND(I1337*H1337,2)</f>
        <v>0</v>
      </c>
      <c r="BL1337" s="20" t="s">
        <v>248</v>
      </c>
      <c r="BM1337" s="226" t="s">
        <v>6925</v>
      </c>
    </row>
    <row r="1338" s="2" customFormat="1">
      <c r="A1338" s="41"/>
      <c r="B1338" s="42"/>
      <c r="C1338" s="43"/>
      <c r="D1338" s="228" t="s">
        <v>151</v>
      </c>
      <c r="E1338" s="43"/>
      <c r="F1338" s="229" t="s">
        <v>5766</v>
      </c>
      <c r="G1338" s="43"/>
      <c r="H1338" s="43"/>
      <c r="I1338" s="230"/>
      <c r="J1338" s="43"/>
      <c r="K1338" s="43"/>
      <c r="L1338" s="47"/>
      <c r="M1338" s="231"/>
      <c r="N1338" s="232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151</v>
      </c>
      <c r="AU1338" s="20" t="s">
        <v>79</v>
      </c>
    </row>
    <row r="1339" s="2" customFormat="1" ht="24.15" customHeight="1">
      <c r="A1339" s="41"/>
      <c r="B1339" s="42"/>
      <c r="C1339" s="215" t="s">
        <v>3912</v>
      </c>
      <c r="D1339" s="215" t="s">
        <v>144</v>
      </c>
      <c r="E1339" s="216" t="s">
        <v>5793</v>
      </c>
      <c r="F1339" s="217" t="s">
        <v>5794</v>
      </c>
      <c r="G1339" s="218" t="s">
        <v>3326</v>
      </c>
      <c r="H1339" s="294"/>
      <c r="I1339" s="220"/>
      <c r="J1339" s="221">
        <f>ROUND(I1339*H1339,2)</f>
        <v>0</v>
      </c>
      <c r="K1339" s="217" t="s">
        <v>148</v>
      </c>
      <c r="L1339" s="47"/>
      <c r="M1339" s="222" t="s">
        <v>19</v>
      </c>
      <c r="N1339" s="223" t="s">
        <v>40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248</v>
      </c>
      <c r="AT1339" s="226" t="s">
        <v>144</v>
      </c>
      <c r="AU1339" s="226" t="s">
        <v>79</v>
      </c>
      <c r="AY1339" s="20" t="s">
        <v>142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77</v>
      </c>
      <c r="BK1339" s="227">
        <f>ROUND(I1339*H1339,2)</f>
        <v>0</v>
      </c>
      <c r="BL1339" s="20" t="s">
        <v>248</v>
      </c>
      <c r="BM1339" s="226" t="s">
        <v>6926</v>
      </c>
    </row>
    <row r="1340" s="2" customFormat="1">
      <c r="A1340" s="41"/>
      <c r="B1340" s="42"/>
      <c r="C1340" s="43"/>
      <c r="D1340" s="228" t="s">
        <v>151</v>
      </c>
      <c r="E1340" s="43"/>
      <c r="F1340" s="229" t="s">
        <v>5796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151</v>
      </c>
      <c r="AU1340" s="20" t="s">
        <v>79</v>
      </c>
    </row>
    <row r="1341" s="12" customFormat="1" ht="22.8" customHeight="1">
      <c r="A1341" s="12"/>
      <c r="B1341" s="199"/>
      <c r="C1341" s="200"/>
      <c r="D1341" s="201" t="s">
        <v>68</v>
      </c>
      <c r="E1341" s="213" t="s">
        <v>5681</v>
      </c>
      <c r="F1341" s="213" t="s">
        <v>5938</v>
      </c>
      <c r="G1341" s="200"/>
      <c r="H1341" s="200"/>
      <c r="I1341" s="203"/>
      <c r="J1341" s="214">
        <f>BK1341</f>
        <v>0</v>
      </c>
      <c r="K1341" s="200"/>
      <c r="L1341" s="205"/>
      <c r="M1341" s="206"/>
      <c r="N1341" s="207"/>
      <c r="O1341" s="207"/>
      <c r="P1341" s="208">
        <f>SUM(P1342:P1352)</f>
        <v>0</v>
      </c>
      <c r="Q1341" s="207"/>
      <c r="R1341" s="208">
        <f>SUM(R1342:R1352)</f>
        <v>0.27012789999999998</v>
      </c>
      <c r="S1341" s="207"/>
      <c r="T1341" s="209">
        <f>SUM(T1342:T1352)</f>
        <v>0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10" t="s">
        <v>79</v>
      </c>
      <c r="AT1341" s="211" t="s">
        <v>68</v>
      </c>
      <c r="AU1341" s="211" t="s">
        <v>77</v>
      </c>
      <c r="AY1341" s="210" t="s">
        <v>142</v>
      </c>
      <c r="BK1341" s="212">
        <f>SUM(BK1342:BK1352)</f>
        <v>0</v>
      </c>
    </row>
    <row r="1342" s="2" customFormat="1" ht="16.5" customHeight="1">
      <c r="A1342" s="41"/>
      <c r="B1342" s="42"/>
      <c r="C1342" s="215" t="s">
        <v>3917</v>
      </c>
      <c r="D1342" s="215" t="s">
        <v>144</v>
      </c>
      <c r="E1342" s="216" t="s">
        <v>5940</v>
      </c>
      <c r="F1342" s="217" t="s">
        <v>5941</v>
      </c>
      <c r="G1342" s="218" t="s">
        <v>147</v>
      </c>
      <c r="H1342" s="219">
        <v>584.09500000000003</v>
      </c>
      <c r="I1342" s="220"/>
      <c r="J1342" s="221">
        <f>ROUND(I1342*H1342,2)</f>
        <v>0</v>
      </c>
      <c r="K1342" s="217" t="s">
        <v>148</v>
      </c>
      <c r="L1342" s="47"/>
      <c r="M1342" s="222" t="s">
        <v>19</v>
      </c>
      <c r="N1342" s="223" t="s">
        <v>40</v>
      </c>
      <c r="O1342" s="87"/>
      <c r="P1342" s="224">
        <f>O1342*H1342</f>
        <v>0</v>
      </c>
      <c r="Q1342" s="224">
        <v>0.00020000000000000001</v>
      </c>
      <c r="R1342" s="224">
        <f>Q1342*H1342</f>
        <v>0.11681900000000001</v>
      </c>
      <c r="S1342" s="224">
        <v>0</v>
      </c>
      <c r="T1342" s="225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6" t="s">
        <v>248</v>
      </c>
      <c r="AT1342" s="226" t="s">
        <v>144</v>
      </c>
      <c r="AU1342" s="226" t="s">
        <v>79</v>
      </c>
      <c r="AY1342" s="20" t="s">
        <v>142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20" t="s">
        <v>77</v>
      </c>
      <c r="BK1342" s="227">
        <f>ROUND(I1342*H1342,2)</f>
        <v>0</v>
      </c>
      <c r="BL1342" s="20" t="s">
        <v>248</v>
      </c>
      <c r="BM1342" s="226" t="s">
        <v>6927</v>
      </c>
    </row>
    <row r="1343" s="2" customFormat="1">
      <c r="A1343" s="41"/>
      <c r="B1343" s="42"/>
      <c r="C1343" s="43"/>
      <c r="D1343" s="228" t="s">
        <v>151</v>
      </c>
      <c r="E1343" s="43"/>
      <c r="F1343" s="229" t="s">
        <v>5943</v>
      </c>
      <c r="G1343" s="43"/>
      <c r="H1343" s="43"/>
      <c r="I1343" s="230"/>
      <c r="J1343" s="43"/>
      <c r="K1343" s="43"/>
      <c r="L1343" s="47"/>
      <c r="M1343" s="231"/>
      <c r="N1343" s="232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151</v>
      </c>
      <c r="AU1343" s="20" t="s">
        <v>79</v>
      </c>
    </row>
    <row r="1344" s="14" customFormat="1">
      <c r="A1344" s="14"/>
      <c r="B1344" s="244"/>
      <c r="C1344" s="245"/>
      <c r="D1344" s="235" t="s">
        <v>153</v>
      </c>
      <c r="E1344" s="246" t="s">
        <v>19</v>
      </c>
      <c r="F1344" s="247" t="s">
        <v>6928</v>
      </c>
      <c r="G1344" s="245"/>
      <c r="H1344" s="248">
        <v>134.61000000000001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153</v>
      </c>
      <c r="AU1344" s="254" t="s">
        <v>79</v>
      </c>
      <c r="AV1344" s="14" t="s">
        <v>79</v>
      </c>
      <c r="AW1344" s="14" t="s">
        <v>31</v>
      </c>
      <c r="AX1344" s="14" t="s">
        <v>69</v>
      </c>
      <c r="AY1344" s="254" t="s">
        <v>142</v>
      </c>
    </row>
    <row r="1345" s="14" customFormat="1">
      <c r="A1345" s="14"/>
      <c r="B1345" s="244"/>
      <c r="C1345" s="245"/>
      <c r="D1345" s="235" t="s">
        <v>153</v>
      </c>
      <c r="E1345" s="246" t="s">
        <v>19</v>
      </c>
      <c r="F1345" s="247" t="s">
        <v>6929</v>
      </c>
      <c r="G1345" s="245"/>
      <c r="H1345" s="248">
        <v>449.48500000000001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153</v>
      </c>
      <c r="AU1345" s="254" t="s">
        <v>79</v>
      </c>
      <c r="AV1345" s="14" t="s">
        <v>79</v>
      </c>
      <c r="AW1345" s="14" t="s">
        <v>31</v>
      </c>
      <c r="AX1345" s="14" t="s">
        <v>69</v>
      </c>
      <c r="AY1345" s="254" t="s">
        <v>142</v>
      </c>
    </row>
    <row r="1346" s="15" customFormat="1">
      <c r="A1346" s="15"/>
      <c r="B1346" s="255"/>
      <c r="C1346" s="256"/>
      <c r="D1346" s="235" t="s">
        <v>153</v>
      </c>
      <c r="E1346" s="257" t="s">
        <v>19</v>
      </c>
      <c r="F1346" s="258" t="s">
        <v>158</v>
      </c>
      <c r="G1346" s="256"/>
      <c r="H1346" s="259">
        <v>584.09500000000003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5" t="s">
        <v>153</v>
      </c>
      <c r="AU1346" s="265" t="s">
        <v>79</v>
      </c>
      <c r="AV1346" s="15" t="s">
        <v>149</v>
      </c>
      <c r="AW1346" s="15" t="s">
        <v>31</v>
      </c>
      <c r="AX1346" s="15" t="s">
        <v>77</v>
      </c>
      <c r="AY1346" s="265" t="s">
        <v>142</v>
      </c>
    </row>
    <row r="1347" s="2" customFormat="1" ht="16.5" customHeight="1">
      <c r="A1347" s="41"/>
      <c r="B1347" s="42"/>
      <c r="C1347" s="215" t="s">
        <v>3921</v>
      </c>
      <c r="D1347" s="215" t="s">
        <v>144</v>
      </c>
      <c r="E1347" s="216" t="s">
        <v>5949</v>
      </c>
      <c r="F1347" s="217" t="s">
        <v>5950</v>
      </c>
      <c r="G1347" s="218" t="s">
        <v>147</v>
      </c>
      <c r="H1347" s="219">
        <v>144.41999999999999</v>
      </c>
      <c r="I1347" s="220"/>
      <c r="J1347" s="221">
        <f>ROUND(I1347*H1347,2)</f>
        <v>0</v>
      </c>
      <c r="K1347" s="217" t="s">
        <v>148</v>
      </c>
      <c r="L1347" s="47"/>
      <c r="M1347" s="222" t="s">
        <v>19</v>
      </c>
      <c r="N1347" s="223" t="s">
        <v>40</v>
      </c>
      <c r="O1347" s="87"/>
      <c r="P1347" s="224">
        <f>O1347*H1347</f>
        <v>0</v>
      </c>
      <c r="Q1347" s="224">
        <v>1.0000000000000001E-05</v>
      </c>
      <c r="R1347" s="224">
        <f>Q1347*H1347</f>
        <v>0.0014442000000000001</v>
      </c>
      <c r="S1347" s="224">
        <v>0</v>
      </c>
      <c r="T1347" s="225">
        <f>S1347*H1347</f>
        <v>0</v>
      </c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R1347" s="226" t="s">
        <v>248</v>
      </c>
      <c r="AT1347" s="226" t="s">
        <v>144</v>
      </c>
      <c r="AU1347" s="226" t="s">
        <v>79</v>
      </c>
      <c r="AY1347" s="20" t="s">
        <v>142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20" t="s">
        <v>77</v>
      </c>
      <c r="BK1347" s="227">
        <f>ROUND(I1347*H1347,2)</f>
        <v>0</v>
      </c>
      <c r="BL1347" s="20" t="s">
        <v>248</v>
      </c>
      <c r="BM1347" s="226" t="s">
        <v>6930</v>
      </c>
    </row>
    <row r="1348" s="2" customFormat="1">
      <c r="A1348" s="41"/>
      <c r="B1348" s="42"/>
      <c r="C1348" s="43"/>
      <c r="D1348" s="228" t="s">
        <v>151</v>
      </c>
      <c r="E1348" s="43"/>
      <c r="F1348" s="229" t="s">
        <v>5952</v>
      </c>
      <c r="G1348" s="43"/>
      <c r="H1348" s="43"/>
      <c r="I1348" s="230"/>
      <c r="J1348" s="43"/>
      <c r="K1348" s="43"/>
      <c r="L1348" s="47"/>
      <c r="M1348" s="231"/>
      <c r="N1348" s="232"/>
      <c r="O1348" s="87"/>
      <c r="P1348" s="87"/>
      <c r="Q1348" s="87"/>
      <c r="R1348" s="87"/>
      <c r="S1348" s="87"/>
      <c r="T1348" s="88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T1348" s="20" t="s">
        <v>151</v>
      </c>
      <c r="AU1348" s="20" t="s">
        <v>79</v>
      </c>
    </row>
    <row r="1349" s="14" customFormat="1">
      <c r="A1349" s="14"/>
      <c r="B1349" s="244"/>
      <c r="C1349" s="245"/>
      <c r="D1349" s="235" t="s">
        <v>153</v>
      </c>
      <c r="E1349" s="246" t="s">
        <v>19</v>
      </c>
      <c r="F1349" s="247" t="s">
        <v>6931</v>
      </c>
      <c r="G1349" s="245"/>
      <c r="H1349" s="248">
        <v>144.41999999999999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153</v>
      </c>
      <c r="AU1349" s="254" t="s">
        <v>79</v>
      </c>
      <c r="AV1349" s="14" t="s">
        <v>79</v>
      </c>
      <c r="AW1349" s="14" t="s">
        <v>31</v>
      </c>
      <c r="AX1349" s="14" t="s">
        <v>69</v>
      </c>
      <c r="AY1349" s="254" t="s">
        <v>142</v>
      </c>
    </row>
    <row r="1350" s="15" customFormat="1">
      <c r="A1350" s="15"/>
      <c r="B1350" s="255"/>
      <c r="C1350" s="256"/>
      <c r="D1350" s="235" t="s">
        <v>153</v>
      </c>
      <c r="E1350" s="257" t="s">
        <v>19</v>
      </c>
      <c r="F1350" s="258" t="s">
        <v>158</v>
      </c>
      <c r="G1350" s="256"/>
      <c r="H1350" s="259">
        <v>144.41999999999999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5" t="s">
        <v>153</v>
      </c>
      <c r="AU1350" s="265" t="s">
        <v>79</v>
      </c>
      <c r="AV1350" s="15" t="s">
        <v>149</v>
      </c>
      <c r="AW1350" s="15" t="s">
        <v>31</v>
      </c>
      <c r="AX1350" s="15" t="s">
        <v>77</v>
      </c>
      <c r="AY1350" s="265" t="s">
        <v>142</v>
      </c>
    </row>
    <row r="1351" s="2" customFormat="1" ht="24.15" customHeight="1">
      <c r="A1351" s="41"/>
      <c r="B1351" s="42"/>
      <c r="C1351" s="215" t="s">
        <v>3926</v>
      </c>
      <c r="D1351" s="215" t="s">
        <v>144</v>
      </c>
      <c r="E1351" s="216" t="s">
        <v>5955</v>
      </c>
      <c r="F1351" s="217" t="s">
        <v>5956</v>
      </c>
      <c r="G1351" s="218" t="s">
        <v>147</v>
      </c>
      <c r="H1351" s="219">
        <v>584.09500000000003</v>
      </c>
      <c r="I1351" s="220"/>
      <c r="J1351" s="221">
        <f>ROUND(I1351*H1351,2)</f>
        <v>0</v>
      </c>
      <c r="K1351" s="217" t="s">
        <v>148</v>
      </c>
      <c r="L1351" s="47"/>
      <c r="M1351" s="222" t="s">
        <v>19</v>
      </c>
      <c r="N1351" s="223" t="s">
        <v>40</v>
      </c>
      <c r="O1351" s="87"/>
      <c r="P1351" s="224">
        <f>O1351*H1351</f>
        <v>0</v>
      </c>
      <c r="Q1351" s="224">
        <v>0.00025999999999999998</v>
      </c>
      <c r="R1351" s="224">
        <f>Q1351*H1351</f>
        <v>0.15186469999999999</v>
      </c>
      <c r="S1351" s="224">
        <v>0</v>
      </c>
      <c r="T1351" s="225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26" t="s">
        <v>248</v>
      </c>
      <c r="AT1351" s="226" t="s">
        <v>144</v>
      </c>
      <c r="AU1351" s="226" t="s">
        <v>79</v>
      </c>
      <c r="AY1351" s="20" t="s">
        <v>142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20" t="s">
        <v>77</v>
      </c>
      <c r="BK1351" s="227">
        <f>ROUND(I1351*H1351,2)</f>
        <v>0</v>
      </c>
      <c r="BL1351" s="20" t="s">
        <v>248</v>
      </c>
      <c r="BM1351" s="226" t="s">
        <v>6932</v>
      </c>
    </row>
    <row r="1352" s="2" customFormat="1">
      <c r="A1352" s="41"/>
      <c r="B1352" s="42"/>
      <c r="C1352" s="43"/>
      <c r="D1352" s="228" t="s">
        <v>151</v>
      </c>
      <c r="E1352" s="43"/>
      <c r="F1352" s="229" t="s">
        <v>5958</v>
      </c>
      <c r="G1352" s="43"/>
      <c r="H1352" s="43"/>
      <c r="I1352" s="230"/>
      <c r="J1352" s="43"/>
      <c r="K1352" s="43"/>
      <c r="L1352" s="47"/>
      <c r="M1352" s="231"/>
      <c r="N1352" s="232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T1352" s="20" t="s">
        <v>151</v>
      </c>
      <c r="AU1352" s="20" t="s">
        <v>79</v>
      </c>
    </row>
    <row r="1353" s="12" customFormat="1" ht="25.92" customHeight="1">
      <c r="A1353" s="12"/>
      <c r="B1353" s="199"/>
      <c r="C1353" s="200"/>
      <c r="D1353" s="201" t="s">
        <v>68</v>
      </c>
      <c r="E1353" s="202" t="s">
        <v>275</v>
      </c>
      <c r="F1353" s="202" t="s">
        <v>6012</v>
      </c>
      <c r="G1353" s="200"/>
      <c r="H1353" s="200"/>
      <c r="I1353" s="203"/>
      <c r="J1353" s="204">
        <f>BK1353</f>
        <v>0</v>
      </c>
      <c r="K1353" s="200"/>
      <c r="L1353" s="205"/>
      <c r="M1353" s="206"/>
      <c r="N1353" s="207"/>
      <c r="O1353" s="207"/>
      <c r="P1353" s="208">
        <f>P1354</f>
        <v>0</v>
      </c>
      <c r="Q1353" s="207"/>
      <c r="R1353" s="208">
        <f>R1354</f>
        <v>0.15539999999999998</v>
      </c>
      <c r="S1353" s="207"/>
      <c r="T1353" s="209">
        <f>T1354</f>
        <v>1.8380399999999999</v>
      </c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R1353" s="210" t="s">
        <v>163</v>
      </c>
      <c r="AT1353" s="211" t="s">
        <v>68</v>
      </c>
      <c r="AU1353" s="211" t="s">
        <v>69</v>
      </c>
      <c r="AY1353" s="210" t="s">
        <v>142</v>
      </c>
      <c r="BK1353" s="212">
        <f>BK1354</f>
        <v>0</v>
      </c>
    </row>
    <row r="1354" s="12" customFormat="1" ht="22.8" customHeight="1">
      <c r="A1354" s="12"/>
      <c r="B1354" s="199"/>
      <c r="C1354" s="200"/>
      <c r="D1354" s="201" t="s">
        <v>68</v>
      </c>
      <c r="E1354" s="213" t="s">
        <v>6025</v>
      </c>
      <c r="F1354" s="213" t="s">
        <v>6026</v>
      </c>
      <c r="G1354" s="200"/>
      <c r="H1354" s="200"/>
      <c r="I1354" s="203"/>
      <c r="J1354" s="214">
        <f>BK1354</f>
        <v>0</v>
      </c>
      <c r="K1354" s="200"/>
      <c r="L1354" s="205"/>
      <c r="M1354" s="206"/>
      <c r="N1354" s="207"/>
      <c r="O1354" s="207"/>
      <c r="P1354" s="208">
        <f>SUM(P1355:P1365)</f>
        <v>0</v>
      </c>
      <c r="Q1354" s="207"/>
      <c r="R1354" s="208">
        <f>SUM(R1355:R1365)</f>
        <v>0.15539999999999998</v>
      </c>
      <c r="S1354" s="207"/>
      <c r="T1354" s="209">
        <f>SUM(T1355:T1365)</f>
        <v>1.8380399999999999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0" t="s">
        <v>163</v>
      </c>
      <c r="AT1354" s="211" t="s">
        <v>68</v>
      </c>
      <c r="AU1354" s="211" t="s">
        <v>77</v>
      </c>
      <c r="AY1354" s="210" t="s">
        <v>142</v>
      </c>
      <c r="BK1354" s="212">
        <f>SUM(BK1355:BK1365)</f>
        <v>0</v>
      </c>
    </row>
    <row r="1355" s="2" customFormat="1" ht="21.75" customHeight="1">
      <c r="A1355" s="41"/>
      <c r="B1355" s="42"/>
      <c r="C1355" s="215" t="s">
        <v>3931</v>
      </c>
      <c r="D1355" s="215" t="s">
        <v>144</v>
      </c>
      <c r="E1355" s="216" t="s">
        <v>6028</v>
      </c>
      <c r="F1355" s="217" t="s">
        <v>6029</v>
      </c>
      <c r="G1355" s="218" t="s">
        <v>176</v>
      </c>
      <c r="H1355" s="219">
        <v>159</v>
      </c>
      <c r="I1355" s="220"/>
      <c r="J1355" s="221">
        <f>ROUND(I1355*H1355,2)</f>
        <v>0</v>
      </c>
      <c r="K1355" s="217" t="s">
        <v>148</v>
      </c>
      <c r="L1355" s="47"/>
      <c r="M1355" s="222" t="s">
        <v>19</v>
      </c>
      <c r="N1355" s="223" t="s">
        <v>40</v>
      </c>
      <c r="O1355" s="87"/>
      <c r="P1355" s="224">
        <f>O1355*H1355</f>
        <v>0</v>
      </c>
      <c r="Q1355" s="224">
        <v>0.00059999999999999995</v>
      </c>
      <c r="R1355" s="224">
        <f>Q1355*H1355</f>
        <v>0.095399999999999985</v>
      </c>
      <c r="S1355" s="224">
        <v>0</v>
      </c>
      <c r="T1355" s="225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6" t="s">
        <v>1047</v>
      </c>
      <c r="AT1355" s="226" t="s">
        <v>144</v>
      </c>
      <c r="AU1355" s="226" t="s">
        <v>79</v>
      </c>
      <c r="AY1355" s="20" t="s">
        <v>142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20" t="s">
        <v>77</v>
      </c>
      <c r="BK1355" s="227">
        <f>ROUND(I1355*H1355,2)</f>
        <v>0</v>
      </c>
      <c r="BL1355" s="20" t="s">
        <v>1047</v>
      </c>
      <c r="BM1355" s="226" t="s">
        <v>6933</v>
      </c>
    </row>
    <row r="1356" s="2" customFormat="1">
      <c r="A1356" s="41"/>
      <c r="B1356" s="42"/>
      <c r="C1356" s="43"/>
      <c r="D1356" s="228" t="s">
        <v>151</v>
      </c>
      <c r="E1356" s="43"/>
      <c r="F1356" s="229" t="s">
        <v>6031</v>
      </c>
      <c r="G1356" s="43"/>
      <c r="H1356" s="43"/>
      <c r="I1356" s="230"/>
      <c r="J1356" s="43"/>
      <c r="K1356" s="43"/>
      <c r="L1356" s="47"/>
      <c r="M1356" s="231"/>
      <c r="N1356" s="232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151</v>
      </c>
      <c r="AU1356" s="20" t="s">
        <v>79</v>
      </c>
    </row>
    <row r="1357" s="2" customFormat="1" ht="21.75" customHeight="1">
      <c r="A1357" s="41"/>
      <c r="B1357" s="42"/>
      <c r="C1357" s="215" t="s">
        <v>3936</v>
      </c>
      <c r="D1357" s="215" t="s">
        <v>144</v>
      </c>
      <c r="E1357" s="216" t="s">
        <v>6033</v>
      </c>
      <c r="F1357" s="217" t="s">
        <v>6034</v>
      </c>
      <c r="G1357" s="218" t="s">
        <v>166</v>
      </c>
      <c r="H1357" s="219">
        <v>3</v>
      </c>
      <c r="I1357" s="220"/>
      <c r="J1357" s="221">
        <f>ROUND(I1357*H1357,2)</f>
        <v>0</v>
      </c>
      <c r="K1357" s="217" t="s">
        <v>148</v>
      </c>
      <c r="L1357" s="47"/>
      <c r="M1357" s="222" t="s">
        <v>19</v>
      </c>
      <c r="N1357" s="223" t="s">
        <v>40</v>
      </c>
      <c r="O1357" s="87"/>
      <c r="P1357" s="224">
        <f>O1357*H1357</f>
        <v>0</v>
      </c>
      <c r="Q1357" s="224">
        <v>0</v>
      </c>
      <c r="R1357" s="224">
        <f>Q1357*H1357</f>
        <v>0</v>
      </c>
      <c r="S1357" s="224">
        <v>0.073999999999999996</v>
      </c>
      <c r="T1357" s="225">
        <f>S1357*H1357</f>
        <v>0.22199999999999998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26" t="s">
        <v>1047</v>
      </c>
      <c r="AT1357" s="226" t="s">
        <v>144</v>
      </c>
      <c r="AU1357" s="226" t="s">
        <v>79</v>
      </c>
      <c r="AY1357" s="20" t="s">
        <v>142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20" t="s">
        <v>77</v>
      </c>
      <c r="BK1357" s="227">
        <f>ROUND(I1357*H1357,2)</f>
        <v>0</v>
      </c>
      <c r="BL1357" s="20" t="s">
        <v>1047</v>
      </c>
      <c r="BM1357" s="226" t="s">
        <v>6934</v>
      </c>
    </row>
    <row r="1358" s="2" customFormat="1">
      <c r="A1358" s="41"/>
      <c r="B1358" s="42"/>
      <c r="C1358" s="43"/>
      <c r="D1358" s="228" t="s">
        <v>151</v>
      </c>
      <c r="E1358" s="43"/>
      <c r="F1358" s="229" t="s">
        <v>6036</v>
      </c>
      <c r="G1358" s="43"/>
      <c r="H1358" s="43"/>
      <c r="I1358" s="230"/>
      <c r="J1358" s="43"/>
      <c r="K1358" s="43"/>
      <c r="L1358" s="47"/>
      <c r="M1358" s="231"/>
      <c r="N1358" s="232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151</v>
      </c>
      <c r="AU1358" s="20" t="s">
        <v>79</v>
      </c>
    </row>
    <row r="1359" s="2" customFormat="1" ht="21.75" customHeight="1">
      <c r="A1359" s="41"/>
      <c r="B1359" s="42"/>
      <c r="C1359" s="215" t="s">
        <v>3941</v>
      </c>
      <c r="D1359" s="215" t="s">
        <v>144</v>
      </c>
      <c r="E1359" s="216" t="s">
        <v>6038</v>
      </c>
      <c r="F1359" s="217" t="s">
        <v>6039</v>
      </c>
      <c r="G1359" s="218" t="s">
        <v>166</v>
      </c>
      <c r="H1359" s="219">
        <v>3</v>
      </c>
      <c r="I1359" s="220"/>
      <c r="J1359" s="221">
        <f>ROUND(I1359*H1359,2)</f>
        <v>0</v>
      </c>
      <c r="K1359" s="217" t="s">
        <v>148</v>
      </c>
      <c r="L1359" s="47"/>
      <c r="M1359" s="222" t="s">
        <v>19</v>
      </c>
      <c r="N1359" s="223" t="s">
        <v>40</v>
      </c>
      <c r="O1359" s="87"/>
      <c r="P1359" s="224">
        <f>O1359*H1359</f>
        <v>0</v>
      </c>
      <c r="Q1359" s="224">
        <v>0</v>
      </c>
      <c r="R1359" s="224">
        <f>Q1359*H1359</f>
        <v>0</v>
      </c>
      <c r="S1359" s="224">
        <v>0.20699999999999999</v>
      </c>
      <c r="T1359" s="225">
        <f>S1359*H1359</f>
        <v>0.621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6" t="s">
        <v>1047</v>
      </c>
      <c r="AT1359" s="226" t="s">
        <v>144</v>
      </c>
      <c r="AU1359" s="226" t="s">
        <v>79</v>
      </c>
      <c r="AY1359" s="20" t="s">
        <v>142</v>
      </c>
      <c r="BE1359" s="227">
        <f>IF(N1359="základní",J1359,0)</f>
        <v>0</v>
      </c>
      <c r="BF1359" s="227">
        <f>IF(N1359="snížená",J1359,0)</f>
        <v>0</v>
      </c>
      <c r="BG1359" s="227">
        <f>IF(N1359="zákl. přenesená",J1359,0)</f>
        <v>0</v>
      </c>
      <c r="BH1359" s="227">
        <f>IF(N1359="sníž. přenesená",J1359,0)</f>
        <v>0</v>
      </c>
      <c r="BI1359" s="227">
        <f>IF(N1359="nulová",J1359,0)</f>
        <v>0</v>
      </c>
      <c r="BJ1359" s="20" t="s">
        <v>77</v>
      </c>
      <c r="BK1359" s="227">
        <f>ROUND(I1359*H1359,2)</f>
        <v>0</v>
      </c>
      <c r="BL1359" s="20" t="s">
        <v>1047</v>
      </c>
      <c r="BM1359" s="226" t="s">
        <v>6935</v>
      </c>
    </row>
    <row r="1360" s="2" customFormat="1">
      <c r="A1360" s="41"/>
      <c r="B1360" s="42"/>
      <c r="C1360" s="43"/>
      <c r="D1360" s="228" t="s">
        <v>151</v>
      </c>
      <c r="E1360" s="43"/>
      <c r="F1360" s="229" t="s">
        <v>6041</v>
      </c>
      <c r="G1360" s="43"/>
      <c r="H1360" s="43"/>
      <c r="I1360" s="230"/>
      <c r="J1360" s="43"/>
      <c r="K1360" s="43"/>
      <c r="L1360" s="47"/>
      <c r="M1360" s="231"/>
      <c r="N1360" s="232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151</v>
      </c>
      <c r="AU1360" s="20" t="s">
        <v>79</v>
      </c>
    </row>
    <row r="1361" s="2" customFormat="1" ht="16.5" customHeight="1">
      <c r="A1361" s="41"/>
      <c r="B1361" s="42"/>
      <c r="C1361" s="215" t="s">
        <v>3946</v>
      </c>
      <c r="D1361" s="215" t="s">
        <v>144</v>
      </c>
      <c r="E1361" s="216" t="s">
        <v>6048</v>
      </c>
      <c r="F1361" s="217" t="s">
        <v>6049</v>
      </c>
      <c r="G1361" s="218" t="s">
        <v>166</v>
      </c>
      <c r="H1361" s="219">
        <v>72</v>
      </c>
      <c r="I1361" s="220"/>
      <c r="J1361" s="221">
        <f>ROUND(I1361*H1361,2)</f>
        <v>0</v>
      </c>
      <c r="K1361" s="217" t="s">
        <v>148</v>
      </c>
      <c r="L1361" s="47"/>
      <c r="M1361" s="222" t="s">
        <v>19</v>
      </c>
      <c r="N1361" s="223" t="s">
        <v>40</v>
      </c>
      <c r="O1361" s="87"/>
      <c r="P1361" s="224">
        <f>O1361*H1361</f>
        <v>0</v>
      </c>
      <c r="Q1361" s="224">
        <v>0</v>
      </c>
      <c r="R1361" s="224">
        <f>Q1361*H1361</f>
        <v>0</v>
      </c>
      <c r="S1361" s="224">
        <v>0.00056999999999999998</v>
      </c>
      <c r="T1361" s="225">
        <f>S1361*H1361</f>
        <v>0.04104</v>
      </c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R1361" s="226" t="s">
        <v>1047</v>
      </c>
      <c r="AT1361" s="226" t="s">
        <v>144</v>
      </c>
      <c r="AU1361" s="226" t="s">
        <v>79</v>
      </c>
      <c r="AY1361" s="20" t="s">
        <v>142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20" t="s">
        <v>77</v>
      </c>
      <c r="BK1361" s="227">
        <f>ROUND(I1361*H1361,2)</f>
        <v>0</v>
      </c>
      <c r="BL1361" s="20" t="s">
        <v>1047</v>
      </c>
      <c r="BM1361" s="226" t="s">
        <v>6936</v>
      </c>
    </row>
    <row r="1362" s="2" customFormat="1">
      <c r="A1362" s="41"/>
      <c r="B1362" s="42"/>
      <c r="C1362" s="43"/>
      <c r="D1362" s="228" t="s">
        <v>151</v>
      </c>
      <c r="E1362" s="43"/>
      <c r="F1362" s="229" t="s">
        <v>6051</v>
      </c>
      <c r="G1362" s="43"/>
      <c r="H1362" s="43"/>
      <c r="I1362" s="230"/>
      <c r="J1362" s="43"/>
      <c r="K1362" s="43"/>
      <c r="L1362" s="47"/>
      <c r="M1362" s="231"/>
      <c r="N1362" s="232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151</v>
      </c>
      <c r="AU1362" s="20" t="s">
        <v>79</v>
      </c>
    </row>
    <row r="1363" s="2" customFormat="1" ht="16.5" customHeight="1">
      <c r="A1363" s="41"/>
      <c r="B1363" s="42"/>
      <c r="C1363" s="277" t="s">
        <v>3951</v>
      </c>
      <c r="D1363" s="277" t="s">
        <v>275</v>
      </c>
      <c r="E1363" s="278" t="s">
        <v>6058</v>
      </c>
      <c r="F1363" s="279" t="s">
        <v>6059</v>
      </c>
      <c r="G1363" s="280" t="s">
        <v>3810</v>
      </c>
      <c r="H1363" s="281">
        <v>60</v>
      </c>
      <c r="I1363" s="282"/>
      <c r="J1363" s="283">
        <f>ROUND(I1363*H1363,2)</f>
        <v>0</v>
      </c>
      <c r="K1363" s="279" t="s">
        <v>148</v>
      </c>
      <c r="L1363" s="284"/>
      <c r="M1363" s="285" t="s">
        <v>19</v>
      </c>
      <c r="N1363" s="286" t="s">
        <v>40</v>
      </c>
      <c r="O1363" s="87"/>
      <c r="P1363" s="224">
        <f>O1363*H1363</f>
        <v>0</v>
      </c>
      <c r="Q1363" s="224">
        <v>0.001</v>
      </c>
      <c r="R1363" s="224">
        <f>Q1363*H1363</f>
        <v>0.059999999999999998</v>
      </c>
      <c r="S1363" s="224">
        <v>0</v>
      </c>
      <c r="T1363" s="225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6" t="s">
        <v>3001</v>
      </c>
      <c r="AT1363" s="226" t="s">
        <v>275</v>
      </c>
      <c r="AU1363" s="226" t="s">
        <v>79</v>
      </c>
      <c r="AY1363" s="20" t="s">
        <v>142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20" t="s">
        <v>77</v>
      </c>
      <c r="BK1363" s="227">
        <f>ROUND(I1363*H1363,2)</f>
        <v>0</v>
      </c>
      <c r="BL1363" s="20" t="s">
        <v>1047</v>
      </c>
      <c r="BM1363" s="226" t="s">
        <v>6937</v>
      </c>
    </row>
    <row r="1364" s="2" customFormat="1" ht="21.75" customHeight="1">
      <c r="A1364" s="41"/>
      <c r="B1364" s="42"/>
      <c r="C1364" s="215" t="s">
        <v>3955</v>
      </c>
      <c r="D1364" s="215" t="s">
        <v>144</v>
      </c>
      <c r="E1364" s="216" t="s">
        <v>6053</v>
      </c>
      <c r="F1364" s="217" t="s">
        <v>6054</v>
      </c>
      <c r="G1364" s="218" t="s">
        <v>176</v>
      </c>
      <c r="H1364" s="219">
        <v>159</v>
      </c>
      <c r="I1364" s="220"/>
      <c r="J1364" s="221">
        <f>ROUND(I1364*H1364,2)</f>
        <v>0</v>
      </c>
      <c r="K1364" s="217" t="s">
        <v>148</v>
      </c>
      <c r="L1364" s="47"/>
      <c r="M1364" s="222" t="s">
        <v>19</v>
      </c>
      <c r="N1364" s="223" t="s">
        <v>40</v>
      </c>
      <c r="O1364" s="87"/>
      <c r="P1364" s="224">
        <f>O1364*H1364</f>
        <v>0</v>
      </c>
      <c r="Q1364" s="224">
        <v>0</v>
      </c>
      <c r="R1364" s="224">
        <f>Q1364*H1364</f>
        <v>0</v>
      </c>
      <c r="S1364" s="224">
        <v>0.0060000000000000001</v>
      </c>
      <c r="T1364" s="225">
        <f>S1364*H1364</f>
        <v>0.95400000000000007</v>
      </c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R1364" s="226" t="s">
        <v>1047</v>
      </c>
      <c r="AT1364" s="226" t="s">
        <v>144</v>
      </c>
      <c r="AU1364" s="226" t="s">
        <v>79</v>
      </c>
      <c r="AY1364" s="20" t="s">
        <v>142</v>
      </c>
      <c r="BE1364" s="227">
        <f>IF(N1364="základní",J1364,0)</f>
        <v>0</v>
      </c>
      <c r="BF1364" s="227">
        <f>IF(N1364="snížená",J1364,0)</f>
        <v>0</v>
      </c>
      <c r="BG1364" s="227">
        <f>IF(N1364="zákl. přenesená",J1364,0)</f>
        <v>0</v>
      </c>
      <c r="BH1364" s="227">
        <f>IF(N1364="sníž. přenesená",J1364,0)</f>
        <v>0</v>
      </c>
      <c r="BI1364" s="227">
        <f>IF(N1364="nulová",J1364,0)</f>
        <v>0</v>
      </c>
      <c r="BJ1364" s="20" t="s">
        <v>77</v>
      </c>
      <c r="BK1364" s="227">
        <f>ROUND(I1364*H1364,2)</f>
        <v>0</v>
      </c>
      <c r="BL1364" s="20" t="s">
        <v>1047</v>
      </c>
      <c r="BM1364" s="226" t="s">
        <v>6938</v>
      </c>
    </row>
    <row r="1365" s="2" customFormat="1">
      <c r="A1365" s="41"/>
      <c r="B1365" s="42"/>
      <c r="C1365" s="43"/>
      <c r="D1365" s="228" t="s">
        <v>151</v>
      </c>
      <c r="E1365" s="43"/>
      <c r="F1365" s="229" t="s">
        <v>6056</v>
      </c>
      <c r="G1365" s="43"/>
      <c r="H1365" s="43"/>
      <c r="I1365" s="230"/>
      <c r="J1365" s="43"/>
      <c r="K1365" s="43"/>
      <c r="L1365" s="47"/>
      <c r="M1365" s="287"/>
      <c r="N1365" s="288"/>
      <c r="O1365" s="289"/>
      <c r="P1365" s="289"/>
      <c r="Q1365" s="289"/>
      <c r="R1365" s="289"/>
      <c r="S1365" s="289"/>
      <c r="T1365" s="290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T1365" s="20" t="s">
        <v>151</v>
      </c>
      <c r="AU1365" s="20" t="s">
        <v>79</v>
      </c>
    </row>
    <row r="1366" s="2" customFormat="1" ht="6.96" customHeight="1">
      <c r="A1366" s="41"/>
      <c r="B1366" s="62"/>
      <c r="C1366" s="63"/>
      <c r="D1366" s="63"/>
      <c r="E1366" s="63"/>
      <c r="F1366" s="63"/>
      <c r="G1366" s="63"/>
      <c r="H1366" s="63"/>
      <c r="I1366" s="63"/>
      <c r="J1366" s="63"/>
      <c r="K1366" s="63"/>
      <c r="L1366" s="47"/>
      <c r="M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</row>
  </sheetData>
  <sheetProtection sheet="1" autoFilter="0" formatColumns="0" formatRows="0" objects="1" scenarios="1" spinCount="100000" saltValue="OkOibI9YQcjSdJyWkMiRVHC1LDO+iDyFW3dgi6IYb+g5RJ7TFtpaWwutfizOvCI/Bqs5owsDhnjY5JVTRUNnbA==" hashValue="6IImuBti8RofI39fSrc7w5dBOBkpyu6qEVrLJo02Abm8Evk63jFG0zy7OIacgU6m1zzGrf3eZLi5WeegUZkbqQ==" algorithmName="SHA-512" password="CC35"/>
  <autoFilter ref="C127:K13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6:H116"/>
    <mergeCell ref="E118:H118"/>
    <mergeCell ref="E120:H120"/>
    <mergeCell ref="L2:V2"/>
  </mergeCells>
  <hyperlinks>
    <hyperlink ref="F350" r:id="rId1" display="https://podminky.urs.cz/item/CS_URS_2023_02/131213701"/>
    <hyperlink ref="F354" r:id="rId2" display="https://podminky.urs.cz/item/CS_URS_2023_02/275313511"/>
    <hyperlink ref="F357" r:id="rId3" display="https://podminky.urs.cz/item/CS_URS_2023_02/275351121"/>
    <hyperlink ref="F360" r:id="rId4" display="https://podminky.urs.cz/item/CS_URS_2023_02/275351122"/>
    <hyperlink ref="F363" r:id="rId5" display="https://podminky.urs.cz/item/CS_URS_2023_02/310238211"/>
    <hyperlink ref="F370" r:id="rId6" display="https://podminky.urs.cz/item/CS_URS_2023_02/310239211"/>
    <hyperlink ref="F397" r:id="rId7" display="https://podminky.urs.cz/item/CS_URS_2023_02/311236111"/>
    <hyperlink ref="F407" r:id="rId8" display="https://podminky.urs.cz/item/CS_URS_2023_02/311236121"/>
    <hyperlink ref="F413" r:id="rId9" display="https://podminky.urs.cz/item/CS_URS_2023_02/317944321"/>
    <hyperlink ref="F420" r:id="rId10" display="https://podminky.urs.cz/item/CS_URS_2023_02/317944323"/>
    <hyperlink ref="F427" r:id="rId11" display="https://podminky.urs.cz/item/CS_URS_2023_02/317998110"/>
    <hyperlink ref="F434" r:id="rId12" display="https://podminky.urs.cz/item/CS_URS_2023_02/342244111"/>
    <hyperlink ref="F439" r:id="rId13" display="https://podminky.urs.cz/item/CS_URS_2023_02/342244121"/>
    <hyperlink ref="F446" r:id="rId14" display="https://podminky.urs.cz/item/CS_URS_2023_02/342291112"/>
    <hyperlink ref="F460" r:id="rId15" display="https://podminky.urs.cz/item/CS_URS_2023_02/342291121"/>
    <hyperlink ref="F466" r:id="rId16" display="https://podminky.urs.cz/item/CS_URS_2023_02/346244381"/>
    <hyperlink ref="F474" r:id="rId17" display="https://podminky.urs.cz/item/CS_URS_2023_02/417321313"/>
    <hyperlink ref="F479" r:id="rId18" display="https://podminky.urs.cz/item/CS_URS_2023_02/417351115"/>
    <hyperlink ref="F483" r:id="rId19" display="https://podminky.urs.cz/item/CS_URS_2023_02/417351116"/>
    <hyperlink ref="F485" r:id="rId20" display="https://podminky.urs.cz/item/CS_URS_2023_02/417361821"/>
    <hyperlink ref="F489" r:id="rId21" display="https://podminky.urs.cz/item/CS_URS_2023_02/612131151"/>
    <hyperlink ref="F557" r:id="rId22" display="https://podminky.urs.cz/item/CS_URS_2023_02/612316121"/>
    <hyperlink ref="F625" r:id="rId23" display="https://podminky.urs.cz/item/CS_URS_2023_02/612321111"/>
    <hyperlink ref="F636" r:id="rId24" display="https://podminky.urs.cz/item/CS_URS_2023_02/612324111"/>
    <hyperlink ref="F704" r:id="rId25" display="https://podminky.urs.cz/item/CS_URS_2023_02/612328131"/>
    <hyperlink ref="F706" r:id="rId26" display="https://podminky.urs.cz/item/CS_URS_2023_02/619995001"/>
    <hyperlink ref="F719" r:id="rId27" display="https://podminky.urs.cz/item/CS_URS_2023_02/949101111"/>
    <hyperlink ref="F723" r:id="rId28" display="https://podminky.urs.cz/item/CS_URS_2023_02/952902121"/>
    <hyperlink ref="F725" r:id="rId29" display="https://podminky.urs.cz/item/CS_URS_2023_02/952902611"/>
    <hyperlink ref="F727" r:id="rId30" display="https://podminky.urs.cz/item/CS_URS_2023_02/973031335"/>
    <hyperlink ref="F732" r:id="rId31" display="https://podminky.urs.cz/item/CS_URS_2023_02/997006002"/>
    <hyperlink ref="F734" r:id="rId32" display="https://podminky.urs.cz/item/CS_URS_2023_02/997013154"/>
    <hyperlink ref="F736" r:id="rId33" display="https://podminky.urs.cz/item/CS_URS_2023_02/997013501"/>
    <hyperlink ref="F738" r:id="rId34" display="https://podminky.urs.cz/item/CS_URS_2023_02/997013509"/>
    <hyperlink ref="F742" r:id="rId35" display="https://podminky.urs.cz/item/CS_URS_2023_02/997013631"/>
    <hyperlink ref="F745" r:id="rId36" display="https://podminky.urs.cz/item/CS_URS_2023_02/998017003"/>
    <hyperlink ref="F813" r:id="rId37" display="https://podminky.urs.cz/item/CS_URS_2023_02/741110041"/>
    <hyperlink ref="F816" r:id="rId38" display="https://podminky.urs.cz/item/CS_URS_2023_02/741112021"/>
    <hyperlink ref="F819" r:id="rId39" display="https://podminky.urs.cz/item/CS_URS_2023_02/741112061"/>
    <hyperlink ref="F821" r:id="rId40" display="https://podminky.urs.cz/item/CS_URS_2023_02/741120301"/>
    <hyperlink ref="F824" r:id="rId41" display="https://podminky.urs.cz/item/CS_URS_2023_02/741122611"/>
    <hyperlink ref="F828" r:id="rId42" display="https://podminky.urs.cz/item/CS_URS_2023_02/741122641"/>
    <hyperlink ref="F831" r:id="rId43" display="https://podminky.urs.cz/item/CS_URS_2023_02/741122645"/>
    <hyperlink ref="F834" r:id="rId44" display="https://podminky.urs.cz/item/CS_URS_2023_02/741130001"/>
    <hyperlink ref="F836" r:id="rId45" display="https://podminky.urs.cz/item/CS_URS_2023_02/741210004"/>
    <hyperlink ref="F839" r:id="rId46" display="https://podminky.urs.cz/item/CS_URS_2023_02/741310001"/>
    <hyperlink ref="F842" r:id="rId47" display="https://podminky.urs.cz/item/CS_URS_2023_02/741310201"/>
    <hyperlink ref="F845" r:id="rId48" display="https://podminky.urs.cz/item/CS_URS_2023_02/741310231"/>
    <hyperlink ref="F848" r:id="rId49" display="https://podminky.urs.cz/item/CS_URS_2023_02/741310233"/>
    <hyperlink ref="F851" r:id="rId50" display="https://podminky.urs.cz/item/CS_URS_2023_02/741310238"/>
    <hyperlink ref="F854" r:id="rId51" display="https://podminky.urs.cz/item/CS_URS_2023_02/741311003"/>
    <hyperlink ref="F858" r:id="rId52" display="https://podminky.urs.cz/item/CS_URS_2023_02/741313011"/>
    <hyperlink ref="F861" r:id="rId53" display="https://podminky.urs.cz/item/CS_URS_2023_02/741313042"/>
    <hyperlink ref="F864" r:id="rId54" display="https://podminky.urs.cz/item/CS_URS_2023_02/741322151"/>
    <hyperlink ref="F867" r:id="rId55" display="https://podminky.urs.cz/item/CS_URS_2023_02/741350001"/>
    <hyperlink ref="F870" r:id="rId56" display="https://podminky.urs.cz/item/CS_URS_2023_02/741372002"/>
    <hyperlink ref="F874" r:id="rId57" display="https://podminky.urs.cz/item/CS_URS_2023_02/741372112"/>
    <hyperlink ref="F884" r:id="rId58" display="https://podminky.urs.cz/item/CS_URS_2023_02/741810002"/>
    <hyperlink ref="F886" r:id="rId59" display="https://podminky.urs.cz/item/CS_URS_2023_02/741811011"/>
    <hyperlink ref="F888" r:id="rId60" display="https://podminky.urs.cz/item/CS_URS_2023_02/741820102"/>
    <hyperlink ref="F890" r:id="rId61" display="https://podminky.urs.cz/item/CS_URS_2023_02/741910414"/>
    <hyperlink ref="F893" r:id="rId62" display="https://podminky.urs.cz/item/CS_URS_2023_02/741910601"/>
    <hyperlink ref="F897" r:id="rId63" display="https://podminky.urs.cz/item/CS_URS_2023_02/741920307"/>
    <hyperlink ref="F899" r:id="rId64" display="https://podminky.urs.cz/item/CS_URS_2023_02/998741203"/>
    <hyperlink ref="F916" r:id="rId65" display="https://podminky.urs.cz/item/CS_URS_2023_02/762713211"/>
    <hyperlink ref="F954" r:id="rId66" display="https://podminky.urs.cz/item/CS_URS_2023_02/762713221"/>
    <hyperlink ref="F970" r:id="rId67" display="https://podminky.urs.cz/item/CS_URS_2023_02/762713241"/>
    <hyperlink ref="F989" r:id="rId68" display="https://podminky.urs.cz/item/CS_URS_2023_02/762795000"/>
    <hyperlink ref="F995" r:id="rId69" display="https://podminky.urs.cz/item/CS_URS_2023_02/762951001"/>
    <hyperlink ref="F1001" r:id="rId70" display="https://podminky.urs.cz/item/CS_URS_2023_02/762952014"/>
    <hyperlink ref="F1007" r:id="rId71" display="https://podminky.urs.cz/item/CS_URS_2023_02/762952111"/>
    <hyperlink ref="F1012" r:id="rId72" display="https://podminky.urs.cz/item/CS_URS_2023_02/762953002"/>
    <hyperlink ref="F1016" r:id="rId73" display="https://podminky.urs.cz/item/CS_URS_2023_02/998762203"/>
    <hyperlink ref="F1019" r:id="rId74" display="https://podminky.urs.cz/item/CS_URS_2023_02/763131511"/>
    <hyperlink ref="F1025" r:id="rId75" display="https://podminky.urs.cz/item/CS_URS_2023_02/763131714"/>
    <hyperlink ref="F1027" r:id="rId76" display="https://podminky.urs.cz/item/CS_URS_2023_02/763131765"/>
    <hyperlink ref="F1033" r:id="rId77" display="https://podminky.urs.cz/item/CS_URS_2023_02/763131772"/>
    <hyperlink ref="F1039" r:id="rId78" display="https://podminky.urs.cz/item/CS_URS_2023_02/998763403"/>
    <hyperlink ref="F1042" r:id="rId79" display="https://podminky.urs.cz/item/CS_URS_2023_02/764002414"/>
    <hyperlink ref="F1046" r:id="rId80" display="https://podminky.urs.cz/item/CS_URS_2023_02/764101101"/>
    <hyperlink ref="F1049" r:id="rId81" display="https://podminky.urs.cz/item/CS_URS_2023_02/764245403"/>
    <hyperlink ref="F1054" r:id="rId82" display="https://podminky.urs.cz/item/CS_URS_2023_02/764245405"/>
    <hyperlink ref="F1059" r:id="rId83" display="https://podminky.urs.cz/item/CS_URS_2023_02/764246444"/>
    <hyperlink ref="F1066" r:id="rId84" display="https://podminky.urs.cz/item/CS_URS_2023_02/764541307"/>
    <hyperlink ref="F1071" r:id="rId85" display="https://podminky.urs.cz/item/CS_URS_2023_02/764548322"/>
    <hyperlink ref="F1076" r:id="rId86" display="https://podminky.urs.cz/item/CS_URS_2023_02/998764203"/>
    <hyperlink ref="F1079" r:id="rId87" display="https://podminky.urs.cz/item/CS_URS_2023_02/766414232"/>
    <hyperlink ref="F1096" r:id="rId88" display="https://podminky.urs.cz/item/CS_URS_2023_02/766622131"/>
    <hyperlink ref="F1104" r:id="rId89" display="https://podminky.urs.cz/item/CS_URS_2023_02/766622216"/>
    <hyperlink ref="F1126" r:id="rId90" display="https://podminky.urs.cz/item/CS_URS_2023_02/766660101"/>
    <hyperlink ref="F1140" r:id="rId91" display="https://podminky.urs.cz/item/CS_URS_2023_02/766660102"/>
    <hyperlink ref="F1146" r:id="rId92" display="https://podminky.urs.cz/item/CS_URS_2023_02/766660162"/>
    <hyperlink ref="F1155" r:id="rId93" display="https://podminky.urs.cz/item/CS_URS_2023_02/766660411"/>
    <hyperlink ref="F1161" r:id="rId94" display="https://podminky.urs.cz/item/CS_URS_2023_02/766660728"/>
    <hyperlink ref="F1165" r:id="rId95" display="https://podminky.urs.cz/item/CS_URS_2023_02/766660729"/>
    <hyperlink ref="F1168" r:id="rId96" display="https://podminky.urs.cz/item/CS_URS_2023_02/7666607R01"/>
    <hyperlink ref="F1173" r:id="rId97" display="https://podminky.urs.cz/item/CS_URS_2023_02/766682111"/>
    <hyperlink ref="F1177" r:id="rId98" display="https://podminky.urs.cz/item/CS_URS_2023_02/766682211"/>
    <hyperlink ref="F1185" r:id="rId99" display="https://podminky.urs.cz/item/CS_URS_2022_02/766694122"/>
    <hyperlink ref="F1204" r:id="rId100" display="https://podminky.urs.cz/item/CS_URS_2023_02/998766203"/>
    <hyperlink ref="F1207" r:id="rId101" display="https://podminky.urs.cz/item/CS_URS_2023_02/767163211"/>
    <hyperlink ref="F1223" r:id="rId102" display="https://podminky.urs.cz/item/CS_URS_2023_02/767995111"/>
    <hyperlink ref="F1226" r:id="rId103" display="https://podminky.urs.cz/item/CS_URS_2023_02/998767203"/>
    <hyperlink ref="F1229" r:id="rId104" display="https://podminky.urs.cz/item/CS_URS_2023_02/771121011"/>
    <hyperlink ref="F1234" r:id="rId105" display="https://podminky.urs.cz/item/CS_URS_2024_01/771151011"/>
    <hyperlink ref="F1239" r:id="rId106" display="https://podminky.urs.cz/item/CS_URS_2023_02/771574113"/>
    <hyperlink ref="F1243" r:id="rId107" display="https://podminky.urs.cz/item/CS_URS_2022_02/771577124"/>
    <hyperlink ref="F1245" r:id="rId108" display="https://podminky.urs.cz/item/CS_URS_2022_02/771577125"/>
    <hyperlink ref="F1247" r:id="rId109" display="https://podminky.urs.cz/item/CS_URS_2023_02/771591207"/>
    <hyperlink ref="F1252" r:id="rId110" display="https://podminky.urs.cz/item/CS_URS_2023_02/771591237"/>
    <hyperlink ref="F1259" r:id="rId111" display="https://podminky.urs.cz/item/CS_URS_2023_02/998771203"/>
    <hyperlink ref="F1262" r:id="rId112" display="https://podminky.urs.cz/item/CS_URS_2023_02/776121112"/>
    <hyperlink ref="F1268" r:id="rId113" display="https://podminky.urs.cz/item/CS_URS_2024_01/776141111"/>
    <hyperlink ref="F1274" r:id="rId114" display="https://podminky.urs.cz/item/CS_URS_2023_02/776231111"/>
    <hyperlink ref="F1278" r:id="rId115" display="https://podminky.urs.cz/item/CS_URS_2023_02/776411112"/>
    <hyperlink ref="F1296" r:id="rId116" display="https://podminky.urs.cz/item/CS_URS_2023_02/998776203"/>
    <hyperlink ref="F1299" r:id="rId117" display="https://podminky.urs.cz/item/CS_URS_2023_02/781121015"/>
    <hyperlink ref="F1310" r:id="rId118" display="https://podminky.urs.cz/item/CS_URS_2023_02/781131207"/>
    <hyperlink ref="F1316" r:id="rId119" display="https://podminky.urs.cz/item/CS_URS_2023_02/781151031"/>
    <hyperlink ref="F1318" r:id="rId120" display="https://podminky.urs.cz/item/CS_URS_2023_02/781474113"/>
    <hyperlink ref="F1331" r:id="rId121" display="https://podminky.urs.cz/item/CS_URS_2023_02/781477114"/>
    <hyperlink ref="F1333" r:id="rId122" display="https://podminky.urs.cz/item/CS_URS_2023_02/781477115"/>
    <hyperlink ref="F1335" r:id="rId123" display="https://podminky.urs.cz/item/CS_URS_2022_02/781494111"/>
    <hyperlink ref="F1338" r:id="rId124" display="https://podminky.urs.cz/item/CS_URS_2023_02/781495211"/>
    <hyperlink ref="F1340" r:id="rId125" display="https://podminky.urs.cz/item/CS_URS_2023_02/998781203"/>
    <hyperlink ref="F1343" r:id="rId126" display="https://podminky.urs.cz/item/CS_URS_2023_02/784181101"/>
    <hyperlink ref="F1348" r:id="rId127" display="https://podminky.urs.cz/item/CS_URS_2023_02/784191007"/>
    <hyperlink ref="F1352" r:id="rId128" display="https://podminky.urs.cz/item/CS_URS_2023_02/784211101"/>
    <hyperlink ref="F1356" r:id="rId129" display="https://podminky.urs.cz/item/CS_URS_2023_02/460941222"/>
    <hyperlink ref="F1358" r:id="rId130" display="https://podminky.urs.cz/item/CS_URS_2023_02/468081323"/>
    <hyperlink ref="F1360" r:id="rId131" display="https://podminky.urs.cz/item/CS_URS_2023_02/468081333"/>
    <hyperlink ref="F1362" r:id="rId132" display="https://podminky.urs.cz/item/CS_URS_2023_02/468094111"/>
    <hyperlink ref="F1365" r:id="rId133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6939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ROUND((SUM(BE120:BE822)),  2)</f>
        <v>0</v>
      </c>
      <c r="G35" s="41"/>
      <c r="H35" s="41"/>
      <c r="I35" s="160">
        <v>0.20999999999999999</v>
      </c>
      <c r="J35" s="159">
        <f>ROUND(((SUM(BE120:BE822))*I35),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ROUND((SUM(BF120:BF822)),  2)</f>
        <v>0</v>
      </c>
      <c r="G36" s="41"/>
      <c r="H36" s="41"/>
      <c r="I36" s="160">
        <v>0.14999999999999999</v>
      </c>
      <c r="J36" s="159">
        <f>ROUND(((SUM(BF120:BF822))*I36),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ROUND((SUM(BG120:BG822)),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ROUND((SUM(BH120:BH822)),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ROUND((SUM(BI120:BI822)),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701.3 - Mrazová místnost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1245</v>
      </c>
      <c r="E64" s="180"/>
      <c r="F64" s="180"/>
      <c r="G64" s="180"/>
      <c r="H64" s="180"/>
      <c r="I64" s="180"/>
      <c r="J64" s="181">
        <f>J121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6102</v>
      </c>
      <c r="E65" s="180"/>
      <c r="F65" s="180"/>
      <c r="G65" s="180"/>
      <c r="H65" s="180"/>
      <c r="I65" s="180"/>
      <c r="J65" s="181">
        <f>J128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6103</v>
      </c>
      <c r="E66" s="185"/>
      <c r="F66" s="185"/>
      <c r="G66" s="185"/>
      <c r="H66" s="185"/>
      <c r="I66" s="185"/>
      <c r="J66" s="186">
        <f>J129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6104</v>
      </c>
      <c r="E67" s="185"/>
      <c r="F67" s="185"/>
      <c r="G67" s="185"/>
      <c r="H67" s="185"/>
      <c r="I67" s="185"/>
      <c r="J67" s="186">
        <f>J137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6105</v>
      </c>
      <c r="E68" s="185"/>
      <c r="F68" s="185"/>
      <c r="G68" s="185"/>
      <c r="H68" s="185"/>
      <c r="I68" s="185"/>
      <c r="J68" s="186">
        <f>J139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6106</v>
      </c>
      <c r="E69" s="185"/>
      <c r="F69" s="185"/>
      <c r="G69" s="185"/>
      <c r="H69" s="185"/>
      <c r="I69" s="185"/>
      <c r="J69" s="186">
        <f>J144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6107</v>
      </c>
      <c r="E70" s="185"/>
      <c r="F70" s="185"/>
      <c r="G70" s="185"/>
      <c r="H70" s="185"/>
      <c r="I70" s="185"/>
      <c r="J70" s="186">
        <f>J146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1246</v>
      </c>
      <c r="E71" s="180"/>
      <c r="F71" s="180"/>
      <c r="G71" s="180"/>
      <c r="H71" s="180"/>
      <c r="I71" s="180"/>
      <c r="J71" s="181">
        <f>J151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1247</v>
      </c>
      <c r="E72" s="180"/>
      <c r="F72" s="180"/>
      <c r="G72" s="180"/>
      <c r="H72" s="180"/>
      <c r="I72" s="180"/>
      <c r="J72" s="181">
        <f>J206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1248</v>
      </c>
      <c r="E73" s="180"/>
      <c r="F73" s="180"/>
      <c r="G73" s="180"/>
      <c r="H73" s="180"/>
      <c r="I73" s="180"/>
      <c r="J73" s="181">
        <f>J266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1249</v>
      </c>
      <c r="E74" s="180"/>
      <c r="F74" s="180"/>
      <c r="G74" s="180"/>
      <c r="H74" s="180"/>
      <c r="I74" s="180"/>
      <c r="J74" s="181">
        <f>J297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1250</v>
      </c>
      <c r="E75" s="180"/>
      <c r="F75" s="180"/>
      <c r="G75" s="180"/>
      <c r="H75" s="180"/>
      <c r="I75" s="180"/>
      <c r="J75" s="181">
        <f>J309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1251</v>
      </c>
      <c r="E76" s="180"/>
      <c r="F76" s="180"/>
      <c r="G76" s="180"/>
      <c r="H76" s="180"/>
      <c r="I76" s="180"/>
      <c r="J76" s="181">
        <f>J316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118</v>
      </c>
      <c r="E77" s="180"/>
      <c r="F77" s="180"/>
      <c r="G77" s="180"/>
      <c r="H77" s="180"/>
      <c r="I77" s="180"/>
      <c r="J77" s="181">
        <f>J320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8"/>
      <c r="D78" s="184" t="s">
        <v>1252</v>
      </c>
      <c r="E78" s="185"/>
      <c r="F78" s="185"/>
      <c r="G78" s="185"/>
      <c r="H78" s="185"/>
      <c r="I78" s="185"/>
      <c r="J78" s="186">
        <f>J321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1253</v>
      </c>
      <c r="E79" s="185"/>
      <c r="F79" s="185"/>
      <c r="G79" s="185"/>
      <c r="H79" s="185"/>
      <c r="I79" s="185"/>
      <c r="J79" s="186">
        <f>J377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124</v>
      </c>
      <c r="E80" s="185"/>
      <c r="F80" s="185"/>
      <c r="G80" s="185"/>
      <c r="H80" s="185"/>
      <c r="I80" s="185"/>
      <c r="J80" s="186">
        <f>J415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125</v>
      </c>
      <c r="E81" s="185"/>
      <c r="F81" s="185"/>
      <c r="G81" s="185"/>
      <c r="H81" s="185"/>
      <c r="I81" s="185"/>
      <c r="J81" s="186">
        <f>J427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126</v>
      </c>
      <c r="E82" s="185"/>
      <c r="F82" s="185"/>
      <c r="G82" s="185"/>
      <c r="H82" s="185"/>
      <c r="I82" s="185"/>
      <c r="J82" s="186">
        <f>J440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7"/>
      <c r="C83" s="178"/>
      <c r="D83" s="179" t="s">
        <v>1254</v>
      </c>
      <c r="E83" s="180"/>
      <c r="F83" s="180"/>
      <c r="G83" s="180"/>
      <c r="H83" s="180"/>
      <c r="I83" s="180"/>
      <c r="J83" s="181">
        <f>J443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6111</v>
      </c>
      <c r="E84" s="180"/>
      <c r="F84" s="180"/>
      <c r="G84" s="180"/>
      <c r="H84" s="180"/>
      <c r="I84" s="180"/>
      <c r="J84" s="181">
        <f>J465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1255</v>
      </c>
      <c r="E85" s="180"/>
      <c r="F85" s="180"/>
      <c r="G85" s="180"/>
      <c r="H85" s="180"/>
      <c r="I85" s="180"/>
      <c r="J85" s="181">
        <f>J474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1256</v>
      </c>
      <c r="E86" s="180"/>
      <c r="F86" s="180"/>
      <c r="G86" s="180"/>
      <c r="H86" s="180"/>
      <c r="I86" s="180"/>
      <c r="J86" s="181">
        <f>J482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457</v>
      </c>
      <c r="E87" s="180"/>
      <c r="F87" s="180"/>
      <c r="G87" s="180"/>
      <c r="H87" s="180"/>
      <c r="I87" s="180"/>
      <c r="J87" s="181">
        <f>J488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3"/>
      <c r="C88" s="128"/>
      <c r="D88" s="184" t="s">
        <v>464</v>
      </c>
      <c r="E88" s="185"/>
      <c r="F88" s="185"/>
      <c r="G88" s="185"/>
      <c r="H88" s="185"/>
      <c r="I88" s="185"/>
      <c r="J88" s="186">
        <f>J489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6112</v>
      </c>
      <c r="E89" s="185"/>
      <c r="F89" s="185"/>
      <c r="G89" s="185"/>
      <c r="H89" s="185"/>
      <c r="I89" s="185"/>
      <c r="J89" s="186">
        <f>J558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1272</v>
      </c>
      <c r="E90" s="185"/>
      <c r="F90" s="185"/>
      <c r="G90" s="185"/>
      <c r="H90" s="185"/>
      <c r="I90" s="185"/>
      <c r="J90" s="186">
        <f>J567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467</v>
      </c>
      <c r="E91" s="185"/>
      <c r="F91" s="185"/>
      <c r="G91" s="185"/>
      <c r="H91" s="185"/>
      <c r="I91" s="185"/>
      <c r="J91" s="186">
        <f>J590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468</v>
      </c>
      <c r="E92" s="185"/>
      <c r="F92" s="185"/>
      <c r="G92" s="185"/>
      <c r="H92" s="185"/>
      <c r="I92" s="185"/>
      <c r="J92" s="186">
        <f>J599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469</v>
      </c>
      <c r="E93" s="185"/>
      <c r="F93" s="185"/>
      <c r="G93" s="185"/>
      <c r="H93" s="185"/>
      <c r="I93" s="185"/>
      <c r="J93" s="186">
        <f>J687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8"/>
      <c r="D94" s="184" t="s">
        <v>6940</v>
      </c>
      <c r="E94" s="185"/>
      <c r="F94" s="185"/>
      <c r="G94" s="185"/>
      <c r="H94" s="185"/>
      <c r="I94" s="185"/>
      <c r="J94" s="186">
        <f>J710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8"/>
      <c r="D95" s="184" t="s">
        <v>472</v>
      </c>
      <c r="E95" s="185"/>
      <c r="F95" s="185"/>
      <c r="G95" s="185"/>
      <c r="H95" s="185"/>
      <c r="I95" s="185"/>
      <c r="J95" s="186">
        <f>J731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1275</v>
      </c>
      <c r="E96" s="185"/>
      <c r="F96" s="185"/>
      <c r="G96" s="185"/>
      <c r="H96" s="185"/>
      <c r="I96" s="185"/>
      <c r="J96" s="186">
        <f>J779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7"/>
      <c r="C97" s="178"/>
      <c r="D97" s="179" t="s">
        <v>1277</v>
      </c>
      <c r="E97" s="180"/>
      <c r="F97" s="180"/>
      <c r="G97" s="180"/>
      <c r="H97" s="180"/>
      <c r="I97" s="180"/>
      <c r="J97" s="181">
        <f>J812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28"/>
      <c r="D98" s="184" t="s">
        <v>1279</v>
      </c>
      <c r="E98" s="185"/>
      <c r="F98" s="185"/>
      <c r="G98" s="185"/>
      <c r="H98" s="185"/>
      <c r="I98" s="185"/>
      <c r="J98" s="186">
        <f>J813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4" s="2" customFormat="1" ht="6.96" customHeight="1">
      <c r="A104" s="4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4.96" customHeight="1">
      <c r="A105" s="41"/>
      <c r="B105" s="42"/>
      <c r="C105" s="26" t="s">
        <v>127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16</v>
      </c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172" t="str">
        <f>E7</f>
        <v>Děčín ul. Benešovská</v>
      </c>
      <c r="F108" s="35"/>
      <c r="G108" s="35"/>
      <c r="H108" s="35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" customFormat="1" ht="12" customHeight="1">
      <c r="B109" s="24"/>
      <c r="C109" s="35" t="s">
        <v>112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="2" customFormat="1" ht="16.5" customHeight="1">
      <c r="A110" s="41"/>
      <c r="B110" s="42"/>
      <c r="C110" s="43"/>
      <c r="D110" s="43"/>
      <c r="E110" s="172" t="s">
        <v>454</v>
      </c>
      <c r="F110" s="43"/>
      <c r="G110" s="43"/>
      <c r="H110" s="43"/>
      <c r="I110" s="43"/>
      <c r="J110" s="43"/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455</v>
      </c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72" t="str">
        <f>E11</f>
        <v xml:space="preserve">SO 701.3 - Mrazová místnost </v>
      </c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5" t="s">
        <v>21</v>
      </c>
      <c r="D114" s="43"/>
      <c r="E114" s="43"/>
      <c r="F114" s="30" t="str">
        <f>F14</f>
        <v xml:space="preserve"> </v>
      </c>
      <c r="G114" s="43"/>
      <c r="H114" s="43"/>
      <c r="I114" s="35" t="s">
        <v>23</v>
      </c>
      <c r="J114" s="75" t="str">
        <f>IF(J14="","",J14)</f>
        <v>22. 11. 2023</v>
      </c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5.15" customHeight="1">
      <c r="A116" s="41"/>
      <c r="B116" s="42"/>
      <c r="C116" s="35" t="s">
        <v>25</v>
      </c>
      <c r="D116" s="43"/>
      <c r="E116" s="43"/>
      <c r="F116" s="30" t="str">
        <f>E17</f>
        <v xml:space="preserve"> </v>
      </c>
      <c r="G116" s="43"/>
      <c r="H116" s="43"/>
      <c r="I116" s="35" t="s">
        <v>30</v>
      </c>
      <c r="J116" s="39" t="str">
        <f>E23</f>
        <v xml:space="preserve"> </v>
      </c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5" t="s">
        <v>28</v>
      </c>
      <c r="D117" s="43"/>
      <c r="E117" s="43"/>
      <c r="F117" s="30" t="str">
        <f>IF(E20="","",E20)</f>
        <v>Vyplň údaj</v>
      </c>
      <c r="G117" s="43"/>
      <c r="H117" s="43"/>
      <c r="I117" s="35" t="s">
        <v>32</v>
      </c>
      <c r="J117" s="39" t="str">
        <f>E26</f>
        <v xml:space="preserve"> </v>
      </c>
      <c r="K117" s="43"/>
      <c r="L117" s="14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0.32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1" customFormat="1" ht="29.28" customHeight="1">
      <c r="A119" s="188"/>
      <c r="B119" s="189"/>
      <c r="C119" s="190" t="s">
        <v>128</v>
      </c>
      <c r="D119" s="191" t="s">
        <v>54</v>
      </c>
      <c r="E119" s="191" t="s">
        <v>50</v>
      </c>
      <c r="F119" s="191" t="s">
        <v>51</v>
      </c>
      <c r="G119" s="191" t="s">
        <v>129</v>
      </c>
      <c r="H119" s="191" t="s">
        <v>130</v>
      </c>
      <c r="I119" s="191" t="s">
        <v>131</v>
      </c>
      <c r="J119" s="191" t="s">
        <v>116</v>
      </c>
      <c r="K119" s="192" t="s">
        <v>132</v>
      </c>
      <c r="L119" s="193"/>
      <c r="M119" s="95" t="s">
        <v>19</v>
      </c>
      <c r="N119" s="96" t="s">
        <v>39</v>
      </c>
      <c r="O119" s="96" t="s">
        <v>133</v>
      </c>
      <c r="P119" s="96" t="s">
        <v>134</v>
      </c>
      <c r="Q119" s="96" t="s">
        <v>135</v>
      </c>
      <c r="R119" s="96" t="s">
        <v>136</v>
      </c>
      <c r="S119" s="96" t="s">
        <v>137</v>
      </c>
      <c r="T119" s="97" t="s">
        <v>138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41"/>
      <c r="B120" s="42"/>
      <c r="C120" s="102" t="s">
        <v>139</v>
      </c>
      <c r="D120" s="43"/>
      <c r="E120" s="43"/>
      <c r="F120" s="43"/>
      <c r="G120" s="43"/>
      <c r="H120" s="43"/>
      <c r="I120" s="43"/>
      <c r="J120" s="194">
        <f>BK120</f>
        <v>0</v>
      </c>
      <c r="K120" s="43"/>
      <c r="L120" s="47"/>
      <c r="M120" s="98"/>
      <c r="N120" s="195"/>
      <c r="O120" s="99"/>
      <c r="P120" s="196">
        <f>P121+P128+P151+P206+P266+P297+P309+P316+P320+P443+P465+P474+P482+P488+P812</f>
        <v>0</v>
      </c>
      <c r="Q120" s="99"/>
      <c r="R120" s="196">
        <f>R121+R128+R151+R206+R266+R297+R309+R316+R320+R443+R465+R474+R482+R488+R812</f>
        <v>13.805105889999997</v>
      </c>
      <c r="S120" s="99"/>
      <c r="T120" s="197">
        <f>T121+T128+T151+T206+T266+T297+T309+T316+T320+T443+T465+T474+T482+T488+T812</f>
        <v>0.82880917999999992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68</v>
      </c>
      <c r="AU120" s="20" t="s">
        <v>117</v>
      </c>
      <c r="BK120" s="198">
        <f>BK121+BK128+BK151+BK206+BK266+BK297+BK309+BK316+BK320+BK443+BK465+BK474+BK482+BK488+BK812</f>
        <v>0</v>
      </c>
    </row>
    <row r="121" s="12" customFormat="1" ht="25.92" customHeight="1">
      <c r="A121" s="12"/>
      <c r="B121" s="199"/>
      <c r="C121" s="200"/>
      <c r="D121" s="201" t="s">
        <v>68</v>
      </c>
      <c r="E121" s="202" t="s">
        <v>1281</v>
      </c>
      <c r="F121" s="202" t="s">
        <v>1282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SUM(P122:P127)</f>
        <v>0</v>
      </c>
      <c r="Q121" s="207"/>
      <c r="R121" s="208">
        <f>SUM(R122:R127)</f>
        <v>0</v>
      </c>
      <c r="S121" s="207"/>
      <c r="T121" s="209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77</v>
      </c>
      <c r="AT121" s="211" t="s">
        <v>68</v>
      </c>
      <c r="AU121" s="211" t="s">
        <v>69</v>
      </c>
      <c r="AY121" s="210" t="s">
        <v>142</v>
      </c>
      <c r="BK121" s="212">
        <f>SUM(BK122:BK127)</f>
        <v>0</v>
      </c>
    </row>
    <row r="122" s="2" customFormat="1" ht="16.5" customHeight="1">
      <c r="A122" s="41"/>
      <c r="B122" s="42"/>
      <c r="C122" s="215" t="s">
        <v>77</v>
      </c>
      <c r="D122" s="215" t="s">
        <v>144</v>
      </c>
      <c r="E122" s="216" t="s">
        <v>349</v>
      </c>
      <c r="F122" s="217" t="s">
        <v>1283</v>
      </c>
      <c r="G122" s="218" t="s">
        <v>1284</v>
      </c>
      <c r="H122" s="219">
        <v>0.029999999999999999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6941</v>
      </c>
    </row>
    <row r="123" s="2" customFormat="1" ht="16.5" customHeight="1">
      <c r="A123" s="41"/>
      <c r="B123" s="42"/>
      <c r="C123" s="215" t="s">
        <v>79</v>
      </c>
      <c r="D123" s="215" t="s">
        <v>144</v>
      </c>
      <c r="E123" s="216" t="s">
        <v>354</v>
      </c>
      <c r="F123" s="217" t="s">
        <v>1286</v>
      </c>
      <c r="G123" s="218" t="s">
        <v>1284</v>
      </c>
      <c r="H123" s="219">
        <v>0.029999999999999999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77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6942</v>
      </c>
    </row>
    <row r="124" s="2" customFormat="1" ht="16.5" customHeight="1">
      <c r="A124" s="41"/>
      <c r="B124" s="42"/>
      <c r="C124" s="215" t="s">
        <v>163</v>
      </c>
      <c r="D124" s="215" t="s">
        <v>144</v>
      </c>
      <c r="E124" s="216" t="s">
        <v>1288</v>
      </c>
      <c r="F124" s="217" t="s">
        <v>1289</v>
      </c>
      <c r="G124" s="218" t="s">
        <v>1284</v>
      </c>
      <c r="H124" s="219">
        <v>0.029999999999999999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6943</v>
      </c>
    </row>
    <row r="125" s="2" customFormat="1" ht="16.5" customHeight="1">
      <c r="A125" s="41"/>
      <c r="B125" s="42"/>
      <c r="C125" s="215" t="s">
        <v>149</v>
      </c>
      <c r="D125" s="215" t="s">
        <v>144</v>
      </c>
      <c r="E125" s="216" t="s">
        <v>1291</v>
      </c>
      <c r="F125" s="217" t="s">
        <v>1292</v>
      </c>
      <c r="G125" s="218" t="s">
        <v>1284</v>
      </c>
      <c r="H125" s="219">
        <v>0.029999999999999999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149</v>
      </c>
      <c r="AT125" s="226" t="s">
        <v>144</v>
      </c>
      <c r="AU125" s="226" t="s">
        <v>77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149</v>
      </c>
      <c r="BM125" s="226" t="s">
        <v>6944</v>
      </c>
    </row>
    <row r="126" s="2" customFormat="1" ht="16.5" customHeight="1">
      <c r="A126" s="41"/>
      <c r="B126" s="42"/>
      <c r="C126" s="215" t="s">
        <v>173</v>
      </c>
      <c r="D126" s="215" t="s">
        <v>144</v>
      </c>
      <c r="E126" s="216" t="s">
        <v>1294</v>
      </c>
      <c r="F126" s="217" t="s">
        <v>1295</v>
      </c>
      <c r="G126" s="218" t="s">
        <v>1284</v>
      </c>
      <c r="H126" s="219">
        <v>0.029999999999999999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6945</v>
      </c>
    </row>
    <row r="127" s="2" customFormat="1" ht="16.5" customHeight="1">
      <c r="A127" s="41"/>
      <c r="B127" s="42"/>
      <c r="C127" s="215" t="s">
        <v>179</v>
      </c>
      <c r="D127" s="215" t="s">
        <v>144</v>
      </c>
      <c r="E127" s="216" t="s">
        <v>1297</v>
      </c>
      <c r="F127" s="217" t="s">
        <v>1298</v>
      </c>
      <c r="G127" s="218" t="s">
        <v>1284</v>
      </c>
      <c r="H127" s="219">
        <v>0.029999999999999999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149</v>
      </c>
      <c r="AT127" s="226" t="s">
        <v>144</v>
      </c>
      <c r="AU127" s="226" t="s">
        <v>77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149</v>
      </c>
      <c r="BM127" s="226" t="s">
        <v>6946</v>
      </c>
    </row>
    <row r="128" s="12" customFormat="1" ht="25.92" customHeight="1">
      <c r="A128" s="12"/>
      <c r="B128" s="199"/>
      <c r="C128" s="200"/>
      <c r="D128" s="201" t="s">
        <v>68</v>
      </c>
      <c r="E128" s="202" t="s">
        <v>4040</v>
      </c>
      <c r="F128" s="202" t="s">
        <v>4041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P129+P137+P139+P144+P146</f>
        <v>0</v>
      </c>
      <c r="Q128" s="207"/>
      <c r="R128" s="208">
        <f>R129+R137+R139+R144+R146</f>
        <v>0</v>
      </c>
      <c r="S128" s="207"/>
      <c r="T128" s="209">
        <f>T129+T137+T139+T144+T146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69</v>
      </c>
      <c r="AY128" s="210" t="s">
        <v>142</v>
      </c>
      <c r="BK128" s="212">
        <f>BK129+BK137+BK139+BK144+BK146</f>
        <v>0</v>
      </c>
    </row>
    <row r="129" s="12" customFormat="1" ht="22.8" customHeight="1">
      <c r="A129" s="12"/>
      <c r="B129" s="199"/>
      <c r="C129" s="200"/>
      <c r="D129" s="201" t="s">
        <v>68</v>
      </c>
      <c r="E129" s="213" t="s">
        <v>217</v>
      </c>
      <c r="F129" s="213" t="s">
        <v>4063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SUM(P130:P136)</f>
        <v>0</v>
      </c>
      <c r="Q129" s="207"/>
      <c r="R129" s="208">
        <f>SUM(R130:R136)</f>
        <v>0</v>
      </c>
      <c r="S129" s="207"/>
      <c r="T129" s="20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77</v>
      </c>
      <c r="AY129" s="210" t="s">
        <v>142</v>
      </c>
      <c r="BK129" s="212">
        <f>SUM(BK130:BK136)</f>
        <v>0</v>
      </c>
    </row>
    <row r="130" s="2" customFormat="1" ht="16.5" customHeight="1">
      <c r="A130" s="41"/>
      <c r="B130" s="42"/>
      <c r="C130" s="215" t="s">
        <v>184</v>
      </c>
      <c r="D130" s="215" t="s">
        <v>144</v>
      </c>
      <c r="E130" s="216" t="s">
        <v>4123</v>
      </c>
      <c r="F130" s="217" t="s">
        <v>4124</v>
      </c>
      <c r="G130" s="218" t="s">
        <v>771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6947</v>
      </c>
    </row>
    <row r="131" s="2" customFormat="1" ht="16.5" customHeight="1">
      <c r="A131" s="41"/>
      <c r="B131" s="42"/>
      <c r="C131" s="215" t="s">
        <v>193</v>
      </c>
      <c r="D131" s="215" t="s">
        <v>144</v>
      </c>
      <c r="E131" s="216" t="s">
        <v>4127</v>
      </c>
      <c r="F131" s="217" t="s">
        <v>4128</v>
      </c>
      <c r="G131" s="218" t="s">
        <v>771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6948</v>
      </c>
    </row>
    <row r="132" s="2" customFormat="1" ht="16.5" customHeight="1">
      <c r="A132" s="41"/>
      <c r="B132" s="42"/>
      <c r="C132" s="215" t="s">
        <v>198</v>
      </c>
      <c r="D132" s="215" t="s">
        <v>144</v>
      </c>
      <c r="E132" s="216" t="s">
        <v>4131</v>
      </c>
      <c r="F132" s="217" t="s">
        <v>4132</v>
      </c>
      <c r="G132" s="218" t="s">
        <v>771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6949</v>
      </c>
    </row>
    <row r="133" s="2" customFormat="1" ht="16.5" customHeight="1">
      <c r="A133" s="41"/>
      <c r="B133" s="42"/>
      <c r="C133" s="215" t="s">
        <v>206</v>
      </c>
      <c r="D133" s="215" t="s">
        <v>144</v>
      </c>
      <c r="E133" s="216" t="s">
        <v>4135</v>
      </c>
      <c r="F133" s="217" t="s">
        <v>4136</v>
      </c>
      <c r="G133" s="218" t="s">
        <v>771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79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6950</v>
      </c>
    </row>
    <row r="134" s="2" customFormat="1" ht="16.5" customHeight="1">
      <c r="A134" s="41"/>
      <c r="B134" s="42"/>
      <c r="C134" s="215" t="s">
        <v>217</v>
      </c>
      <c r="D134" s="215" t="s">
        <v>144</v>
      </c>
      <c r="E134" s="216" t="s">
        <v>4138</v>
      </c>
      <c r="F134" s="217" t="s">
        <v>4139</v>
      </c>
      <c r="G134" s="218" t="s">
        <v>771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79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6951</v>
      </c>
    </row>
    <row r="135" s="2" customFormat="1" ht="16.5" customHeight="1">
      <c r="A135" s="41"/>
      <c r="B135" s="42"/>
      <c r="C135" s="215" t="s">
        <v>223</v>
      </c>
      <c r="D135" s="215" t="s">
        <v>144</v>
      </c>
      <c r="E135" s="216" t="s">
        <v>4142</v>
      </c>
      <c r="F135" s="217" t="s">
        <v>4098</v>
      </c>
      <c r="G135" s="218" t="s">
        <v>771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6952</v>
      </c>
    </row>
    <row r="136" s="2" customFormat="1" ht="16.5" customHeight="1">
      <c r="A136" s="41"/>
      <c r="B136" s="42"/>
      <c r="C136" s="215" t="s">
        <v>232</v>
      </c>
      <c r="D136" s="215" t="s">
        <v>144</v>
      </c>
      <c r="E136" s="216" t="s">
        <v>4145</v>
      </c>
      <c r="F136" s="217" t="s">
        <v>4146</v>
      </c>
      <c r="G136" s="218" t="s">
        <v>771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6953</v>
      </c>
    </row>
    <row r="137" s="12" customFormat="1" ht="22.8" customHeight="1">
      <c r="A137" s="12"/>
      <c r="B137" s="199"/>
      <c r="C137" s="200"/>
      <c r="D137" s="201" t="s">
        <v>68</v>
      </c>
      <c r="E137" s="213" t="s">
        <v>223</v>
      </c>
      <c r="F137" s="213" t="s">
        <v>4104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P138</f>
        <v>0</v>
      </c>
      <c r="Q137" s="207"/>
      <c r="R137" s="208">
        <f>R138</f>
        <v>0</v>
      </c>
      <c r="S137" s="207"/>
      <c r="T137" s="20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77</v>
      </c>
      <c r="AT137" s="211" t="s">
        <v>68</v>
      </c>
      <c r="AU137" s="211" t="s">
        <v>77</v>
      </c>
      <c r="AY137" s="210" t="s">
        <v>142</v>
      </c>
      <c r="BK137" s="212">
        <f>BK138</f>
        <v>0</v>
      </c>
    </row>
    <row r="138" s="2" customFormat="1" ht="16.5" customHeight="1">
      <c r="A138" s="41"/>
      <c r="B138" s="42"/>
      <c r="C138" s="215" t="s">
        <v>237</v>
      </c>
      <c r="D138" s="215" t="s">
        <v>144</v>
      </c>
      <c r="E138" s="216" t="s">
        <v>4162</v>
      </c>
      <c r="F138" s="217" t="s">
        <v>4163</v>
      </c>
      <c r="G138" s="218" t="s">
        <v>771</v>
      </c>
      <c r="H138" s="219">
        <v>5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6954</v>
      </c>
    </row>
    <row r="139" s="12" customFormat="1" ht="22.8" customHeight="1">
      <c r="A139" s="12"/>
      <c r="B139" s="199"/>
      <c r="C139" s="200"/>
      <c r="D139" s="201" t="s">
        <v>68</v>
      </c>
      <c r="E139" s="213" t="s">
        <v>232</v>
      </c>
      <c r="F139" s="213" t="s">
        <v>4121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77</v>
      </c>
      <c r="AT139" s="211" t="s">
        <v>68</v>
      </c>
      <c r="AU139" s="211" t="s">
        <v>77</v>
      </c>
      <c r="AY139" s="210" t="s">
        <v>142</v>
      </c>
      <c r="BK139" s="212">
        <f>SUM(BK140:BK143)</f>
        <v>0</v>
      </c>
    </row>
    <row r="140" s="2" customFormat="1" ht="16.5" customHeight="1">
      <c r="A140" s="41"/>
      <c r="B140" s="42"/>
      <c r="C140" s="215" t="s">
        <v>8</v>
      </c>
      <c r="D140" s="215" t="s">
        <v>144</v>
      </c>
      <c r="E140" s="216" t="s">
        <v>4289</v>
      </c>
      <c r="F140" s="217" t="s">
        <v>4290</v>
      </c>
      <c r="G140" s="218" t="s">
        <v>771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6955</v>
      </c>
    </row>
    <row r="141" s="2" customFormat="1" ht="16.5" customHeight="1">
      <c r="A141" s="41"/>
      <c r="B141" s="42"/>
      <c r="C141" s="215" t="s">
        <v>248</v>
      </c>
      <c r="D141" s="215" t="s">
        <v>144</v>
      </c>
      <c r="E141" s="216" t="s">
        <v>4293</v>
      </c>
      <c r="F141" s="217" t="s">
        <v>4294</v>
      </c>
      <c r="G141" s="218" t="s">
        <v>771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6956</v>
      </c>
    </row>
    <row r="142" s="2" customFormat="1" ht="16.5" customHeight="1">
      <c r="A142" s="41"/>
      <c r="B142" s="42"/>
      <c r="C142" s="215" t="s">
        <v>253</v>
      </c>
      <c r="D142" s="215" t="s">
        <v>144</v>
      </c>
      <c r="E142" s="216" t="s">
        <v>4297</v>
      </c>
      <c r="F142" s="217" t="s">
        <v>4132</v>
      </c>
      <c r="G142" s="218" t="s">
        <v>771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6957</v>
      </c>
    </row>
    <row r="143" s="2" customFormat="1" ht="16.5" customHeight="1">
      <c r="A143" s="41"/>
      <c r="B143" s="42"/>
      <c r="C143" s="215" t="s">
        <v>260</v>
      </c>
      <c r="D143" s="215" t="s">
        <v>144</v>
      </c>
      <c r="E143" s="216" t="s">
        <v>4300</v>
      </c>
      <c r="F143" s="217" t="s">
        <v>4301</v>
      </c>
      <c r="G143" s="218" t="s">
        <v>176</v>
      </c>
      <c r="H143" s="219">
        <v>10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6958</v>
      </c>
    </row>
    <row r="144" s="12" customFormat="1" ht="22.8" customHeight="1">
      <c r="A144" s="12"/>
      <c r="B144" s="199"/>
      <c r="C144" s="200"/>
      <c r="D144" s="201" t="s">
        <v>68</v>
      </c>
      <c r="E144" s="213" t="s">
        <v>237</v>
      </c>
      <c r="F144" s="213" t="s">
        <v>4152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P145</f>
        <v>0</v>
      </c>
      <c r="Q144" s="207"/>
      <c r="R144" s="208">
        <f>R145</f>
        <v>0</v>
      </c>
      <c r="S144" s="207"/>
      <c r="T144" s="20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77</v>
      </c>
      <c r="AT144" s="211" t="s">
        <v>68</v>
      </c>
      <c r="AU144" s="211" t="s">
        <v>77</v>
      </c>
      <c r="AY144" s="210" t="s">
        <v>142</v>
      </c>
      <c r="BK144" s="212">
        <f>BK145</f>
        <v>0</v>
      </c>
    </row>
    <row r="145" s="2" customFormat="1" ht="49.05" customHeight="1">
      <c r="A145" s="41"/>
      <c r="B145" s="42"/>
      <c r="C145" s="215" t="s">
        <v>265</v>
      </c>
      <c r="D145" s="215" t="s">
        <v>144</v>
      </c>
      <c r="E145" s="216" t="s">
        <v>6959</v>
      </c>
      <c r="F145" s="217" t="s">
        <v>4338</v>
      </c>
      <c r="G145" s="218" t="s">
        <v>771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149</v>
      </c>
      <c r="AT145" s="226" t="s">
        <v>144</v>
      </c>
      <c r="AU145" s="226" t="s">
        <v>79</v>
      </c>
      <c r="AY145" s="20" t="s">
        <v>142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149</v>
      </c>
      <c r="BM145" s="226" t="s">
        <v>6960</v>
      </c>
    </row>
    <row r="146" s="12" customFormat="1" ht="22.8" customHeight="1">
      <c r="A146" s="12"/>
      <c r="B146" s="199"/>
      <c r="C146" s="200"/>
      <c r="D146" s="201" t="s">
        <v>68</v>
      </c>
      <c r="E146" s="213" t="s">
        <v>8</v>
      </c>
      <c r="F146" s="213" t="s">
        <v>4193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SUM(P147:P150)</f>
        <v>0</v>
      </c>
      <c r="Q146" s="207"/>
      <c r="R146" s="208">
        <f>SUM(R147:R150)</f>
        <v>0</v>
      </c>
      <c r="S146" s="207"/>
      <c r="T146" s="209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77</v>
      </c>
      <c r="AY146" s="210" t="s">
        <v>142</v>
      </c>
      <c r="BK146" s="212">
        <f>SUM(BK147:BK150)</f>
        <v>0</v>
      </c>
    </row>
    <row r="147" s="2" customFormat="1" ht="16.5" customHeight="1">
      <c r="A147" s="41"/>
      <c r="B147" s="42"/>
      <c r="C147" s="215" t="s">
        <v>274</v>
      </c>
      <c r="D147" s="215" t="s">
        <v>144</v>
      </c>
      <c r="E147" s="216" t="s">
        <v>6961</v>
      </c>
      <c r="F147" s="217" t="s">
        <v>4452</v>
      </c>
      <c r="G147" s="218" t="s">
        <v>771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79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6962</v>
      </c>
    </row>
    <row r="148" s="2" customFormat="1" ht="16.5" customHeight="1">
      <c r="A148" s="41"/>
      <c r="B148" s="42"/>
      <c r="C148" s="215" t="s">
        <v>7</v>
      </c>
      <c r="D148" s="215" t="s">
        <v>144</v>
      </c>
      <c r="E148" s="216" t="s">
        <v>6963</v>
      </c>
      <c r="F148" s="217" t="s">
        <v>4456</v>
      </c>
      <c r="G148" s="218" t="s">
        <v>771</v>
      </c>
      <c r="H148" s="219">
        <v>1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6964</v>
      </c>
    </row>
    <row r="149" s="2" customFormat="1" ht="16.5" customHeight="1">
      <c r="A149" s="41"/>
      <c r="B149" s="42"/>
      <c r="C149" s="215" t="s">
        <v>287</v>
      </c>
      <c r="D149" s="215" t="s">
        <v>144</v>
      </c>
      <c r="E149" s="216" t="s">
        <v>6965</v>
      </c>
      <c r="F149" s="217" t="s">
        <v>4460</v>
      </c>
      <c r="G149" s="218" t="s">
        <v>771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6966</v>
      </c>
    </row>
    <row r="150" s="2" customFormat="1" ht="16.5" customHeight="1">
      <c r="A150" s="41"/>
      <c r="B150" s="42"/>
      <c r="C150" s="215" t="s">
        <v>293</v>
      </c>
      <c r="D150" s="215" t="s">
        <v>144</v>
      </c>
      <c r="E150" s="216" t="s">
        <v>6967</v>
      </c>
      <c r="F150" s="217" t="s">
        <v>4464</v>
      </c>
      <c r="G150" s="218" t="s">
        <v>771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6968</v>
      </c>
    </row>
    <row r="151" s="12" customFormat="1" ht="25.92" customHeight="1">
      <c r="A151" s="12"/>
      <c r="B151" s="199"/>
      <c r="C151" s="200"/>
      <c r="D151" s="201" t="s">
        <v>68</v>
      </c>
      <c r="E151" s="202" t="s">
        <v>1300</v>
      </c>
      <c r="F151" s="202" t="s">
        <v>1301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f>SUM(P152:P205)</f>
        <v>0</v>
      </c>
      <c r="Q151" s="207"/>
      <c r="R151" s="208">
        <f>SUM(R152:R205)</f>
        <v>0</v>
      </c>
      <c r="S151" s="207"/>
      <c r="T151" s="209">
        <f>SUM(T152:T205)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77</v>
      </c>
      <c r="AT151" s="211" t="s">
        <v>68</v>
      </c>
      <c r="AU151" s="211" t="s">
        <v>69</v>
      </c>
      <c r="AY151" s="210" t="s">
        <v>142</v>
      </c>
      <c r="BK151" s="212">
        <f>SUM(BK152:BK205)</f>
        <v>0</v>
      </c>
    </row>
    <row r="152" s="2" customFormat="1" ht="16.5" customHeight="1">
      <c r="A152" s="41"/>
      <c r="B152" s="42"/>
      <c r="C152" s="215" t="s">
        <v>300</v>
      </c>
      <c r="D152" s="215" t="s">
        <v>144</v>
      </c>
      <c r="E152" s="216" t="s">
        <v>1302</v>
      </c>
      <c r="F152" s="217" t="s">
        <v>1303</v>
      </c>
      <c r="G152" s="218" t="s">
        <v>166</v>
      </c>
      <c r="H152" s="219">
        <v>0.23999999999999999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6969</v>
      </c>
    </row>
    <row r="153" s="2" customFormat="1" ht="16.5" customHeight="1">
      <c r="A153" s="41"/>
      <c r="B153" s="42"/>
      <c r="C153" s="215" t="s">
        <v>306</v>
      </c>
      <c r="D153" s="215" t="s">
        <v>144</v>
      </c>
      <c r="E153" s="216" t="s">
        <v>1305</v>
      </c>
      <c r="F153" s="217" t="s">
        <v>1306</v>
      </c>
      <c r="G153" s="218" t="s">
        <v>166</v>
      </c>
      <c r="H153" s="219">
        <v>0.45000000000000001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149</v>
      </c>
      <c r="AT153" s="226" t="s">
        <v>144</v>
      </c>
      <c r="AU153" s="226" t="s">
        <v>77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149</v>
      </c>
      <c r="BM153" s="226" t="s">
        <v>6970</v>
      </c>
    </row>
    <row r="154" s="2" customFormat="1" ht="16.5" customHeight="1">
      <c r="A154" s="41"/>
      <c r="B154" s="42"/>
      <c r="C154" s="215" t="s">
        <v>315</v>
      </c>
      <c r="D154" s="215" t="s">
        <v>144</v>
      </c>
      <c r="E154" s="216" t="s">
        <v>1308</v>
      </c>
      <c r="F154" s="217" t="s">
        <v>1309</v>
      </c>
      <c r="G154" s="218" t="s">
        <v>166</v>
      </c>
      <c r="H154" s="219">
        <v>0.29999999999999999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6971</v>
      </c>
    </row>
    <row r="155" s="2" customFormat="1" ht="16.5" customHeight="1">
      <c r="A155" s="41"/>
      <c r="B155" s="42"/>
      <c r="C155" s="215" t="s">
        <v>321</v>
      </c>
      <c r="D155" s="215" t="s">
        <v>144</v>
      </c>
      <c r="E155" s="216" t="s">
        <v>1311</v>
      </c>
      <c r="F155" s="217" t="s">
        <v>1312</v>
      </c>
      <c r="G155" s="218" t="s">
        <v>166</v>
      </c>
      <c r="H155" s="219">
        <v>0.14999999999999999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6972</v>
      </c>
    </row>
    <row r="156" s="2" customFormat="1" ht="16.5" customHeight="1">
      <c r="A156" s="41"/>
      <c r="B156" s="42"/>
      <c r="C156" s="215" t="s">
        <v>326</v>
      </c>
      <c r="D156" s="215" t="s">
        <v>144</v>
      </c>
      <c r="E156" s="216" t="s">
        <v>1314</v>
      </c>
      <c r="F156" s="217" t="s">
        <v>1315</v>
      </c>
      <c r="G156" s="218" t="s">
        <v>166</v>
      </c>
      <c r="H156" s="219">
        <v>0.29999999999999999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6973</v>
      </c>
    </row>
    <row r="157" s="2" customFormat="1" ht="16.5" customHeight="1">
      <c r="A157" s="41"/>
      <c r="B157" s="42"/>
      <c r="C157" s="215" t="s">
        <v>332</v>
      </c>
      <c r="D157" s="215" t="s">
        <v>144</v>
      </c>
      <c r="E157" s="216" t="s">
        <v>1317</v>
      </c>
      <c r="F157" s="217" t="s">
        <v>1318</v>
      </c>
      <c r="G157" s="218" t="s">
        <v>166</v>
      </c>
      <c r="H157" s="219">
        <v>0.51000000000000001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6974</v>
      </c>
    </row>
    <row r="158" s="2" customFormat="1" ht="16.5" customHeight="1">
      <c r="A158" s="41"/>
      <c r="B158" s="42"/>
      <c r="C158" s="215" t="s">
        <v>338</v>
      </c>
      <c r="D158" s="215" t="s">
        <v>144</v>
      </c>
      <c r="E158" s="216" t="s">
        <v>1320</v>
      </c>
      <c r="F158" s="217" t="s">
        <v>1321</v>
      </c>
      <c r="G158" s="218" t="s">
        <v>166</v>
      </c>
      <c r="H158" s="219">
        <v>0.23999999999999999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6975</v>
      </c>
    </row>
    <row r="159" s="2" customFormat="1" ht="16.5" customHeight="1">
      <c r="A159" s="41"/>
      <c r="B159" s="42"/>
      <c r="C159" s="215" t="s">
        <v>343</v>
      </c>
      <c r="D159" s="215" t="s">
        <v>144</v>
      </c>
      <c r="E159" s="216" t="s">
        <v>1323</v>
      </c>
      <c r="F159" s="217" t="s">
        <v>1324</v>
      </c>
      <c r="G159" s="218" t="s">
        <v>166</v>
      </c>
      <c r="H159" s="219">
        <v>0.14999999999999999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6976</v>
      </c>
    </row>
    <row r="160" s="2" customFormat="1" ht="16.5" customHeight="1">
      <c r="A160" s="41"/>
      <c r="B160" s="42"/>
      <c r="C160" s="215" t="s">
        <v>349</v>
      </c>
      <c r="D160" s="215" t="s">
        <v>144</v>
      </c>
      <c r="E160" s="216" t="s">
        <v>1326</v>
      </c>
      <c r="F160" s="217" t="s">
        <v>1327</v>
      </c>
      <c r="G160" s="218" t="s">
        <v>166</v>
      </c>
      <c r="H160" s="219">
        <v>0.14999999999999999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6977</v>
      </c>
    </row>
    <row r="161" s="2" customFormat="1" ht="16.5" customHeight="1">
      <c r="A161" s="41"/>
      <c r="B161" s="42"/>
      <c r="C161" s="215" t="s">
        <v>354</v>
      </c>
      <c r="D161" s="215" t="s">
        <v>144</v>
      </c>
      <c r="E161" s="216" t="s">
        <v>1329</v>
      </c>
      <c r="F161" s="217" t="s">
        <v>1330</v>
      </c>
      <c r="G161" s="218" t="s">
        <v>166</v>
      </c>
      <c r="H161" s="219">
        <v>0.23999999999999999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6978</v>
      </c>
    </row>
    <row r="162" s="2" customFormat="1" ht="16.5" customHeight="1">
      <c r="A162" s="41"/>
      <c r="B162" s="42"/>
      <c r="C162" s="215" t="s">
        <v>360</v>
      </c>
      <c r="D162" s="215" t="s">
        <v>144</v>
      </c>
      <c r="E162" s="216" t="s">
        <v>1332</v>
      </c>
      <c r="F162" s="217" t="s">
        <v>1333</v>
      </c>
      <c r="G162" s="218" t="s">
        <v>166</v>
      </c>
      <c r="H162" s="219">
        <v>0.059999999999999998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6979</v>
      </c>
    </row>
    <row r="163" s="2" customFormat="1" ht="16.5" customHeight="1">
      <c r="A163" s="41"/>
      <c r="B163" s="42"/>
      <c r="C163" s="215" t="s">
        <v>365</v>
      </c>
      <c r="D163" s="215" t="s">
        <v>144</v>
      </c>
      <c r="E163" s="216" t="s">
        <v>1335</v>
      </c>
      <c r="F163" s="217" t="s">
        <v>1336</v>
      </c>
      <c r="G163" s="218" t="s">
        <v>166</v>
      </c>
      <c r="H163" s="219">
        <v>0.87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6980</v>
      </c>
    </row>
    <row r="164" s="2" customFormat="1" ht="16.5" customHeight="1">
      <c r="A164" s="41"/>
      <c r="B164" s="42"/>
      <c r="C164" s="215" t="s">
        <v>370</v>
      </c>
      <c r="D164" s="215" t="s">
        <v>144</v>
      </c>
      <c r="E164" s="216" t="s">
        <v>1338</v>
      </c>
      <c r="F164" s="217" t="s">
        <v>1339</v>
      </c>
      <c r="G164" s="218" t="s">
        <v>166</v>
      </c>
      <c r="H164" s="219">
        <v>0.17999999999999999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6981</v>
      </c>
    </row>
    <row r="165" s="2" customFormat="1" ht="16.5" customHeight="1">
      <c r="A165" s="41"/>
      <c r="B165" s="42"/>
      <c r="C165" s="215" t="s">
        <v>375</v>
      </c>
      <c r="D165" s="215" t="s">
        <v>144</v>
      </c>
      <c r="E165" s="216" t="s">
        <v>1341</v>
      </c>
      <c r="F165" s="217" t="s">
        <v>1342</v>
      </c>
      <c r="G165" s="218" t="s">
        <v>166</v>
      </c>
      <c r="H165" s="219">
        <v>0.089999999999999997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6982</v>
      </c>
    </row>
    <row r="166" s="2" customFormat="1" ht="16.5" customHeight="1">
      <c r="A166" s="41"/>
      <c r="B166" s="42"/>
      <c r="C166" s="215" t="s">
        <v>380</v>
      </c>
      <c r="D166" s="215" t="s">
        <v>144</v>
      </c>
      <c r="E166" s="216" t="s">
        <v>1344</v>
      </c>
      <c r="F166" s="217" t="s">
        <v>1345</v>
      </c>
      <c r="G166" s="218" t="s">
        <v>166</v>
      </c>
      <c r="H166" s="219">
        <v>0.41999999999999998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6983</v>
      </c>
    </row>
    <row r="167" s="2" customFormat="1" ht="16.5" customHeight="1">
      <c r="A167" s="41"/>
      <c r="B167" s="42"/>
      <c r="C167" s="215" t="s">
        <v>1002</v>
      </c>
      <c r="D167" s="215" t="s">
        <v>144</v>
      </c>
      <c r="E167" s="216" t="s">
        <v>1347</v>
      </c>
      <c r="F167" s="217" t="s">
        <v>1348</v>
      </c>
      <c r="G167" s="218" t="s">
        <v>166</v>
      </c>
      <c r="H167" s="219">
        <v>0.35999999999999999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6984</v>
      </c>
    </row>
    <row r="168" s="2" customFormat="1" ht="16.5" customHeight="1">
      <c r="A168" s="41"/>
      <c r="B168" s="42"/>
      <c r="C168" s="215" t="s">
        <v>404</v>
      </c>
      <c r="D168" s="215" t="s">
        <v>144</v>
      </c>
      <c r="E168" s="216" t="s">
        <v>1350</v>
      </c>
      <c r="F168" s="217" t="s">
        <v>1351</v>
      </c>
      <c r="G168" s="218" t="s">
        <v>166</v>
      </c>
      <c r="H168" s="219">
        <v>0.33000000000000002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6985</v>
      </c>
    </row>
    <row r="169" s="2" customFormat="1" ht="16.5" customHeight="1">
      <c r="A169" s="41"/>
      <c r="B169" s="42"/>
      <c r="C169" s="215" t="s">
        <v>409</v>
      </c>
      <c r="D169" s="215" t="s">
        <v>144</v>
      </c>
      <c r="E169" s="216" t="s">
        <v>1353</v>
      </c>
      <c r="F169" s="217" t="s">
        <v>1354</v>
      </c>
      <c r="G169" s="218" t="s">
        <v>166</v>
      </c>
      <c r="H169" s="219">
        <v>0.29999999999999999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6986</v>
      </c>
    </row>
    <row r="170" s="2" customFormat="1" ht="16.5" customHeight="1">
      <c r="A170" s="41"/>
      <c r="B170" s="42"/>
      <c r="C170" s="215" t="s">
        <v>414</v>
      </c>
      <c r="D170" s="215" t="s">
        <v>144</v>
      </c>
      <c r="E170" s="216" t="s">
        <v>1356</v>
      </c>
      <c r="F170" s="217" t="s">
        <v>1357</v>
      </c>
      <c r="G170" s="218" t="s">
        <v>166</v>
      </c>
      <c r="H170" s="219">
        <v>0.20999999999999999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6987</v>
      </c>
    </row>
    <row r="171" s="2" customFormat="1" ht="16.5" customHeight="1">
      <c r="A171" s="41"/>
      <c r="B171" s="42"/>
      <c r="C171" s="215" t="s">
        <v>421</v>
      </c>
      <c r="D171" s="215" t="s">
        <v>144</v>
      </c>
      <c r="E171" s="216" t="s">
        <v>1359</v>
      </c>
      <c r="F171" s="217" t="s">
        <v>1360</v>
      </c>
      <c r="G171" s="218" t="s">
        <v>166</v>
      </c>
      <c r="H171" s="219">
        <v>0.059999999999999998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6988</v>
      </c>
    </row>
    <row r="172" s="2" customFormat="1" ht="16.5" customHeight="1">
      <c r="A172" s="41"/>
      <c r="B172" s="42"/>
      <c r="C172" s="215" t="s">
        <v>426</v>
      </c>
      <c r="D172" s="215" t="s">
        <v>144</v>
      </c>
      <c r="E172" s="216" t="s">
        <v>1362</v>
      </c>
      <c r="F172" s="217" t="s">
        <v>1363</v>
      </c>
      <c r="G172" s="218" t="s">
        <v>166</v>
      </c>
      <c r="H172" s="219">
        <v>0.14999999999999999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6989</v>
      </c>
    </row>
    <row r="173" s="2" customFormat="1" ht="16.5" customHeight="1">
      <c r="A173" s="41"/>
      <c r="B173" s="42"/>
      <c r="C173" s="215" t="s">
        <v>431</v>
      </c>
      <c r="D173" s="215" t="s">
        <v>144</v>
      </c>
      <c r="E173" s="216" t="s">
        <v>1365</v>
      </c>
      <c r="F173" s="217" t="s">
        <v>1366</v>
      </c>
      <c r="G173" s="218" t="s">
        <v>166</v>
      </c>
      <c r="H173" s="219">
        <v>0.23999999999999999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6990</v>
      </c>
    </row>
    <row r="174" s="2" customFormat="1" ht="16.5" customHeight="1">
      <c r="A174" s="41"/>
      <c r="B174" s="42"/>
      <c r="C174" s="215" t="s">
        <v>437</v>
      </c>
      <c r="D174" s="215" t="s">
        <v>144</v>
      </c>
      <c r="E174" s="216" t="s">
        <v>1368</v>
      </c>
      <c r="F174" s="217" t="s">
        <v>1369</v>
      </c>
      <c r="G174" s="218" t="s">
        <v>166</v>
      </c>
      <c r="H174" s="219">
        <v>0.17999999999999999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6991</v>
      </c>
    </row>
    <row r="175" s="2" customFormat="1" ht="16.5" customHeight="1">
      <c r="A175" s="41"/>
      <c r="B175" s="42"/>
      <c r="C175" s="215" t="s">
        <v>442</v>
      </c>
      <c r="D175" s="215" t="s">
        <v>144</v>
      </c>
      <c r="E175" s="216" t="s">
        <v>1371</v>
      </c>
      <c r="F175" s="217" t="s">
        <v>1372</v>
      </c>
      <c r="G175" s="218" t="s">
        <v>166</v>
      </c>
      <c r="H175" s="219">
        <v>0.059999999999999998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6992</v>
      </c>
    </row>
    <row r="176" s="2" customFormat="1" ht="16.5" customHeight="1">
      <c r="A176" s="41"/>
      <c r="B176" s="42"/>
      <c r="C176" s="215" t="s">
        <v>449</v>
      </c>
      <c r="D176" s="215" t="s">
        <v>144</v>
      </c>
      <c r="E176" s="216" t="s">
        <v>1374</v>
      </c>
      <c r="F176" s="217" t="s">
        <v>1375</v>
      </c>
      <c r="G176" s="218" t="s">
        <v>166</v>
      </c>
      <c r="H176" s="219">
        <v>0.27000000000000002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6993</v>
      </c>
    </row>
    <row r="177" s="2" customFormat="1" ht="16.5" customHeight="1">
      <c r="A177" s="41"/>
      <c r="B177" s="42"/>
      <c r="C177" s="215" t="s">
        <v>399</v>
      </c>
      <c r="D177" s="215" t="s">
        <v>144</v>
      </c>
      <c r="E177" s="216" t="s">
        <v>1377</v>
      </c>
      <c r="F177" s="217" t="s">
        <v>1378</v>
      </c>
      <c r="G177" s="218" t="s">
        <v>166</v>
      </c>
      <c r="H177" s="219">
        <v>0.41999999999999998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6994</v>
      </c>
    </row>
    <row r="178" s="2" customFormat="1" ht="16.5" customHeight="1">
      <c r="A178" s="41"/>
      <c r="B178" s="42"/>
      <c r="C178" s="215" t="s">
        <v>386</v>
      </c>
      <c r="D178" s="215" t="s">
        <v>144</v>
      </c>
      <c r="E178" s="216" t="s">
        <v>1380</v>
      </c>
      <c r="F178" s="217" t="s">
        <v>1381</v>
      </c>
      <c r="G178" s="218" t="s">
        <v>166</v>
      </c>
      <c r="H178" s="219">
        <v>0.14999999999999999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6995</v>
      </c>
    </row>
    <row r="179" s="2" customFormat="1" ht="16.5" customHeight="1">
      <c r="A179" s="41"/>
      <c r="B179" s="42"/>
      <c r="C179" s="215" t="s">
        <v>394</v>
      </c>
      <c r="D179" s="215" t="s">
        <v>144</v>
      </c>
      <c r="E179" s="216" t="s">
        <v>1383</v>
      </c>
      <c r="F179" s="217" t="s">
        <v>1384</v>
      </c>
      <c r="G179" s="218" t="s">
        <v>166</v>
      </c>
      <c r="H179" s="219">
        <v>0.059999999999999998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6996</v>
      </c>
    </row>
    <row r="180" s="2" customFormat="1" ht="16.5" customHeight="1">
      <c r="A180" s="41"/>
      <c r="B180" s="42"/>
      <c r="C180" s="215" t="s">
        <v>1074</v>
      </c>
      <c r="D180" s="215" t="s">
        <v>144</v>
      </c>
      <c r="E180" s="216" t="s">
        <v>1386</v>
      </c>
      <c r="F180" s="217" t="s">
        <v>1387</v>
      </c>
      <c r="G180" s="218" t="s">
        <v>166</v>
      </c>
      <c r="H180" s="219">
        <v>0.41999999999999998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6997</v>
      </c>
    </row>
    <row r="181" s="2" customFormat="1" ht="16.5" customHeight="1">
      <c r="A181" s="41"/>
      <c r="B181" s="42"/>
      <c r="C181" s="215" t="s">
        <v>1081</v>
      </c>
      <c r="D181" s="215" t="s">
        <v>144</v>
      </c>
      <c r="E181" s="216" t="s">
        <v>1389</v>
      </c>
      <c r="F181" s="217" t="s">
        <v>1390</v>
      </c>
      <c r="G181" s="218" t="s">
        <v>166</v>
      </c>
      <c r="H181" s="219">
        <v>0.56999999999999995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6998</v>
      </c>
    </row>
    <row r="182" s="2" customFormat="1" ht="16.5" customHeight="1">
      <c r="A182" s="41"/>
      <c r="B182" s="42"/>
      <c r="C182" s="215" t="s">
        <v>1087</v>
      </c>
      <c r="D182" s="215" t="s">
        <v>144</v>
      </c>
      <c r="E182" s="216" t="s">
        <v>1392</v>
      </c>
      <c r="F182" s="217" t="s">
        <v>1393</v>
      </c>
      <c r="G182" s="218" t="s">
        <v>166</v>
      </c>
      <c r="H182" s="219">
        <v>0.45000000000000001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6999</v>
      </c>
    </row>
    <row r="183" s="2" customFormat="1" ht="16.5" customHeight="1">
      <c r="A183" s="41"/>
      <c r="B183" s="42"/>
      <c r="C183" s="215" t="s">
        <v>1096</v>
      </c>
      <c r="D183" s="215" t="s">
        <v>144</v>
      </c>
      <c r="E183" s="216" t="s">
        <v>1395</v>
      </c>
      <c r="F183" s="217" t="s">
        <v>1396</v>
      </c>
      <c r="G183" s="218" t="s">
        <v>166</v>
      </c>
      <c r="H183" s="219">
        <v>0.56999999999999995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7000</v>
      </c>
    </row>
    <row r="184" s="2" customFormat="1" ht="16.5" customHeight="1">
      <c r="A184" s="41"/>
      <c r="B184" s="42"/>
      <c r="C184" s="215" t="s">
        <v>1119</v>
      </c>
      <c r="D184" s="215" t="s">
        <v>144</v>
      </c>
      <c r="E184" s="216" t="s">
        <v>1398</v>
      </c>
      <c r="F184" s="217" t="s">
        <v>1399</v>
      </c>
      <c r="G184" s="218" t="s">
        <v>166</v>
      </c>
      <c r="H184" s="219">
        <v>0.47999999999999998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7001</v>
      </c>
    </row>
    <row r="185" s="2" customFormat="1" ht="16.5" customHeight="1">
      <c r="A185" s="41"/>
      <c r="B185" s="42"/>
      <c r="C185" s="215" t="s">
        <v>1126</v>
      </c>
      <c r="D185" s="215" t="s">
        <v>144</v>
      </c>
      <c r="E185" s="216" t="s">
        <v>1401</v>
      </c>
      <c r="F185" s="217" t="s">
        <v>1402</v>
      </c>
      <c r="G185" s="218" t="s">
        <v>166</v>
      </c>
      <c r="H185" s="219">
        <v>0.51000000000000001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7002</v>
      </c>
    </row>
    <row r="186" s="2" customFormat="1" ht="16.5" customHeight="1">
      <c r="A186" s="41"/>
      <c r="B186" s="42"/>
      <c r="C186" s="215" t="s">
        <v>1134</v>
      </c>
      <c r="D186" s="215" t="s">
        <v>144</v>
      </c>
      <c r="E186" s="216" t="s">
        <v>1404</v>
      </c>
      <c r="F186" s="217" t="s">
        <v>1405</v>
      </c>
      <c r="G186" s="218" t="s">
        <v>166</v>
      </c>
      <c r="H186" s="219">
        <v>0.41999999999999998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7003</v>
      </c>
    </row>
    <row r="187" s="2" customFormat="1" ht="16.5" customHeight="1">
      <c r="A187" s="41"/>
      <c r="B187" s="42"/>
      <c r="C187" s="215" t="s">
        <v>1141</v>
      </c>
      <c r="D187" s="215" t="s">
        <v>144</v>
      </c>
      <c r="E187" s="216" t="s">
        <v>1407</v>
      </c>
      <c r="F187" s="217" t="s">
        <v>1408</v>
      </c>
      <c r="G187" s="218" t="s">
        <v>166</v>
      </c>
      <c r="H187" s="219">
        <v>0.12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7004</v>
      </c>
    </row>
    <row r="188" s="2" customFormat="1" ht="16.5" customHeight="1">
      <c r="A188" s="41"/>
      <c r="B188" s="42"/>
      <c r="C188" s="215" t="s">
        <v>1154</v>
      </c>
      <c r="D188" s="215" t="s">
        <v>144</v>
      </c>
      <c r="E188" s="216" t="s">
        <v>1410</v>
      </c>
      <c r="F188" s="217" t="s">
        <v>1411</v>
      </c>
      <c r="G188" s="218" t="s">
        <v>166</v>
      </c>
      <c r="H188" s="219">
        <v>0.029999999999999999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7005</v>
      </c>
    </row>
    <row r="189" s="2" customFormat="1" ht="16.5" customHeight="1">
      <c r="A189" s="41"/>
      <c r="B189" s="42"/>
      <c r="C189" s="215" t="s">
        <v>1166</v>
      </c>
      <c r="D189" s="215" t="s">
        <v>144</v>
      </c>
      <c r="E189" s="216" t="s">
        <v>1413</v>
      </c>
      <c r="F189" s="217" t="s">
        <v>1414</v>
      </c>
      <c r="G189" s="218" t="s">
        <v>166</v>
      </c>
      <c r="H189" s="219">
        <v>0.089999999999999997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7006</v>
      </c>
    </row>
    <row r="190" s="2" customFormat="1" ht="16.5" customHeight="1">
      <c r="A190" s="41"/>
      <c r="B190" s="42"/>
      <c r="C190" s="215" t="s">
        <v>1178</v>
      </c>
      <c r="D190" s="215" t="s">
        <v>144</v>
      </c>
      <c r="E190" s="216" t="s">
        <v>1416</v>
      </c>
      <c r="F190" s="217" t="s">
        <v>1417</v>
      </c>
      <c r="G190" s="218" t="s">
        <v>166</v>
      </c>
      <c r="H190" s="219">
        <v>0.45000000000000001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7007</v>
      </c>
    </row>
    <row r="191" s="2" customFormat="1" ht="16.5" customHeight="1">
      <c r="A191" s="41"/>
      <c r="B191" s="42"/>
      <c r="C191" s="215" t="s">
        <v>809</v>
      </c>
      <c r="D191" s="215" t="s">
        <v>144</v>
      </c>
      <c r="E191" s="216" t="s">
        <v>1419</v>
      </c>
      <c r="F191" s="217" t="s">
        <v>1420</v>
      </c>
      <c r="G191" s="218" t="s">
        <v>166</v>
      </c>
      <c r="H191" s="219">
        <v>0.23999999999999999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7008</v>
      </c>
    </row>
    <row r="192" s="2" customFormat="1" ht="16.5" customHeight="1">
      <c r="A192" s="41"/>
      <c r="B192" s="42"/>
      <c r="C192" s="215" t="s">
        <v>1047</v>
      </c>
      <c r="D192" s="215" t="s">
        <v>144</v>
      </c>
      <c r="E192" s="216" t="s">
        <v>1422</v>
      </c>
      <c r="F192" s="217" t="s">
        <v>1423</v>
      </c>
      <c r="G192" s="218" t="s">
        <v>166</v>
      </c>
      <c r="H192" s="219">
        <v>0.39000000000000001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7009</v>
      </c>
    </row>
    <row r="193" s="2" customFormat="1" ht="16.5" customHeight="1">
      <c r="A193" s="41"/>
      <c r="B193" s="42"/>
      <c r="C193" s="215" t="s">
        <v>773</v>
      </c>
      <c r="D193" s="215" t="s">
        <v>144</v>
      </c>
      <c r="E193" s="216" t="s">
        <v>1425</v>
      </c>
      <c r="F193" s="217" t="s">
        <v>1426</v>
      </c>
      <c r="G193" s="218" t="s">
        <v>166</v>
      </c>
      <c r="H193" s="219">
        <v>0.39000000000000001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7010</v>
      </c>
    </row>
    <row r="194" s="2" customFormat="1" ht="16.5" customHeight="1">
      <c r="A194" s="41"/>
      <c r="B194" s="42"/>
      <c r="C194" s="215" t="s">
        <v>1471</v>
      </c>
      <c r="D194" s="215" t="s">
        <v>144</v>
      </c>
      <c r="E194" s="216" t="s">
        <v>1428</v>
      </c>
      <c r="F194" s="217" t="s">
        <v>1429</v>
      </c>
      <c r="G194" s="218" t="s">
        <v>166</v>
      </c>
      <c r="H194" s="219">
        <v>0.33000000000000002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7011</v>
      </c>
    </row>
    <row r="195" s="2" customFormat="1" ht="16.5" customHeight="1">
      <c r="A195" s="41"/>
      <c r="B195" s="42"/>
      <c r="C195" s="215" t="s">
        <v>1473</v>
      </c>
      <c r="D195" s="215" t="s">
        <v>144</v>
      </c>
      <c r="E195" s="216" t="s">
        <v>1431</v>
      </c>
      <c r="F195" s="217" t="s">
        <v>1432</v>
      </c>
      <c r="G195" s="218" t="s">
        <v>166</v>
      </c>
      <c r="H195" s="219">
        <v>0.059999999999999998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7012</v>
      </c>
    </row>
    <row r="196" s="2" customFormat="1" ht="16.5" customHeight="1">
      <c r="A196" s="41"/>
      <c r="B196" s="42"/>
      <c r="C196" s="215" t="s">
        <v>1475</v>
      </c>
      <c r="D196" s="215" t="s">
        <v>144</v>
      </c>
      <c r="E196" s="216" t="s">
        <v>1434</v>
      </c>
      <c r="F196" s="217" t="s">
        <v>1435</v>
      </c>
      <c r="G196" s="218" t="s">
        <v>166</v>
      </c>
      <c r="H196" s="219">
        <v>0.27000000000000002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7013</v>
      </c>
    </row>
    <row r="197" s="2" customFormat="1" ht="16.5" customHeight="1">
      <c r="A197" s="41"/>
      <c r="B197" s="42"/>
      <c r="C197" s="215" t="s">
        <v>754</v>
      </c>
      <c r="D197" s="215" t="s">
        <v>144</v>
      </c>
      <c r="E197" s="216" t="s">
        <v>1437</v>
      </c>
      <c r="F197" s="217" t="s">
        <v>1438</v>
      </c>
      <c r="G197" s="218" t="s">
        <v>166</v>
      </c>
      <c r="H197" s="219">
        <v>0.20999999999999999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7014</v>
      </c>
    </row>
    <row r="198" s="2" customFormat="1" ht="16.5" customHeight="1">
      <c r="A198" s="41"/>
      <c r="B198" s="42"/>
      <c r="C198" s="215" t="s">
        <v>759</v>
      </c>
      <c r="D198" s="215" t="s">
        <v>144</v>
      </c>
      <c r="E198" s="216" t="s">
        <v>1440</v>
      </c>
      <c r="F198" s="217" t="s">
        <v>1441</v>
      </c>
      <c r="G198" s="218" t="s">
        <v>166</v>
      </c>
      <c r="H198" s="219">
        <v>0.29999999999999999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7015</v>
      </c>
    </row>
    <row r="199" s="2" customFormat="1" ht="16.5" customHeight="1">
      <c r="A199" s="41"/>
      <c r="B199" s="42"/>
      <c r="C199" s="215" t="s">
        <v>764</v>
      </c>
      <c r="D199" s="215" t="s">
        <v>144</v>
      </c>
      <c r="E199" s="216" t="s">
        <v>1443</v>
      </c>
      <c r="F199" s="217" t="s">
        <v>1444</v>
      </c>
      <c r="G199" s="218" t="s">
        <v>166</v>
      </c>
      <c r="H199" s="219">
        <v>0.23999999999999999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7016</v>
      </c>
    </row>
    <row r="200" s="2" customFormat="1" ht="16.5" customHeight="1">
      <c r="A200" s="41"/>
      <c r="B200" s="42"/>
      <c r="C200" s="215" t="s">
        <v>1068</v>
      </c>
      <c r="D200" s="215" t="s">
        <v>144</v>
      </c>
      <c r="E200" s="216" t="s">
        <v>1446</v>
      </c>
      <c r="F200" s="217" t="s">
        <v>1447</v>
      </c>
      <c r="G200" s="218" t="s">
        <v>166</v>
      </c>
      <c r="H200" s="219">
        <v>0.39000000000000001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7017</v>
      </c>
    </row>
    <row r="201" s="2" customFormat="1" ht="16.5" customHeight="1">
      <c r="A201" s="41"/>
      <c r="B201" s="42"/>
      <c r="C201" s="215" t="s">
        <v>1148</v>
      </c>
      <c r="D201" s="215" t="s">
        <v>144</v>
      </c>
      <c r="E201" s="216" t="s">
        <v>1449</v>
      </c>
      <c r="F201" s="217" t="s">
        <v>1450</v>
      </c>
      <c r="G201" s="218" t="s">
        <v>166</v>
      </c>
      <c r="H201" s="219">
        <v>0.089999999999999997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7018</v>
      </c>
    </row>
    <row r="202" s="2" customFormat="1" ht="16.5" customHeight="1">
      <c r="A202" s="41"/>
      <c r="B202" s="42"/>
      <c r="C202" s="215" t="s">
        <v>1107</v>
      </c>
      <c r="D202" s="215" t="s">
        <v>144</v>
      </c>
      <c r="E202" s="216" t="s">
        <v>1452</v>
      </c>
      <c r="F202" s="217" t="s">
        <v>1453</v>
      </c>
      <c r="G202" s="218" t="s">
        <v>166</v>
      </c>
      <c r="H202" s="219">
        <v>0.14999999999999999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7019</v>
      </c>
    </row>
    <row r="203" s="2" customFormat="1" ht="16.5" customHeight="1">
      <c r="A203" s="41"/>
      <c r="B203" s="42"/>
      <c r="C203" s="215" t="s">
        <v>1112</v>
      </c>
      <c r="D203" s="215" t="s">
        <v>144</v>
      </c>
      <c r="E203" s="216" t="s">
        <v>1455</v>
      </c>
      <c r="F203" s="217" t="s">
        <v>1456</v>
      </c>
      <c r="G203" s="218" t="s">
        <v>166</v>
      </c>
      <c r="H203" s="219">
        <v>0.089999999999999997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7020</v>
      </c>
    </row>
    <row r="204" s="2" customFormat="1" ht="16.5" customHeight="1">
      <c r="A204" s="41"/>
      <c r="B204" s="42"/>
      <c r="C204" s="215" t="s">
        <v>1484</v>
      </c>
      <c r="D204" s="215" t="s">
        <v>144</v>
      </c>
      <c r="E204" s="216" t="s">
        <v>1458</v>
      </c>
      <c r="F204" s="217" t="s">
        <v>1459</v>
      </c>
      <c r="G204" s="218" t="s">
        <v>166</v>
      </c>
      <c r="H204" s="219">
        <v>0.059999999999999998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7021</v>
      </c>
    </row>
    <row r="205" s="2" customFormat="1" ht="16.5" customHeight="1">
      <c r="A205" s="41"/>
      <c r="B205" s="42"/>
      <c r="C205" s="215" t="s">
        <v>1486</v>
      </c>
      <c r="D205" s="215" t="s">
        <v>144</v>
      </c>
      <c r="E205" s="216" t="s">
        <v>1461</v>
      </c>
      <c r="F205" s="217" t="s">
        <v>1462</v>
      </c>
      <c r="G205" s="218" t="s">
        <v>166</v>
      </c>
      <c r="H205" s="219">
        <v>0.059999999999999998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7022</v>
      </c>
    </row>
    <row r="206" s="12" customFormat="1" ht="25.92" customHeight="1">
      <c r="A206" s="12"/>
      <c r="B206" s="199"/>
      <c r="C206" s="200"/>
      <c r="D206" s="201" t="s">
        <v>68</v>
      </c>
      <c r="E206" s="202" t="s">
        <v>1464</v>
      </c>
      <c r="F206" s="202" t="s">
        <v>1465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SUM(P207:P265)</f>
        <v>0</v>
      </c>
      <c r="Q206" s="207"/>
      <c r="R206" s="208">
        <f>SUM(R207:R265)</f>
        <v>0</v>
      </c>
      <c r="S206" s="207"/>
      <c r="T206" s="209">
        <f>SUM(T207:T265)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77</v>
      </c>
      <c r="AT206" s="211" t="s">
        <v>68</v>
      </c>
      <c r="AU206" s="211" t="s">
        <v>69</v>
      </c>
      <c r="AY206" s="210" t="s">
        <v>142</v>
      </c>
      <c r="BK206" s="212">
        <f>SUM(BK207:BK265)</f>
        <v>0</v>
      </c>
    </row>
    <row r="207" s="2" customFormat="1" ht="16.5" customHeight="1">
      <c r="A207" s="41"/>
      <c r="B207" s="42"/>
      <c r="C207" s="215" t="s">
        <v>1488</v>
      </c>
      <c r="D207" s="215" t="s">
        <v>144</v>
      </c>
      <c r="E207" s="216" t="s">
        <v>1302</v>
      </c>
      <c r="F207" s="217" t="s">
        <v>1303</v>
      </c>
      <c r="G207" s="218" t="s">
        <v>166</v>
      </c>
      <c r="H207" s="219">
        <v>0.20999999999999999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7023</v>
      </c>
    </row>
    <row r="208" s="2" customFormat="1" ht="16.5" customHeight="1">
      <c r="A208" s="41"/>
      <c r="B208" s="42"/>
      <c r="C208" s="215" t="s">
        <v>1490</v>
      </c>
      <c r="D208" s="215" t="s">
        <v>144</v>
      </c>
      <c r="E208" s="216" t="s">
        <v>1305</v>
      </c>
      <c r="F208" s="217" t="s">
        <v>1306</v>
      </c>
      <c r="G208" s="218" t="s">
        <v>166</v>
      </c>
      <c r="H208" s="219">
        <v>0.23999999999999999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7024</v>
      </c>
    </row>
    <row r="209" s="2" customFormat="1" ht="16.5" customHeight="1">
      <c r="A209" s="41"/>
      <c r="B209" s="42"/>
      <c r="C209" s="215" t="s">
        <v>1492</v>
      </c>
      <c r="D209" s="215" t="s">
        <v>144</v>
      </c>
      <c r="E209" s="216" t="s">
        <v>1308</v>
      </c>
      <c r="F209" s="217" t="s">
        <v>1309</v>
      </c>
      <c r="G209" s="218" t="s">
        <v>166</v>
      </c>
      <c r="H209" s="219">
        <v>0.12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7025</v>
      </c>
    </row>
    <row r="210" s="2" customFormat="1" ht="16.5" customHeight="1">
      <c r="A210" s="41"/>
      <c r="B210" s="42"/>
      <c r="C210" s="215" t="s">
        <v>1494</v>
      </c>
      <c r="D210" s="215" t="s">
        <v>144</v>
      </c>
      <c r="E210" s="216" t="s">
        <v>1311</v>
      </c>
      <c r="F210" s="217" t="s">
        <v>1312</v>
      </c>
      <c r="G210" s="218" t="s">
        <v>166</v>
      </c>
      <c r="H210" s="219">
        <v>0.059999999999999998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7026</v>
      </c>
    </row>
    <row r="211" s="2" customFormat="1" ht="16.5" customHeight="1">
      <c r="A211" s="41"/>
      <c r="B211" s="42"/>
      <c r="C211" s="215" t="s">
        <v>1496</v>
      </c>
      <c r="D211" s="215" t="s">
        <v>144</v>
      </c>
      <c r="E211" s="216" t="s">
        <v>1314</v>
      </c>
      <c r="F211" s="217" t="s">
        <v>1315</v>
      </c>
      <c r="G211" s="218" t="s">
        <v>166</v>
      </c>
      <c r="H211" s="219">
        <v>0.20999999999999999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7027</v>
      </c>
    </row>
    <row r="212" s="2" customFormat="1" ht="16.5" customHeight="1">
      <c r="A212" s="41"/>
      <c r="B212" s="42"/>
      <c r="C212" s="215" t="s">
        <v>1498</v>
      </c>
      <c r="D212" s="215" t="s">
        <v>144</v>
      </c>
      <c r="E212" s="216" t="s">
        <v>1317</v>
      </c>
      <c r="F212" s="217" t="s">
        <v>1318</v>
      </c>
      <c r="G212" s="218" t="s">
        <v>166</v>
      </c>
      <c r="H212" s="219">
        <v>0.35999999999999999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7028</v>
      </c>
    </row>
    <row r="213" s="2" customFormat="1" ht="16.5" customHeight="1">
      <c r="A213" s="41"/>
      <c r="B213" s="42"/>
      <c r="C213" s="215" t="s">
        <v>1500</v>
      </c>
      <c r="D213" s="215" t="s">
        <v>144</v>
      </c>
      <c r="E213" s="216" t="s">
        <v>1320</v>
      </c>
      <c r="F213" s="217" t="s">
        <v>1321</v>
      </c>
      <c r="G213" s="218" t="s">
        <v>166</v>
      </c>
      <c r="H213" s="219">
        <v>0.17999999999999999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7029</v>
      </c>
    </row>
    <row r="214" s="2" customFormat="1" ht="16.5" customHeight="1">
      <c r="A214" s="41"/>
      <c r="B214" s="42"/>
      <c r="C214" s="215" t="s">
        <v>1502</v>
      </c>
      <c r="D214" s="215" t="s">
        <v>144</v>
      </c>
      <c r="E214" s="216" t="s">
        <v>1323</v>
      </c>
      <c r="F214" s="217" t="s">
        <v>1324</v>
      </c>
      <c r="G214" s="218" t="s">
        <v>166</v>
      </c>
      <c r="H214" s="219">
        <v>0.29999999999999999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7030</v>
      </c>
    </row>
    <row r="215" s="2" customFormat="1" ht="16.5" customHeight="1">
      <c r="A215" s="41"/>
      <c r="B215" s="42"/>
      <c r="C215" s="215" t="s">
        <v>1504</v>
      </c>
      <c r="D215" s="215" t="s">
        <v>144</v>
      </c>
      <c r="E215" s="216" t="s">
        <v>1329</v>
      </c>
      <c r="F215" s="217" t="s">
        <v>1330</v>
      </c>
      <c r="G215" s="218" t="s">
        <v>166</v>
      </c>
      <c r="H215" s="219">
        <v>0.12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7031</v>
      </c>
    </row>
    <row r="216" s="2" customFormat="1" ht="16.5" customHeight="1">
      <c r="A216" s="41"/>
      <c r="B216" s="42"/>
      <c r="C216" s="215" t="s">
        <v>1506</v>
      </c>
      <c r="D216" s="215" t="s">
        <v>144</v>
      </c>
      <c r="E216" s="216" t="s">
        <v>1332</v>
      </c>
      <c r="F216" s="217" t="s">
        <v>1333</v>
      </c>
      <c r="G216" s="218" t="s">
        <v>166</v>
      </c>
      <c r="H216" s="219">
        <v>0.14999999999999999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7032</v>
      </c>
    </row>
    <row r="217" s="2" customFormat="1" ht="16.5" customHeight="1">
      <c r="A217" s="41"/>
      <c r="B217" s="42"/>
      <c r="C217" s="215" t="s">
        <v>1508</v>
      </c>
      <c r="D217" s="215" t="s">
        <v>144</v>
      </c>
      <c r="E217" s="216" t="s">
        <v>1335</v>
      </c>
      <c r="F217" s="217" t="s">
        <v>1336</v>
      </c>
      <c r="G217" s="218" t="s">
        <v>166</v>
      </c>
      <c r="H217" s="219">
        <v>1.3500000000000001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7033</v>
      </c>
    </row>
    <row r="218" s="2" customFormat="1" ht="16.5" customHeight="1">
      <c r="A218" s="41"/>
      <c r="B218" s="42"/>
      <c r="C218" s="215" t="s">
        <v>1510</v>
      </c>
      <c r="D218" s="215" t="s">
        <v>144</v>
      </c>
      <c r="E218" s="216" t="s">
        <v>1338</v>
      </c>
      <c r="F218" s="217" t="s">
        <v>1339</v>
      </c>
      <c r="G218" s="218" t="s">
        <v>166</v>
      </c>
      <c r="H218" s="219">
        <v>0.87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7034</v>
      </c>
    </row>
    <row r="219" s="2" customFormat="1" ht="16.5" customHeight="1">
      <c r="A219" s="41"/>
      <c r="B219" s="42"/>
      <c r="C219" s="215" t="s">
        <v>1512</v>
      </c>
      <c r="D219" s="215" t="s">
        <v>144</v>
      </c>
      <c r="E219" s="216" t="s">
        <v>1341</v>
      </c>
      <c r="F219" s="217" t="s">
        <v>1342</v>
      </c>
      <c r="G219" s="218" t="s">
        <v>166</v>
      </c>
      <c r="H219" s="219">
        <v>0.59999999999999998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7035</v>
      </c>
    </row>
    <row r="220" s="2" customFormat="1" ht="16.5" customHeight="1">
      <c r="A220" s="41"/>
      <c r="B220" s="42"/>
      <c r="C220" s="215" t="s">
        <v>1514</v>
      </c>
      <c r="D220" s="215" t="s">
        <v>144</v>
      </c>
      <c r="E220" s="216" t="s">
        <v>1344</v>
      </c>
      <c r="F220" s="217" t="s">
        <v>1345</v>
      </c>
      <c r="G220" s="218" t="s">
        <v>166</v>
      </c>
      <c r="H220" s="219">
        <v>1.1399999999999999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7036</v>
      </c>
    </row>
    <row r="221" s="2" customFormat="1" ht="16.5" customHeight="1">
      <c r="A221" s="41"/>
      <c r="B221" s="42"/>
      <c r="C221" s="215" t="s">
        <v>1516</v>
      </c>
      <c r="D221" s="215" t="s">
        <v>144</v>
      </c>
      <c r="E221" s="216" t="s">
        <v>1347</v>
      </c>
      <c r="F221" s="217" t="s">
        <v>1348</v>
      </c>
      <c r="G221" s="218" t="s">
        <v>166</v>
      </c>
      <c r="H221" s="219">
        <v>0.87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7037</v>
      </c>
    </row>
    <row r="222" s="2" customFormat="1" ht="16.5" customHeight="1">
      <c r="A222" s="41"/>
      <c r="B222" s="42"/>
      <c r="C222" s="215" t="s">
        <v>1518</v>
      </c>
      <c r="D222" s="215" t="s">
        <v>144</v>
      </c>
      <c r="E222" s="216" t="s">
        <v>1350</v>
      </c>
      <c r="F222" s="217" t="s">
        <v>1351</v>
      </c>
      <c r="G222" s="218" t="s">
        <v>166</v>
      </c>
      <c r="H222" s="219">
        <v>0.68999999999999995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7038</v>
      </c>
    </row>
    <row r="223" s="2" customFormat="1" ht="16.5" customHeight="1">
      <c r="A223" s="41"/>
      <c r="B223" s="42"/>
      <c r="C223" s="215" t="s">
        <v>1520</v>
      </c>
      <c r="D223" s="215" t="s">
        <v>144</v>
      </c>
      <c r="E223" s="216" t="s">
        <v>1374</v>
      </c>
      <c r="F223" s="217" t="s">
        <v>1375</v>
      </c>
      <c r="G223" s="218" t="s">
        <v>166</v>
      </c>
      <c r="H223" s="219">
        <v>0.12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7039</v>
      </c>
    </row>
    <row r="224" s="2" customFormat="1" ht="16.5" customHeight="1">
      <c r="A224" s="41"/>
      <c r="B224" s="42"/>
      <c r="C224" s="215" t="s">
        <v>1522</v>
      </c>
      <c r="D224" s="215" t="s">
        <v>144</v>
      </c>
      <c r="E224" s="216" t="s">
        <v>1377</v>
      </c>
      <c r="F224" s="217" t="s">
        <v>1378</v>
      </c>
      <c r="G224" s="218" t="s">
        <v>166</v>
      </c>
      <c r="H224" s="219">
        <v>0.029999999999999999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7040</v>
      </c>
    </row>
    <row r="225" s="2" customFormat="1" ht="16.5" customHeight="1">
      <c r="A225" s="41"/>
      <c r="B225" s="42"/>
      <c r="C225" s="215" t="s">
        <v>1524</v>
      </c>
      <c r="D225" s="215" t="s">
        <v>144</v>
      </c>
      <c r="E225" s="216" t="s">
        <v>1380</v>
      </c>
      <c r="F225" s="217" t="s">
        <v>1381</v>
      </c>
      <c r="G225" s="218" t="s">
        <v>166</v>
      </c>
      <c r="H225" s="219">
        <v>0.029999999999999999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7041</v>
      </c>
    </row>
    <row r="226" s="2" customFormat="1" ht="16.5" customHeight="1">
      <c r="A226" s="41"/>
      <c r="B226" s="42"/>
      <c r="C226" s="215" t="s">
        <v>1526</v>
      </c>
      <c r="D226" s="215" t="s">
        <v>144</v>
      </c>
      <c r="E226" s="216" t="s">
        <v>1383</v>
      </c>
      <c r="F226" s="217" t="s">
        <v>1384</v>
      </c>
      <c r="G226" s="218" t="s">
        <v>166</v>
      </c>
      <c r="H226" s="219">
        <v>0.089999999999999997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7042</v>
      </c>
    </row>
    <row r="227" s="2" customFormat="1" ht="16.5" customHeight="1">
      <c r="A227" s="41"/>
      <c r="B227" s="42"/>
      <c r="C227" s="215" t="s">
        <v>1528</v>
      </c>
      <c r="D227" s="215" t="s">
        <v>144</v>
      </c>
      <c r="E227" s="216" t="s">
        <v>1386</v>
      </c>
      <c r="F227" s="217" t="s">
        <v>1387</v>
      </c>
      <c r="G227" s="218" t="s">
        <v>166</v>
      </c>
      <c r="H227" s="219">
        <v>0.23999999999999999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7043</v>
      </c>
    </row>
    <row r="228" s="2" customFormat="1" ht="16.5" customHeight="1">
      <c r="A228" s="41"/>
      <c r="B228" s="42"/>
      <c r="C228" s="215" t="s">
        <v>1530</v>
      </c>
      <c r="D228" s="215" t="s">
        <v>144</v>
      </c>
      <c r="E228" s="216" t="s">
        <v>1389</v>
      </c>
      <c r="F228" s="217" t="s">
        <v>1390</v>
      </c>
      <c r="G228" s="218" t="s">
        <v>166</v>
      </c>
      <c r="H228" s="219">
        <v>0.54000000000000004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7044</v>
      </c>
    </row>
    <row r="229" s="2" customFormat="1" ht="16.5" customHeight="1">
      <c r="A229" s="41"/>
      <c r="B229" s="42"/>
      <c r="C229" s="215" t="s">
        <v>1532</v>
      </c>
      <c r="D229" s="215" t="s">
        <v>144</v>
      </c>
      <c r="E229" s="216" t="s">
        <v>1392</v>
      </c>
      <c r="F229" s="217" t="s">
        <v>1393</v>
      </c>
      <c r="G229" s="218" t="s">
        <v>166</v>
      </c>
      <c r="H229" s="219">
        <v>0.23999999999999999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7045</v>
      </c>
    </row>
    <row r="230" s="2" customFormat="1" ht="16.5" customHeight="1">
      <c r="A230" s="41"/>
      <c r="B230" s="42"/>
      <c r="C230" s="215" t="s">
        <v>1534</v>
      </c>
      <c r="D230" s="215" t="s">
        <v>144</v>
      </c>
      <c r="E230" s="216" t="s">
        <v>1395</v>
      </c>
      <c r="F230" s="217" t="s">
        <v>1396</v>
      </c>
      <c r="G230" s="218" t="s">
        <v>166</v>
      </c>
      <c r="H230" s="219">
        <v>0.51000000000000001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7046</v>
      </c>
    </row>
    <row r="231" s="2" customFormat="1" ht="16.5" customHeight="1">
      <c r="A231" s="41"/>
      <c r="B231" s="42"/>
      <c r="C231" s="215" t="s">
        <v>1536</v>
      </c>
      <c r="D231" s="215" t="s">
        <v>144</v>
      </c>
      <c r="E231" s="216" t="s">
        <v>1398</v>
      </c>
      <c r="F231" s="217" t="s">
        <v>1399</v>
      </c>
      <c r="G231" s="218" t="s">
        <v>166</v>
      </c>
      <c r="H231" s="219">
        <v>0.33000000000000002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7047</v>
      </c>
    </row>
    <row r="232" s="2" customFormat="1" ht="16.5" customHeight="1">
      <c r="A232" s="41"/>
      <c r="B232" s="42"/>
      <c r="C232" s="215" t="s">
        <v>1538</v>
      </c>
      <c r="D232" s="215" t="s">
        <v>144</v>
      </c>
      <c r="E232" s="216" t="s">
        <v>1401</v>
      </c>
      <c r="F232" s="217" t="s">
        <v>1402</v>
      </c>
      <c r="G232" s="218" t="s">
        <v>166</v>
      </c>
      <c r="H232" s="219">
        <v>0.35999999999999999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7048</v>
      </c>
    </row>
    <row r="233" s="2" customFormat="1" ht="16.5" customHeight="1">
      <c r="A233" s="41"/>
      <c r="B233" s="42"/>
      <c r="C233" s="215" t="s">
        <v>1540</v>
      </c>
      <c r="D233" s="215" t="s">
        <v>144</v>
      </c>
      <c r="E233" s="216" t="s">
        <v>1404</v>
      </c>
      <c r="F233" s="217" t="s">
        <v>1405</v>
      </c>
      <c r="G233" s="218" t="s">
        <v>166</v>
      </c>
      <c r="H233" s="219">
        <v>0.23999999999999999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7049</v>
      </c>
    </row>
    <row r="234" s="2" customFormat="1" ht="16.5" customHeight="1">
      <c r="A234" s="41"/>
      <c r="B234" s="42"/>
      <c r="C234" s="215" t="s">
        <v>1544</v>
      </c>
      <c r="D234" s="215" t="s">
        <v>144</v>
      </c>
      <c r="E234" s="216" t="s">
        <v>1407</v>
      </c>
      <c r="F234" s="217" t="s">
        <v>1408</v>
      </c>
      <c r="G234" s="218" t="s">
        <v>166</v>
      </c>
      <c r="H234" s="219">
        <v>0.14999999999999999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7050</v>
      </c>
    </row>
    <row r="235" s="2" customFormat="1" ht="16.5" customHeight="1">
      <c r="A235" s="41"/>
      <c r="B235" s="42"/>
      <c r="C235" s="215" t="s">
        <v>1548</v>
      </c>
      <c r="D235" s="215" t="s">
        <v>144</v>
      </c>
      <c r="E235" s="216" t="s">
        <v>1410</v>
      </c>
      <c r="F235" s="217" t="s">
        <v>1411</v>
      </c>
      <c r="G235" s="218" t="s">
        <v>166</v>
      </c>
      <c r="H235" s="219">
        <v>0.089999999999999997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7051</v>
      </c>
    </row>
    <row r="236" s="2" customFormat="1" ht="16.5" customHeight="1">
      <c r="A236" s="41"/>
      <c r="B236" s="42"/>
      <c r="C236" s="215" t="s">
        <v>1552</v>
      </c>
      <c r="D236" s="215" t="s">
        <v>144</v>
      </c>
      <c r="E236" s="216" t="s">
        <v>1416</v>
      </c>
      <c r="F236" s="217" t="s">
        <v>1417</v>
      </c>
      <c r="G236" s="218" t="s">
        <v>166</v>
      </c>
      <c r="H236" s="219">
        <v>0.089999999999999997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7052</v>
      </c>
    </row>
    <row r="237" s="2" customFormat="1" ht="16.5" customHeight="1">
      <c r="A237" s="41"/>
      <c r="B237" s="42"/>
      <c r="C237" s="215" t="s">
        <v>1556</v>
      </c>
      <c r="D237" s="215" t="s">
        <v>144</v>
      </c>
      <c r="E237" s="216" t="s">
        <v>1419</v>
      </c>
      <c r="F237" s="217" t="s">
        <v>1420</v>
      </c>
      <c r="G237" s="218" t="s">
        <v>166</v>
      </c>
      <c r="H237" s="219">
        <v>0.029999999999999999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7053</v>
      </c>
    </row>
    <row r="238" s="2" customFormat="1" ht="16.5" customHeight="1">
      <c r="A238" s="41"/>
      <c r="B238" s="42"/>
      <c r="C238" s="215" t="s">
        <v>1560</v>
      </c>
      <c r="D238" s="215" t="s">
        <v>144</v>
      </c>
      <c r="E238" s="216" t="s">
        <v>1422</v>
      </c>
      <c r="F238" s="217" t="s">
        <v>1423</v>
      </c>
      <c r="G238" s="218" t="s">
        <v>166</v>
      </c>
      <c r="H238" s="219">
        <v>0.089999999999999997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7054</v>
      </c>
    </row>
    <row r="239" s="2" customFormat="1" ht="16.5" customHeight="1">
      <c r="A239" s="41"/>
      <c r="B239" s="42"/>
      <c r="C239" s="215" t="s">
        <v>1564</v>
      </c>
      <c r="D239" s="215" t="s">
        <v>144</v>
      </c>
      <c r="E239" s="216" t="s">
        <v>1425</v>
      </c>
      <c r="F239" s="217" t="s">
        <v>1426</v>
      </c>
      <c r="G239" s="218" t="s">
        <v>166</v>
      </c>
      <c r="H239" s="219">
        <v>0.14999999999999999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7055</v>
      </c>
    </row>
    <row r="240" s="2" customFormat="1" ht="16.5" customHeight="1">
      <c r="A240" s="41"/>
      <c r="B240" s="42"/>
      <c r="C240" s="215" t="s">
        <v>1567</v>
      </c>
      <c r="D240" s="215" t="s">
        <v>144</v>
      </c>
      <c r="E240" s="216" t="s">
        <v>1428</v>
      </c>
      <c r="F240" s="217" t="s">
        <v>1429</v>
      </c>
      <c r="G240" s="218" t="s">
        <v>166</v>
      </c>
      <c r="H240" s="219">
        <v>0.029999999999999999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7056</v>
      </c>
    </row>
    <row r="241" s="2" customFormat="1" ht="16.5" customHeight="1">
      <c r="A241" s="41"/>
      <c r="B241" s="42"/>
      <c r="C241" s="215" t="s">
        <v>1570</v>
      </c>
      <c r="D241" s="215" t="s">
        <v>144</v>
      </c>
      <c r="E241" s="216" t="s">
        <v>1434</v>
      </c>
      <c r="F241" s="217" t="s">
        <v>1435</v>
      </c>
      <c r="G241" s="218" t="s">
        <v>166</v>
      </c>
      <c r="H241" s="219">
        <v>0.27000000000000002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7057</v>
      </c>
    </row>
    <row r="242" s="2" customFormat="1" ht="16.5" customHeight="1">
      <c r="A242" s="41"/>
      <c r="B242" s="42"/>
      <c r="C242" s="215" t="s">
        <v>1573</v>
      </c>
      <c r="D242" s="215" t="s">
        <v>144</v>
      </c>
      <c r="E242" s="216" t="s">
        <v>1437</v>
      </c>
      <c r="F242" s="217" t="s">
        <v>1438</v>
      </c>
      <c r="G242" s="218" t="s">
        <v>166</v>
      </c>
      <c r="H242" s="219">
        <v>0.20999999999999999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7058</v>
      </c>
    </row>
    <row r="243" s="2" customFormat="1" ht="16.5" customHeight="1">
      <c r="A243" s="41"/>
      <c r="B243" s="42"/>
      <c r="C243" s="215" t="s">
        <v>1577</v>
      </c>
      <c r="D243" s="215" t="s">
        <v>144</v>
      </c>
      <c r="E243" s="216" t="s">
        <v>1440</v>
      </c>
      <c r="F243" s="217" t="s">
        <v>1441</v>
      </c>
      <c r="G243" s="218" t="s">
        <v>166</v>
      </c>
      <c r="H243" s="219">
        <v>0.14999999999999999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7059</v>
      </c>
    </row>
    <row r="244" s="2" customFormat="1" ht="16.5" customHeight="1">
      <c r="A244" s="41"/>
      <c r="B244" s="42"/>
      <c r="C244" s="215" t="s">
        <v>1580</v>
      </c>
      <c r="D244" s="215" t="s">
        <v>144</v>
      </c>
      <c r="E244" s="216" t="s">
        <v>1443</v>
      </c>
      <c r="F244" s="217" t="s">
        <v>1444</v>
      </c>
      <c r="G244" s="218" t="s">
        <v>166</v>
      </c>
      <c r="H244" s="219">
        <v>0.089999999999999997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7060</v>
      </c>
    </row>
    <row r="245" s="2" customFormat="1" ht="16.5" customHeight="1">
      <c r="A245" s="41"/>
      <c r="B245" s="42"/>
      <c r="C245" s="215" t="s">
        <v>1583</v>
      </c>
      <c r="D245" s="215" t="s">
        <v>144</v>
      </c>
      <c r="E245" s="216" t="s">
        <v>1446</v>
      </c>
      <c r="F245" s="217" t="s">
        <v>1447</v>
      </c>
      <c r="G245" s="218" t="s">
        <v>166</v>
      </c>
      <c r="H245" s="219">
        <v>0.059999999999999998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7061</v>
      </c>
    </row>
    <row r="246" s="2" customFormat="1" ht="16.5" customHeight="1">
      <c r="A246" s="41"/>
      <c r="B246" s="42"/>
      <c r="C246" s="215" t="s">
        <v>1587</v>
      </c>
      <c r="D246" s="215" t="s">
        <v>144</v>
      </c>
      <c r="E246" s="216" t="s">
        <v>1449</v>
      </c>
      <c r="F246" s="217" t="s">
        <v>1450</v>
      </c>
      <c r="G246" s="218" t="s">
        <v>166</v>
      </c>
      <c r="H246" s="219">
        <v>0.12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7062</v>
      </c>
    </row>
    <row r="247" s="2" customFormat="1" ht="16.5" customHeight="1">
      <c r="A247" s="41"/>
      <c r="B247" s="42"/>
      <c r="C247" s="215" t="s">
        <v>1591</v>
      </c>
      <c r="D247" s="215" t="s">
        <v>144</v>
      </c>
      <c r="E247" s="216" t="s">
        <v>1452</v>
      </c>
      <c r="F247" s="217" t="s">
        <v>1453</v>
      </c>
      <c r="G247" s="218" t="s">
        <v>166</v>
      </c>
      <c r="H247" s="219">
        <v>0.12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7063</v>
      </c>
    </row>
    <row r="248" s="2" customFormat="1" ht="16.5" customHeight="1">
      <c r="A248" s="41"/>
      <c r="B248" s="42"/>
      <c r="C248" s="215" t="s">
        <v>1595</v>
      </c>
      <c r="D248" s="215" t="s">
        <v>144</v>
      </c>
      <c r="E248" s="216" t="s">
        <v>1455</v>
      </c>
      <c r="F248" s="217" t="s">
        <v>1456</v>
      </c>
      <c r="G248" s="218" t="s">
        <v>166</v>
      </c>
      <c r="H248" s="219">
        <v>0.20999999999999999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7064</v>
      </c>
    </row>
    <row r="249" s="2" customFormat="1" ht="16.5" customHeight="1">
      <c r="A249" s="41"/>
      <c r="B249" s="42"/>
      <c r="C249" s="215" t="s">
        <v>1602</v>
      </c>
      <c r="D249" s="215" t="s">
        <v>144</v>
      </c>
      <c r="E249" s="216" t="s">
        <v>1461</v>
      </c>
      <c r="F249" s="217" t="s">
        <v>1462</v>
      </c>
      <c r="G249" s="218" t="s">
        <v>166</v>
      </c>
      <c r="H249" s="219">
        <v>0.17999999999999999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7065</v>
      </c>
    </row>
    <row r="250" s="2" customFormat="1" ht="16.5" customHeight="1">
      <c r="A250" s="41"/>
      <c r="B250" s="42"/>
      <c r="C250" s="215" t="s">
        <v>1606</v>
      </c>
      <c r="D250" s="215" t="s">
        <v>144</v>
      </c>
      <c r="E250" s="216" t="s">
        <v>1541</v>
      </c>
      <c r="F250" s="217" t="s">
        <v>1542</v>
      </c>
      <c r="G250" s="218" t="s">
        <v>166</v>
      </c>
      <c r="H250" s="219">
        <v>0.45000000000000001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7066</v>
      </c>
    </row>
    <row r="251" s="2" customFormat="1" ht="16.5" customHeight="1">
      <c r="A251" s="41"/>
      <c r="B251" s="42"/>
      <c r="C251" s="215" t="s">
        <v>1610</v>
      </c>
      <c r="D251" s="215" t="s">
        <v>144</v>
      </c>
      <c r="E251" s="216" t="s">
        <v>1545</v>
      </c>
      <c r="F251" s="217" t="s">
        <v>1546</v>
      </c>
      <c r="G251" s="218" t="s">
        <v>166</v>
      </c>
      <c r="H251" s="219">
        <v>0.17999999999999999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7067</v>
      </c>
    </row>
    <row r="252" s="2" customFormat="1" ht="16.5" customHeight="1">
      <c r="A252" s="41"/>
      <c r="B252" s="42"/>
      <c r="C252" s="215" t="s">
        <v>1614</v>
      </c>
      <c r="D252" s="215" t="s">
        <v>144</v>
      </c>
      <c r="E252" s="216" t="s">
        <v>1549</v>
      </c>
      <c r="F252" s="217" t="s">
        <v>1550</v>
      </c>
      <c r="G252" s="218" t="s">
        <v>166</v>
      </c>
      <c r="H252" s="219">
        <v>0.059999999999999998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7068</v>
      </c>
    </row>
    <row r="253" s="2" customFormat="1" ht="16.5" customHeight="1">
      <c r="A253" s="41"/>
      <c r="B253" s="42"/>
      <c r="C253" s="215" t="s">
        <v>1618</v>
      </c>
      <c r="D253" s="215" t="s">
        <v>144</v>
      </c>
      <c r="E253" s="216" t="s">
        <v>1553</v>
      </c>
      <c r="F253" s="217" t="s">
        <v>1554</v>
      </c>
      <c r="G253" s="218" t="s">
        <v>166</v>
      </c>
      <c r="H253" s="219">
        <v>0.35999999999999999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7069</v>
      </c>
    </row>
    <row r="254" s="2" customFormat="1" ht="16.5" customHeight="1">
      <c r="A254" s="41"/>
      <c r="B254" s="42"/>
      <c r="C254" s="215" t="s">
        <v>1622</v>
      </c>
      <c r="D254" s="215" t="s">
        <v>144</v>
      </c>
      <c r="E254" s="216" t="s">
        <v>1557</v>
      </c>
      <c r="F254" s="217" t="s">
        <v>1558</v>
      </c>
      <c r="G254" s="218" t="s">
        <v>166</v>
      </c>
      <c r="H254" s="219">
        <v>0.12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7070</v>
      </c>
    </row>
    <row r="255" s="2" customFormat="1" ht="16.5" customHeight="1">
      <c r="A255" s="41"/>
      <c r="B255" s="42"/>
      <c r="C255" s="215" t="s">
        <v>1626</v>
      </c>
      <c r="D255" s="215" t="s">
        <v>144</v>
      </c>
      <c r="E255" s="216" t="s">
        <v>1561</v>
      </c>
      <c r="F255" s="217" t="s">
        <v>1562</v>
      </c>
      <c r="G255" s="218" t="s">
        <v>166</v>
      </c>
      <c r="H255" s="219">
        <v>0.20999999999999999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7071</v>
      </c>
    </row>
    <row r="256" s="2" customFormat="1" ht="16.5" customHeight="1">
      <c r="A256" s="41"/>
      <c r="B256" s="42"/>
      <c r="C256" s="215" t="s">
        <v>1630</v>
      </c>
      <c r="D256" s="215" t="s">
        <v>144</v>
      </c>
      <c r="E256" s="216" t="s">
        <v>1565</v>
      </c>
      <c r="F256" s="217" t="s">
        <v>1354</v>
      </c>
      <c r="G256" s="218" t="s">
        <v>166</v>
      </c>
      <c r="H256" s="219">
        <v>0.33000000000000002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7072</v>
      </c>
    </row>
    <row r="257" s="2" customFormat="1" ht="16.5" customHeight="1">
      <c r="A257" s="41"/>
      <c r="B257" s="42"/>
      <c r="C257" s="215" t="s">
        <v>1634</v>
      </c>
      <c r="D257" s="215" t="s">
        <v>144</v>
      </c>
      <c r="E257" s="216" t="s">
        <v>1568</v>
      </c>
      <c r="F257" s="217" t="s">
        <v>1360</v>
      </c>
      <c r="G257" s="218" t="s">
        <v>166</v>
      </c>
      <c r="H257" s="219">
        <v>0.56999999999999995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7073</v>
      </c>
    </row>
    <row r="258" s="2" customFormat="1" ht="16.5" customHeight="1">
      <c r="A258" s="41"/>
      <c r="B258" s="42"/>
      <c r="C258" s="215" t="s">
        <v>1638</v>
      </c>
      <c r="D258" s="215" t="s">
        <v>144</v>
      </c>
      <c r="E258" s="216" t="s">
        <v>1571</v>
      </c>
      <c r="F258" s="217" t="s">
        <v>1357</v>
      </c>
      <c r="G258" s="218" t="s">
        <v>166</v>
      </c>
      <c r="H258" s="219">
        <v>0.29999999999999999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7074</v>
      </c>
    </row>
    <row r="259" s="2" customFormat="1" ht="16.5" customHeight="1">
      <c r="A259" s="41"/>
      <c r="B259" s="42"/>
      <c r="C259" s="215" t="s">
        <v>1642</v>
      </c>
      <c r="D259" s="215" t="s">
        <v>144</v>
      </c>
      <c r="E259" s="216" t="s">
        <v>1574</v>
      </c>
      <c r="F259" s="217" t="s">
        <v>1575</v>
      </c>
      <c r="G259" s="218" t="s">
        <v>166</v>
      </c>
      <c r="H259" s="219">
        <v>0.20999999999999999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7075</v>
      </c>
    </row>
    <row r="260" s="2" customFormat="1" ht="16.5" customHeight="1">
      <c r="A260" s="41"/>
      <c r="B260" s="42"/>
      <c r="C260" s="215" t="s">
        <v>1646</v>
      </c>
      <c r="D260" s="215" t="s">
        <v>144</v>
      </c>
      <c r="E260" s="216" t="s">
        <v>1578</v>
      </c>
      <c r="F260" s="217" t="s">
        <v>1366</v>
      </c>
      <c r="G260" s="218" t="s">
        <v>166</v>
      </c>
      <c r="H260" s="219">
        <v>0.059999999999999998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7076</v>
      </c>
    </row>
    <row r="261" s="2" customFormat="1" ht="16.5" customHeight="1">
      <c r="A261" s="41"/>
      <c r="B261" s="42"/>
      <c r="C261" s="215" t="s">
        <v>1650</v>
      </c>
      <c r="D261" s="215" t="s">
        <v>144</v>
      </c>
      <c r="E261" s="216" t="s">
        <v>1581</v>
      </c>
      <c r="F261" s="217" t="s">
        <v>1369</v>
      </c>
      <c r="G261" s="218" t="s">
        <v>166</v>
      </c>
      <c r="H261" s="219">
        <v>0.089999999999999997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7077</v>
      </c>
    </row>
    <row r="262" s="2" customFormat="1" ht="16.5" customHeight="1">
      <c r="A262" s="41"/>
      <c r="B262" s="42"/>
      <c r="C262" s="215" t="s">
        <v>1654</v>
      </c>
      <c r="D262" s="215" t="s">
        <v>144</v>
      </c>
      <c r="E262" s="216" t="s">
        <v>1584</v>
      </c>
      <c r="F262" s="217" t="s">
        <v>1585</v>
      </c>
      <c r="G262" s="218" t="s">
        <v>166</v>
      </c>
      <c r="H262" s="219">
        <v>0.23999999999999999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7078</v>
      </c>
    </row>
    <row r="263" s="2" customFormat="1" ht="21.75" customHeight="1">
      <c r="A263" s="41"/>
      <c r="B263" s="42"/>
      <c r="C263" s="215" t="s">
        <v>1658</v>
      </c>
      <c r="D263" s="215" t="s">
        <v>144</v>
      </c>
      <c r="E263" s="216" t="s">
        <v>1588</v>
      </c>
      <c r="F263" s="217" t="s">
        <v>1589</v>
      </c>
      <c r="G263" s="218" t="s">
        <v>166</v>
      </c>
      <c r="H263" s="219">
        <v>0.059999999999999998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7079</v>
      </c>
    </row>
    <row r="264" s="2" customFormat="1" ht="16.5" customHeight="1">
      <c r="A264" s="41"/>
      <c r="B264" s="42"/>
      <c r="C264" s="215" t="s">
        <v>1662</v>
      </c>
      <c r="D264" s="215" t="s">
        <v>144</v>
      </c>
      <c r="E264" s="216" t="s">
        <v>1592</v>
      </c>
      <c r="F264" s="217" t="s">
        <v>1593</v>
      </c>
      <c r="G264" s="218" t="s">
        <v>166</v>
      </c>
      <c r="H264" s="219">
        <v>0.029999999999999999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7080</v>
      </c>
    </row>
    <row r="265" s="2" customFormat="1" ht="16.5" customHeight="1">
      <c r="A265" s="41"/>
      <c r="B265" s="42"/>
      <c r="C265" s="215" t="s">
        <v>1666</v>
      </c>
      <c r="D265" s="215" t="s">
        <v>144</v>
      </c>
      <c r="E265" s="216" t="s">
        <v>1596</v>
      </c>
      <c r="F265" s="217" t="s">
        <v>1597</v>
      </c>
      <c r="G265" s="218" t="s">
        <v>1598</v>
      </c>
      <c r="H265" s="219">
        <v>0.23999999999999999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7081</v>
      </c>
    </row>
    <row r="266" s="12" customFormat="1" ht="25.92" customHeight="1">
      <c r="A266" s="12"/>
      <c r="B266" s="199"/>
      <c r="C266" s="200"/>
      <c r="D266" s="201" t="s">
        <v>68</v>
      </c>
      <c r="E266" s="202" t="s">
        <v>1600</v>
      </c>
      <c r="F266" s="202" t="s">
        <v>1601</v>
      </c>
      <c r="G266" s="200"/>
      <c r="H266" s="200"/>
      <c r="I266" s="203"/>
      <c r="J266" s="204">
        <f>BK266</f>
        <v>0</v>
      </c>
      <c r="K266" s="200"/>
      <c r="L266" s="205"/>
      <c r="M266" s="206"/>
      <c r="N266" s="207"/>
      <c r="O266" s="207"/>
      <c r="P266" s="208">
        <f>SUM(P267:P296)</f>
        <v>0</v>
      </c>
      <c r="Q266" s="207"/>
      <c r="R266" s="208">
        <f>SUM(R267:R296)</f>
        <v>0</v>
      </c>
      <c r="S266" s="207"/>
      <c r="T266" s="209">
        <f>SUM(T267:T296)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0" t="s">
        <v>77</v>
      </c>
      <c r="AT266" s="211" t="s">
        <v>68</v>
      </c>
      <c r="AU266" s="211" t="s">
        <v>69</v>
      </c>
      <c r="AY266" s="210" t="s">
        <v>142</v>
      </c>
      <c r="BK266" s="212">
        <f>SUM(BK267:BK296)</f>
        <v>0</v>
      </c>
    </row>
    <row r="267" s="2" customFormat="1" ht="16.5" customHeight="1">
      <c r="A267" s="41"/>
      <c r="B267" s="42"/>
      <c r="C267" s="215" t="s">
        <v>1670</v>
      </c>
      <c r="D267" s="215" t="s">
        <v>144</v>
      </c>
      <c r="E267" s="216" t="s">
        <v>1603</v>
      </c>
      <c r="F267" s="217" t="s">
        <v>1604</v>
      </c>
      <c r="G267" s="218" t="s">
        <v>1598</v>
      </c>
      <c r="H267" s="219">
        <v>1.0800000000000001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7082</v>
      </c>
    </row>
    <row r="268" s="2" customFormat="1" ht="16.5" customHeight="1">
      <c r="A268" s="41"/>
      <c r="B268" s="42"/>
      <c r="C268" s="215" t="s">
        <v>1674</v>
      </c>
      <c r="D268" s="215" t="s">
        <v>144</v>
      </c>
      <c r="E268" s="216" t="s">
        <v>1607</v>
      </c>
      <c r="F268" s="217" t="s">
        <v>1608</v>
      </c>
      <c r="G268" s="218" t="s">
        <v>1598</v>
      </c>
      <c r="H268" s="219">
        <v>0.33000000000000002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7083</v>
      </c>
    </row>
    <row r="269" s="2" customFormat="1" ht="16.5" customHeight="1">
      <c r="A269" s="41"/>
      <c r="B269" s="42"/>
      <c r="C269" s="215" t="s">
        <v>1678</v>
      </c>
      <c r="D269" s="215" t="s">
        <v>144</v>
      </c>
      <c r="E269" s="216" t="s">
        <v>1611</v>
      </c>
      <c r="F269" s="217" t="s">
        <v>1612</v>
      </c>
      <c r="G269" s="218" t="s">
        <v>1598</v>
      </c>
      <c r="H269" s="219">
        <v>2.04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7084</v>
      </c>
    </row>
    <row r="270" s="2" customFormat="1" ht="16.5" customHeight="1">
      <c r="A270" s="41"/>
      <c r="B270" s="42"/>
      <c r="C270" s="215" t="s">
        <v>1682</v>
      </c>
      <c r="D270" s="215" t="s">
        <v>144</v>
      </c>
      <c r="E270" s="216" t="s">
        <v>1615</v>
      </c>
      <c r="F270" s="217" t="s">
        <v>1616</v>
      </c>
      <c r="G270" s="218" t="s">
        <v>1598</v>
      </c>
      <c r="H270" s="219">
        <v>4.7400000000000002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7085</v>
      </c>
    </row>
    <row r="271" s="2" customFormat="1" ht="16.5" customHeight="1">
      <c r="A271" s="41"/>
      <c r="B271" s="42"/>
      <c r="C271" s="215" t="s">
        <v>1686</v>
      </c>
      <c r="D271" s="215" t="s">
        <v>144</v>
      </c>
      <c r="E271" s="216" t="s">
        <v>1619</v>
      </c>
      <c r="F271" s="217" t="s">
        <v>1620</v>
      </c>
      <c r="G271" s="218" t="s">
        <v>1598</v>
      </c>
      <c r="H271" s="219">
        <v>3.2999999999999998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7086</v>
      </c>
    </row>
    <row r="272" s="2" customFormat="1" ht="16.5" customHeight="1">
      <c r="A272" s="41"/>
      <c r="B272" s="42"/>
      <c r="C272" s="215" t="s">
        <v>1690</v>
      </c>
      <c r="D272" s="215" t="s">
        <v>144</v>
      </c>
      <c r="E272" s="216" t="s">
        <v>1623</v>
      </c>
      <c r="F272" s="217" t="s">
        <v>1624</v>
      </c>
      <c r="G272" s="218" t="s">
        <v>1598</v>
      </c>
      <c r="H272" s="219">
        <v>5.6399999999999997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7087</v>
      </c>
    </row>
    <row r="273" s="2" customFormat="1" ht="16.5" customHeight="1">
      <c r="A273" s="41"/>
      <c r="B273" s="42"/>
      <c r="C273" s="215" t="s">
        <v>1694</v>
      </c>
      <c r="D273" s="215" t="s">
        <v>144</v>
      </c>
      <c r="E273" s="216" t="s">
        <v>1627</v>
      </c>
      <c r="F273" s="217" t="s">
        <v>1628</v>
      </c>
      <c r="G273" s="218" t="s">
        <v>1598</v>
      </c>
      <c r="H273" s="219">
        <v>4.8600000000000003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7088</v>
      </c>
    </row>
    <row r="274" s="2" customFormat="1" ht="16.5" customHeight="1">
      <c r="A274" s="41"/>
      <c r="B274" s="42"/>
      <c r="C274" s="215" t="s">
        <v>1698</v>
      </c>
      <c r="D274" s="215" t="s">
        <v>144</v>
      </c>
      <c r="E274" s="216" t="s">
        <v>1631</v>
      </c>
      <c r="F274" s="217" t="s">
        <v>1632</v>
      </c>
      <c r="G274" s="218" t="s">
        <v>1598</v>
      </c>
      <c r="H274" s="219">
        <v>1.0800000000000001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7089</v>
      </c>
    </row>
    <row r="275" s="2" customFormat="1" ht="16.5" customHeight="1">
      <c r="A275" s="41"/>
      <c r="B275" s="42"/>
      <c r="C275" s="215" t="s">
        <v>1702</v>
      </c>
      <c r="D275" s="215" t="s">
        <v>144</v>
      </c>
      <c r="E275" s="216" t="s">
        <v>1635</v>
      </c>
      <c r="F275" s="217" t="s">
        <v>1636</v>
      </c>
      <c r="G275" s="218" t="s">
        <v>1598</v>
      </c>
      <c r="H275" s="219">
        <v>0.33000000000000002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7090</v>
      </c>
    </row>
    <row r="276" s="2" customFormat="1" ht="16.5" customHeight="1">
      <c r="A276" s="41"/>
      <c r="B276" s="42"/>
      <c r="C276" s="215" t="s">
        <v>1706</v>
      </c>
      <c r="D276" s="215" t="s">
        <v>144</v>
      </c>
      <c r="E276" s="216" t="s">
        <v>1639</v>
      </c>
      <c r="F276" s="217" t="s">
        <v>1640</v>
      </c>
      <c r="G276" s="218" t="s">
        <v>1598</v>
      </c>
      <c r="H276" s="219">
        <v>2.04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7091</v>
      </c>
    </row>
    <row r="277" s="2" customFormat="1" ht="16.5" customHeight="1">
      <c r="A277" s="41"/>
      <c r="B277" s="42"/>
      <c r="C277" s="215" t="s">
        <v>1710</v>
      </c>
      <c r="D277" s="215" t="s">
        <v>144</v>
      </c>
      <c r="E277" s="216" t="s">
        <v>1643</v>
      </c>
      <c r="F277" s="217" t="s">
        <v>1644</v>
      </c>
      <c r="G277" s="218" t="s">
        <v>1598</v>
      </c>
      <c r="H277" s="219">
        <v>4.7400000000000002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7092</v>
      </c>
    </row>
    <row r="278" s="2" customFormat="1" ht="16.5" customHeight="1">
      <c r="A278" s="41"/>
      <c r="B278" s="42"/>
      <c r="C278" s="215" t="s">
        <v>1714</v>
      </c>
      <c r="D278" s="215" t="s">
        <v>144</v>
      </c>
      <c r="E278" s="216" t="s">
        <v>1647</v>
      </c>
      <c r="F278" s="217" t="s">
        <v>1648</v>
      </c>
      <c r="G278" s="218" t="s">
        <v>1598</v>
      </c>
      <c r="H278" s="219">
        <v>5.6399999999999997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7093</v>
      </c>
    </row>
    <row r="279" s="2" customFormat="1" ht="16.5" customHeight="1">
      <c r="A279" s="41"/>
      <c r="B279" s="42"/>
      <c r="C279" s="215" t="s">
        <v>1718</v>
      </c>
      <c r="D279" s="215" t="s">
        <v>144</v>
      </c>
      <c r="E279" s="216" t="s">
        <v>1651</v>
      </c>
      <c r="F279" s="217" t="s">
        <v>1652</v>
      </c>
      <c r="G279" s="218" t="s">
        <v>771</v>
      </c>
      <c r="H279" s="219">
        <v>2.8799999999999999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7094</v>
      </c>
    </row>
    <row r="280" s="2" customFormat="1" ht="16.5" customHeight="1">
      <c r="A280" s="41"/>
      <c r="B280" s="42"/>
      <c r="C280" s="215" t="s">
        <v>1724</v>
      </c>
      <c r="D280" s="215" t="s">
        <v>144</v>
      </c>
      <c r="E280" s="216" t="s">
        <v>1655</v>
      </c>
      <c r="F280" s="217" t="s">
        <v>1656</v>
      </c>
      <c r="G280" s="218" t="s">
        <v>771</v>
      </c>
      <c r="H280" s="219">
        <v>0.059999999999999998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7095</v>
      </c>
    </row>
    <row r="281" s="2" customFormat="1" ht="16.5" customHeight="1">
      <c r="A281" s="41"/>
      <c r="B281" s="42"/>
      <c r="C281" s="215" t="s">
        <v>1726</v>
      </c>
      <c r="D281" s="215" t="s">
        <v>144</v>
      </c>
      <c r="E281" s="216" t="s">
        <v>1659</v>
      </c>
      <c r="F281" s="217" t="s">
        <v>1660</v>
      </c>
      <c r="G281" s="218" t="s">
        <v>771</v>
      </c>
      <c r="H281" s="219">
        <v>0.41999999999999998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7096</v>
      </c>
    </row>
    <row r="282" s="2" customFormat="1" ht="16.5" customHeight="1">
      <c r="A282" s="41"/>
      <c r="B282" s="42"/>
      <c r="C282" s="215" t="s">
        <v>1728</v>
      </c>
      <c r="D282" s="215" t="s">
        <v>144</v>
      </c>
      <c r="E282" s="216" t="s">
        <v>1663</v>
      </c>
      <c r="F282" s="217" t="s">
        <v>1664</v>
      </c>
      <c r="G282" s="218" t="s">
        <v>771</v>
      </c>
      <c r="H282" s="219">
        <v>0.059999999999999998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7097</v>
      </c>
    </row>
    <row r="283" s="2" customFormat="1" ht="16.5" customHeight="1">
      <c r="A283" s="41"/>
      <c r="B283" s="42"/>
      <c r="C283" s="215" t="s">
        <v>1730</v>
      </c>
      <c r="D283" s="215" t="s">
        <v>144</v>
      </c>
      <c r="E283" s="216" t="s">
        <v>1667</v>
      </c>
      <c r="F283" s="217" t="s">
        <v>1668</v>
      </c>
      <c r="G283" s="218" t="s">
        <v>771</v>
      </c>
      <c r="H283" s="219">
        <v>0.35999999999999999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149</v>
      </c>
      <c r="AT283" s="226" t="s">
        <v>144</v>
      </c>
      <c r="AU283" s="226" t="s">
        <v>77</v>
      </c>
      <c r="AY283" s="20" t="s">
        <v>142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149</v>
      </c>
      <c r="BM283" s="226" t="s">
        <v>7098</v>
      </c>
    </row>
    <row r="284" s="2" customFormat="1" ht="16.5" customHeight="1">
      <c r="A284" s="41"/>
      <c r="B284" s="42"/>
      <c r="C284" s="215" t="s">
        <v>1732</v>
      </c>
      <c r="D284" s="215" t="s">
        <v>144</v>
      </c>
      <c r="E284" s="216" t="s">
        <v>1671</v>
      </c>
      <c r="F284" s="217" t="s">
        <v>1672</v>
      </c>
      <c r="G284" s="218" t="s">
        <v>771</v>
      </c>
      <c r="H284" s="219">
        <v>0.35999999999999999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7099</v>
      </c>
    </row>
    <row r="285" s="2" customFormat="1" ht="16.5" customHeight="1">
      <c r="A285" s="41"/>
      <c r="B285" s="42"/>
      <c r="C285" s="215" t="s">
        <v>1734</v>
      </c>
      <c r="D285" s="215" t="s">
        <v>144</v>
      </c>
      <c r="E285" s="216" t="s">
        <v>1675</v>
      </c>
      <c r="F285" s="217" t="s">
        <v>1676</v>
      </c>
      <c r="G285" s="218" t="s">
        <v>771</v>
      </c>
      <c r="H285" s="219">
        <v>0.35999999999999999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149</v>
      </c>
      <c r="AT285" s="226" t="s">
        <v>144</v>
      </c>
      <c r="AU285" s="226" t="s">
        <v>77</v>
      </c>
      <c r="AY285" s="20" t="s">
        <v>142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77</v>
      </c>
      <c r="BK285" s="227">
        <f>ROUND(I285*H285,2)</f>
        <v>0</v>
      </c>
      <c r="BL285" s="20" t="s">
        <v>149</v>
      </c>
      <c r="BM285" s="226" t="s">
        <v>7100</v>
      </c>
    </row>
    <row r="286" s="2" customFormat="1" ht="16.5" customHeight="1">
      <c r="A286" s="41"/>
      <c r="B286" s="42"/>
      <c r="C286" s="215" t="s">
        <v>1736</v>
      </c>
      <c r="D286" s="215" t="s">
        <v>144</v>
      </c>
      <c r="E286" s="216" t="s">
        <v>1679</v>
      </c>
      <c r="F286" s="217" t="s">
        <v>1680</v>
      </c>
      <c r="G286" s="218" t="s">
        <v>771</v>
      </c>
      <c r="H286" s="219">
        <v>0.71999999999999997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7101</v>
      </c>
    </row>
    <row r="287" s="2" customFormat="1" ht="16.5" customHeight="1">
      <c r="A287" s="41"/>
      <c r="B287" s="42"/>
      <c r="C287" s="215" t="s">
        <v>1738</v>
      </c>
      <c r="D287" s="215" t="s">
        <v>144</v>
      </c>
      <c r="E287" s="216" t="s">
        <v>1683</v>
      </c>
      <c r="F287" s="217" t="s">
        <v>1684</v>
      </c>
      <c r="G287" s="218" t="s">
        <v>771</v>
      </c>
      <c r="H287" s="219">
        <v>0.35999999999999999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149</v>
      </c>
      <c r="AT287" s="226" t="s">
        <v>144</v>
      </c>
      <c r="AU287" s="226" t="s">
        <v>77</v>
      </c>
      <c r="AY287" s="20" t="s">
        <v>142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77</v>
      </c>
      <c r="BK287" s="227">
        <f>ROUND(I287*H287,2)</f>
        <v>0</v>
      </c>
      <c r="BL287" s="20" t="s">
        <v>149</v>
      </c>
      <c r="BM287" s="226" t="s">
        <v>7102</v>
      </c>
    </row>
    <row r="288" s="2" customFormat="1" ht="16.5" customHeight="1">
      <c r="A288" s="41"/>
      <c r="B288" s="42"/>
      <c r="C288" s="215" t="s">
        <v>1741</v>
      </c>
      <c r="D288" s="215" t="s">
        <v>144</v>
      </c>
      <c r="E288" s="216" t="s">
        <v>1687</v>
      </c>
      <c r="F288" s="217" t="s">
        <v>1688</v>
      </c>
      <c r="G288" s="218" t="s">
        <v>771</v>
      </c>
      <c r="H288" s="219">
        <v>0.27000000000000002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7103</v>
      </c>
    </row>
    <row r="289" s="2" customFormat="1" ht="16.5" customHeight="1">
      <c r="A289" s="41"/>
      <c r="B289" s="42"/>
      <c r="C289" s="215" t="s">
        <v>1745</v>
      </c>
      <c r="D289" s="215" t="s">
        <v>144</v>
      </c>
      <c r="E289" s="216" t="s">
        <v>1691</v>
      </c>
      <c r="F289" s="217" t="s">
        <v>1692</v>
      </c>
      <c r="G289" s="218" t="s">
        <v>771</v>
      </c>
      <c r="H289" s="219">
        <v>0.35999999999999999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149</v>
      </c>
      <c r="AT289" s="226" t="s">
        <v>144</v>
      </c>
      <c r="AU289" s="226" t="s">
        <v>77</v>
      </c>
      <c r="AY289" s="20" t="s">
        <v>142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149</v>
      </c>
      <c r="BM289" s="226" t="s">
        <v>7104</v>
      </c>
    </row>
    <row r="290" s="2" customFormat="1" ht="16.5" customHeight="1">
      <c r="A290" s="41"/>
      <c r="B290" s="42"/>
      <c r="C290" s="215" t="s">
        <v>1749</v>
      </c>
      <c r="D290" s="215" t="s">
        <v>144</v>
      </c>
      <c r="E290" s="216" t="s">
        <v>1695</v>
      </c>
      <c r="F290" s="217" t="s">
        <v>1696</v>
      </c>
      <c r="G290" s="218" t="s">
        <v>771</v>
      </c>
      <c r="H290" s="219">
        <v>0.35999999999999999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7105</v>
      </c>
    </row>
    <row r="291" s="2" customFormat="1" ht="16.5" customHeight="1">
      <c r="A291" s="41"/>
      <c r="B291" s="42"/>
      <c r="C291" s="215" t="s">
        <v>1755</v>
      </c>
      <c r="D291" s="215" t="s">
        <v>144</v>
      </c>
      <c r="E291" s="216" t="s">
        <v>1699</v>
      </c>
      <c r="F291" s="217" t="s">
        <v>1700</v>
      </c>
      <c r="G291" s="218" t="s">
        <v>771</v>
      </c>
      <c r="H291" s="219">
        <v>0.71999999999999997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77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7106</v>
      </c>
    </row>
    <row r="292" s="2" customFormat="1" ht="16.5" customHeight="1">
      <c r="A292" s="41"/>
      <c r="B292" s="42"/>
      <c r="C292" s="215" t="s">
        <v>1759</v>
      </c>
      <c r="D292" s="215" t="s">
        <v>144</v>
      </c>
      <c r="E292" s="216" t="s">
        <v>1703</v>
      </c>
      <c r="F292" s="217" t="s">
        <v>1704</v>
      </c>
      <c r="G292" s="218" t="s">
        <v>771</v>
      </c>
      <c r="H292" s="219">
        <v>0.029999999999999999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7107</v>
      </c>
    </row>
    <row r="293" s="2" customFormat="1" ht="16.5" customHeight="1">
      <c r="A293" s="41"/>
      <c r="B293" s="42"/>
      <c r="C293" s="215" t="s">
        <v>1763</v>
      </c>
      <c r="D293" s="215" t="s">
        <v>144</v>
      </c>
      <c r="E293" s="216" t="s">
        <v>1707</v>
      </c>
      <c r="F293" s="217" t="s">
        <v>1708</v>
      </c>
      <c r="G293" s="218" t="s">
        <v>771</v>
      </c>
      <c r="H293" s="219">
        <v>0.059999999999999998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149</v>
      </c>
      <c r="AT293" s="226" t="s">
        <v>144</v>
      </c>
      <c r="AU293" s="226" t="s">
        <v>77</v>
      </c>
      <c r="AY293" s="20" t="s">
        <v>142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77</v>
      </c>
      <c r="BK293" s="227">
        <f>ROUND(I293*H293,2)</f>
        <v>0</v>
      </c>
      <c r="BL293" s="20" t="s">
        <v>149</v>
      </c>
      <c r="BM293" s="226" t="s">
        <v>7108</v>
      </c>
    </row>
    <row r="294" s="2" customFormat="1" ht="16.5" customHeight="1">
      <c r="A294" s="41"/>
      <c r="B294" s="42"/>
      <c r="C294" s="215" t="s">
        <v>1767</v>
      </c>
      <c r="D294" s="215" t="s">
        <v>144</v>
      </c>
      <c r="E294" s="216" t="s">
        <v>1711</v>
      </c>
      <c r="F294" s="217" t="s">
        <v>1712</v>
      </c>
      <c r="G294" s="218" t="s">
        <v>771</v>
      </c>
      <c r="H294" s="219">
        <v>0.029999999999999999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7109</v>
      </c>
    </row>
    <row r="295" s="2" customFormat="1" ht="16.5" customHeight="1">
      <c r="A295" s="41"/>
      <c r="B295" s="42"/>
      <c r="C295" s="215" t="s">
        <v>1771</v>
      </c>
      <c r="D295" s="215" t="s">
        <v>144</v>
      </c>
      <c r="E295" s="216" t="s">
        <v>1715</v>
      </c>
      <c r="F295" s="217" t="s">
        <v>1716</v>
      </c>
      <c r="G295" s="218" t="s">
        <v>1598</v>
      </c>
      <c r="H295" s="219">
        <v>4.8600000000000003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149</v>
      </c>
      <c r="AT295" s="226" t="s">
        <v>144</v>
      </c>
      <c r="AU295" s="226" t="s">
        <v>77</v>
      </c>
      <c r="AY295" s="20" t="s">
        <v>142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149</v>
      </c>
      <c r="BM295" s="226" t="s">
        <v>7110</v>
      </c>
    </row>
    <row r="296" s="2" customFormat="1" ht="16.5" customHeight="1">
      <c r="A296" s="41"/>
      <c r="B296" s="42"/>
      <c r="C296" s="215" t="s">
        <v>1775</v>
      </c>
      <c r="D296" s="215" t="s">
        <v>144</v>
      </c>
      <c r="E296" s="216" t="s">
        <v>1719</v>
      </c>
      <c r="F296" s="217" t="s">
        <v>1720</v>
      </c>
      <c r="G296" s="218" t="s">
        <v>1598</v>
      </c>
      <c r="H296" s="219">
        <v>3.2999999999999998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7111</v>
      </c>
    </row>
    <row r="297" s="12" customFormat="1" ht="25.92" customHeight="1">
      <c r="A297" s="12"/>
      <c r="B297" s="199"/>
      <c r="C297" s="200"/>
      <c r="D297" s="201" t="s">
        <v>68</v>
      </c>
      <c r="E297" s="202" t="s">
        <v>1722</v>
      </c>
      <c r="F297" s="202" t="s">
        <v>1723</v>
      </c>
      <c r="G297" s="200"/>
      <c r="H297" s="200"/>
      <c r="I297" s="203"/>
      <c r="J297" s="204">
        <f>BK297</f>
        <v>0</v>
      </c>
      <c r="K297" s="200"/>
      <c r="L297" s="205"/>
      <c r="M297" s="206"/>
      <c r="N297" s="207"/>
      <c r="O297" s="207"/>
      <c r="P297" s="208">
        <f>SUM(P298:P308)</f>
        <v>0</v>
      </c>
      <c r="Q297" s="207"/>
      <c r="R297" s="208">
        <f>SUM(R298:R308)</f>
        <v>0</v>
      </c>
      <c r="S297" s="207"/>
      <c r="T297" s="209">
        <f>SUM(T298:T308)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77</v>
      </c>
      <c r="AT297" s="211" t="s">
        <v>68</v>
      </c>
      <c r="AU297" s="211" t="s">
        <v>69</v>
      </c>
      <c r="AY297" s="210" t="s">
        <v>142</v>
      </c>
      <c r="BK297" s="212">
        <f>SUM(BK298:BK308)</f>
        <v>0</v>
      </c>
    </row>
    <row r="298" s="2" customFormat="1" ht="16.5" customHeight="1">
      <c r="A298" s="41"/>
      <c r="B298" s="42"/>
      <c r="C298" s="215" t="s">
        <v>1780</v>
      </c>
      <c r="D298" s="215" t="s">
        <v>144</v>
      </c>
      <c r="E298" s="216" t="s">
        <v>1607</v>
      </c>
      <c r="F298" s="217" t="s">
        <v>1608</v>
      </c>
      <c r="G298" s="218" t="s">
        <v>1598</v>
      </c>
      <c r="H298" s="219">
        <v>0.83999999999999997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7112</v>
      </c>
    </row>
    <row r="299" s="2" customFormat="1" ht="16.5" customHeight="1">
      <c r="A299" s="41"/>
      <c r="B299" s="42"/>
      <c r="C299" s="215" t="s">
        <v>1784</v>
      </c>
      <c r="D299" s="215" t="s">
        <v>144</v>
      </c>
      <c r="E299" s="216" t="s">
        <v>1611</v>
      </c>
      <c r="F299" s="217" t="s">
        <v>1612</v>
      </c>
      <c r="G299" s="218" t="s">
        <v>1598</v>
      </c>
      <c r="H299" s="219">
        <v>0.45000000000000001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149</v>
      </c>
      <c r="AT299" s="226" t="s">
        <v>144</v>
      </c>
      <c r="AU299" s="226" t="s">
        <v>77</v>
      </c>
      <c r="AY299" s="20" t="s">
        <v>142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77</v>
      </c>
      <c r="BK299" s="227">
        <f>ROUND(I299*H299,2)</f>
        <v>0</v>
      </c>
      <c r="BL299" s="20" t="s">
        <v>149</v>
      </c>
      <c r="BM299" s="226" t="s">
        <v>7113</v>
      </c>
    </row>
    <row r="300" s="2" customFormat="1" ht="16.5" customHeight="1">
      <c r="A300" s="41"/>
      <c r="B300" s="42"/>
      <c r="C300" s="215" t="s">
        <v>1788</v>
      </c>
      <c r="D300" s="215" t="s">
        <v>144</v>
      </c>
      <c r="E300" s="216" t="s">
        <v>1615</v>
      </c>
      <c r="F300" s="217" t="s">
        <v>1616</v>
      </c>
      <c r="G300" s="218" t="s">
        <v>1598</v>
      </c>
      <c r="H300" s="219">
        <v>3.7799999999999998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7114</v>
      </c>
    </row>
    <row r="301" s="2" customFormat="1" ht="16.5" customHeight="1">
      <c r="A301" s="41"/>
      <c r="B301" s="42"/>
      <c r="C301" s="215" t="s">
        <v>1792</v>
      </c>
      <c r="D301" s="215" t="s">
        <v>144</v>
      </c>
      <c r="E301" s="216" t="s">
        <v>1635</v>
      </c>
      <c r="F301" s="217" t="s">
        <v>1636</v>
      </c>
      <c r="G301" s="218" t="s">
        <v>1598</v>
      </c>
      <c r="H301" s="219">
        <v>0.83999999999999997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77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7115</v>
      </c>
    </row>
    <row r="302" s="2" customFormat="1" ht="16.5" customHeight="1">
      <c r="A302" s="41"/>
      <c r="B302" s="42"/>
      <c r="C302" s="215" t="s">
        <v>1799</v>
      </c>
      <c r="D302" s="215" t="s">
        <v>144</v>
      </c>
      <c r="E302" s="216" t="s">
        <v>1643</v>
      </c>
      <c r="F302" s="217" t="s">
        <v>1644</v>
      </c>
      <c r="G302" s="218" t="s">
        <v>1598</v>
      </c>
      <c r="H302" s="219">
        <v>3.7799999999999998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7116</v>
      </c>
    </row>
    <row r="303" s="2" customFormat="1" ht="16.5" customHeight="1">
      <c r="A303" s="41"/>
      <c r="B303" s="42"/>
      <c r="C303" s="215" t="s">
        <v>1806</v>
      </c>
      <c r="D303" s="215" t="s">
        <v>144</v>
      </c>
      <c r="E303" s="216" t="s">
        <v>1655</v>
      </c>
      <c r="F303" s="217" t="s">
        <v>1656</v>
      </c>
      <c r="G303" s="218" t="s">
        <v>771</v>
      </c>
      <c r="H303" s="219">
        <v>0.45000000000000001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149</v>
      </c>
      <c r="AT303" s="226" t="s">
        <v>144</v>
      </c>
      <c r="AU303" s="226" t="s">
        <v>77</v>
      </c>
      <c r="AY303" s="20" t="s">
        <v>142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77</v>
      </c>
      <c r="BK303" s="227">
        <f>ROUND(I303*H303,2)</f>
        <v>0</v>
      </c>
      <c r="BL303" s="20" t="s">
        <v>149</v>
      </c>
      <c r="BM303" s="226" t="s">
        <v>7117</v>
      </c>
    </row>
    <row r="304" s="2" customFormat="1" ht="16.5" customHeight="1">
      <c r="A304" s="41"/>
      <c r="B304" s="42"/>
      <c r="C304" s="215" t="s">
        <v>1816</v>
      </c>
      <c r="D304" s="215" t="s">
        <v>144</v>
      </c>
      <c r="E304" s="216" t="s">
        <v>1699</v>
      </c>
      <c r="F304" s="217" t="s">
        <v>1700</v>
      </c>
      <c r="G304" s="218" t="s">
        <v>771</v>
      </c>
      <c r="H304" s="219">
        <v>0.029999999999999999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7118</v>
      </c>
    </row>
    <row r="305" s="2" customFormat="1" ht="16.5" customHeight="1">
      <c r="A305" s="41"/>
      <c r="B305" s="42"/>
      <c r="C305" s="215" t="s">
        <v>1823</v>
      </c>
      <c r="D305" s="215" t="s">
        <v>144</v>
      </c>
      <c r="E305" s="216" t="s">
        <v>1739</v>
      </c>
      <c r="F305" s="217" t="s">
        <v>1640</v>
      </c>
      <c r="G305" s="218" t="s">
        <v>1598</v>
      </c>
      <c r="H305" s="219">
        <v>0.45000000000000001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77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7119</v>
      </c>
    </row>
    <row r="306" s="2" customFormat="1" ht="16.5" customHeight="1">
      <c r="A306" s="41"/>
      <c r="B306" s="42"/>
      <c r="C306" s="215" t="s">
        <v>1833</v>
      </c>
      <c r="D306" s="215" t="s">
        <v>144</v>
      </c>
      <c r="E306" s="216" t="s">
        <v>1742</v>
      </c>
      <c r="F306" s="217" t="s">
        <v>1743</v>
      </c>
      <c r="G306" s="218" t="s">
        <v>771</v>
      </c>
      <c r="H306" s="219">
        <v>0.029999999999999999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7120</v>
      </c>
    </row>
    <row r="307" s="2" customFormat="1" ht="16.5" customHeight="1">
      <c r="A307" s="41"/>
      <c r="B307" s="42"/>
      <c r="C307" s="215" t="s">
        <v>1847</v>
      </c>
      <c r="D307" s="215" t="s">
        <v>144</v>
      </c>
      <c r="E307" s="216" t="s">
        <v>1746</v>
      </c>
      <c r="F307" s="217" t="s">
        <v>1747</v>
      </c>
      <c r="G307" s="218" t="s">
        <v>771</v>
      </c>
      <c r="H307" s="219">
        <v>0.029999999999999999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149</v>
      </c>
      <c r="AT307" s="226" t="s">
        <v>144</v>
      </c>
      <c r="AU307" s="226" t="s">
        <v>77</v>
      </c>
      <c r="AY307" s="20" t="s">
        <v>142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149</v>
      </c>
      <c r="BM307" s="226" t="s">
        <v>7121</v>
      </c>
    </row>
    <row r="308" s="2" customFormat="1" ht="16.5" customHeight="1">
      <c r="A308" s="41"/>
      <c r="B308" s="42"/>
      <c r="C308" s="215" t="s">
        <v>1853</v>
      </c>
      <c r="D308" s="215" t="s">
        <v>144</v>
      </c>
      <c r="E308" s="216" t="s">
        <v>1750</v>
      </c>
      <c r="F308" s="217" t="s">
        <v>1751</v>
      </c>
      <c r="G308" s="218" t="s">
        <v>771</v>
      </c>
      <c r="H308" s="219">
        <v>0.059999999999999998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7122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1753</v>
      </c>
      <c r="F309" s="202" t="s">
        <v>1754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SUM(P310:P315)</f>
        <v>0</v>
      </c>
      <c r="Q309" s="207"/>
      <c r="R309" s="208">
        <f>SUM(R310:R315)</f>
        <v>0</v>
      </c>
      <c r="S309" s="207"/>
      <c r="T309" s="209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77</v>
      </c>
      <c r="AT309" s="211" t="s">
        <v>68</v>
      </c>
      <c r="AU309" s="211" t="s">
        <v>69</v>
      </c>
      <c r="AY309" s="210" t="s">
        <v>142</v>
      </c>
      <c r="BK309" s="212">
        <f>SUM(BK310:BK315)</f>
        <v>0</v>
      </c>
    </row>
    <row r="310" s="2" customFormat="1" ht="16.5" customHeight="1">
      <c r="A310" s="41"/>
      <c r="B310" s="42"/>
      <c r="C310" s="215" t="s">
        <v>1859</v>
      </c>
      <c r="D310" s="215" t="s">
        <v>144</v>
      </c>
      <c r="E310" s="216" t="s">
        <v>1756</v>
      </c>
      <c r="F310" s="217" t="s">
        <v>1757</v>
      </c>
      <c r="G310" s="218" t="s">
        <v>1598</v>
      </c>
      <c r="H310" s="219">
        <v>1.3200000000000001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7123</v>
      </c>
    </row>
    <row r="311" s="2" customFormat="1" ht="16.5" customHeight="1">
      <c r="A311" s="41"/>
      <c r="B311" s="42"/>
      <c r="C311" s="215" t="s">
        <v>1864</v>
      </c>
      <c r="D311" s="215" t="s">
        <v>144</v>
      </c>
      <c r="E311" s="216" t="s">
        <v>1760</v>
      </c>
      <c r="F311" s="217" t="s">
        <v>1761</v>
      </c>
      <c r="G311" s="218" t="s">
        <v>1598</v>
      </c>
      <c r="H311" s="219">
        <v>0.47999999999999998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149</v>
      </c>
      <c r="AT311" s="226" t="s">
        <v>144</v>
      </c>
      <c r="AU311" s="226" t="s">
        <v>77</v>
      </c>
      <c r="AY311" s="20" t="s">
        <v>142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149</v>
      </c>
      <c r="BM311" s="226" t="s">
        <v>7124</v>
      </c>
    </row>
    <row r="312" s="2" customFormat="1" ht="16.5" customHeight="1">
      <c r="A312" s="41"/>
      <c r="B312" s="42"/>
      <c r="C312" s="215" t="s">
        <v>1874</v>
      </c>
      <c r="D312" s="215" t="s">
        <v>144</v>
      </c>
      <c r="E312" s="216" t="s">
        <v>1764</v>
      </c>
      <c r="F312" s="217" t="s">
        <v>1765</v>
      </c>
      <c r="G312" s="218" t="s">
        <v>771</v>
      </c>
      <c r="H312" s="219">
        <v>0.059999999999999998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7125</v>
      </c>
    </row>
    <row r="313" s="2" customFormat="1" ht="16.5" customHeight="1">
      <c r="A313" s="41"/>
      <c r="B313" s="42"/>
      <c r="C313" s="215" t="s">
        <v>1900</v>
      </c>
      <c r="D313" s="215" t="s">
        <v>144</v>
      </c>
      <c r="E313" s="216" t="s">
        <v>1768</v>
      </c>
      <c r="F313" s="217" t="s">
        <v>1769</v>
      </c>
      <c r="G313" s="218" t="s">
        <v>1598</v>
      </c>
      <c r="H313" s="219">
        <v>0.47999999999999998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149</v>
      </c>
      <c r="AT313" s="226" t="s">
        <v>144</v>
      </c>
      <c r="AU313" s="226" t="s">
        <v>77</v>
      </c>
      <c r="AY313" s="20" t="s">
        <v>142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77</v>
      </c>
      <c r="BK313" s="227">
        <f>ROUND(I313*H313,2)</f>
        <v>0</v>
      </c>
      <c r="BL313" s="20" t="s">
        <v>149</v>
      </c>
      <c r="BM313" s="226" t="s">
        <v>7126</v>
      </c>
    </row>
    <row r="314" s="2" customFormat="1" ht="16.5" customHeight="1">
      <c r="A314" s="41"/>
      <c r="B314" s="42"/>
      <c r="C314" s="215" t="s">
        <v>1919</v>
      </c>
      <c r="D314" s="215" t="s">
        <v>144</v>
      </c>
      <c r="E314" s="216" t="s">
        <v>1772</v>
      </c>
      <c r="F314" s="217" t="s">
        <v>1773</v>
      </c>
      <c r="G314" s="218" t="s">
        <v>1598</v>
      </c>
      <c r="H314" s="219">
        <v>1.3200000000000001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7127</v>
      </c>
    </row>
    <row r="315" s="2" customFormat="1" ht="16.5" customHeight="1">
      <c r="A315" s="41"/>
      <c r="B315" s="42"/>
      <c r="C315" s="215" t="s">
        <v>1925</v>
      </c>
      <c r="D315" s="215" t="s">
        <v>144</v>
      </c>
      <c r="E315" s="216" t="s">
        <v>1776</v>
      </c>
      <c r="F315" s="217" t="s">
        <v>1777</v>
      </c>
      <c r="G315" s="218" t="s">
        <v>771</v>
      </c>
      <c r="H315" s="219">
        <v>0.029999999999999999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77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7128</v>
      </c>
    </row>
    <row r="316" s="12" customFormat="1" ht="25.92" customHeight="1">
      <c r="A316" s="12"/>
      <c r="B316" s="199"/>
      <c r="C316" s="200"/>
      <c r="D316" s="201" t="s">
        <v>68</v>
      </c>
      <c r="E316" s="202" t="s">
        <v>1779</v>
      </c>
      <c r="F316" s="202" t="s">
        <v>1282</v>
      </c>
      <c r="G316" s="200"/>
      <c r="H316" s="200"/>
      <c r="I316" s="203"/>
      <c r="J316" s="204">
        <f>BK316</f>
        <v>0</v>
      </c>
      <c r="K316" s="200"/>
      <c r="L316" s="205"/>
      <c r="M316" s="206"/>
      <c r="N316" s="207"/>
      <c r="O316" s="207"/>
      <c r="P316" s="208">
        <f>SUM(P317:P319)</f>
        <v>0</v>
      </c>
      <c r="Q316" s="207"/>
      <c r="R316" s="208">
        <f>SUM(R317:R319)</f>
        <v>0</v>
      </c>
      <c r="S316" s="207"/>
      <c r="T316" s="209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77</v>
      </c>
      <c r="AT316" s="211" t="s">
        <v>68</v>
      </c>
      <c r="AU316" s="211" t="s">
        <v>69</v>
      </c>
      <c r="AY316" s="210" t="s">
        <v>142</v>
      </c>
      <c r="BK316" s="212">
        <f>SUM(BK317:BK319)</f>
        <v>0</v>
      </c>
    </row>
    <row r="317" s="2" customFormat="1" ht="16.5" customHeight="1">
      <c r="A317" s="41"/>
      <c r="B317" s="42"/>
      <c r="C317" s="215" t="s">
        <v>1932</v>
      </c>
      <c r="D317" s="215" t="s">
        <v>144</v>
      </c>
      <c r="E317" s="216" t="s">
        <v>1781</v>
      </c>
      <c r="F317" s="217" t="s">
        <v>1782</v>
      </c>
      <c r="G317" s="218" t="s">
        <v>1284</v>
      </c>
      <c r="H317" s="219">
        <v>0.029999999999999999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149</v>
      </c>
      <c r="AT317" s="226" t="s">
        <v>144</v>
      </c>
      <c r="AU317" s="226" t="s">
        <v>77</v>
      </c>
      <c r="AY317" s="20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149</v>
      </c>
      <c r="BM317" s="226" t="s">
        <v>7129</v>
      </c>
    </row>
    <row r="318" s="2" customFormat="1" ht="16.5" customHeight="1">
      <c r="A318" s="41"/>
      <c r="B318" s="42"/>
      <c r="C318" s="215" t="s">
        <v>1940</v>
      </c>
      <c r="D318" s="215" t="s">
        <v>144</v>
      </c>
      <c r="E318" s="216" t="s">
        <v>1785</v>
      </c>
      <c r="F318" s="217" t="s">
        <v>1786</v>
      </c>
      <c r="G318" s="218" t="s">
        <v>1284</v>
      </c>
      <c r="H318" s="219">
        <v>0.029999999999999999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7130</v>
      </c>
    </row>
    <row r="319" s="2" customFormat="1" ht="16.5" customHeight="1">
      <c r="A319" s="41"/>
      <c r="B319" s="42"/>
      <c r="C319" s="215" t="s">
        <v>1945</v>
      </c>
      <c r="D319" s="215" t="s">
        <v>144</v>
      </c>
      <c r="E319" s="216" t="s">
        <v>1789</v>
      </c>
      <c r="F319" s="217" t="s">
        <v>1790</v>
      </c>
      <c r="G319" s="218" t="s">
        <v>1284</v>
      </c>
      <c r="H319" s="219">
        <v>0.029999999999999999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149</v>
      </c>
      <c r="AT319" s="226" t="s">
        <v>144</v>
      </c>
      <c r="AU319" s="226" t="s">
        <v>77</v>
      </c>
      <c r="AY319" s="20" t="s">
        <v>142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149</v>
      </c>
      <c r="BM319" s="226" t="s">
        <v>7131</v>
      </c>
    </row>
    <row r="320" s="12" customFormat="1" ht="25.92" customHeight="1">
      <c r="A320" s="12"/>
      <c r="B320" s="199"/>
      <c r="C320" s="200"/>
      <c r="D320" s="201" t="s">
        <v>68</v>
      </c>
      <c r="E320" s="202" t="s">
        <v>140</v>
      </c>
      <c r="F320" s="202" t="s">
        <v>141</v>
      </c>
      <c r="G320" s="200"/>
      <c r="H320" s="200"/>
      <c r="I320" s="203"/>
      <c r="J320" s="204">
        <f>BK320</f>
        <v>0</v>
      </c>
      <c r="K320" s="200"/>
      <c r="L320" s="205"/>
      <c r="M320" s="206"/>
      <c r="N320" s="207"/>
      <c r="O320" s="207"/>
      <c r="P320" s="208">
        <f>P321+P377+P415+P427+P440</f>
        <v>0</v>
      </c>
      <c r="Q320" s="207"/>
      <c r="R320" s="208">
        <f>R321+R377+R415+R427+R440</f>
        <v>10.653201289999998</v>
      </c>
      <c r="S320" s="207"/>
      <c r="T320" s="209">
        <f>T321+T377+T415+T427+T440</f>
        <v>0.496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77</v>
      </c>
      <c r="AT320" s="211" t="s">
        <v>68</v>
      </c>
      <c r="AU320" s="211" t="s">
        <v>69</v>
      </c>
      <c r="AY320" s="210" t="s">
        <v>142</v>
      </c>
      <c r="BK320" s="212">
        <f>BK321+BK377+BK415+BK427+BK440</f>
        <v>0</v>
      </c>
    </row>
    <row r="321" s="12" customFormat="1" ht="22.8" customHeight="1">
      <c r="A321" s="12"/>
      <c r="B321" s="199"/>
      <c r="C321" s="200"/>
      <c r="D321" s="201" t="s">
        <v>68</v>
      </c>
      <c r="E321" s="213" t="s">
        <v>163</v>
      </c>
      <c r="F321" s="213" t="s">
        <v>1873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SUM(P322:P376)</f>
        <v>0</v>
      </c>
      <c r="Q321" s="207"/>
      <c r="R321" s="208">
        <f>SUM(R322:R376)</f>
        <v>8.6483004799999996</v>
      </c>
      <c r="S321" s="207"/>
      <c r="T321" s="209">
        <f>SUM(T322:T376)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77</v>
      </c>
      <c r="AT321" s="211" t="s">
        <v>68</v>
      </c>
      <c r="AU321" s="211" t="s">
        <v>77</v>
      </c>
      <c r="AY321" s="210" t="s">
        <v>142</v>
      </c>
      <c r="BK321" s="212">
        <f>SUM(BK322:BK376)</f>
        <v>0</v>
      </c>
    </row>
    <row r="322" s="2" customFormat="1" ht="24.15" customHeight="1">
      <c r="A322" s="41"/>
      <c r="B322" s="42"/>
      <c r="C322" s="215" t="s">
        <v>1950</v>
      </c>
      <c r="D322" s="215" t="s">
        <v>144</v>
      </c>
      <c r="E322" s="216" t="s">
        <v>1875</v>
      </c>
      <c r="F322" s="217" t="s">
        <v>1876</v>
      </c>
      <c r="G322" s="218" t="s">
        <v>201</v>
      </c>
      <c r="H322" s="219">
        <v>2.2000000000000002</v>
      </c>
      <c r="I322" s="220"/>
      <c r="J322" s="221">
        <f>ROUND(I322*H322,2)</f>
        <v>0</v>
      </c>
      <c r="K322" s="217" t="s">
        <v>148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1.8775</v>
      </c>
      <c r="R322" s="224">
        <f>Q322*H322</f>
        <v>4.1305000000000005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79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7132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1878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79</v>
      </c>
    </row>
    <row r="324" s="14" customFormat="1">
      <c r="A324" s="14"/>
      <c r="B324" s="244"/>
      <c r="C324" s="245"/>
      <c r="D324" s="235" t="s">
        <v>153</v>
      </c>
      <c r="E324" s="246" t="s">
        <v>19</v>
      </c>
      <c r="F324" s="247" t="s">
        <v>7133</v>
      </c>
      <c r="G324" s="245"/>
      <c r="H324" s="248">
        <v>2.2000000000000002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153</v>
      </c>
      <c r="AU324" s="254" t="s">
        <v>79</v>
      </c>
      <c r="AV324" s="14" t="s">
        <v>79</v>
      </c>
      <c r="AW324" s="14" t="s">
        <v>31</v>
      </c>
      <c r="AX324" s="14" t="s">
        <v>69</v>
      </c>
      <c r="AY324" s="254" t="s">
        <v>142</v>
      </c>
    </row>
    <row r="325" s="15" customFormat="1">
      <c r="A325" s="15"/>
      <c r="B325" s="255"/>
      <c r="C325" s="256"/>
      <c r="D325" s="235" t="s">
        <v>153</v>
      </c>
      <c r="E325" s="257" t="s">
        <v>19</v>
      </c>
      <c r="F325" s="258" t="s">
        <v>158</v>
      </c>
      <c r="G325" s="256"/>
      <c r="H325" s="259">
        <v>2.2000000000000002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153</v>
      </c>
      <c r="AU325" s="265" t="s">
        <v>79</v>
      </c>
      <c r="AV325" s="15" t="s">
        <v>149</v>
      </c>
      <c r="AW325" s="15" t="s">
        <v>31</v>
      </c>
      <c r="AX325" s="15" t="s">
        <v>77</v>
      </c>
      <c r="AY325" s="265" t="s">
        <v>142</v>
      </c>
    </row>
    <row r="326" s="2" customFormat="1" ht="16.5" customHeight="1">
      <c r="A326" s="41"/>
      <c r="B326" s="42"/>
      <c r="C326" s="215" t="s">
        <v>1955</v>
      </c>
      <c r="D326" s="215" t="s">
        <v>144</v>
      </c>
      <c r="E326" s="216" t="s">
        <v>1996</v>
      </c>
      <c r="F326" s="217" t="s">
        <v>1997</v>
      </c>
      <c r="G326" s="218" t="s">
        <v>256</v>
      </c>
      <c r="H326" s="219">
        <v>0.059999999999999998</v>
      </c>
      <c r="I326" s="220"/>
      <c r="J326" s="221">
        <f>ROUND(I326*H326,2)</f>
        <v>0</v>
      </c>
      <c r="K326" s="217" t="s">
        <v>148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1.0900000000000001</v>
      </c>
      <c r="R326" s="224">
        <f>Q326*H326</f>
        <v>0.0654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79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7134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1999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79</v>
      </c>
    </row>
    <row r="328" s="13" customFormat="1">
      <c r="A328" s="13"/>
      <c r="B328" s="233"/>
      <c r="C328" s="234"/>
      <c r="D328" s="235" t="s">
        <v>153</v>
      </c>
      <c r="E328" s="236" t="s">
        <v>19</v>
      </c>
      <c r="F328" s="237" t="s">
        <v>7135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153</v>
      </c>
      <c r="AU328" s="243" t="s">
        <v>79</v>
      </c>
      <c r="AV328" s="13" t="s">
        <v>77</v>
      </c>
      <c r="AW328" s="13" t="s">
        <v>31</v>
      </c>
      <c r="AX328" s="13" t="s">
        <v>69</v>
      </c>
      <c r="AY328" s="243" t="s">
        <v>142</v>
      </c>
    </row>
    <row r="329" s="14" customFormat="1">
      <c r="A329" s="14"/>
      <c r="B329" s="244"/>
      <c r="C329" s="245"/>
      <c r="D329" s="235" t="s">
        <v>153</v>
      </c>
      <c r="E329" s="246" t="s">
        <v>19</v>
      </c>
      <c r="F329" s="247" t="s">
        <v>7136</v>
      </c>
      <c r="G329" s="245"/>
      <c r="H329" s="248">
        <v>0.01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153</v>
      </c>
      <c r="AU329" s="254" t="s">
        <v>79</v>
      </c>
      <c r="AV329" s="14" t="s">
        <v>79</v>
      </c>
      <c r="AW329" s="14" t="s">
        <v>31</v>
      </c>
      <c r="AX329" s="14" t="s">
        <v>69</v>
      </c>
      <c r="AY329" s="254" t="s">
        <v>142</v>
      </c>
    </row>
    <row r="330" s="13" customFormat="1">
      <c r="A330" s="13"/>
      <c r="B330" s="233"/>
      <c r="C330" s="234"/>
      <c r="D330" s="235" t="s">
        <v>153</v>
      </c>
      <c r="E330" s="236" t="s">
        <v>19</v>
      </c>
      <c r="F330" s="237" t="s">
        <v>7137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153</v>
      </c>
      <c r="AU330" s="243" t="s">
        <v>79</v>
      </c>
      <c r="AV330" s="13" t="s">
        <v>77</v>
      </c>
      <c r="AW330" s="13" t="s">
        <v>31</v>
      </c>
      <c r="AX330" s="13" t="s">
        <v>69</v>
      </c>
      <c r="AY330" s="243" t="s">
        <v>142</v>
      </c>
    </row>
    <row r="331" s="14" customFormat="1">
      <c r="A331" s="14"/>
      <c r="B331" s="244"/>
      <c r="C331" s="245"/>
      <c r="D331" s="235" t="s">
        <v>153</v>
      </c>
      <c r="E331" s="246" t="s">
        <v>19</v>
      </c>
      <c r="F331" s="247" t="s">
        <v>7138</v>
      </c>
      <c r="G331" s="245"/>
      <c r="H331" s="248">
        <v>0.050000000000000003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153</v>
      </c>
      <c r="AU331" s="254" t="s">
        <v>79</v>
      </c>
      <c r="AV331" s="14" t="s">
        <v>79</v>
      </c>
      <c r="AW331" s="14" t="s">
        <v>31</v>
      </c>
      <c r="AX331" s="14" t="s">
        <v>69</v>
      </c>
      <c r="AY331" s="254" t="s">
        <v>142</v>
      </c>
    </row>
    <row r="332" s="15" customFormat="1">
      <c r="A332" s="15"/>
      <c r="B332" s="255"/>
      <c r="C332" s="256"/>
      <c r="D332" s="235" t="s">
        <v>153</v>
      </c>
      <c r="E332" s="257" t="s">
        <v>19</v>
      </c>
      <c r="F332" s="258" t="s">
        <v>158</v>
      </c>
      <c r="G332" s="256"/>
      <c r="H332" s="259">
        <v>0.060000000000000005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153</v>
      </c>
      <c r="AU332" s="265" t="s">
        <v>79</v>
      </c>
      <c r="AV332" s="15" t="s">
        <v>149</v>
      </c>
      <c r="AW332" s="15" t="s">
        <v>31</v>
      </c>
      <c r="AX332" s="15" t="s">
        <v>77</v>
      </c>
      <c r="AY332" s="265" t="s">
        <v>142</v>
      </c>
    </row>
    <row r="333" s="2" customFormat="1" ht="16.5" customHeight="1">
      <c r="A333" s="41"/>
      <c r="B333" s="42"/>
      <c r="C333" s="215" t="s">
        <v>1960</v>
      </c>
      <c r="D333" s="215" t="s">
        <v>144</v>
      </c>
      <c r="E333" s="216" t="s">
        <v>2009</v>
      </c>
      <c r="F333" s="217" t="s">
        <v>2010</v>
      </c>
      <c r="G333" s="218" t="s">
        <v>256</v>
      </c>
      <c r="H333" s="219">
        <v>0.23100000000000001</v>
      </c>
      <c r="I333" s="220"/>
      <c r="J333" s="221">
        <f>ROUND(I333*H333,2)</f>
        <v>0</v>
      </c>
      <c r="K333" s="217" t="s">
        <v>148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1.0900000000000001</v>
      </c>
      <c r="R333" s="224">
        <f>Q333*H333</f>
        <v>0.25179000000000001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79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7139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2012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79</v>
      </c>
    </row>
    <row r="335" s="13" customFormat="1">
      <c r="A335" s="13"/>
      <c r="B335" s="233"/>
      <c r="C335" s="234"/>
      <c r="D335" s="235" t="s">
        <v>153</v>
      </c>
      <c r="E335" s="236" t="s">
        <v>19</v>
      </c>
      <c r="F335" s="237" t="s">
        <v>7140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153</v>
      </c>
      <c r="AU335" s="243" t="s">
        <v>79</v>
      </c>
      <c r="AV335" s="13" t="s">
        <v>77</v>
      </c>
      <c r="AW335" s="13" t="s">
        <v>31</v>
      </c>
      <c r="AX335" s="13" t="s">
        <v>69</v>
      </c>
      <c r="AY335" s="243" t="s">
        <v>142</v>
      </c>
    </row>
    <row r="336" s="14" customFormat="1">
      <c r="A336" s="14"/>
      <c r="B336" s="244"/>
      <c r="C336" s="245"/>
      <c r="D336" s="235" t="s">
        <v>153</v>
      </c>
      <c r="E336" s="246" t="s">
        <v>19</v>
      </c>
      <c r="F336" s="247" t="s">
        <v>7141</v>
      </c>
      <c r="G336" s="245"/>
      <c r="H336" s="248">
        <v>0.13100000000000001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153</v>
      </c>
      <c r="AU336" s="254" t="s">
        <v>79</v>
      </c>
      <c r="AV336" s="14" t="s">
        <v>79</v>
      </c>
      <c r="AW336" s="14" t="s">
        <v>31</v>
      </c>
      <c r="AX336" s="14" t="s">
        <v>69</v>
      </c>
      <c r="AY336" s="254" t="s">
        <v>142</v>
      </c>
    </row>
    <row r="337" s="13" customFormat="1">
      <c r="A337" s="13"/>
      <c r="B337" s="233"/>
      <c r="C337" s="234"/>
      <c r="D337" s="235" t="s">
        <v>153</v>
      </c>
      <c r="E337" s="236" t="s">
        <v>19</v>
      </c>
      <c r="F337" s="237" t="s">
        <v>7142</v>
      </c>
      <c r="G337" s="234"/>
      <c r="H337" s="236" t="s">
        <v>19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153</v>
      </c>
      <c r="AU337" s="243" t="s">
        <v>79</v>
      </c>
      <c r="AV337" s="13" t="s">
        <v>77</v>
      </c>
      <c r="AW337" s="13" t="s">
        <v>31</v>
      </c>
      <c r="AX337" s="13" t="s">
        <v>69</v>
      </c>
      <c r="AY337" s="243" t="s">
        <v>142</v>
      </c>
    </row>
    <row r="338" s="14" customFormat="1">
      <c r="A338" s="14"/>
      <c r="B338" s="244"/>
      <c r="C338" s="245"/>
      <c r="D338" s="235" t="s">
        <v>153</v>
      </c>
      <c r="E338" s="246" t="s">
        <v>19</v>
      </c>
      <c r="F338" s="247" t="s">
        <v>7143</v>
      </c>
      <c r="G338" s="245"/>
      <c r="H338" s="248">
        <v>0.10000000000000001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153</v>
      </c>
      <c r="AU338" s="254" t="s">
        <v>79</v>
      </c>
      <c r="AV338" s="14" t="s">
        <v>79</v>
      </c>
      <c r="AW338" s="14" t="s">
        <v>31</v>
      </c>
      <c r="AX338" s="14" t="s">
        <v>69</v>
      </c>
      <c r="AY338" s="254" t="s">
        <v>142</v>
      </c>
    </row>
    <row r="339" s="15" customFormat="1">
      <c r="A339" s="15"/>
      <c r="B339" s="255"/>
      <c r="C339" s="256"/>
      <c r="D339" s="235" t="s">
        <v>153</v>
      </c>
      <c r="E339" s="257" t="s">
        <v>19</v>
      </c>
      <c r="F339" s="258" t="s">
        <v>158</v>
      </c>
      <c r="G339" s="256"/>
      <c r="H339" s="259">
        <v>0.23100000000000001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153</v>
      </c>
      <c r="AU339" s="265" t="s">
        <v>79</v>
      </c>
      <c r="AV339" s="15" t="s">
        <v>149</v>
      </c>
      <c r="AW339" s="15" t="s">
        <v>31</v>
      </c>
      <c r="AX339" s="15" t="s">
        <v>77</v>
      </c>
      <c r="AY339" s="265" t="s">
        <v>142</v>
      </c>
    </row>
    <row r="340" s="2" customFormat="1" ht="16.5" customHeight="1">
      <c r="A340" s="41"/>
      <c r="B340" s="42"/>
      <c r="C340" s="215" t="s">
        <v>1965</v>
      </c>
      <c r="D340" s="215" t="s">
        <v>144</v>
      </c>
      <c r="E340" s="216" t="s">
        <v>2035</v>
      </c>
      <c r="F340" s="217" t="s">
        <v>2036</v>
      </c>
      <c r="G340" s="218" t="s">
        <v>176</v>
      </c>
      <c r="H340" s="219">
        <v>4.7999999999999998</v>
      </c>
      <c r="I340" s="220"/>
      <c r="J340" s="221">
        <f>ROUND(I340*H340,2)</f>
        <v>0</v>
      </c>
      <c r="K340" s="217" t="s">
        <v>148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0.00011</v>
      </c>
      <c r="R340" s="224">
        <f>Q340*H340</f>
        <v>0.00052800000000000004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79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7144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2038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79</v>
      </c>
    </row>
    <row r="342" s="13" customFormat="1">
      <c r="A342" s="13"/>
      <c r="B342" s="233"/>
      <c r="C342" s="234"/>
      <c r="D342" s="235" t="s">
        <v>153</v>
      </c>
      <c r="E342" s="236" t="s">
        <v>19</v>
      </c>
      <c r="F342" s="237" t="s">
        <v>7135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153</v>
      </c>
      <c r="AU342" s="243" t="s">
        <v>79</v>
      </c>
      <c r="AV342" s="13" t="s">
        <v>77</v>
      </c>
      <c r="AW342" s="13" t="s">
        <v>31</v>
      </c>
      <c r="AX342" s="13" t="s">
        <v>69</v>
      </c>
      <c r="AY342" s="243" t="s">
        <v>142</v>
      </c>
    </row>
    <row r="343" s="14" customFormat="1">
      <c r="A343" s="14"/>
      <c r="B343" s="244"/>
      <c r="C343" s="245"/>
      <c r="D343" s="235" t="s">
        <v>153</v>
      </c>
      <c r="E343" s="246" t="s">
        <v>19</v>
      </c>
      <c r="F343" s="247" t="s">
        <v>7145</v>
      </c>
      <c r="G343" s="245"/>
      <c r="H343" s="248">
        <v>3.2999999999999998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153</v>
      </c>
      <c r="AU343" s="254" t="s">
        <v>79</v>
      </c>
      <c r="AV343" s="14" t="s">
        <v>79</v>
      </c>
      <c r="AW343" s="14" t="s">
        <v>31</v>
      </c>
      <c r="AX343" s="14" t="s">
        <v>69</v>
      </c>
      <c r="AY343" s="254" t="s">
        <v>142</v>
      </c>
    </row>
    <row r="344" s="13" customFormat="1">
      <c r="A344" s="13"/>
      <c r="B344" s="233"/>
      <c r="C344" s="234"/>
      <c r="D344" s="235" t="s">
        <v>153</v>
      </c>
      <c r="E344" s="236" t="s">
        <v>19</v>
      </c>
      <c r="F344" s="237" t="s">
        <v>7137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153</v>
      </c>
      <c r="AU344" s="243" t="s">
        <v>79</v>
      </c>
      <c r="AV344" s="13" t="s">
        <v>77</v>
      </c>
      <c r="AW344" s="13" t="s">
        <v>31</v>
      </c>
      <c r="AX344" s="13" t="s">
        <v>69</v>
      </c>
      <c r="AY344" s="243" t="s">
        <v>142</v>
      </c>
    </row>
    <row r="345" s="14" customFormat="1">
      <c r="A345" s="14"/>
      <c r="B345" s="244"/>
      <c r="C345" s="245"/>
      <c r="D345" s="235" t="s">
        <v>153</v>
      </c>
      <c r="E345" s="246" t="s">
        <v>19</v>
      </c>
      <c r="F345" s="247" t="s">
        <v>2134</v>
      </c>
      <c r="G345" s="245"/>
      <c r="H345" s="248">
        <v>1.5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153</v>
      </c>
      <c r="AU345" s="254" t="s">
        <v>79</v>
      </c>
      <c r="AV345" s="14" t="s">
        <v>79</v>
      </c>
      <c r="AW345" s="14" t="s">
        <v>31</v>
      </c>
      <c r="AX345" s="14" t="s">
        <v>69</v>
      </c>
      <c r="AY345" s="254" t="s">
        <v>142</v>
      </c>
    </row>
    <row r="346" s="15" customFormat="1">
      <c r="A346" s="15"/>
      <c r="B346" s="255"/>
      <c r="C346" s="256"/>
      <c r="D346" s="235" t="s">
        <v>153</v>
      </c>
      <c r="E346" s="257" t="s">
        <v>19</v>
      </c>
      <c r="F346" s="258" t="s">
        <v>158</v>
      </c>
      <c r="G346" s="256"/>
      <c r="H346" s="259">
        <v>4.7999999999999998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5" t="s">
        <v>153</v>
      </c>
      <c r="AU346" s="265" t="s">
        <v>79</v>
      </c>
      <c r="AV346" s="15" t="s">
        <v>149</v>
      </c>
      <c r="AW346" s="15" t="s">
        <v>31</v>
      </c>
      <c r="AX346" s="15" t="s">
        <v>77</v>
      </c>
      <c r="AY346" s="265" t="s">
        <v>142</v>
      </c>
    </row>
    <row r="347" s="2" customFormat="1" ht="24.15" customHeight="1">
      <c r="A347" s="41"/>
      <c r="B347" s="42"/>
      <c r="C347" s="215" t="s">
        <v>1970</v>
      </c>
      <c r="D347" s="215" t="s">
        <v>144</v>
      </c>
      <c r="E347" s="216" t="s">
        <v>2047</v>
      </c>
      <c r="F347" s="217" t="s">
        <v>2048</v>
      </c>
      <c r="G347" s="218" t="s">
        <v>147</v>
      </c>
      <c r="H347" s="219">
        <v>2.8980000000000001</v>
      </c>
      <c r="I347" s="220"/>
      <c r="J347" s="221">
        <f>ROUND(I347*H347,2)</f>
        <v>0</v>
      </c>
      <c r="K347" s="217" t="s">
        <v>148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0.12021</v>
      </c>
      <c r="R347" s="224">
        <f>Q347*H347</f>
        <v>0.34836857999999998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149</v>
      </c>
      <c r="AT347" s="226" t="s">
        <v>144</v>
      </c>
      <c r="AU347" s="226" t="s">
        <v>79</v>
      </c>
      <c r="AY347" s="20" t="s">
        <v>142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149</v>
      </c>
      <c r="BM347" s="226" t="s">
        <v>7146</v>
      </c>
    </row>
    <row r="348" s="2" customFormat="1">
      <c r="A348" s="41"/>
      <c r="B348" s="42"/>
      <c r="C348" s="43"/>
      <c r="D348" s="228" t="s">
        <v>151</v>
      </c>
      <c r="E348" s="43"/>
      <c r="F348" s="229" t="s">
        <v>2050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151</v>
      </c>
      <c r="AU348" s="20" t="s">
        <v>79</v>
      </c>
    </row>
    <row r="349" s="14" customFormat="1">
      <c r="A349" s="14"/>
      <c r="B349" s="244"/>
      <c r="C349" s="245"/>
      <c r="D349" s="235" t="s">
        <v>153</v>
      </c>
      <c r="E349" s="246" t="s">
        <v>19</v>
      </c>
      <c r="F349" s="247" t="s">
        <v>7147</v>
      </c>
      <c r="G349" s="245"/>
      <c r="H349" s="248">
        <v>2.8980000000000001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153</v>
      </c>
      <c r="AU349" s="254" t="s">
        <v>79</v>
      </c>
      <c r="AV349" s="14" t="s">
        <v>79</v>
      </c>
      <c r="AW349" s="14" t="s">
        <v>31</v>
      </c>
      <c r="AX349" s="14" t="s">
        <v>69</v>
      </c>
      <c r="AY349" s="254" t="s">
        <v>142</v>
      </c>
    </row>
    <row r="350" s="15" customFormat="1">
      <c r="A350" s="15"/>
      <c r="B350" s="255"/>
      <c r="C350" s="256"/>
      <c r="D350" s="235" t="s">
        <v>153</v>
      </c>
      <c r="E350" s="257" t="s">
        <v>19</v>
      </c>
      <c r="F350" s="258" t="s">
        <v>158</v>
      </c>
      <c r="G350" s="256"/>
      <c r="H350" s="259">
        <v>2.8980000000000001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5" t="s">
        <v>153</v>
      </c>
      <c r="AU350" s="265" t="s">
        <v>79</v>
      </c>
      <c r="AV350" s="15" t="s">
        <v>149</v>
      </c>
      <c r="AW350" s="15" t="s">
        <v>31</v>
      </c>
      <c r="AX350" s="15" t="s">
        <v>77</v>
      </c>
      <c r="AY350" s="265" t="s">
        <v>142</v>
      </c>
    </row>
    <row r="351" s="2" customFormat="1" ht="24.15" customHeight="1">
      <c r="A351" s="41"/>
      <c r="B351" s="42"/>
      <c r="C351" s="215" t="s">
        <v>1975</v>
      </c>
      <c r="D351" s="215" t="s">
        <v>144</v>
      </c>
      <c r="E351" s="216" t="s">
        <v>2080</v>
      </c>
      <c r="F351" s="217" t="s">
        <v>2081</v>
      </c>
      <c r="G351" s="218" t="s">
        <v>147</v>
      </c>
      <c r="H351" s="219">
        <v>25.106999999999999</v>
      </c>
      <c r="I351" s="220"/>
      <c r="J351" s="221">
        <f>ROUND(I351*H351,2)</f>
        <v>0</v>
      </c>
      <c r="K351" s="217" t="s">
        <v>148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0.14605000000000001</v>
      </c>
      <c r="R351" s="224">
        <f>Q351*H351</f>
        <v>3.66687735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79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7148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2083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79</v>
      </c>
    </row>
    <row r="353" s="14" customFormat="1">
      <c r="A353" s="14"/>
      <c r="B353" s="244"/>
      <c r="C353" s="245"/>
      <c r="D353" s="235" t="s">
        <v>153</v>
      </c>
      <c r="E353" s="246" t="s">
        <v>19</v>
      </c>
      <c r="F353" s="247" t="s">
        <v>489</v>
      </c>
      <c r="G353" s="245"/>
      <c r="H353" s="248">
        <v>-1.7729999999999999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153</v>
      </c>
      <c r="AU353" s="254" t="s">
        <v>79</v>
      </c>
      <c r="AV353" s="14" t="s">
        <v>79</v>
      </c>
      <c r="AW353" s="14" t="s">
        <v>31</v>
      </c>
      <c r="AX353" s="14" t="s">
        <v>69</v>
      </c>
      <c r="AY353" s="254" t="s">
        <v>142</v>
      </c>
    </row>
    <row r="354" s="14" customFormat="1">
      <c r="A354" s="14"/>
      <c r="B354" s="244"/>
      <c r="C354" s="245"/>
      <c r="D354" s="235" t="s">
        <v>153</v>
      </c>
      <c r="E354" s="246" t="s">
        <v>19</v>
      </c>
      <c r="F354" s="247" t="s">
        <v>7149</v>
      </c>
      <c r="G354" s="245"/>
      <c r="H354" s="248">
        <v>28.259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153</v>
      </c>
      <c r="AU354" s="254" t="s">
        <v>79</v>
      </c>
      <c r="AV354" s="14" t="s">
        <v>79</v>
      </c>
      <c r="AW354" s="14" t="s">
        <v>31</v>
      </c>
      <c r="AX354" s="14" t="s">
        <v>69</v>
      </c>
      <c r="AY354" s="254" t="s">
        <v>142</v>
      </c>
    </row>
    <row r="355" s="14" customFormat="1">
      <c r="A355" s="14"/>
      <c r="B355" s="244"/>
      <c r="C355" s="245"/>
      <c r="D355" s="235" t="s">
        <v>153</v>
      </c>
      <c r="E355" s="246" t="s">
        <v>19</v>
      </c>
      <c r="F355" s="247" t="s">
        <v>537</v>
      </c>
      <c r="G355" s="245"/>
      <c r="H355" s="248">
        <v>-1.379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153</v>
      </c>
      <c r="AU355" s="254" t="s">
        <v>79</v>
      </c>
      <c r="AV355" s="14" t="s">
        <v>79</v>
      </c>
      <c r="AW355" s="14" t="s">
        <v>31</v>
      </c>
      <c r="AX355" s="14" t="s">
        <v>69</v>
      </c>
      <c r="AY355" s="254" t="s">
        <v>142</v>
      </c>
    </row>
    <row r="356" s="15" customFormat="1">
      <c r="A356" s="15"/>
      <c r="B356" s="255"/>
      <c r="C356" s="256"/>
      <c r="D356" s="235" t="s">
        <v>153</v>
      </c>
      <c r="E356" s="257" t="s">
        <v>19</v>
      </c>
      <c r="F356" s="258" t="s">
        <v>158</v>
      </c>
      <c r="G356" s="256"/>
      <c r="H356" s="259">
        <v>25.106999999999999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153</v>
      </c>
      <c r="AU356" s="265" t="s">
        <v>79</v>
      </c>
      <c r="AV356" s="15" t="s">
        <v>149</v>
      </c>
      <c r="AW356" s="15" t="s">
        <v>31</v>
      </c>
      <c r="AX356" s="15" t="s">
        <v>77</v>
      </c>
      <c r="AY356" s="265" t="s">
        <v>142</v>
      </c>
    </row>
    <row r="357" s="2" customFormat="1" ht="16.5" customHeight="1">
      <c r="A357" s="41"/>
      <c r="B357" s="42"/>
      <c r="C357" s="215" t="s">
        <v>1980</v>
      </c>
      <c r="D357" s="215" t="s">
        <v>144</v>
      </c>
      <c r="E357" s="216" t="s">
        <v>2124</v>
      </c>
      <c r="F357" s="217" t="s">
        <v>2125</v>
      </c>
      <c r="G357" s="218" t="s">
        <v>176</v>
      </c>
      <c r="H357" s="219">
        <v>6.1500000000000004</v>
      </c>
      <c r="I357" s="220"/>
      <c r="J357" s="221">
        <f>ROUND(I357*H357,2)</f>
        <v>0</v>
      </c>
      <c r="K357" s="217" t="s">
        <v>148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0.00012</v>
      </c>
      <c r="R357" s="224">
        <f>Q357*H357</f>
        <v>0.00073800000000000005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149</v>
      </c>
      <c r="AT357" s="226" t="s">
        <v>144</v>
      </c>
      <c r="AU357" s="226" t="s">
        <v>79</v>
      </c>
      <c r="AY357" s="20" t="s">
        <v>142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149</v>
      </c>
      <c r="BM357" s="226" t="s">
        <v>7150</v>
      </c>
    </row>
    <row r="358" s="2" customFormat="1">
      <c r="A358" s="41"/>
      <c r="B358" s="42"/>
      <c r="C358" s="43"/>
      <c r="D358" s="228" t="s">
        <v>151</v>
      </c>
      <c r="E358" s="43"/>
      <c r="F358" s="229" t="s">
        <v>2127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151</v>
      </c>
      <c r="AU358" s="20" t="s">
        <v>79</v>
      </c>
    </row>
    <row r="359" s="14" customFormat="1">
      <c r="A359" s="14"/>
      <c r="B359" s="244"/>
      <c r="C359" s="245"/>
      <c r="D359" s="235" t="s">
        <v>153</v>
      </c>
      <c r="E359" s="246" t="s">
        <v>19</v>
      </c>
      <c r="F359" s="247" t="s">
        <v>7151</v>
      </c>
      <c r="G359" s="245"/>
      <c r="H359" s="248">
        <v>1.45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153</v>
      </c>
      <c r="AU359" s="254" t="s">
        <v>79</v>
      </c>
      <c r="AV359" s="14" t="s">
        <v>79</v>
      </c>
      <c r="AW359" s="14" t="s">
        <v>31</v>
      </c>
      <c r="AX359" s="14" t="s">
        <v>69</v>
      </c>
      <c r="AY359" s="254" t="s">
        <v>142</v>
      </c>
    </row>
    <row r="360" s="14" customFormat="1">
      <c r="A360" s="14"/>
      <c r="B360" s="244"/>
      <c r="C360" s="245"/>
      <c r="D360" s="235" t="s">
        <v>153</v>
      </c>
      <c r="E360" s="246" t="s">
        <v>19</v>
      </c>
      <c r="F360" s="247" t="s">
        <v>7152</v>
      </c>
      <c r="G360" s="245"/>
      <c r="H360" s="248">
        <v>3.8999999999999999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153</v>
      </c>
      <c r="AU360" s="254" t="s">
        <v>79</v>
      </c>
      <c r="AV360" s="14" t="s">
        <v>79</v>
      </c>
      <c r="AW360" s="14" t="s">
        <v>31</v>
      </c>
      <c r="AX360" s="14" t="s">
        <v>69</v>
      </c>
      <c r="AY360" s="254" t="s">
        <v>142</v>
      </c>
    </row>
    <row r="361" s="13" customFormat="1">
      <c r="A361" s="13"/>
      <c r="B361" s="233"/>
      <c r="C361" s="234"/>
      <c r="D361" s="235" t="s">
        <v>153</v>
      </c>
      <c r="E361" s="236" t="s">
        <v>19</v>
      </c>
      <c r="F361" s="237" t="s">
        <v>6381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153</v>
      </c>
      <c r="AU361" s="243" t="s">
        <v>79</v>
      </c>
      <c r="AV361" s="13" t="s">
        <v>77</v>
      </c>
      <c r="AW361" s="13" t="s">
        <v>31</v>
      </c>
      <c r="AX361" s="13" t="s">
        <v>69</v>
      </c>
      <c r="AY361" s="243" t="s">
        <v>142</v>
      </c>
    </row>
    <row r="362" s="14" customFormat="1">
      <c r="A362" s="14"/>
      <c r="B362" s="244"/>
      <c r="C362" s="245"/>
      <c r="D362" s="235" t="s">
        <v>153</v>
      </c>
      <c r="E362" s="246" t="s">
        <v>19</v>
      </c>
      <c r="F362" s="247" t="s">
        <v>2165</v>
      </c>
      <c r="G362" s="245"/>
      <c r="H362" s="248">
        <v>0.80000000000000004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153</v>
      </c>
      <c r="AU362" s="254" t="s">
        <v>79</v>
      </c>
      <c r="AV362" s="14" t="s">
        <v>79</v>
      </c>
      <c r="AW362" s="14" t="s">
        <v>31</v>
      </c>
      <c r="AX362" s="14" t="s">
        <v>69</v>
      </c>
      <c r="AY362" s="254" t="s">
        <v>142</v>
      </c>
    </row>
    <row r="363" s="15" customFormat="1">
      <c r="A363" s="15"/>
      <c r="B363" s="255"/>
      <c r="C363" s="256"/>
      <c r="D363" s="235" t="s">
        <v>153</v>
      </c>
      <c r="E363" s="257" t="s">
        <v>19</v>
      </c>
      <c r="F363" s="258" t="s">
        <v>158</v>
      </c>
      <c r="G363" s="256"/>
      <c r="H363" s="259">
        <v>6.1499999999999995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153</v>
      </c>
      <c r="AU363" s="265" t="s">
        <v>79</v>
      </c>
      <c r="AV363" s="15" t="s">
        <v>149</v>
      </c>
      <c r="AW363" s="15" t="s">
        <v>31</v>
      </c>
      <c r="AX363" s="15" t="s">
        <v>77</v>
      </c>
      <c r="AY363" s="265" t="s">
        <v>142</v>
      </c>
    </row>
    <row r="364" s="2" customFormat="1" ht="16.5" customHeight="1">
      <c r="A364" s="41"/>
      <c r="B364" s="42"/>
      <c r="C364" s="215" t="s">
        <v>1985</v>
      </c>
      <c r="D364" s="215" t="s">
        <v>144</v>
      </c>
      <c r="E364" s="216" t="s">
        <v>2175</v>
      </c>
      <c r="F364" s="217" t="s">
        <v>2176</v>
      </c>
      <c r="G364" s="218" t="s">
        <v>176</v>
      </c>
      <c r="H364" s="219">
        <v>18.114999999999998</v>
      </c>
      <c r="I364" s="220"/>
      <c r="J364" s="221">
        <f>ROUND(I364*H364,2)</f>
        <v>0</v>
      </c>
      <c r="K364" s="217" t="s">
        <v>148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0.00012999999999999999</v>
      </c>
      <c r="R364" s="224">
        <f>Q364*H364</f>
        <v>0.0023549499999999998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79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7153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2178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79</v>
      </c>
    </row>
    <row r="366" s="14" customFormat="1">
      <c r="A366" s="14"/>
      <c r="B366" s="244"/>
      <c r="C366" s="245"/>
      <c r="D366" s="235" t="s">
        <v>153</v>
      </c>
      <c r="E366" s="246" t="s">
        <v>19</v>
      </c>
      <c r="F366" s="247" t="s">
        <v>6393</v>
      </c>
      <c r="G366" s="245"/>
      <c r="H366" s="248">
        <v>7.2460000000000004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153</v>
      </c>
      <c r="AU366" s="254" t="s">
        <v>79</v>
      </c>
      <c r="AV366" s="14" t="s">
        <v>79</v>
      </c>
      <c r="AW366" s="14" t="s">
        <v>31</v>
      </c>
      <c r="AX366" s="14" t="s">
        <v>69</v>
      </c>
      <c r="AY366" s="254" t="s">
        <v>142</v>
      </c>
    </row>
    <row r="367" s="14" customFormat="1">
      <c r="A367" s="14"/>
      <c r="B367" s="244"/>
      <c r="C367" s="245"/>
      <c r="D367" s="235" t="s">
        <v>153</v>
      </c>
      <c r="E367" s="246" t="s">
        <v>19</v>
      </c>
      <c r="F367" s="247" t="s">
        <v>6393</v>
      </c>
      <c r="G367" s="245"/>
      <c r="H367" s="248">
        <v>7.2460000000000004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153</v>
      </c>
      <c r="AU367" s="254" t="s">
        <v>79</v>
      </c>
      <c r="AV367" s="14" t="s">
        <v>79</v>
      </c>
      <c r="AW367" s="14" t="s">
        <v>31</v>
      </c>
      <c r="AX367" s="14" t="s">
        <v>69</v>
      </c>
      <c r="AY367" s="254" t="s">
        <v>142</v>
      </c>
    </row>
    <row r="368" s="14" customFormat="1">
      <c r="A368" s="14"/>
      <c r="B368" s="244"/>
      <c r="C368" s="245"/>
      <c r="D368" s="235" t="s">
        <v>153</v>
      </c>
      <c r="E368" s="246" t="s">
        <v>19</v>
      </c>
      <c r="F368" s="247" t="s">
        <v>6392</v>
      </c>
      <c r="G368" s="245"/>
      <c r="H368" s="248">
        <v>3.6230000000000002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153</v>
      </c>
      <c r="AU368" s="254" t="s">
        <v>79</v>
      </c>
      <c r="AV368" s="14" t="s">
        <v>79</v>
      </c>
      <c r="AW368" s="14" t="s">
        <v>31</v>
      </c>
      <c r="AX368" s="14" t="s">
        <v>69</v>
      </c>
      <c r="AY368" s="254" t="s">
        <v>142</v>
      </c>
    </row>
    <row r="369" s="15" customFormat="1">
      <c r="A369" s="15"/>
      <c r="B369" s="255"/>
      <c r="C369" s="256"/>
      <c r="D369" s="235" t="s">
        <v>153</v>
      </c>
      <c r="E369" s="257" t="s">
        <v>19</v>
      </c>
      <c r="F369" s="258" t="s">
        <v>158</v>
      </c>
      <c r="G369" s="256"/>
      <c r="H369" s="259">
        <v>18.115000000000002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153</v>
      </c>
      <c r="AU369" s="265" t="s">
        <v>79</v>
      </c>
      <c r="AV369" s="15" t="s">
        <v>149</v>
      </c>
      <c r="AW369" s="15" t="s">
        <v>31</v>
      </c>
      <c r="AX369" s="15" t="s">
        <v>77</v>
      </c>
      <c r="AY369" s="265" t="s">
        <v>142</v>
      </c>
    </row>
    <row r="370" s="2" customFormat="1" ht="21.75" customHeight="1">
      <c r="A370" s="41"/>
      <c r="B370" s="42"/>
      <c r="C370" s="215" t="s">
        <v>1990</v>
      </c>
      <c r="D370" s="215" t="s">
        <v>144</v>
      </c>
      <c r="E370" s="216" t="s">
        <v>2197</v>
      </c>
      <c r="F370" s="217" t="s">
        <v>2198</v>
      </c>
      <c r="G370" s="218" t="s">
        <v>147</v>
      </c>
      <c r="H370" s="219">
        <v>1.02</v>
      </c>
      <c r="I370" s="220"/>
      <c r="J370" s="221">
        <f>ROUND(I370*H370,2)</f>
        <v>0</v>
      </c>
      <c r="K370" s="217" t="s">
        <v>148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0.17818000000000001</v>
      </c>
      <c r="R370" s="224">
        <f>Q370*H370</f>
        <v>0.18174360000000001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79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7154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2200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79</v>
      </c>
    </row>
    <row r="372" s="13" customFormat="1">
      <c r="A372" s="13"/>
      <c r="B372" s="233"/>
      <c r="C372" s="234"/>
      <c r="D372" s="235" t="s">
        <v>153</v>
      </c>
      <c r="E372" s="236" t="s">
        <v>19</v>
      </c>
      <c r="F372" s="237" t="s">
        <v>7135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153</v>
      </c>
      <c r="AU372" s="243" t="s">
        <v>79</v>
      </c>
      <c r="AV372" s="13" t="s">
        <v>77</v>
      </c>
      <c r="AW372" s="13" t="s">
        <v>31</v>
      </c>
      <c r="AX372" s="13" t="s">
        <v>69</v>
      </c>
      <c r="AY372" s="243" t="s">
        <v>142</v>
      </c>
    </row>
    <row r="373" s="14" customFormat="1">
      <c r="A373" s="14"/>
      <c r="B373" s="244"/>
      <c r="C373" s="245"/>
      <c r="D373" s="235" t="s">
        <v>153</v>
      </c>
      <c r="E373" s="246" t="s">
        <v>19</v>
      </c>
      <c r="F373" s="247" t="s">
        <v>7155</v>
      </c>
      <c r="G373" s="245"/>
      <c r="H373" s="248">
        <v>0.66000000000000003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153</v>
      </c>
      <c r="AU373" s="254" t="s">
        <v>79</v>
      </c>
      <c r="AV373" s="14" t="s">
        <v>79</v>
      </c>
      <c r="AW373" s="14" t="s">
        <v>31</v>
      </c>
      <c r="AX373" s="14" t="s">
        <v>69</v>
      </c>
      <c r="AY373" s="254" t="s">
        <v>142</v>
      </c>
    </row>
    <row r="374" s="13" customFormat="1">
      <c r="A374" s="13"/>
      <c r="B374" s="233"/>
      <c r="C374" s="234"/>
      <c r="D374" s="235" t="s">
        <v>153</v>
      </c>
      <c r="E374" s="236" t="s">
        <v>19</v>
      </c>
      <c r="F374" s="237" t="s">
        <v>7137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153</v>
      </c>
      <c r="AU374" s="243" t="s">
        <v>79</v>
      </c>
      <c r="AV374" s="13" t="s">
        <v>77</v>
      </c>
      <c r="AW374" s="13" t="s">
        <v>31</v>
      </c>
      <c r="AX374" s="13" t="s">
        <v>69</v>
      </c>
      <c r="AY374" s="243" t="s">
        <v>142</v>
      </c>
    </row>
    <row r="375" s="14" customFormat="1">
      <c r="A375" s="14"/>
      <c r="B375" s="244"/>
      <c r="C375" s="245"/>
      <c r="D375" s="235" t="s">
        <v>153</v>
      </c>
      <c r="E375" s="246" t="s">
        <v>19</v>
      </c>
      <c r="F375" s="247" t="s">
        <v>7156</v>
      </c>
      <c r="G375" s="245"/>
      <c r="H375" s="248">
        <v>0.35999999999999999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153</v>
      </c>
      <c r="AU375" s="254" t="s">
        <v>79</v>
      </c>
      <c r="AV375" s="14" t="s">
        <v>79</v>
      </c>
      <c r="AW375" s="14" t="s">
        <v>31</v>
      </c>
      <c r="AX375" s="14" t="s">
        <v>69</v>
      </c>
      <c r="AY375" s="254" t="s">
        <v>142</v>
      </c>
    </row>
    <row r="376" s="15" customFormat="1">
      <c r="A376" s="15"/>
      <c r="B376" s="255"/>
      <c r="C376" s="256"/>
      <c r="D376" s="235" t="s">
        <v>153</v>
      </c>
      <c r="E376" s="257" t="s">
        <v>19</v>
      </c>
      <c r="F376" s="258" t="s">
        <v>158</v>
      </c>
      <c r="G376" s="256"/>
      <c r="H376" s="259">
        <v>1.02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153</v>
      </c>
      <c r="AU376" s="265" t="s">
        <v>79</v>
      </c>
      <c r="AV376" s="15" t="s">
        <v>149</v>
      </c>
      <c r="AW376" s="15" t="s">
        <v>31</v>
      </c>
      <c r="AX376" s="15" t="s">
        <v>77</v>
      </c>
      <c r="AY376" s="265" t="s">
        <v>142</v>
      </c>
    </row>
    <row r="377" s="12" customFormat="1" ht="22.8" customHeight="1">
      <c r="A377" s="12"/>
      <c r="B377" s="199"/>
      <c r="C377" s="200"/>
      <c r="D377" s="201" t="s">
        <v>68</v>
      </c>
      <c r="E377" s="213" t="s">
        <v>179</v>
      </c>
      <c r="F377" s="213" t="s">
        <v>2242</v>
      </c>
      <c r="G377" s="200"/>
      <c r="H377" s="200"/>
      <c r="I377" s="203"/>
      <c r="J377" s="214">
        <f>BK377</f>
        <v>0</v>
      </c>
      <c r="K377" s="200"/>
      <c r="L377" s="205"/>
      <c r="M377" s="206"/>
      <c r="N377" s="207"/>
      <c r="O377" s="207"/>
      <c r="P377" s="208">
        <f>SUM(P378:P414)</f>
        <v>0</v>
      </c>
      <c r="Q377" s="207"/>
      <c r="R377" s="208">
        <f>SUM(R378:R414)</f>
        <v>2.00117111</v>
      </c>
      <c r="S377" s="207"/>
      <c r="T377" s="209">
        <f>SUM(T378:T414)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77</v>
      </c>
      <c r="AT377" s="211" t="s">
        <v>68</v>
      </c>
      <c r="AU377" s="211" t="s">
        <v>77</v>
      </c>
      <c r="AY377" s="210" t="s">
        <v>142</v>
      </c>
      <c r="BK377" s="212">
        <f>SUM(BK378:BK414)</f>
        <v>0</v>
      </c>
    </row>
    <row r="378" s="2" customFormat="1" ht="24.15" customHeight="1">
      <c r="A378" s="41"/>
      <c r="B378" s="42"/>
      <c r="C378" s="215" t="s">
        <v>1995</v>
      </c>
      <c r="D378" s="215" t="s">
        <v>144</v>
      </c>
      <c r="E378" s="216" t="s">
        <v>2317</v>
      </c>
      <c r="F378" s="217" t="s">
        <v>2318</v>
      </c>
      <c r="G378" s="218" t="s">
        <v>147</v>
      </c>
      <c r="H378" s="219">
        <v>18.795999999999999</v>
      </c>
      <c r="I378" s="220"/>
      <c r="J378" s="221">
        <f>ROUND(I378*H378,2)</f>
        <v>0</v>
      </c>
      <c r="K378" s="217" t="s">
        <v>148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0.031300000000000001</v>
      </c>
      <c r="R378" s="224">
        <f>Q378*H378</f>
        <v>0.58831480000000003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79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7157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2320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79</v>
      </c>
    </row>
    <row r="380" s="13" customFormat="1">
      <c r="A380" s="13"/>
      <c r="B380" s="233"/>
      <c r="C380" s="234"/>
      <c r="D380" s="235" t="s">
        <v>153</v>
      </c>
      <c r="E380" s="236" t="s">
        <v>19</v>
      </c>
      <c r="F380" s="237" t="s">
        <v>507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153</v>
      </c>
      <c r="AU380" s="243" t="s">
        <v>79</v>
      </c>
      <c r="AV380" s="13" t="s">
        <v>77</v>
      </c>
      <c r="AW380" s="13" t="s">
        <v>31</v>
      </c>
      <c r="AX380" s="13" t="s">
        <v>69</v>
      </c>
      <c r="AY380" s="243" t="s">
        <v>142</v>
      </c>
    </row>
    <row r="381" s="14" customFormat="1">
      <c r="A381" s="14"/>
      <c r="B381" s="244"/>
      <c r="C381" s="245"/>
      <c r="D381" s="235" t="s">
        <v>153</v>
      </c>
      <c r="E381" s="246" t="s">
        <v>19</v>
      </c>
      <c r="F381" s="247" t="s">
        <v>7158</v>
      </c>
      <c r="G381" s="245"/>
      <c r="H381" s="248">
        <v>12.960000000000001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153</v>
      </c>
      <c r="AU381" s="254" t="s">
        <v>79</v>
      </c>
      <c r="AV381" s="14" t="s">
        <v>79</v>
      </c>
      <c r="AW381" s="14" t="s">
        <v>31</v>
      </c>
      <c r="AX381" s="14" t="s">
        <v>69</v>
      </c>
      <c r="AY381" s="254" t="s">
        <v>142</v>
      </c>
    </row>
    <row r="382" s="13" customFormat="1">
      <c r="A382" s="13"/>
      <c r="B382" s="233"/>
      <c r="C382" s="234"/>
      <c r="D382" s="235" t="s">
        <v>153</v>
      </c>
      <c r="E382" s="236" t="s">
        <v>19</v>
      </c>
      <c r="F382" s="237" t="s">
        <v>904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153</v>
      </c>
      <c r="AU382" s="243" t="s">
        <v>79</v>
      </c>
      <c r="AV382" s="13" t="s">
        <v>77</v>
      </c>
      <c r="AW382" s="13" t="s">
        <v>31</v>
      </c>
      <c r="AX382" s="13" t="s">
        <v>69</v>
      </c>
      <c r="AY382" s="243" t="s">
        <v>142</v>
      </c>
    </row>
    <row r="383" s="14" customFormat="1">
      <c r="A383" s="14"/>
      <c r="B383" s="244"/>
      <c r="C383" s="245"/>
      <c r="D383" s="235" t="s">
        <v>153</v>
      </c>
      <c r="E383" s="246" t="s">
        <v>19</v>
      </c>
      <c r="F383" s="247" t="s">
        <v>7159</v>
      </c>
      <c r="G383" s="245"/>
      <c r="H383" s="248">
        <v>2.4399999999999999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153</v>
      </c>
      <c r="AU383" s="254" t="s">
        <v>79</v>
      </c>
      <c r="AV383" s="14" t="s">
        <v>79</v>
      </c>
      <c r="AW383" s="14" t="s">
        <v>31</v>
      </c>
      <c r="AX383" s="14" t="s">
        <v>69</v>
      </c>
      <c r="AY383" s="254" t="s">
        <v>142</v>
      </c>
    </row>
    <row r="384" s="14" customFormat="1">
      <c r="A384" s="14"/>
      <c r="B384" s="244"/>
      <c r="C384" s="245"/>
      <c r="D384" s="235" t="s">
        <v>153</v>
      </c>
      <c r="E384" s="246" t="s">
        <v>19</v>
      </c>
      <c r="F384" s="247" t="s">
        <v>7160</v>
      </c>
      <c r="G384" s="245"/>
      <c r="H384" s="248">
        <v>1.3959999999999999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153</v>
      </c>
      <c r="AU384" s="254" t="s">
        <v>79</v>
      </c>
      <c r="AV384" s="14" t="s">
        <v>79</v>
      </c>
      <c r="AW384" s="14" t="s">
        <v>31</v>
      </c>
      <c r="AX384" s="14" t="s">
        <v>69</v>
      </c>
      <c r="AY384" s="254" t="s">
        <v>142</v>
      </c>
    </row>
    <row r="385" s="14" customFormat="1">
      <c r="A385" s="14"/>
      <c r="B385" s="244"/>
      <c r="C385" s="245"/>
      <c r="D385" s="235" t="s">
        <v>153</v>
      </c>
      <c r="E385" s="246" t="s">
        <v>19</v>
      </c>
      <c r="F385" s="247" t="s">
        <v>7161</v>
      </c>
      <c r="G385" s="245"/>
      <c r="H385" s="248">
        <v>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153</v>
      </c>
      <c r="AU385" s="254" t="s">
        <v>79</v>
      </c>
      <c r="AV385" s="14" t="s">
        <v>79</v>
      </c>
      <c r="AW385" s="14" t="s">
        <v>31</v>
      </c>
      <c r="AX385" s="14" t="s">
        <v>69</v>
      </c>
      <c r="AY385" s="254" t="s">
        <v>142</v>
      </c>
    </row>
    <row r="386" s="15" customFormat="1">
      <c r="A386" s="15"/>
      <c r="B386" s="255"/>
      <c r="C386" s="256"/>
      <c r="D386" s="235" t="s">
        <v>153</v>
      </c>
      <c r="E386" s="257" t="s">
        <v>19</v>
      </c>
      <c r="F386" s="258" t="s">
        <v>158</v>
      </c>
      <c r="G386" s="256"/>
      <c r="H386" s="259">
        <v>18.795999999999999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5" t="s">
        <v>153</v>
      </c>
      <c r="AU386" s="265" t="s">
        <v>79</v>
      </c>
      <c r="AV386" s="15" t="s">
        <v>149</v>
      </c>
      <c r="AW386" s="15" t="s">
        <v>31</v>
      </c>
      <c r="AX386" s="15" t="s">
        <v>77</v>
      </c>
      <c r="AY386" s="265" t="s">
        <v>142</v>
      </c>
    </row>
    <row r="387" s="2" customFormat="1" ht="24.15" customHeight="1">
      <c r="A387" s="41"/>
      <c r="B387" s="42"/>
      <c r="C387" s="215" t="s">
        <v>2008</v>
      </c>
      <c r="D387" s="215" t="s">
        <v>144</v>
      </c>
      <c r="E387" s="216" t="s">
        <v>2386</v>
      </c>
      <c r="F387" s="217" t="s">
        <v>2387</v>
      </c>
      <c r="G387" s="218" t="s">
        <v>147</v>
      </c>
      <c r="H387" s="219">
        <v>74.033000000000001</v>
      </c>
      <c r="I387" s="220"/>
      <c r="J387" s="221">
        <f>ROUND(I387*H387,2)</f>
        <v>0</v>
      </c>
      <c r="K387" s="217" t="s">
        <v>148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0.01575</v>
      </c>
      <c r="R387" s="224">
        <f>Q387*H387</f>
        <v>1.16601975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79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7162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2389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79</v>
      </c>
    </row>
    <row r="389" s="14" customFormat="1">
      <c r="A389" s="14"/>
      <c r="B389" s="244"/>
      <c r="C389" s="245"/>
      <c r="D389" s="235" t="s">
        <v>153</v>
      </c>
      <c r="E389" s="246" t="s">
        <v>19</v>
      </c>
      <c r="F389" s="247" t="s">
        <v>7163</v>
      </c>
      <c r="G389" s="245"/>
      <c r="H389" s="248">
        <v>34.020000000000003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153</v>
      </c>
      <c r="AU389" s="254" t="s">
        <v>79</v>
      </c>
      <c r="AV389" s="14" t="s">
        <v>79</v>
      </c>
      <c r="AW389" s="14" t="s">
        <v>31</v>
      </c>
      <c r="AX389" s="14" t="s">
        <v>69</v>
      </c>
      <c r="AY389" s="254" t="s">
        <v>142</v>
      </c>
    </row>
    <row r="390" s="14" customFormat="1">
      <c r="A390" s="14"/>
      <c r="B390" s="244"/>
      <c r="C390" s="245"/>
      <c r="D390" s="235" t="s">
        <v>153</v>
      </c>
      <c r="E390" s="246" t="s">
        <v>19</v>
      </c>
      <c r="F390" s="247" t="s">
        <v>489</v>
      </c>
      <c r="G390" s="245"/>
      <c r="H390" s="248">
        <v>-1.7729999999999999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153</v>
      </c>
      <c r="AU390" s="254" t="s">
        <v>79</v>
      </c>
      <c r="AV390" s="14" t="s">
        <v>79</v>
      </c>
      <c r="AW390" s="14" t="s">
        <v>31</v>
      </c>
      <c r="AX390" s="14" t="s">
        <v>69</v>
      </c>
      <c r="AY390" s="254" t="s">
        <v>142</v>
      </c>
    </row>
    <row r="391" s="14" customFormat="1">
      <c r="A391" s="14"/>
      <c r="B391" s="244"/>
      <c r="C391" s="245"/>
      <c r="D391" s="235" t="s">
        <v>153</v>
      </c>
      <c r="E391" s="246" t="s">
        <v>19</v>
      </c>
      <c r="F391" s="247" t="s">
        <v>7164</v>
      </c>
      <c r="G391" s="245"/>
      <c r="H391" s="248">
        <v>24.989999999999998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153</v>
      </c>
      <c r="AU391" s="254" t="s">
        <v>79</v>
      </c>
      <c r="AV391" s="14" t="s">
        <v>79</v>
      </c>
      <c r="AW391" s="14" t="s">
        <v>31</v>
      </c>
      <c r="AX391" s="14" t="s">
        <v>69</v>
      </c>
      <c r="AY391" s="254" t="s">
        <v>142</v>
      </c>
    </row>
    <row r="392" s="14" customFormat="1">
      <c r="A392" s="14"/>
      <c r="B392" s="244"/>
      <c r="C392" s="245"/>
      <c r="D392" s="235" t="s">
        <v>153</v>
      </c>
      <c r="E392" s="246" t="s">
        <v>19</v>
      </c>
      <c r="F392" s="247" t="s">
        <v>1911</v>
      </c>
      <c r="G392" s="245"/>
      <c r="H392" s="248">
        <v>-3.5459999999999998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153</v>
      </c>
      <c r="AU392" s="254" t="s">
        <v>79</v>
      </c>
      <c r="AV392" s="14" t="s">
        <v>79</v>
      </c>
      <c r="AW392" s="14" t="s">
        <v>31</v>
      </c>
      <c r="AX392" s="14" t="s">
        <v>69</v>
      </c>
      <c r="AY392" s="254" t="s">
        <v>142</v>
      </c>
    </row>
    <row r="393" s="14" customFormat="1">
      <c r="A393" s="14"/>
      <c r="B393" s="244"/>
      <c r="C393" s="245"/>
      <c r="D393" s="235" t="s">
        <v>153</v>
      </c>
      <c r="E393" s="246" t="s">
        <v>19</v>
      </c>
      <c r="F393" s="247" t="s">
        <v>537</v>
      </c>
      <c r="G393" s="245"/>
      <c r="H393" s="248">
        <v>-1.379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153</v>
      </c>
      <c r="AU393" s="254" t="s">
        <v>79</v>
      </c>
      <c r="AV393" s="14" t="s">
        <v>79</v>
      </c>
      <c r="AW393" s="14" t="s">
        <v>31</v>
      </c>
      <c r="AX393" s="14" t="s">
        <v>69</v>
      </c>
      <c r="AY393" s="254" t="s">
        <v>142</v>
      </c>
    </row>
    <row r="394" s="14" customFormat="1">
      <c r="A394" s="14"/>
      <c r="B394" s="244"/>
      <c r="C394" s="245"/>
      <c r="D394" s="235" t="s">
        <v>153</v>
      </c>
      <c r="E394" s="246" t="s">
        <v>19</v>
      </c>
      <c r="F394" s="247" t="s">
        <v>7165</v>
      </c>
      <c r="G394" s="245"/>
      <c r="H394" s="248">
        <v>23.100000000000001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153</v>
      </c>
      <c r="AU394" s="254" t="s">
        <v>79</v>
      </c>
      <c r="AV394" s="14" t="s">
        <v>79</v>
      </c>
      <c r="AW394" s="14" t="s">
        <v>31</v>
      </c>
      <c r="AX394" s="14" t="s">
        <v>69</v>
      </c>
      <c r="AY394" s="254" t="s">
        <v>142</v>
      </c>
    </row>
    <row r="395" s="14" customFormat="1">
      <c r="A395" s="14"/>
      <c r="B395" s="244"/>
      <c r="C395" s="245"/>
      <c r="D395" s="235" t="s">
        <v>153</v>
      </c>
      <c r="E395" s="246" t="s">
        <v>19</v>
      </c>
      <c r="F395" s="247" t="s">
        <v>537</v>
      </c>
      <c r="G395" s="245"/>
      <c r="H395" s="248">
        <v>-1.379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153</v>
      </c>
      <c r="AU395" s="254" t="s">
        <v>79</v>
      </c>
      <c r="AV395" s="14" t="s">
        <v>79</v>
      </c>
      <c r="AW395" s="14" t="s">
        <v>31</v>
      </c>
      <c r="AX395" s="14" t="s">
        <v>69</v>
      </c>
      <c r="AY395" s="254" t="s">
        <v>142</v>
      </c>
    </row>
    <row r="396" s="15" customFormat="1">
      <c r="A396" s="15"/>
      <c r="B396" s="255"/>
      <c r="C396" s="256"/>
      <c r="D396" s="235" t="s">
        <v>153</v>
      </c>
      <c r="E396" s="257" t="s">
        <v>19</v>
      </c>
      <c r="F396" s="258" t="s">
        <v>158</v>
      </c>
      <c r="G396" s="256"/>
      <c r="H396" s="259">
        <v>74.033000000000001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153</v>
      </c>
      <c r="AU396" s="265" t="s">
        <v>79</v>
      </c>
      <c r="AV396" s="15" t="s">
        <v>149</v>
      </c>
      <c r="AW396" s="15" t="s">
        <v>31</v>
      </c>
      <c r="AX396" s="15" t="s">
        <v>77</v>
      </c>
      <c r="AY396" s="265" t="s">
        <v>142</v>
      </c>
    </row>
    <row r="397" s="2" customFormat="1" ht="24.15" customHeight="1">
      <c r="A397" s="41"/>
      <c r="B397" s="42"/>
      <c r="C397" s="215" t="s">
        <v>2027</v>
      </c>
      <c r="D397" s="215" t="s">
        <v>144</v>
      </c>
      <c r="E397" s="216" t="s">
        <v>2433</v>
      </c>
      <c r="F397" s="217" t="s">
        <v>2434</v>
      </c>
      <c r="G397" s="218" t="s">
        <v>147</v>
      </c>
      <c r="H397" s="219">
        <v>10.712</v>
      </c>
      <c r="I397" s="220"/>
      <c r="J397" s="221">
        <f>ROUND(I397*H397,2)</f>
        <v>0</v>
      </c>
      <c r="K397" s="217" t="s">
        <v>148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0.018380000000000001</v>
      </c>
      <c r="R397" s="224">
        <f>Q397*H397</f>
        <v>0.19688655999999999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79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7166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2436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79</v>
      </c>
    </row>
    <row r="399" s="14" customFormat="1">
      <c r="A399" s="14"/>
      <c r="B399" s="244"/>
      <c r="C399" s="245"/>
      <c r="D399" s="235" t="s">
        <v>153</v>
      </c>
      <c r="E399" s="246" t="s">
        <v>19</v>
      </c>
      <c r="F399" s="247" t="s">
        <v>7167</v>
      </c>
      <c r="G399" s="245"/>
      <c r="H399" s="248">
        <v>3.6400000000000001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153</v>
      </c>
      <c r="AU399" s="254" t="s">
        <v>79</v>
      </c>
      <c r="AV399" s="14" t="s">
        <v>79</v>
      </c>
      <c r="AW399" s="14" t="s">
        <v>31</v>
      </c>
      <c r="AX399" s="14" t="s">
        <v>69</v>
      </c>
      <c r="AY399" s="254" t="s">
        <v>142</v>
      </c>
    </row>
    <row r="400" s="14" customFormat="1">
      <c r="A400" s="14"/>
      <c r="B400" s="244"/>
      <c r="C400" s="245"/>
      <c r="D400" s="235" t="s">
        <v>153</v>
      </c>
      <c r="E400" s="246" t="s">
        <v>19</v>
      </c>
      <c r="F400" s="247" t="s">
        <v>7168</v>
      </c>
      <c r="G400" s="245"/>
      <c r="H400" s="248">
        <v>3.1120000000000001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153</v>
      </c>
      <c r="AU400" s="254" t="s">
        <v>79</v>
      </c>
      <c r="AV400" s="14" t="s">
        <v>79</v>
      </c>
      <c r="AW400" s="14" t="s">
        <v>31</v>
      </c>
      <c r="AX400" s="14" t="s">
        <v>69</v>
      </c>
      <c r="AY400" s="254" t="s">
        <v>142</v>
      </c>
    </row>
    <row r="401" s="14" customFormat="1">
      <c r="A401" s="14"/>
      <c r="B401" s="244"/>
      <c r="C401" s="245"/>
      <c r="D401" s="235" t="s">
        <v>153</v>
      </c>
      <c r="E401" s="246" t="s">
        <v>19</v>
      </c>
      <c r="F401" s="247" t="s">
        <v>7169</v>
      </c>
      <c r="G401" s="245"/>
      <c r="H401" s="248">
        <v>2.2400000000000002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153</v>
      </c>
      <c r="AU401" s="254" t="s">
        <v>79</v>
      </c>
      <c r="AV401" s="14" t="s">
        <v>79</v>
      </c>
      <c r="AW401" s="14" t="s">
        <v>31</v>
      </c>
      <c r="AX401" s="14" t="s">
        <v>69</v>
      </c>
      <c r="AY401" s="254" t="s">
        <v>142</v>
      </c>
    </row>
    <row r="402" s="14" customFormat="1">
      <c r="A402" s="14"/>
      <c r="B402" s="244"/>
      <c r="C402" s="245"/>
      <c r="D402" s="235" t="s">
        <v>153</v>
      </c>
      <c r="E402" s="246" t="s">
        <v>19</v>
      </c>
      <c r="F402" s="247" t="s">
        <v>7170</v>
      </c>
      <c r="G402" s="245"/>
      <c r="H402" s="248">
        <v>0.59999999999999998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153</v>
      </c>
      <c r="AU402" s="254" t="s">
        <v>79</v>
      </c>
      <c r="AV402" s="14" t="s">
        <v>79</v>
      </c>
      <c r="AW402" s="14" t="s">
        <v>31</v>
      </c>
      <c r="AX402" s="14" t="s">
        <v>69</v>
      </c>
      <c r="AY402" s="254" t="s">
        <v>142</v>
      </c>
    </row>
    <row r="403" s="14" customFormat="1">
      <c r="A403" s="14"/>
      <c r="B403" s="244"/>
      <c r="C403" s="245"/>
      <c r="D403" s="235" t="s">
        <v>153</v>
      </c>
      <c r="E403" s="246" t="s">
        <v>19</v>
      </c>
      <c r="F403" s="247" t="s">
        <v>7171</v>
      </c>
      <c r="G403" s="245"/>
      <c r="H403" s="248">
        <v>1.1200000000000001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153</v>
      </c>
      <c r="AU403" s="254" t="s">
        <v>79</v>
      </c>
      <c r="AV403" s="14" t="s">
        <v>79</v>
      </c>
      <c r="AW403" s="14" t="s">
        <v>31</v>
      </c>
      <c r="AX403" s="14" t="s">
        <v>69</v>
      </c>
      <c r="AY403" s="254" t="s">
        <v>142</v>
      </c>
    </row>
    <row r="404" s="15" customFormat="1">
      <c r="A404" s="15"/>
      <c r="B404" s="255"/>
      <c r="C404" s="256"/>
      <c r="D404" s="235" t="s">
        <v>153</v>
      </c>
      <c r="E404" s="257" t="s">
        <v>19</v>
      </c>
      <c r="F404" s="258" t="s">
        <v>158</v>
      </c>
      <c r="G404" s="256"/>
      <c r="H404" s="259">
        <v>10.712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153</v>
      </c>
      <c r="AU404" s="265" t="s">
        <v>79</v>
      </c>
      <c r="AV404" s="15" t="s">
        <v>149</v>
      </c>
      <c r="AW404" s="15" t="s">
        <v>31</v>
      </c>
      <c r="AX404" s="15" t="s">
        <v>77</v>
      </c>
      <c r="AY404" s="265" t="s">
        <v>142</v>
      </c>
    </row>
    <row r="405" s="2" customFormat="1" ht="16.5" customHeight="1">
      <c r="A405" s="41"/>
      <c r="B405" s="42"/>
      <c r="C405" s="215" t="s">
        <v>2034</v>
      </c>
      <c r="D405" s="215" t="s">
        <v>144</v>
      </c>
      <c r="E405" s="216" t="s">
        <v>2542</v>
      </c>
      <c r="F405" s="217" t="s">
        <v>2543</v>
      </c>
      <c r="G405" s="218" t="s">
        <v>176</v>
      </c>
      <c r="H405" s="219">
        <v>33.299999999999997</v>
      </c>
      <c r="I405" s="220"/>
      <c r="J405" s="221">
        <f>ROUND(I405*H405,2)</f>
        <v>0</v>
      </c>
      <c r="K405" s="217" t="s">
        <v>148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0.0015</v>
      </c>
      <c r="R405" s="224">
        <f>Q405*H405</f>
        <v>0.049949999999999994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79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7172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2545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79</v>
      </c>
    </row>
    <row r="407" s="13" customFormat="1">
      <c r="A407" s="13"/>
      <c r="B407" s="233"/>
      <c r="C407" s="234"/>
      <c r="D407" s="235" t="s">
        <v>153</v>
      </c>
      <c r="E407" s="236" t="s">
        <v>19</v>
      </c>
      <c r="F407" s="237" t="s">
        <v>2560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153</v>
      </c>
      <c r="AU407" s="243" t="s">
        <v>79</v>
      </c>
      <c r="AV407" s="13" t="s">
        <v>77</v>
      </c>
      <c r="AW407" s="13" t="s">
        <v>31</v>
      </c>
      <c r="AX407" s="13" t="s">
        <v>69</v>
      </c>
      <c r="AY407" s="243" t="s">
        <v>142</v>
      </c>
    </row>
    <row r="408" s="14" customFormat="1">
      <c r="A408" s="14"/>
      <c r="B408" s="244"/>
      <c r="C408" s="245"/>
      <c r="D408" s="235" t="s">
        <v>153</v>
      </c>
      <c r="E408" s="246" t="s">
        <v>19</v>
      </c>
      <c r="F408" s="247" t="s">
        <v>7173</v>
      </c>
      <c r="G408" s="245"/>
      <c r="H408" s="248">
        <v>5.4000000000000004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153</v>
      </c>
      <c r="AU408" s="254" t="s">
        <v>79</v>
      </c>
      <c r="AV408" s="14" t="s">
        <v>79</v>
      </c>
      <c r="AW408" s="14" t="s">
        <v>31</v>
      </c>
      <c r="AX408" s="14" t="s">
        <v>69</v>
      </c>
      <c r="AY408" s="254" t="s">
        <v>142</v>
      </c>
    </row>
    <row r="409" s="13" customFormat="1">
      <c r="A409" s="13"/>
      <c r="B409" s="233"/>
      <c r="C409" s="234"/>
      <c r="D409" s="235" t="s">
        <v>153</v>
      </c>
      <c r="E409" s="236" t="s">
        <v>19</v>
      </c>
      <c r="F409" s="237" t="s">
        <v>2617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153</v>
      </c>
      <c r="AU409" s="243" t="s">
        <v>79</v>
      </c>
      <c r="AV409" s="13" t="s">
        <v>77</v>
      </c>
      <c r="AW409" s="13" t="s">
        <v>31</v>
      </c>
      <c r="AX409" s="13" t="s">
        <v>69</v>
      </c>
      <c r="AY409" s="243" t="s">
        <v>142</v>
      </c>
    </row>
    <row r="410" s="14" customFormat="1">
      <c r="A410" s="14"/>
      <c r="B410" s="244"/>
      <c r="C410" s="245"/>
      <c r="D410" s="235" t="s">
        <v>153</v>
      </c>
      <c r="E410" s="246" t="s">
        <v>19</v>
      </c>
      <c r="F410" s="247" t="s">
        <v>7174</v>
      </c>
      <c r="G410" s="245"/>
      <c r="H410" s="248">
        <v>5.21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153</v>
      </c>
      <c r="AU410" s="254" t="s">
        <v>79</v>
      </c>
      <c r="AV410" s="14" t="s">
        <v>79</v>
      </c>
      <c r="AW410" s="14" t="s">
        <v>31</v>
      </c>
      <c r="AX410" s="14" t="s">
        <v>69</v>
      </c>
      <c r="AY410" s="254" t="s">
        <v>142</v>
      </c>
    </row>
    <row r="411" s="13" customFormat="1">
      <c r="A411" s="13"/>
      <c r="B411" s="233"/>
      <c r="C411" s="234"/>
      <c r="D411" s="235" t="s">
        <v>153</v>
      </c>
      <c r="E411" s="236" t="s">
        <v>19</v>
      </c>
      <c r="F411" s="237" t="s">
        <v>7175</v>
      </c>
      <c r="G411" s="234"/>
      <c r="H411" s="236" t="s">
        <v>19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153</v>
      </c>
      <c r="AU411" s="243" t="s">
        <v>79</v>
      </c>
      <c r="AV411" s="13" t="s">
        <v>77</v>
      </c>
      <c r="AW411" s="13" t="s">
        <v>31</v>
      </c>
      <c r="AX411" s="13" t="s">
        <v>69</v>
      </c>
      <c r="AY411" s="243" t="s">
        <v>142</v>
      </c>
    </row>
    <row r="412" s="14" customFormat="1">
      <c r="A412" s="14"/>
      <c r="B412" s="244"/>
      <c r="C412" s="245"/>
      <c r="D412" s="235" t="s">
        <v>153</v>
      </c>
      <c r="E412" s="246" t="s">
        <v>19</v>
      </c>
      <c r="F412" s="247" t="s">
        <v>7176</v>
      </c>
      <c r="G412" s="245"/>
      <c r="H412" s="248">
        <v>6.04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153</v>
      </c>
      <c r="AU412" s="254" t="s">
        <v>79</v>
      </c>
      <c r="AV412" s="14" t="s">
        <v>79</v>
      </c>
      <c r="AW412" s="14" t="s">
        <v>31</v>
      </c>
      <c r="AX412" s="14" t="s">
        <v>69</v>
      </c>
      <c r="AY412" s="254" t="s">
        <v>142</v>
      </c>
    </row>
    <row r="413" s="15" customFormat="1">
      <c r="A413" s="15"/>
      <c r="B413" s="255"/>
      <c r="C413" s="256"/>
      <c r="D413" s="235" t="s">
        <v>153</v>
      </c>
      <c r="E413" s="257" t="s">
        <v>19</v>
      </c>
      <c r="F413" s="258" t="s">
        <v>158</v>
      </c>
      <c r="G413" s="256"/>
      <c r="H413" s="259">
        <v>16.649999999999999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153</v>
      </c>
      <c r="AU413" s="265" t="s">
        <v>79</v>
      </c>
      <c r="AV413" s="15" t="s">
        <v>149</v>
      </c>
      <c r="AW413" s="15" t="s">
        <v>31</v>
      </c>
      <c r="AX413" s="15" t="s">
        <v>69</v>
      </c>
      <c r="AY413" s="265" t="s">
        <v>142</v>
      </c>
    </row>
    <row r="414" s="14" customFormat="1">
      <c r="A414" s="14"/>
      <c r="B414" s="244"/>
      <c r="C414" s="245"/>
      <c r="D414" s="235" t="s">
        <v>153</v>
      </c>
      <c r="E414" s="246" t="s">
        <v>19</v>
      </c>
      <c r="F414" s="247" t="s">
        <v>7177</v>
      </c>
      <c r="G414" s="245"/>
      <c r="H414" s="248">
        <v>33.299999999999997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153</v>
      </c>
      <c r="AU414" s="254" t="s">
        <v>79</v>
      </c>
      <c r="AV414" s="14" t="s">
        <v>79</v>
      </c>
      <c r="AW414" s="14" t="s">
        <v>31</v>
      </c>
      <c r="AX414" s="14" t="s">
        <v>77</v>
      </c>
      <c r="AY414" s="254" t="s">
        <v>142</v>
      </c>
    </row>
    <row r="415" s="12" customFormat="1" ht="22.8" customHeight="1">
      <c r="A415" s="12"/>
      <c r="B415" s="199"/>
      <c r="C415" s="200"/>
      <c r="D415" s="201" t="s">
        <v>68</v>
      </c>
      <c r="E415" s="213" t="s">
        <v>198</v>
      </c>
      <c r="F415" s="213" t="s">
        <v>385</v>
      </c>
      <c r="G415" s="200"/>
      <c r="H415" s="200"/>
      <c r="I415" s="203"/>
      <c r="J415" s="214">
        <f>BK415</f>
        <v>0</v>
      </c>
      <c r="K415" s="200"/>
      <c r="L415" s="205"/>
      <c r="M415" s="206"/>
      <c r="N415" s="207"/>
      <c r="O415" s="207"/>
      <c r="P415" s="208">
        <f>SUM(P416:P426)</f>
        <v>0</v>
      </c>
      <c r="Q415" s="207"/>
      <c r="R415" s="208">
        <f>SUM(R416:R426)</f>
        <v>0.0037296999999999999</v>
      </c>
      <c r="S415" s="207"/>
      <c r="T415" s="209">
        <f>SUM(T416:T426)</f>
        <v>0.496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0" t="s">
        <v>77</v>
      </c>
      <c r="AT415" s="211" t="s">
        <v>68</v>
      </c>
      <c r="AU415" s="211" t="s">
        <v>77</v>
      </c>
      <c r="AY415" s="210" t="s">
        <v>142</v>
      </c>
      <c r="BK415" s="212">
        <f>SUM(BK416:BK426)</f>
        <v>0</v>
      </c>
    </row>
    <row r="416" s="2" customFormat="1" ht="24.15" customHeight="1">
      <c r="A416" s="41"/>
      <c r="B416" s="42"/>
      <c r="C416" s="215" t="s">
        <v>2046</v>
      </c>
      <c r="D416" s="215" t="s">
        <v>144</v>
      </c>
      <c r="E416" s="216" t="s">
        <v>3012</v>
      </c>
      <c r="F416" s="217" t="s">
        <v>3013</v>
      </c>
      <c r="G416" s="218" t="s">
        <v>147</v>
      </c>
      <c r="H416" s="219">
        <v>28.690000000000001</v>
      </c>
      <c r="I416" s="220"/>
      <c r="J416" s="221">
        <f>ROUND(I416*H416,2)</f>
        <v>0</v>
      </c>
      <c r="K416" s="217" t="s">
        <v>148</v>
      </c>
      <c r="L416" s="47"/>
      <c r="M416" s="222" t="s">
        <v>19</v>
      </c>
      <c r="N416" s="223" t="s">
        <v>40</v>
      </c>
      <c r="O416" s="87"/>
      <c r="P416" s="224">
        <f>O416*H416</f>
        <v>0</v>
      </c>
      <c r="Q416" s="224">
        <v>0.00012999999999999999</v>
      </c>
      <c r="R416" s="224">
        <f>Q416*H416</f>
        <v>0.0037296999999999999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149</v>
      </c>
      <c r="AT416" s="226" t="s">
        <v>144</v>
      </c>
      <c r="AU416" s="226" t="s">
        <v>79</v>
      </c>
      <c r="AY416" s="20" t="s">
        <v>142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77</v>
      </c>
      <c r="BK416" s="227">
        <f>ROUND(I416*H416,2)</f>
        <v>0</v>
      </c>
      <c r="BL416" s="20" t="s">
        <v>149</v>
      </c>
      <c r="BM416" s="226" t="s">
        <v>7178</v>
      </c>
    </row>
    <row r="417" s="2" customFormat="1">
      <c r="A417" s="41"/>
      <c r="B417" s="42"/>
      <c r="C417" s="43"/>
      <c r="D417" s="228" t="s">
        <v>151</v>
      </c>
      <c r="E417" s="43"/>
      <c r="F417" s="229" t="s">
        <v>3015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151</v>
      </c>
      <c r="AU417" s="20" t="s">
        <v>79</v>
      </c>
    </row>
    <row r="418" s="14" customFormat="1">
      <c r="A418" s="14"/>
      <c r="B418" s="244"/>
      <c r="C418" s="245"/>
      <c r="D418" s="235" t="s">
        <v>153</v>
      </c>
      <c r="E418" s="246" t="s">
        <v>19</v>
      </c>
      <c r="F418" s="247" t="s">
        <v>7179</v>
      </c>
      <c r="G418" s="245"/>
      <c r="H418" s="248">
        <v>28.690000000000001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153</v>
      </c>
      <c r="AU418" s="254" t="s">
        <v>79</v>
      </c>
      <c r="AV418" s="14" t="s">
        <v>79</v>
      </c>
      <c r="AW418" s="14" t="s">
        <v>31</v>
      </c>
      <c r="AX418" s="14" t="s">
        <v>69</v>
      </c>
      <c r="AY418" s="254" t="s">
        <v>142</v>
      </c>
    </row>
    <row r="419" s="15" customFormat="1">
      <c r="A419" s="15"/>
      <c r="B419" s="255"/>
      <c r="C419" s="256"/>
      <c r="D419" s="235" t="s">
        <v>153</v>
      </c>
      <c r="E419" s="257" t="s">
        <v>19</v>
      </c>
      <c r="F419" s="258" t="s">
        <v>158</v>
      </c>
      <c r="G419" s="256"/>
      <c r="H419" s="259">
        <v>28.690000000000001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153</v>
      </c>
      <c r="AU419" s="265" t="s">
        <v>79</v>
      </c>
      <c r="AV419" s="15" t="s">
        <v>149</v>
      </c>
      <c r="AW419" s="15" t="s">
        <v>31</v>
      </c>
      <c r="AX419" s="15" t="s">
        <v>77</v>
      </c>
      <c r="AY419" s="265" t="s">
        <v>142</v>
      </c>
    </row>
    <row r="420" s="2" customFormat="1" ht="16.5" customHeight="1">
      <c r="A420" s="41"/>
      <c r="B420" s="42"/>
      <c r="C420" s="215" t="s">
        <v>2079</v>
      </c>
      <c r="D420" s="215" t="s">
        <v>144</v>
      </c>
      <c r="E420" s="216" t="s">
        <v>3017</v>
      </c>
      <c r="F420" s="217" t="s">
        <v>3018</v>
      </c>
      <c r="G420" s="218" t="s">
        <v>147</v>
      </c>
      <c r="H420" s="219">
        <v>58</v>
      </c>
      <c r="I420" s="220"/>
      <c r="J420" s="221">
        <f>ROUND(I420*H420,2)</f>
        <v>0</v>
      </c>
      <c r="K420" s="217" t="s">
        <v>148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149</v>
      </c>
      <c r="AT420" s="226" t="s">
        <v>144</v>
      </c>
      <c r="AU420" s="226" t="s">
        <v>79</v>
      </c>
      <c r="AY420" s="20" t="s">
        <v>142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77</v>
      </c>
      <c r="BK420" s="227">
        <f>ROUND(I420*H420,2)</f>
        <v>0</v>
      </c>
      <c r="BL420" s="20" t="s">
        <v>149</v>
      </c>
      <c r="BM420" s="226" t="s">
        <v>7180</v>
      </c>
    </row>
    <row r="421" s="2" customFormat="1">
      <c r="A421" s="41"/>
      <c r="B421" s="42"/>
      <c r="C421" s="43"/>
      <c r="D421" s="228" t="s">
        <v>151</v>
      </c>
      <c r="E421" s="43"/>
      <c r="F421" s="229" t="s">
        <v>3020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151</v>
      </c>
      <c r="AU421" s="20" t="s">
        <v>79</v>
      </c>
    </row>
    <row r="422" s="2" customFormat="1" ht="16.5" customHeight="1">
      <c r="A422" s="41"/>
      <c r="B422" s="42"/>
      <c r="C422" s="215" t="s">
        <v>2123</v>
      </c>
      <c r="D422" s="215" t="s">
        <v>144</v>
      </c>
      <c r="E422" s="216" t="s">
        <v>3022</v>
      </c>
      <c r="F422" s="217" t="s">
        <v>3023</v>
      </c>
      <c r="G422" s="218" t="s">
        <v>147</v>
      </c>
      <c r="H422" s="219">
        <v>29</v>
      </c>
      <c r="I422" s="220"/>
      <c r="J422" s="221">
        <f>ROUND(I422*H422,2)</f>
        <v>0</v>
      </c>
      <c r="K422" s="217" t="s">
        <v>148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149</v>
      </c>
      <c r="AT422" s="226" t="s">
        <v>144</v>
      </c>
      <c r="AU422" s="226" t="s">
        <v>79</v>
      </c>
      <c r="AY422" s="20" t="s">
        <v>142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149</v>
      </c>
      <c r="BM422" s="226" t="s">
        <v>7181</v>
      </c>
    </row>
    <row r="423" s="2" customFormat="1">
      <c r="A423" s="41"/>
      <c r="B423" s="42"/>
      <c r="C423" s="43"/>
      <c r="D423" s="228" t="s">
        <v>151</v>
      </c>
      <c r="E423" s="43"/>
      <c r="F423" s="229" t="s">
        <v>3025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151</v>
      </c>
      <c r="AU423" s="20" t="s">
        <v>79</v>
      </c>
    </row>
    <row r="424" s="2" customFormat="1" ht="24.15" customHeight="1">
      <c r="A424" s="41"/>
      <c r="B424" s="42"/>
      <c r="C424" s="215" t="s">
        <v>2174</v>
      </c>
      <c r="D424" s="215" t="s">
        <v>144</v>
      </c>
      <c r="E424" s="216" t="s">
        <v>814</v>
      </c>
      <c r="F424" s="217" t="s">
        <v>815</v>
      </c>
      <c r="G424" s="218" t="s">
        <v>166</v>
      </c>
      <c r="H424" s="219">
        <v>8</v>
      </c>
      <c r="I424" s="220"/>
      <c r="J424" s="221">
        <f>ROUND(I424*H424,2)</f>
        <v>0</v>
      </c>
      <c r="K424" s="217" t="s">
        <v>148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0.062</v>
      </c>
      <c r="T424" s="225">
        <f>S424*H424</f>
        <v>0.496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149</v>
      </c>
      <c r="AT424" s="226" t="s">
        <v>144</v>
      </c>
      <c r="AU424" s="226" t="s">
        <v>79</v>
      </c>
      <c r="AY424" s="20" t="s">
        <v>142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77</v>
      </c>
      <c r="BK424" s="227">
        <f>ROUND(I424*H424,2)</f>
        <v>0</v>
      </c>
      <c r="BL424" s="20" t="s">
        <v>149</v>
      </c>
      <c r="BM424" s="226" t="s">
        <v>7182</v>
      </c>
    </row>
    <row r="425" s="2" customFormat="1">
      <c r="A425" s="41"/>
      <c r="B425" s="42"/>
      <c r="C425" s="43"/>
      <c r="D425" s="228" t="s">
        <v>151</v>
      </c>
      <c r="E425" s="43"/>
      <c r="F425" s="229" t="s">
        <v>817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151</v>
      </c>
      <c r="AU425" s="20" t="s">
        <v>79</v>
      </c>
    </row>
    <row r="426" s="14" customFormat="1">
      <c r="A426" s="14"/>
      <c r="B426" s="244"/>
      <c r="C426" s="245"/>
      <c r="D426" s="235" t="s">
        <v>153</v>
      </c>
      <c r="E426" s="246" t="s">
        <v>19</v>
      </c>
      <c r="F426" s="247" t="s">
        <v>193</v>
      </c>
      <c r="G426" s="245"/>
      <c r="H426" s="248">
        <v>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153</v>
      </c>
      <c r="AU426" s="254" t="s">
        <v>79</v>
      </c>
      <c r="AV426" s="14" t="s">
        <v>79</v>
      </c>
      <c r="AW426" s="14" t="s">
        <v>31</v>
      </c>
      <c r="AX426" s="14" t="s">
        <v>77</v>
      </c>
      <c r="AY426" s="254" t="s">
        <v>142</v>
      </c>
    </row>
    <row r="427" s="12" customFormat="1" ht="22.8" customHeight="1">
      <c r="A427" s="12"/>
      <c r="B427" s="199"/>
      <c r="C427" s="200"/>
      <c r="D427" s="201" t="s">
        <v>68</v>
      </c>
      <c r="E427" s="213" t="s">
        <v>419</v>
      </c>
      <c r="F427" s="213" t="s">
        <v>420</v>
      </c>
      <c r="G427" s="200"/>
      <c r="H427" s="200"/>
      <c r="I427" s="203"/>
      <c r="J427" s="214">
        <f>BK427</f>
        <v>0</v>
      </c>
      <c r="K427" s="200"/>
      <c r="L427" s="205"/>
      <c r="M427" s="206"/>
      <c r="N427" s="207"/>
      <c r="O427" s="207"/>
      <c r="P427" s="208">
        <f>SUM(P428:P439)</f>
        <v>0</v>
      </c>
      <c r="Q427" s="207"/>
      <c r="R427" s="208">
        <f>SUM(R428:R439)</f>
        <v>0</v>
      </c>
      <c r="S427" s="207"/>
      <c r="T427" s="209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0" t="s">
        <v>77</v>
      </c>
      <c r="AT427" s="211" t="s">
        <v>68</v>
      </c>
      <c r="AU427" s="211" t="s">
        <v>77</v>
      </c>
      <c r="AY427" s="210" t="s">
        <v>142</v>
      </c>
      <c r="BK427" s="212">
        <f>SUM(BK428:BK439)</f>
        <v>0</v>
      </c>
    </row>
    <row r="428" s="2" customFormat="1" ht="16.5" customHeight="1">
      <c r="A428" s="41"/>
      <c r="B428" s="42"/>
      <c r="C428" s="215" t="s">
        <v>3488</v>
      </c>
      <c r="D428" s="215" t="s">
        <v>144</v>
      </c>
      <c r="E428" s="216" t="s">
        <v>940</v>
      </c>
      <c r="F428" s="217" t="s">
        <v>941</v>
      </c>
      <c r="G428" s="218" t="s">
        <v>256</v>
      </c>
      <c r="H428" s="219">
        <v>0.82899999999999996</v>
      </c>
      <c r="I428" s="220"/>
      <c r="J428" s="221">
        <f>ROUND(I428*H428,2)</f>
        <v>0</v>
      </c>
      <c r="K428" s="217" t="s">
        <v>148</v>
      </c>
      <c r="L428" s="47"/>
      <c r="M428" s="222" t="s">
        <v>19</v>
      </c>
      <c r="N428" s="223" t="s">
        <v>40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149</v>
      </c>
      <c r="AT428" s="226" t="s">
        <v>144</v>
      </c>
      <c r="AU428" s="226" t="s">
        <v>79</v>
      </c>
      <c r="AY428" s="20" t="s">
        <v>142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149</v>
      </c>
      <c r="BM428" s="226" t="s">
        <v>7183</v>
      </c>
    </row>
    <row r="429" s="2" customFormat="1">
      <c r="A429" s="41"/>
      <c r="B429" s="42"/>
      <c r="C429" s="43"/>
      <c r="D429" s="228" t="s">
        <v>151</v>
      </c>
      <c r="E429" s="43"/>
      <c r="F429" s="229" t="s">
        <v>943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151</v>
      </c>
      <c r="AU429" s="20" t="s">
        <v>79</v>
      </c>
    </row>
    <row r="430" s="2" customFormat="1" ht="24.15" customHeight="1">
      <c r="A430" s="41"/>
      <c r="B430" s="42"/>
      <c r="C430" s="215" t="s">
        <v>3493</v>
      </c>
      <c r="D430" s="215" t="s">
        <v>144</v>
      </c>
      <c r="E430" s="216" t="s">
        <v>944</v>
      </c>
      <c r="F430" s="217" t="s">
        <v>945</v>
      </c>
      <c r="G430" s="218" t="s">
        <v>256</v>
      </c>
      <c r="H430" s="219">
        <v>0.82899999999999996</v>
      </c>
      <c r="I430" s="220"/>
      <c r="J430" s="221">
        <f>ROUND(I430*H430,2)</f>
        <v>0</v>
      </c>
      <c r="K430" s="217" t="s">
        <v>148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149</v>
      </c>
      <c r="AT430" s="226" t="s">
        <v>144</v>
      </c>
      <c r="AU430" s="226" t="s">
        <v>79</v>
      </c>
      <c r="AY430" s="20" t="s">
        <v>142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77</v>
      </c>
      <c r="BK430" s="227">
        <f>ROUND(I430*H430,2)</f>
        <v>0</v>
      </c>
      <c r="BL430" s="20" t="s">
        <v>149</v>
      </c>
      <c r="BM430" s="226" t="s">
        <v>7184</v>
      </c>
    </row>
    <row r="431" s="2" customFormat="1">
      <c r="A431" s="41"/>
      <c r="B431" s="42"/>
      <c r="C431" s="43"/>
      <c r="D431" s="228" t="s">
        <v>151</v>
      </c>
      <c r="E431" s="43"/>
      <c r="F431" s="229" t="s">
        <v>947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151</v>
      </c>
      <c r="AU431" s="20" t="s">
        <v>79</v>
      </c>
    </row>
    <row r="432" s="2" customFormat="1" ht="21.75" customHeight="1">
      <c r="A432" s="41"/>
      <c r="B432" s="42"/>
      <c r="C432" s="215" t="s">
        <v>3497</v>
      </c>
      <c r="D432" s="215" t="s">
        <v>144</v>
      </c>
      <c r="E432" s="216" t="s">
        <v>948</v>
      </c>
      <c r="F432" s="217" t="s">
        <v>949</v>
      </c>
      <c r="G432" s="218" t="s">
        <v>256</v>
      </c>
      <c r="H432" s="219">
        <v>0.82899999999999996</v>
      </c>
      <c r="I432" s="220"/>
      <c r="J432" s="221">
        <f>ROUND(I432*H432,2)</f>
        <v>0</v>
      </c>
      <c r="K432" s="217" t="s">
        <v>148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149</v>
      </c>
      <c r="AT432" s="226" t="s">
        <v>144</v>
      </c>
      <c r="AU432" s="226" t="s">
        <v>79</v>
      </c>
      <c r="AY432" s="20" t="s">
        <v>142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77</v>
      </c>
      <c r="BK432" s="227">
        <f>ROUND(I432*H432,2)</f>
        <v>0</v>
      </c>
      <c r="BL432" s="20" t="s">
        <v>149</v>
      </c>
      <c r="BM432" s="226" t="s">
        <v>7185</v>
      </c>
    </row>
    <row r="433" s="2" customFormat="1">
      <c r="A433" s="41"/>
      <c r="B433" s="42"/>
      <c r="C433" s="43"/>
      <c r="D433" s="228" t="s">
        <v>151</v>
      </c>
      <c r="E433" s="43"/>
      <c r="F433" s="229" t="s">
        <v>951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151</v>
      </c>
      <c r="AU433" s="20" t="s">
        <v>79</v>
      </c>
    </row>
    <row r="434" s="2" customFormat="1" ht="24.15" customHeight="1">
      <c r="A434" s="41"/>
      <c r="B434" s="42"/>
      <c r="C434" s="215" t="s">
        <v>3502</v>
      </c>
      <c r="D434" s="215" t="s">
        <v>144</v>
      </c>
      <c r="E434" s="216" t="s">
        <v>952</v>
      </c>
      <c r="F434" s="217" t="s">
        <v>953</v>
      </c>
      <c r="G434" s="218" t="s">
        <v>256</v>
      </c>
      <c r="H434" s="219">
        <v>12.435000000000001</v>
      </c>
      <c r="I434" s="220"/>
      <c r="J434" s="221">
        <f>ROUND(I434*H434,2)</f>
        <v>0</v>
      </c>
      <c r="K434" s="217" t="s">
        <v>148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149</v>
      </c>
      <c r="AT434" s="226" t="s">
        <v>144</v>
      </c>
      <c r="AU434" s="226" t="s">
        <v>79</v>
      </c>
      <c r="AY434" s="20" t="s">
        <v>142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77</v>
      </c>
      <c r="BK434" s="227">
        <f>ROUND(I434*H434,2)</f>
        <v>0</v>
      </c>
      <c r="BL434" s="20" t="s">
        <v>149</v>
      </c>
      <c r="BM434" s="226" t="s">
        <v>7186</v>
      </c>
    </row>
    <row r="435" s="2" customFormat="1">
      <c r="A435" s="41"/>
      <c r="B435" s="42"/>
      <c r="C435" s="43"/>
      <c r="D435" s="228" t="s">
        <v>151</v>
      </c>
      <c r="E435" s="43"/>
      <c r="F435" s="229" t="s">
        <v>955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151</v>
      </c>
      <c r="AU435" s="20" t="s">
        <v>79</v>
      </c>
    </row>
    <row r="436" s="14" customFormat="1">
      <c r="A436" s="14"/>
      <c r="B436" s="244"/>
      <c r="C436" s="245"/>
      <c r="D436" s="235" t="s">
        <v>153</v>
      </c>
      <c r="E436" s="246" t="s">
        <v>19</v>
      </c>
      <c r="F436" s="247" t="s">
        <v>7187</v>
      </c>
      <c r="G436" s="245"/>
      <c r="H436" s="248">
        <v>12.435000000000001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153</v>
      </c>
      <c r="AU436" s="254" t="s">
        <v>79</v>
      </c>
      <c r="AV436" s="14" t="s">
        <v>79</v>
      </c>
      <c r="AW436" s="14" t="s">
        <v>31</v>
      </c>
      <c r="AX436" s="14" t="s">
        <v>77</v>
      </c>
      <c r="AY436" s="254" t="s">
        <v>142</v>
      </c>
    </row>
    <row r="437" s="2" customFormat="1" ht="24.15" customHeight="1">
      <c r="A437" s="41"/>
      <c r="B437" s="42"/>
      <c r="C437" s="215" t="s">
        <v>3506</v>
      </c>
      <c r="D437" s="215" t="s">
        <v>144</v>
      </c>
      <c r="E437" s="216" t="s">
        <v>957</v>
      </c>
      <c r="F437" s="217" t="s">
        <v>958</v>
      </c>
      <c r="G437" s="218" t="s">
        <v>256</v>
      </c>
      <c r="H437" s="219">
        <v>0.82899999999999996</v>
      </c>
      <c r="I437" s="220"/>
      <c r="J437" s="221">
        <f>ROUND(I437*H437,2)</f>
        <v>0</v>
      </c>
      <c r="K437" s="217" t="s">
        <v>148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79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7188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960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79</v>
      </c>
    </row>
    <row r="439" s="14" customFormat="1">
      <c r="A439" s="14"/>
      <c r="B439" s="244"/>
      <c r="C439" s="245"/>
      <c r="D439" s="235" t="s">
        <v>153</v>
      </c>
      <c r="E439" s="246" t="s">
        <v>19</v>
      </c>
      <c r="F439" s="247" t="s">
        <v>7189</v>
      </c>
      <c r="G439" s="245"/>
      <c r="H439" s="248">
        <v>0.82899999999999996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153</v>
      </c>
      <c r="AU439" s="254" t="s">
        <v>79</v>
      </c>
      <c r="AV439" s="14" t="s">
        <v>79</v>
      </c>
      <c r="AW439" s="14" t="s">
        <v>31</v>
      </c>
      <c r="AX439" s="14" t="s">
        <v>77</v>
      </c>
      <c r="AY439" s="254" t="s">
        <v>142</v>
      </c>
    </row>
    <row r="440" s="12" customFormat="1" ht="22.8" customHeight="1">
      <c r="A440" s="12"/>
      <c r="B440" s="199"/>
      <c r="C440" s="200"/>
      <c r="D440" s="201" t="s">
        <v>68</v>
      </c>
      <c r="E440" s="213" t="s">
        <v>447</v>
      </c>
      <c r="F440" s="213" t="s">
        <v>448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SUM(P441:P442)</f>
        <v>0</v>
      </c>
      <c r="Q440" s="207"/>
      <c r="R440" s="208">
        <f>SUM(R441:R442)</f>
        <v>0</v>
      </c>
      <c r="S440" s="207"/>
      <c r="T440" s="209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77</v>
      </c>
      <c r="AT440" s="211" t="s">
        <v>68</v>
      </c>
      <c r="AU440" s="211" t="s">
        <v>77</v>
      </c>
      <c r="AY440" s="210" t="s">
        <v>142</v>
      </c>
      <c r="BK440" s="212">
        <f>SUM(BK441:BK442)</f>
        <v>0</v>
      </c>
    </row>
    <row r="441" s="2" customFormat="1" ht="33" customHeight="1">
      <c r="A441" s="41"/>
      <c r="B441" s="42"/>
      <c r="C441" s="215" t="s">
        <v>2196</v>
      </c>
      <c r="D441" s="215" t="s">
        <v>144</v>
      </c>
      <c r="E441" s="216" t="s">
        <v>3073</v>
      </c>
      <c r="F441" s="217" t="s">
        <v>3074</v>
      </c>
      <c r="G441" s="218" t="s">
        <v>256</v>
      </c>
      <c r="H441" s="219">
        <v>10.653000000000001</v>
      </c>
      <c r="I441" s="220"/>
      <c r="J441" s="221">
        <f>ROUND(I441*H441,2)</f>
        <v>0</v>
      </c>
      <c r="K441" s="217" t="s">
        <v>148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79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7190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3076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79</v>
      </c>
    </row>
    <row r="443" s="12" customFormat="1" ht="25.92" customHeight="1">
      <c r="A443" s="12"/>
      <c r="B443" s="199"/>
      <c r="C443" s="200"/>
      <c r="D443" s="201" t="s">
        <v>68</v>
      </c>
      <c r="E443" s="202" t="s">
        <v>1051</v>
      </c>
      <c r="F443" s="202" t="s">
        <v>1052</v>
      </c>
      <c r="G443" s="200"/>
      <c r="H443" s="200"/>
      <c r="I443" s="203"/>
      <c r="J443" s="204">
        <f>BK443</f>
        <v>0</v>
      </c>
      <c r="K443" s="200"/>
      <c r="L443" s="205"/>
      <c r="M443" s="206"/>
      <c r="N443" s="207"/>
      <c r="O443" s="207"/>
      <c r="P443" s="208">
        <f>SUM(P444:P464)</f>
        <v>0</v>
      </c>
      <c r="Q443" s="207"/>
      <c r="R443" s="208">
        <f>SUM(R444:R464)</f>
        <v>0</v>
      </c>
      <c r="S443" s="207"/>
      <c r="T443" s="209">
        <f>SUM(T444:T464)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0" t="s">
        <v>79</v>
      </c>
      <c r="AT443" s="211" t="s">
        <v>68</v>
      </c>
      <c r="AU443" s="211" t="s">
        <v>69</v>
      </c>
      <c r="AY443" s="210" t="s">
        <v>142</v>
      </c>
      <c r="BK443" s="212">
        <f>SUM(BK444:BK464)</f>
        <v>0</v>
      </c>
    </row>
    <row r="444" s="2" customFormat="1" ht="16.5" customHeight="1">
      <c r="A444" s="41"/>
      <c r="B444" s="42"/>
      <c r="C444" s="215" t="s">
        <v>2202</v>
      </c>
      <c r="D444" s="215" t="s">
        <v>144</v>
      </c>
      <c r="E444" s="216" t="s">
        <v>77</v>
      </c>
      <c r="F444" s="217" t="s">
        <v>3085</v>
      </c>
      <c r="G444" s="218" t="s">
        <v>166</v>
      </c>
      <c r="H444" s="219">
        <v>0.059999999999999998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248</v>
      </c>
      <c r="AT444" s="226" t="s">
        <v>144</v>
      </c>
      <c r="AU444" s="226" t="s">
        <v>77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248</v>
      </c>
      <c r="BM444" s="226" t="s">
        <v>7191</v>
      </c>
    </row>
    <row r="445" s="2" customFormat="1" ht="16.5" customHeight="1">
      <c r="A445" s="41"/>
      <c r="B445" s="42"/>
      <c r="C445" s="215" t="s">
        <v>2207</v>
      </c>
      <c r="D445" s="215" t="s">
        <v>144</v>
      </c>
      <c r="E445" s="216" t="s">
        <v>79</v>
      </c>
      <c r="F445" s="217" t="s">
        <v>3078</v>
      </c>
      <c r="G445" s="218" t="s">
        <v>166</v>
      </c>
      <c r="H445" s="219">
        <v>0.029999999999999999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248</v>
      </c>
      <c r="AT445" s="226" t="s">
        <v>144</v>
      </c>
      <c r="AU445" s="226" t="s">
        <v>77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248</v>
      </c>
      <c r="BM445" s="226" t="s">
        <v>7192</v>
      </c>
    </row>
    <row r="446" s="2" customFormat="1" ht="16.5" customHeight="1">
      <c r="A446" s="41"/>
      <c r="B446" s="42"/>
      <c r="C446" s="215" t="s">
        <v>2213</v>
      </c>
      <c r="D446" s="215" t="s">
        <v>144</v>
      </c>
      <c r="E446" s="216" t="s">
        <v>163</v>
      </c>
      <c r="F446" s="217" t="s">
        <v>3081</v>
      </c>
      <c r="G446" s="218" t="s">
        <v>166</v>
      </c>
      <c r="H446" s="219">
        <v>0.029999999999999999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248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248</v>
      </c>
      <c r="BM446" s="226" t="s">
        <v>7193</v>
      </c>
    </row>
    <row r="447" s="2" customFormat="1" ht="21.75" customHeight="1">
      <c r="A447" s="41"/>
      <c r="B447" s="42"/>
      <c r="C447" s="215" t="s">
        <v>2218</v>
      </c>
      <c r="D447" s="215" t="s">
        <v>144</v>
      </c>
      <c r="E447" s="216" t="s">
        <v>3088</v>
      </c>
      <c r="F447" s="217" t="s">
        <v>3089</v>
      </c>
      <c r="G447" s="218" t="s">
        <v>166</v>
      </c>
      <c r="H447" s="219">
        <v>0.029999999999999999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248</v>
      </c>
      <c r="AT447" s="226" t="s">
        <v>144</v>
      </c>
      <c r="AU447" s="226" t="s">
        <v>77</v>
      </c>
      <c r="AY447" s="20" t="s">
        <v>142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77</v>
      </c>
      <c r="BK447" s="227">
        <f>ROUND(I447*H447,2)</f>
        <v>0</v>
      </c>
      <c r="BL447" s="20" t="s">
        <v>248</v>
      </c>
      <c r="BM447" s="226" t="s">
        <v>7194</v>
      </c>
    </row>
    <row r="448" s="2" customFormat="1" ht="16.5" customHeight="1">
      <c r="A448" s="41"/>
      <c r="B448" s="42"/>
      <c r="C448" s="215" t="s">
        <v>2223</v>
      </c>
      <c r="D448" s="215" t="s">
        <v>144</v>
      </c>
      <c r="E448" s="216" t="s">
        <v>3092</v>
      </c>
      <c r="F448" s="217" t="s">
        <v>3093</v>
      </c>
      <c r="G448" s="218" t="s">
        <v>166</v>
      </c>
      <c r="H448" s="219">
        <v>0.059999999999999998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248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248</v>
      </c>
      <c r="BM448" s="226" t="s">
        <v>7195</v>
      </c>
    </row>
    <row r="449" s="2" customFormat="1" ht="16.5" customHeight="1">
      <c r="A449" s="41"/>
      <c r="B449" s="42"/>
      <c r="C449" s="215" t="s">
        <v>2229</v>
      </c>
      <c r="D449" s="215" t="s">
        <v>144</v>
      </c>
      <c r="E449" s="216" t="s">
        <v>3096</v>
      </c>
      <c r="F449" s="217" t="s">
        <v>3097</v>
      </c>
      <c r="G449" s="218" t="s">
        <v>166</v>
      </c>
      <c r="H449" s="219">
        <v>0.029999999999999999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40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248</v>
      </c>
      <c r="AT449" s="226" t="s">
        <v>144</v>
      </c>
      <c r="AU449" s="226" t="s">
        <v>77</v>
      </c>
      <c r="AY449" s="20" t="s">
        <v>142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77</v>
      </c>
      <c r="BK449" s="227">
        <f>ROUND(I449*H449,2)</f>
        <v>0</v>
      </c>
      <c r="BL449" s="20" t="s">
        <v>248</v>
      </c>
      <c r="BM449" s="226" t="s">
        <v>7196</v>
      </c>
    </row>
    <row r="450" s="2" customFormat="1" ht="16.5" customHeight="1">
      <c r="A450" s="41"/>
      <c r="B450" s="42"/>
      <c r="C450" s="215" t="s">
        <v>2234</v>
      </c>
      <c r="D450" s="215" t="s">
        <v>144</v>
      </c>
      <c r="E450" s="216" t="s">
        <v>3099</v>
      </c>
      <c r="F450" s="217" t="s">
        <v>3100</v>
      </c>
      <c r="G450" s="218" t="s">
        <v>166</v>
      </c>
      <c r="H450" s="219">
        <v>0.029999999999999999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248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248</v>
      </c>
      <c r="BM450" s="226" t="s">
        <v>7197</v>
      </c>
    </row>
    <row r="451" s="2" customFormat="1" ht="16.5" customHeight="1">
      <c r="A451" s="41"/>
      <c r="B451" s="42"/>
      <c r="C451" s="215" t="s">
        <v>2238</v>
      </c>
      <c r="D451" s="215" t="s">
        <v>144</v>
      </c>
      <c r="E451" s="216" t="s">
        <v>3103</v>
      </c>
      <c r="F451" s="217" t="s">
        <v>3104</v>
      </c>
      <c r="G451" s="218" t="s">
        <v>166</v>
      </c>
      <c r="H451" s="219">
        <v>0.029999999999999999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248</v>
      </c>
      <c r="AT451" s="226" t="s">
        <v>144</v>
      </c>
      <c r="AU451" s="226" t="s">
        <v>77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248</v>
      </c>
      <c r="BM451" s="226" t="s">
        <v>7198</v>
      </c>
    </row>
    <row r="452" s="2" customFormat="1" ht="16.5" customHeight="1">
      <c r="A452" s="41"/>
      <c r="B452" s="42"/>
      <c r="C452" s="215" t="s">
        <v>2243</v>
      </c>
      <c r="D452" s="215" t="s">
        <v>144</v>
      </c>
      <c r="E452" s="216" t="s">
        <v>3107</v>
      </c>
      <c r="F452" s="217" t="s">
        <v>3108</v>
      </c>
      <c r="G452" s="218" t="s">
        <v>166</v>
      </c>
      <c r="H452" s="219">
        <v>0.029999999999999999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248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248</v>
      </c>
      <c r="BM452" s="226" t="s">
        <v>7199</v>
      </c>
    </row>
    <row r="453" s="2" customFormat="1" ht="16.5" customHeight="1">
      <c r="A453" s="41"/>
      <c r="B453" s="42"/>
      <c r="C453" s="215" t="s">
        <v>2251</v>
      </c>
      <c r="D453" s="215" t="s">
        <v>144</v>
      </c>
      <c r="E453" s="216" t="s">
        <v>3111</v>
      </c>
      <c r="F453" s="217" t="s">
        <v>3112</v>
      </c>
      <c r="G453" s="218" t="s">
        <v>166</v>
      </c>
      <c r="H453" s="219">
        <v>0.089999999999999997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248</v>
      </c>
      <c r="AT453" s="226" t="s">
        <v>144</v>
      </c>
      <c r="AU453" s="226" t="s">
        <v>77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248</v>
      </c>
      <c r="BM453" s="226" t="s">
        <v>7200</v>
      </c>
    </row>
    <row r="454" s="2" customFormat="1" ht="16.5" customHeight="1">
      <c r="A454" s="41"/>
      <c r="B454" s="42"/>
      <c r="C454" s="215" t="s">
        <v>2256</v>
      </c>
      <c r="D454" s="215" t="s">
        <v>144</v>
      </c>
      <c r="E454" s="216" t="s">
        <v>3115</v>
      </c>
      <c r="F454" s="217" t="s">
        <v>3116</v>
      </c>
      <c r="G454" s="218" t="s">
        <v>166</v>
      </c>
      <c r="H454" s="219">
        <v>0.56999999999999995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248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248</v>
      </c>
      <c r="BM454" s="226" t="s">
        <v>7201</v>
      </c>
    </row>
    <row r="455" s="2" customFormat="1" ht="16.5" customHeight="1">
      <c r="A455" s="41"/>
      <c r="B455" s="42"/>
      <c r="C455" s="215" t="s">
        <v>2261</v>
      </c>
      <c r="D455" s="215" t="s">
        <v>144</v>
      </c>
      <c r="E455" s="216" t="s">
        <v>3119</v>
      </c>
      <c r="F455" s="217" t="s">
        <v>3120</v>
      </c>
      <c r="G455" s="218" t="s">
        <v>166</v>
      </c>
      <c r="H455" s="219">
        <v>0.059999999999999998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248</v>
      </c>
      <c r="AT455" s="226" t="s">
        <v>144</v>
      </c>
      <c r="AU455" s="226" t="s">
        <v>77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248</v>
      </c>
      <c r="BM455" s="226" t="s">
        <v>7202</v>
      </c>
    </row>
    <row r="456" s="2" customFormat="1" ht="16.5" customHeight="1">
      <c r="A456" s="41"/>
      <c r="B456" s="42"/>
      <c r="C456" s="215" t="s">
        <v>2316</v>
      </c>
      <c r="D456" s="215" t="s">
        <v>144</v>
      </c>
      <c r="E456" s="216" t="s">
        <v>3123</v>
      </c>
      <c r="F456" s="217" t="s">
        <v>3124</v>
      </c>
      <c r="G456" s="218" t="s">
        <v>166</v>
      </c>
      <c r="H456" s="219">
        <v>0.41999999999999998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248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248</v>
      </c>
      <c r="BM456" s="226" t="s">
        <v>7203</v>
      </c>
    </row>
    <row r="457" s="2" customFormat="1" ht="16.5" customHeight="1">
      <c r="A457" s="41"/>
      <c r="B457" s="42"/>
      <c r="C457" s="215" t="s">
        <v>2380</v>
      </c>
      <c r="D457" s="215" t="s">
        <v>144</v>
      </c>
      <c r="E457" s="216" t="s">
        <v>3127</v>
      </c>
      <c r="F457" s="217" t="s">
        <v>3128</v>
      </c>
      <c r="G457" s="218" t="s">
        <v>166</v>
      </c>
      <c r="H457" s="219">
        <v>0.029999999999999999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248</v>
      </c>
      <c r="AT457" s="226" t="s">
        <v>144</v>
      </c>
      <c r="AU457" s="226" t="s">
        <v>77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248</v>
      </c>
      <c r="BM457" s="226" t="s">
        <v>7204</v>
      </c>
    </row>
    <row r="458" s="2" customFormat="1" ht="16.5" customHeight="1">
      <c r="A458" s="41"/>
      <c r="B458" s="42"/>
      <c r="C458" s="215" t="s">
        <v>2385</v>
      </c>
      <c r="D458" s="215" t="s">
        <v>144</v>
      </c>
      <c r="E458" s="216" t="s">
        <v>3131</v>
      </c>
      <c r="F458" s="217" t="s">
        <v>3132</v>
      </c>
      <c r="G458" s="218" t="s">
        <v>166</v>
      </c>
      <c r="H458" s="219">
        <v>0.029999999999999999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248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248</v>
      </c>
      <c r="BM458" s="226" t="s">
        <v>7205</v>
      </c>
    </row>
    <row r="459" s="2" customFormat="1" ht="16.5" customHeight="1">
      <c r="A459" s="41"/>
      <c r="B459" s="42"/>
      <c r="C459" s="215" t="s">
        <v>2432</v>
      </c>
      <c r="D459" s="215" t="s">
        <v>144</v>
      </c>
      <c r="E459" s="216" t="s">
        <v>3135</v>
      </c>
      <c r="F459" s="217" t="s">
        <v>3136</v>
      </c>
      <c r="G459" s="218" t="s">
        <v>166</v>
      </c>
      <c r="H459" s="219">
        <v>0.59999999999999998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248</v>
      </c>
      <c r="AT459" s="226" t="s">
        <v>144</v>
      </c>
      <c r="AU459" s="226" t="s">
        <v>77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248</v>
      </c>
      <c r="BM459" s="226" t="s">
        <v>7206</v>
      </c>
    </row>
    <row r="460" s="2" customFormat="1" ht="16.5" customHeight="1">
      <c r="A460" s="41"/>
      <c r="B460" s="42"/>
      <c r="C460" s="215" t="s">
        <v>2531</v>
      </c>
      <c r="D460" s="215" t="s">
        <v>144</v>
      </c>
      <c r="E460" s="216" t="s">
        <v>3139</v>
      </c>
      <c r="F460" s="217" t="s">
        <v>3140</v>
      </c>
      <c r="G460" s="218" t="s">
        <v>166</v>
      </c>
      <c r="H460" s="219">
        <v>0.54000000000000004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248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248</v>
      </c>
      <c r="BM460" s="226" t="s">
        <v>7207</v>
      </c>
    </row>
    <row r="461" s="2" customFormat="1" ht="16.5" customHeight="1">
      <c r="A461" s="41"/>
      <c r="B461" s="42"/>
      <c r="C461" s="215" t="s">
        <v>2536</v>
      </c>
      <c r="D461" s="215" t="s">
        <v>144</v>
      </c>
      <c r="E461" s="216" t="s">
        <v>3143</v>
      </c>
      <c r="F461" s="217" t="s">
        <v>3144</v>
      </c>
      <c r="G461" s="218" t="s">
        <v>166</v>
      </c>
      <c r="H461" s="219">
        <v>0.059999999999999998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248</v>
      </c>
      <c r="AT461" s="226" t="s">
        <v>144</v>
      </c>
      <c r="AU461" s="226" t="s">
        <v>77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248</v>
      </c>
      <c r="BM461" s="226" t="s">
        <v>7208</v>
      </c>
    </row>
    <row r="462" s="2" customFormat="1" ht="16.5" customHeight="1">
      <c r="A462" s="41"/>
      <c r="B462" s="42"/>
      <c r="C462" s="215" t="s">
        <v>2541</v>
      </c>
      <c r="D462" s="215" t="s">
        <v>144</v>
      </c>
      <c r="E462" s="216" t="s">
        <v>3147</v>
      </c>
      <c r="F462" s="217" t="s">
        <v>3148</v>
      </c>
      <c r="G462" s="218" t="s">
        <v>166</v>
      </c>
      <c r="H462" s="219">
        <v>0.059999999999999998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248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248</v>
      </c>
      <c r="BM462" s="226" t="s">
        <v>7209</v>
      </c>
    </row>
    <row r="463" s="2" customFormat="1" ht="16.5" customHeight="1">
      <c r="A463" s="41"/>
      <c r="B463" s="42"/>
      <c r="C463" s="215" t="s">
        <v>2589</v>
      </c>
      <c r="D463" s="215" t="s">
        <v>144</v>
      </c>
      <c r="E463" s="216" t="s">
        <v>3151</v>
      </c>
      <c r="F463" s="217" t="s">
        <v>3152</v>
      </c>
      <c r="G463" s="218" t="s">
        <v>166</v>
      </c>
      <c r="H463" s="219">
        <v>0.059999999999999998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248</v>
      </c>
      <c r="AT463" s="226" t="s">
        <v>144</v>
      </c>
      <c r="AU463" s="226" t="s">
        <v>77</v>
      </c>
      <c r="AY463" s="20" t="s">
        <v>142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77</v>
      </c>
      <c r="BK463" s="227">
        <f>ROUND(I463*H463,2)</f>
        <v>0</v>
      </c>
      <c r="BL463" s="20" t="s">
        <v>248</v>
      </c>
      <c r="BM463" s="226" t="s">
        <v>7210</v>
      </c>
    </row>
    <row r="464" s="2" customFormat="1" ht="16.5" customHeight="1">
      <c r="A464" s="41"/>
      <c r="B464" s="42"/>
      <c r="C464" s="215" t="s">
        <v>2640</v>
      </c>
      <c r="D464" s="215" t="s">
        <v>144</v>
      </c>
      <c r="E464" s="216" t="s">
        <v>3155</v>
      </c>
      <c r="F464" s="217" t="s">
        <v>3156</v>
      </c>
      <c r="G464" s="218" t="s">
        <v>166</v>
      </c>
      <c r="H464" s="219">
        <v>0.17999999999999999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248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248</v>
      </c>
      <c r="BM464" s="226" t="s">
        <v>7211</v>
      </c>
    </row>
    <row r="465" s="12" customFormat="1" ht="25.92" customHeight="1">
      <c r="A465" s="12"/>
      <c r="B465" s="199"/>
      <c r="C465" s="200"/>
      <c r="D465" s="201" t="s">
        <v>68</v>
      </c>
      <c r="E465" s="202" t="s">
        <v>4620</v>
      </c>
      <c r="F465" s="202" t="s">
        <v>4621</v>
      </c>
      <c r="G465" s="200"/>
      <c r="H465" s="200"/>
      <c r="I465" s="203"/>
      <c r="J465" s="204">
        <f>BK465</f>
        <v>0</v>
      </c>
      <c r="K465" s="200"/>
      <c r="L465" s="205"/>
      <c r="M465" s="206"/>
      <c r="N465" s="207"/>
      <c r="O465" s="207"/>
      <c r="P465" s="208">
        <f>SUM(P466:P473)</f>
        <v>0</v>
      </c>
      <c r="Q465" s="207"/>
      <c r="R465" s="208">
        <f>SUM(R466:R473)</f>
        <v>0</v>
      </c>
      <c r="S465" s="207"/>
      <c r="T465" s="209">
        <f>SUM(T466:T473)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79</v>
      </c>
      <c r="AT465" s="211" t="s">
        <v>68</v>
      </c>
      <c r="AU465" s="211" t="s">
        <v>69</v>
      </c>
      <c r="AY465" s="210" t="s">
        <v>142</v>
      </c>
      <c r="BK465" s="212">
        <f>SUM(BK466:BK473)</f>
        <v>0</v>
      </c>
    </row>
    <row r="466" s="2" customFormat="1" ht="16.5" customHeight="1">
      <c r="A466" s="41"/>
      <c r="B466" s="42"/>
      <c r="C466" s="215" t="s">
        <v>2676</v>
      </c>
      <c r="D466" s="215" t="s">
        <v>144</v>
      </c>
      <c r="E466" s="216" t="s">
        <v>265</v>
      </c>
      <c r="F466" s="217" t="s">
        <v>4623</v>
      </c>
      <c r="G466" s="218" t="s">
        <v>1598</v>
      </c>
      <c r="H466" s="219">
        <v>1.5600000000000001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248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248</v>
      </c>
      <c r="BM466" s="226" t="s">
        <v>7212</v>
      </c>
    </row>
    <row r="467" s="2" customFormat="1" ht="16.5" customHeight="1">
      <c r="A467" s="41"/>
      <c r="B467" s="42"/>
      <c r="C467" s="215" t="s">
        <v>2681</v>
      </c>
      <c r="D467" s="215" t="s">
        <v>144</v>
      </c>
      <c r="E467" s="216" t="s">
        <v>274</v>
      </c>
      <c r="F467" s="217" t="s">
        <v>4626</v>
      </c>
      <c r="G467" s="218" t="s">
        <v>1598</v>
      </c>
      <c r="H467" s="219">
        <v>1.02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248</v>
      </c>
      <c r="AT467" s="226" t="s">
        <v>144</v>
      </c>
      <c r="AU467" s="226" t="s">
        <v>77</v>
      </c>
      <c r="AY467" s="20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77</v>
      </c>
      <c r="BK467" s="227">
        <f>ROUND(I467*H467,2)</f>
        <v>0</v>
      </c>
      <c r="BL467" s="20" t="s">
        <v>248</v>
      </c>
      <c r="BM467" s="226" t="s">
        <v>7213</v>
      </c>
    </row>
    <row r="468" s="2" customFormat="1" ht="16.5" customHeight="1">
      <c r="A468" s="41"/>
      <c r="B468" s="42"/>
      <c r="C468" s="215" t="s">
        <v>2686</v>
      </c>
      <c r="D468" s="215" t="s">
        <v>144</v>
      </c>
      <c r="E468" s="216" t="s">
        <v>7</v>
      </c>
      <c r="F468" s="217" t="s">
        <v>4629</v>
      </c>
      <c r="G468" s="218" t="s">
        <v>1598</v>
      </c>
      <c r="H468" s="219">
        <v>1.71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248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248</v>
      </c>
      <c r="BM468" s="226" t="s">
        <v>7214</v>
      </c>
    </row>
    <row r="469" s="2" customFormat="1" ht="16.5" customHeight="1">
      <c r="A469" s="41"/>
      <c r="B469" s="42"/>
      <c r="C469" s="215" t="s">
        <v>2692</v>
      </c>
      <c r="D469" s="215" t="s">
        <v>144</v>
      </c>
      <c r="E469" s="216" t="s">
        <v>287</v>
      </c>
      <c r="F469" s="217" t="s">
        <v>4632</v>
      </c>
      <c r="G469" s="218" t="s">
        <v>1598</v>
      </c>
      <c r="H469" s="219">
        <v>1.5600000000000001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248</v>
      </c>
      <c r="AT469" s="226" t="s">
        <v>144</v>
      </c>
      <c r="AU469" s="226" t="s">
        <v>77</v>
      </c>
      <c r="AY469" s="20" t="s">
        <v>142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248</v>
      </c>
      <c r="BM469" s="226" t="s">
        <v>7215</v>
      </c>
    </row>
    <row r="470" s="2" customFormat="1" ht="16.5" customHeight="1">
      <c r="A470" s="41"/>
      <c r="B470" s="42"/>
      <c r="C470" s="215" t="s">
        <v>2698</v>
      </c>
      <c r="D470" s="215" t="s">
        <v>144</v>
      </c>
      <c r="E470" s="216" t="s">
        <v>293</v>
      </c>
      <c r="F470" s="217" t="s">
        <v>4635</v>
      </c>
      <c r="G470" s="218" t="s">
        <v>1598</v>
      </c>
      <c r="H470" s="219">
        <v>6.8399999999999999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248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248</v>
      </c>
      <c r="BM470" s="226" t="s">
        <v>7216</v>
      </c>
    </row>
    <row r="471" s="2" customFormat="1" ht="16.5" customHeight="1">
      <c r="A471" s="41"/>
      <c r="B471" s="42"/>
      <c r="C471" s="215" t="s">
        <v>2704</v>
      </c>
      <c r="D471" s="215" t="s">
        <v>144</v>
      </c>
      <c r="E471" s="216" t="s">
        <v>300</v>
      </c>
      <c r="F471" s="217" t="s">
        <v>4638</v>
      </c>
      <c r="G471" s="218" t="s">
        <v>1598</v>
      </c>
      <c r="H471" s="219">
        <v>10.65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248</v>
      </c>
      <c r="AT471" s="226" t="s">
        <v>144</v>
      </c>
      <c r="AU471" s="226" t="s">
        <v>77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248</v>
      </c>
      <c r="BM471" s="226" t="s">
        <v>7217</v>
      </c>
    </row>
    <row r="472" s="2" customFormat="1" ht="16.5" customHeight="1">
      <c r="A472" s="41"/>
      <c r="B472" s="42"/>
      <c r="C472" s="215" t="s">
        <v>2718</v>
      </c>
      <c r="D472" s="215" t="s">
        <v>144</v>
      </c>
      <c r="E472" s="216" t="s">
        <v>4641</v>
      </c>
      <c r="F472" s="217" t="s">
        <v>4642</v>
      </c>
      <c r="G472" s="218" t="s">
        <v>1598</v>
      </c>
      <c r="H472" s="219">
        <v>1.29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248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248</v>
      </c>
      <c r="BM472" s="226" t="s">
        <v>7218</v>
      </c>
    </row>
    <row r="473" s="2" customFormat="1" ht="16.5" customHeight="1">
      <c r="A473" s="41"/>
      <c r="B473" s="42"/>
      <c r="C473" s="215" t="s">
        <v>2725</v>
      </c>
      <c r="D473" s="215" t="s">
        <v>144</v>
      </c>
      <c r="E473" s="216" t="s">
        <v>4645</v>
      </c>
      <c r="F473" s="217" t="s">
        <v>4646</v>
      </c>
      <c r="G473" s="218" t="s">
        <v>1598</v>
      </c>
      <c r="H473" s="219">
        <v>19.559999999999999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248</v>
      </c>
      <c r="AT473" s="226" t="s">
        <v>144</v>
      </c>
      <c r="AU473" s="226" t="s">
        <v>77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248</v>
      </c>
      <c r="BM473" s="226" t="s">
        <v>7219</v>
      </c>
    </row>
    <row r="474" s="12" customFormat="1" ht="25.92" customHeight="1">
      <c r="A474" s="12"/>
      <c r="B474" s="199"/>
      <c r="C474" s="200"/>
      <c r="D474" s="201" t="s">
        <v>68</v>
      </c>
      <c r="E474" s="202" t="s">
        <v>3158</v>
      </c>
      <c r="F474" s="202" t="s">
        <v>3159</v>
      </c>
      <c r="G474" s="200"/>
      <c r="H474" s="200"/>
      <c r="I474" s="203"/>
      <c r="J474" s="204">
        <f>BK474</f>
        <v>0</v>
      </c>
      <c r="K474" s="200"/>
      <c r="L474" s="205"/>
      <c r="M474" s="206"/>
      <c r="N474" s="207"/>
      <c r="O474" s="207"/>
      <c r="P474" s="208">
        <f>SUM(P475:P481)</f>
        <v>0</v>
      </c>
      <c r="Q474" s="207"/>
      <c r="R474" s="208">
        <f>SUM(R475:R481)</f>
        <v>0</v>
      </c>
      <c r="S474" s="207"/>
      <c r="T474" s="209">
        <f>SUM(T475:T481)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0" t="s">
        <v>79</v>
      </c>
      <c r="AT474" s="211" t="s">
        <v>68</v>
      </c>
      <c r="AU474" s="211" t="s">
        <v>69</v>
      </c>
      <c r="AY474" s="210" t="s">
        <v>142</v>
      </c>
      <c r="BK474" s="212">
        <f>SUM(BK475:BK481)</f>
        <v>0</v>
      </c>
    </row>
    <row r="475" s="2" customFormat="1" ht="16.5" customHeight="1">
      <c r="A475" s="41"/>
      <c r="B475" s="42"/>
      <c r="C475" s="215" t="s">
        <v>2758</v>
      </c>
      <c r="D475" s="215" t="s">
        <v>144</v>
      </c>
      <c r="E475" s="216" t="s">
        <v>3161</v>
      </c>
      <c r="F475" s="217" t="s">
        <v>3162</v>
      </c>
      <c r="G475" s="218" t="s">
        <v>1598</v>
      </c>
      <c r="H475" s="219">
        <v>24.300000000000001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248</v>
      </c>
      <c r="AT475" s="226" t="s">
        <v>144</v>
      </c>
      <c r="AU475" s="226" t="s">
        <v>77</v>
      </c>
      <c r="AY475" s="20" t="s">
        <v>142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248</v>
      </c>
      <c r="BM475" s="226" t="s">
        <v>7220</v>
      </c>
    </row>
    <row r="476" s="2" customFormat="1" ht="16.5" customHeight="1">
      <c r="A476" s="41"/>
      <c r="B476" s="42"/>
      <c r="C476" s="215" t="s">
        <v>2763</v>
      </c>
      <c r="D476" s="215" t="s">
        <v>144</v>
      </c>
      <c r="E476" s="216" t="s">
        <v>3165</v>
      </c>
      <c r="F476" s="217" t="s">
        <v>3166</v>
      </c>
      <c r="G476" s="218" t="s">
        <v>1598</v>
      </c>
      <c r="H476" s="219">
        <v>5.8499999999999996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248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248</v>
      </c>
      <c r="BM476" s="226" t="s">
        <v>7221</v>
      </c>
    </row>
    <row r="477" s="2" customFormat="1" ht="16.5" customHeight="1">
      <c r="A477" s="41"/>
      <c r="B477" s="42"/>
      <c r="C477" s="215" t="s">
        <v>2769</v>
      </c>
      <c r="D477" s="215" t="s">
        <v>144</v>
      </c>
      <c r="E477" s="216" t="s">
        <v>3169</v>
      </c>
      <c r="F477" s="217" t="s">
        <v>3170</v>
      </c>
      <c r="G477" s="218" t="s">
        <v>1598</v>
      </c>
      <c r="H477" s="219">
        <v>1.5600000000000001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248</v>
      </c>
      <c r="AT477" s="226" t="s">
        <v>144</v>
      </c>
      <c r="AU477" s="226" t="s">
        <v>77</v>
      </c>
      <c r="AY477" s="20" t="s">
        <v>142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248</v>
      </c>
      <c r="BM477" s="226" t="s">
        <v>7222</v>
      </c>
    </row>
    <row r="478" s="2" customFormat="1" ht="16.5" customHeight="1">
      <c r="A478" s="41"/>
      <c r="B478" s="42"/>
      <c r="C478" s="215" t="s">
        <v>2774</v>
      </c>
      <c r="D478" s="215" t="s">
        <v>144</v>
      </c>
      <c r="E478" s="216" t="s">
        <v>3173</v>
      </c>
      <c r="F478" s="217" t="s">
        <v>3174</v>
      </c>
      <c r="G478" s="218" t="s">
        <v>1598</v>
      </c>
      <c r="H478" s="219">
        <v>1.71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248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248</v>
      </c>
      <c r="BM478" s="226" t="s">
        <v>7223</v>
      </c>
    </row>
    <row r="479" s="2" customFormat="1" ht="16.5" customHeight="1">
      <c r="A479" s="41"/>
      <c r="B479" s="42"/>
      <c r="C479" s="215" t="s">
        <v>2779</v>
      </c>
      <c r="D479" s="215" t="s">
        <v>144</v>
      </c>
      <c r="E479" s="216" t="s">
        <v>3177</v>
      </c>
      <c r="F479" s="217" t="s">
        <v>3178</v>
      </c>
      <c r="G479" s="218" t="s">
        <v>1598</v>
      </c>
      <c r="H479" s="219">
        <v>1.02</v>
      </c>
      <c r="I479" s="220"/>
      <c r="J479" s="221">
        <f>ROUND(I479*H479,2)</f>
        <v>0</v>
      </c>
      <c r="K479" s="217" t="s">
        <v>19</v>
      </c>
      <c r="L479" s="47"/>
      <c r="M479" s="222" t="s">
        <v>19</v>
      </c>
      <c r="N479" s="223" t="s">
        <v>40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248</v>
      </c>
      <c r="AT479" s="226" t="s">
        <v>144</v>
      </c>
      <c r="AU479" s="226" t="s">
        <v>77</v>
      </c>
      <c r="AY479" s="20" t="s">
        <v>142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77</v>
      </c>
      <c r="BK479" s="227">
        <f>ROUND(I479*H479,2)</f>
        <v>0</v>
      </c>
      <c r="BL479" s="20" t="s">
        <v>248</v>
      </c>
      <c r="BM479" s="226" t="s">
        <v>7224</v>
      </c>
    </row>
    <row r="480" s="2" customFormat="1" ht="16.5" customHeight="1">
      <c r="A480" s="41"/>
      <c r="B480" s="42"/>
      <c r="C480" s="215" t="s">
        <v>2810</v>
      </c>
      <c r="D480" s="215" t="s">
        <v>144</v>
      </c>
      <c r="E480" s="216" t="s">
        <v>3181</v>
      </c>
      <c r="F480" s="217" t="s">
        <v>3182</v>
      </c>
      <c r="G480" s="218" t="s">
        <v>1598</v>
      </c>
      <c r="H480" s="219">
        <v>1.5600000000000001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248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248</v>
      </c>
      <c r="BM480" s="226" t="s">
        <v>7225</v>
      </c>
    </row>
    <row r="481" s="2" customFormat="1" ht="16.5" customHeight="1">
      <c r="A481" s="41"/>
      <c r="B481" s="42"/>
      <c r="C481" s="215" t="s">
        <v>2845</v>
      </c>
      <c r="D481" s="215" t="s">
        <v>144</v>
      </c>
      <c r="E481" s="216" t="s">
        <v>3185</v>
      </c>
      <c r="F481" s="217" t="s">
        <v>3186</v>
      </c>
      <c r="G481" s="218" t="s">
        <v>1598</v>
      </c>
      <c r="H481" s="219">
        <v>1.29</v>
      </c>
      <c r="I481" s="220"/>
      <c r="J481" s="221">
        <f>ROUND(I481*H481,2)</f>
        <v>0</v>
      </c>
      <c r="K481" s="217" t="s">
        <v>19</v>
      </c>
      <c r="L481" s="47"/>
      <c r="M481" s="222" t="s">
        <v>19</v>
      </c>
      <c r="N481" s="223" t="s">
        <v>40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248</v>
      </c>
      <c r="AT481" s="226" t="s">
        <v>144</v>
      </c>
      <c r="AU481" s="226" t="s">
        <v>77</v>
      </c>
      <c r="AY481" s="20" t="s">
        <v>142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77</v>
      </c>
      <c r="BK481" s="227">
        <f>ROUND(I481*H481,2)</f>
        <v>0</v>
      </c>
      <c r="BL481" s="20" t="s">
        <v>248</v>
      </c>
      <c r="BM481" s="226" t="s">
        <v>7226</v>
      </c>
    </row>
    <row r="482" s="12" customFormat="1" ht="25.92" customHeight="1">
      <c r="A482" s="12"/>
      <c r="B482" s="199"/>
      <c r="C482" s="200"/>
      <c r="D482" s="201" t="s">
        <v>68</v>
      </c>
      <c r="E482" s="202" t="s">
        <v>1061</v>
      </c>
      <c r="F482" s="202" t="s">
        <v>1062</v>
      </c>
      <c r="G482" s="200"/>
      <c r="H482" s="200"/>
      <c r="I482" s="203"/>
      <c r="J482" s="204">
        <f>BK482</f>
        <v>0</v>
      </c>
      <c r="K482" s="200"/>
      <c r="L482" s="205"/>
      <c r="M482" s="206"/>
      <c r="N482" s="207"/>
      <c r="O482" s="207"/>
      <c r="P482" s="208">
        <f>SUM(P483:P487)</f>
        <v>0</v>
      </c>
      <c r="Q482" s="207"/>
      <c r="R482" s="208">
        <f>SUM(R483:R487)</f>
        <v>0</v>
      </c>
      <c r="S482" s="207"/>
      <c r="T482" s="209">
        <f>SUM(T483:T487)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79</v>
      </c>
      <c r="AT482" s="211" t="s">
        <v>68</v>
      </c>
      <c r="AU482" s="211" t="s">
        <v>69</v>
      </c>
      <c r="AY482" s="210" t="s">
        <v>142</v>
      </c>
      <c r="BK482" s="212">
        <f>SUM(BK483:BK487)</f>
        <v>0</v>
      </c>
    </row>
    <row r="483" s="2" customFormat="1" ht="16.5" customHeight="1">
      <c r="A483" s="41"/>
      <c r="B483" s="42"/>
      <c r="C483" s="215" t="s">
        <v>2875</v>
      </c>
      <c r="D483" s="215" t="s">
        <v>144</v>
      </c>
      <c r="E483" s="216" t="s">
        <v>3296</v>
      </c>
      <c r="F483" s="217" t="s">
        <v>3297</v>
      </c>
      <c r="G483" s="218" t="s">
        <v>166</v>
      </c>
      <c r="H483" s="219">
        <v>3</v>
      </c>
      <c r="I483" s="220"/>
      <c r="J483" s="221">
        <f>ROUND(I483*H483,2)</f>
        <v>0</v>
      </c>
      <c r="K483" s="217" t="s">
        <v>19</v>
      </c>
      <c r="L483" s="47"/>
      <c r="M483" s="222" t="s">
        <v>19</v>
      </c>
      <c r="N483" s="223" t="s">
        <v>40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248</v>
      </c>
      <c r="AT483" s="226" t="s">
        <v>144</v>
      </c>
      <c r="AU483" s="226" t="s">
        <v>77</v>
      </c>
      <c r="AY483" s="20" t="s">
        <v>142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77</v>
      </c>
      <c r="BK483" s="227">
        <f>ROUND(I483*H483,2)</f>
        <v>0</v>
      </c>
      <c r="BL483" s="20" t="s">
        <v>248</v>
      </c>
      <c r="BM483" s="226" t="s">
        <v>7227</v>
      </c>
    </row>
    <row r="484" s="2" customFormat="1" ht="16.5" customHeight="1">
      <c r="A484" s="41"/>
      <c r="B484" s="42"/>
      <c r="C484" s="215" t="s">
        <v>2879</v>
      </c>
      <c r="D484" s="215" t="s">
        <v>144</v>
      </c>
      <c r="E484" s="216" t="s">
        <v>7228</v>
      </c>
      <c r="F484" s="217" t="s">
        <v>7229</v>
      </c>
      <c r="G484" s="218" t="s">
        <v>166</v>
      </c>
      <c r="H484" s="219">
        <v>1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248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248</v>
      </c>
      <c r="BM484" s="226" t="s">
        <v>7230</v>
      </c>
    </row>
    <row r="485" s="2" customFormat="1" ht="16.5" customHeight="1">
      <c r="A485" s="41"/>
      <c r="B485" s="42"/>
      <c r="C485" s="215" t="s">
        <v>2889</v>
      </c>
      <c r="D485" s="215" t="s">
        <v>144</v>
      </c>
      <c r="E485" s="216" t="s">
        <v>7231</v>
      </c>
      <c r="F485" s="217" t="s">
        <v>7232</v>
      </c>
      <c r="G485" s="218" t="s">
        <v>166</v>
      </c>
      <c r="H485" s="219">
        <v>2</v>
      </c>
      <c r="I485" s="220"/>
      <c r="J485" s="221">
        <f>ROUND(I485*H485,2)</f>
        <v>0</v>
      </c>
      <c r="K485" s="217" t="s">
        <v>19</v>
      </c>
      <c r="L485" s="47"/>
      <c r="M485" s="222" t="s">
        <v>19</v>
      </c>
      <c r="N485" s="223" t="s">
        <v>40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248</v>
      </c>
      <c r="AT485" s="226" t="s">
        <v>144</v>
      </c>
      <c r="AU485" s="226" t="s">
        <v>77</v>
      </c>
      <c r="AY485" s="20" t="s">
        <v>142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248</v>
      </c>
      <c r="BM485" s="226" t="s">
        <v>7233</v>
      </c>
    </row>
    <row r="486" s="2" customFormat="1" ht="16.5" customHeight="1">
      <c r="A486" s="41"/>
      <c r="B486" s="42"/>
      <c r="C486" s="215" t="s">
        <v>2924</v>
      </c>
      <c r="D486" s="215" t="s">
        <v>144</v>
      </c>
      <c r="E486" s="216" t="s">
        <v>7234</v>
      </c>
      <c r="F486" s="217" t="s">
        <v>7235</v>
      </c>
      <c r="G486" s="218" t="s">
        <v>166</v>
      </c>
      <c r="H486" s="219">
        <v>3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248</v>
      </c>
      <c r="AT486" s="226" t="s">
        <v>144</v>
      </c>
      <c r="AU486" s="226" t="s">
        <v>77</v>
      </c>
      <c r="AY486" s="20" t="s">
        <v>142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248</v>
      </c>
      <c r="BM486" s="226" t="s">
        <v>7236</v>
      </c>
    </row>
    <row r="487" s="2" customFormat="1" ht="16.5" customHeight="1">
      <c r="A487" s="41"/>
      <c r="B487" s="42"/>
      <c r="C487" s="215" t="s">
        <v>2929</v>
      </c>
      <c r="D487" s="215" t="s">
        <v>144</v>
      </c>
      <c r="E487" s="216" t="s">
        <v>7237</v>
      </c>
      <c r="F487" s="217" t="s">
        <v>7238</v>
      </c>
      <c r="G487" s="218" t="s">
        <v>166</v>
      </c>
      <c r="H487" s="219">
        <v>3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248</v>
      </c>
      <c r="AT487" s="226" t="s">
        <v>144</v>
      </c>
      <c r="AU487" s="226" t="s">
        <v>77</v>
      </c>
      <c r="AY487" s="20" t="s">
        <v>142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248</v>
      </c>
      <c r="BM487" s="226" t="s">
        <v>7239</v>
      </c>
    </row>
    <row r="488" s="12" customFormat="1" ht="25.92" customHeight="1">
      <c r="A488" s="12"/>
      <c r="B488" s="199"/>
      <c r="C488" s="200"/>
      <c r="D488" s="201" t="s">
        <v>68</v>
      </c>
      <c r="E488" s="202" t="s">
        <v>990</v>
      </c>
      <c r="F488" s="202" t="s">
        <v>991</v>
      </c>
      <c r="G488" s="200"/>
      <c r="H488" s="200"/>
      <c r="I488" s="203"/>
      <c r="J488" s="204">
        <f>BK488</f>
        <v>0</v>
      </c>
      <c r="K488" s="200"/>
      <c r="L488" s="205"/>
      <c r="M488" s="206"/>
      <c r="N488" s="207"/>
      <c r="O488" s="207"/>
      <c r="P488" s="208">
        <f>P489+P567+P590+P599+P687+P710+P731+P779</f>
        <v>0</v>
      </c>
      <c r="Q488" s="207"/>
      <c r="R488" s="208">
        <f>R489+R567+R590+R599+R687+R710+R731+R779</f>
        <v>3.1379045999999997</v>
      </c>
      <c r="S488" s="207"/>
      <c r="T488" s="209">
        <f>T489+T567+T590+T599+T687+T710+T731+T779</f>
        <v>0.015679180000000001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0" t="s">
        <v>79</v>
      </c>
      <c r="AT488" s="211" t="s">
        <v>68</v>
      </c>
      <c r="AU488" s="211" t="s">
        <v>69</v>
      </c>
      <c r="AY488" s="210" t="s">
        <v>142</v>
      </c>
      <c r="BK488" s="212">
        <f>BK489+BK567+BK590+BK599+BK687+BK710+BK731+BK779</f>
        <v>0</v>
      </c>
    </row>
    <row r="489" s="12" customFormat="1" ht="22.8" customHeight="1">
      <c r="A489" s="12"/>
      <c r="B489" s="199"/>
      <c r="C489" s="200"/>
      <c r="D489" s="201" t="s">
        <v>68</v>
      </c>
      <c r="E489" s="213" t="s">
        <v>1066</v>
      </c>
      <c r="F489" s="213" t="s">
        <v>1067</v>
      </c>
      <c r="G489" s="200"/>
      <c r="H489" s="200"/>
      <c r="I489" s="203"/>
      <c r="J489" s="214">
        <f>BK489</f>
        <v>0</v>
      </c>
      <c r="K489" s="200"/>
      <c r="L489" s="205"/>
      <c r="M489" s="206"/>
      <c r="N489" s="207"/>
      <c r="O489" s="207"/>
      <c r="P489" s="208">
        <f>P490+SUM(P491:P558)</f>
        <v>0</v>
      </c>
      <c r="Q489" s="207"/>
      <c r="R489" s="208">
        <f>R490+SUM(R491:R558)</f>
        <v>0.063829999999999998</v>
      </c>
      <c r="S489" s="207"/>
      <c r="T489" s="209">
        <f>T490+SUM(T491:T558)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79</v>
      </c>
      <c r="AT489" s="211" t="s">
        <v>68</v>
      </c>
      <c r="AU489" s="211" t="s">
        <v>77</v>
      </c>
      <c r="AY489" s="210" t="s">
        <v>142</v>
      </c>
      <c r="BK489" s="212">
        <f>BK490+SUM(BK491:BK558)</f>
        <v>0</v>
      </c>
    </row>
    <row r="490" s="2" customFormat="1" ht="24.15" customHeight="1">
      <c r="A490" s="41"/>
      <c r="B490" s="42"/>
      <c r="C490" s="215" t="s">
        <v>2934</v>
      </c>
      <c r="D490" s="215" t="s">
        <v>144</v>
      </c>
      <c r="E490" s="216" t="s">
        <v>7240</v>
      </c>
      <c r="F490" s="217" t="s">
        <v>7241</v>
      </c>
      <c r="G490" s="218" t="s">
        <v>176</v>
      </c>
      <c r="H490" s="219">
        <v>9</v>
      </c>
      <c r="I490" s="220"/>
      <c r="J490" s="221">
        <f>ROUND(I490*H490,2)</f>
        <v>0</v>
      </c>
      <c r="K490" s="217" t="s">
        <v>148</v>
      </c>
      <c r="L490" s="47"/>
      <c r="M490" s="222" t="s">
        <v>19</v>
      </c>
      <c r="N490" s="223" t="s">
        <v>40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248</v>
      </c>
      <c r="AT490" s="226" t="s">
        <v>144</v>
      </c>
      <c r="AU490" s="226" t="s">
        <v>79</v>
      </c>
      <c r="AY490" s="20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77</v>
      </c>
      <c r="BK490" s="227">
        <f>ROUND(I490*H490,2)</f>
        <v>0</v>
      </c>
      <c r="BL490" s="20" t="s">
        <v>248</v>
      </c>
      <c r="BM490" s="226" t="s">
        <v>7242</v>
      </c>
    </row>
    <row r="491" s="2" customFormat="1">
      <c r="A491" s="41"/>
      <c r="B491" s="42"/>
      <c r="C491" s="43"/>
      <c r="D491" s="228" t="s">
        <v>151</v>
      </c>
      <c r="E491" s="43"/>
      <c r="F491" s="229" t="s">
        <v>7243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151</v>
      </c>
      <c r="AU491" s="20" t="s">
        <v>79</v>
      </c>
    </row>
    <row r="492" s="2" customFormat="1" ht="16.5" customHeight="1">
      <c r="A492" s="41"/>
      <c r="B492" s="42"/>
      <c r="C492" s="277" t="s">
        <v>2940</v>
      </c>
      <c r="D492" s="277" t="s">
        <v>275</v>
      </c>
      <c r="E492" s="278" t="s">
        <v>7244</v>
      </c>
      <c r="F492" s="279" t="s">
        <v>7245</v>
      </c>
      <c r="G492" s="280" t="s">
        <v>176</v>
      </c>
      <c r="H492" s="281">
        <v>9</v>
      </c>
      <c r="I492" s="282"/>
      <c r="J492" s="283">
        <f>ROUND(I492*H492,2)</f>
        <v>0</v>
      </c>
      <c r="K492" s="279" t="s">
        <v>148</v>
      </c>
      <c r="L492" s="284"/>
      <c r="M492" s="285" t="s">
        <v>19</v>
      </c>
      <c r="N492" s="286" t="s">
        <v>40</v>
      </c>
      <c r="O492" s="87"/>
      <c r="P492" s="224">
        <f>O492*H492</f>
        <v>0</v>
      </c>
      <c r="Q492" s="224">
        <v>4.0000000000000003E-05</v>
      </c>
      <c r="R492" s="224">
        <f>Q492*H492</f>
        <v>0.00036000000000000002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349</v>
      </c>
      <c r="AT492" s="226" t="s">
        <v>275</v>
      </c>
      <c r="AU492" s="226" t="s">
        <v>79</v>
      </c>
      <c r="AY492" s="20" t="s">
        <v>142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248</v>
      </c>
      <c r="BM492" s="226" t="s">
        <v>7246</v>
      </c>
    </row>
    <row r="493" s="2" customFormat="1" ht="24.15" customHeight="1">
      <c r="A493" s="41"/>
      <c r="B493" s="42"/>
      <c r="C493" s="215" t="s">
        <v>2946</v>
      </c>
      <c r="D493" s="215" t="s">
        <v>144</v>
      </c>
      <c r="E493" s="216" t="s">
        <v>3366</v>
      </c>
      <c r="F493" s="217" t="s">
        <v>3367</v>
      </c>
      <c r="G493" s="218" t="s">
        <v>176</v>
      </c>
      <c r="H493" s="219">
        <v>3</v>
      </c>
      <c r="I493" s="220"/>
      <c r="J493" s="221">
        <f>ROUND(I493*H493,2)</f>
        <v>0</v>
      </c>
      <c r="K493" s="217" t="s">
        <v>148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248</v>
      </c>
      <c r="AT493" s="226" t="s">
        <v>144</v>
      </c>
      <c r="AU493" s="226" t="s">
        <v>79</v>
      </c>
      <c r="AY493" s="20" t="s">
        <v>142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248</v>
      </c>
      <c r="BM493" s="226" t="s">
        <v>7247</v>
      </c>
    </row>
    <row r="494" s="2" customFormat="1">
      <c r="A494" s="41"/>
      <c r="B494" s="42"/>
      <c r="C494" s="43"/>
      <c r="D494" s="228" t="s">
        <v>151</v>
      </c>
      <c r="E494" s="43"/>
      <c r="F494" s="229" t="s">
        <v>3369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151</v>
      </c>
      <c r="AU494" s="20" t="s">
        <v>79</v>
      </c>
    </row>
    <row r="495" s="2" customFormat="1">
      <c r="A495" s="41"/>
      <c r="B495" s="42"/>
      <c r="C495" s="43"/>
      <c r="D495" s="235" t="s">
        <v>3370</v>
      </c>
      <c r="E495" s="43"/>
      <c r="F495" s="295" t="s">
        <v>3371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3370</v>
      </c>
      <c r="AU495" s="20" t="s">
        <v>79</v>
      </c>
    </row>
    <row r="496" s="2" customFormat="1" ht="16.5" customHeight="1">
      <c r="A496" s="41"/>
      <c r="B496" s="42"/>
      <c r="C496" s="277" t="s">
        <v>2952</v>
      </c>
      <c r="D496" s="277" t="s">
        <v>275</v>
      </c>
      <c r="E496" s="278" t="s">
        <v>3373</v>
      </c>
      <c r="F496" s="279" t="s">
        <v>3374</v>
      </c>
      <c r="G496" s="280" t="s">
        <v>176</v>
      </c>
      <c r="H496" s="281">
        <v>3</v>
      </c>
      <c r="I496" s="282"/>
      <c r="J496" s="283">
        <f>ROUND(I496*H496,2)</f>
        <v>0</v>
      </c>
      <c r="K496" s="279" t="s">
        <v>19</v>
      </c>
      <c r="L496" s="284"/>
      <c r="M496" s="285" t="s">
        <v>19</v>
      </c>
      <c r="N496" s="286" t="s">
        <v>40</v>
      </c>
      <c r="O496" s="87"/>
      <c r="P496" s="224">
        <f>O496*H496</f>
        <v>0</v>
      </c>
      <c r="Q496" s="224">
        <v>0.00139</v>
      </c>
      <c r="R496" s="224">
        <f>Q496*H496</f>
        <v>0.0041700000000000001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349</v>
      </c>
      <c r="AT496" s="226" t="s">
        <v>275</v>
      </c>
      <c r="AU496" s="226" t="s">
        <v>79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248</v>
      </c>
      <c r="BM496" s="226" t="s">
        <v>7248</v>
      </c>
    </row>
    <row r="497" s="2" customFormat="1" ht="16.5" customHeight="1">
      <c r="A497" s="41"/>
      <c r="B497" s="42"/>
      <c r="C497" s="277" t="s">
        <v>2957</v>
      </c>
      <c r="D497" s="277" t="s">
        <v>275</v>
      </c>
      <c r="E497" s="278" t="s">
        <v>3377</v>
      </c>
      <c r="F497" s="279" t="s">
        <v>3378</v>
      </c>
      <c r="G497" s="280" t="s">
        <v>166</v>
      </c>
      <c r="H497" s="281">
        <v>2</v>
      </c>
      <c r="I497" s="282"/>
      <c r="J497" s="283">
        <f>ROUND(I497*H497,2)</f>
        <v>0</v>
      </c>
      <c r="K497" s="279" t="s">
        <v>19</v>
      </c>
      <c r="L497" s="284"/>
      <c r="M497" s="285" t="s">
        <v>19</v>
      </c>
      <c r="N497" s="286" t="s">
        <v>40</v>
      </c>
      <c r="O497" s="87"/>
      <c r="P497" s="224">
        <f>O497*H497</f>
        <v>0</v>
      </c>
      <c r="Q497" s="224">
        <v>4.0000000000000003E-05</v>
      </c>
      <c r="R497" s="224">
        <f>Q497*H497</f>
        <v>8.0000000000000007E-05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349</v>
      </c>
      <c r="AT497" s="226" t="s">
        <v>275</v>
      </c>
      <c r="AU497" s="226" t="s">
        <v>79</v>
      </c>
      <c r="AY497" s="20" t="s">
        <v>142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248</v>
      </c>
      <c r="BM497" s="226" t="s">
        <v>7249</v>
      </c>
    </row>
    <row r="498" s="2" customFormat="1" ht="16.5" customHeight="1">
      <c r="A498" s="41"/>
      <c r="B498" s="42"/>
      <c r="C498" s="277" t="s">
        <v>2965</v>
      </c>
      <c r="D498" s="277" t="s">
        <v>275</v>
      </c>
      <c r="E498" s="278" t="s">
        <v>3381</v>
      </c>
      <c r="F498" s="279" t="s">
        <v>3382</v>
      </c>
      <c r="G498" s="280" t="s">
        <v>166</v>
      </c>
      <c r="H498" s="281">
        <v>1</v>
      </c>
      <c r="I498" s="282"/>
      <c r="J498" s="283">
        <f>ROUND(I498*H498,2)</f>
        <v>0</v>
      </c>
      <c r="K498" s="279" t="s">
        <v>19</v>
      </c>
      <c r="L498" s="284"/>
      <c r="M498" s="285" t="s">
        <v>19</v>
      </c>
      <c r="N498" s="286" t="s">
        <v>40</v>
      </c>
      <c r="O498" s="87"/>
      <c r="P498" s="224">
        <f>O498*H498</f>
        <v>0</v>
      </c>
      <c r="Q498" s="224">
        <v>6.0000000000000002E-05</v>
      </c>
      <c r="R498" s="224">
        <f>Q498*H498</f>
        <v>6.0000000000000002E-05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349</v>
      </c>
      <c r="AT498" s="226" t="s">
        <v>275</v>
      </c>
      <c r="AU498" s="226" t="s">
        <v>79</v>
      </c>
      <c r="AY498" s="20" t="s">
        <v>142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248</v>
      </c>
      <c r="BM498" s="226" t="s">
        <v>7250</v>
      </c>
    </row>
    <row r="499" s="2" customFormat="1" ht="24.15" customHeight="1">
      <c r="A499" s="41"/>
      <c r="B499" s="42"/>
      <c r="C499" s="215" t="s">
        <v>2980</v>
      </c>
      <c r="D499" s="215" t="s">
        <v>144</v>
      </c>
      <c r="E499" s="216" t="s">
        <v>3385</v>
      </c>
      <c r="F499" s="217" t="s">
        <v>3386</v>
      </c>
      <c r="G499" s="218" t="s">
        <v>166</v>
      </c>
      <c r="H499" s="219">
        <v>5</v>
      </c>
      <c r="I499" s="220"/>
      <c r="J499" s="221">
        <f>ROUND(I499*H499,2)</f>
        <v>0</v>
      </c>
      <c r="K499" s="217" t="s">
        <v>148</v>
      </c>
      <c r="L499" s="47"/>
      <c r="M499" s="222" t="s">
        <v>19</v>
      </c>
      <c r="N499" s="223" t="s">
        <v>40</v>
      </c>
      <c r="O499" s="87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248</v>
      </c>
      <c r="AT499" s="226" t="s">
        <v>144</v>
      </c>
      <c r="AU499" s="226" t="s">
        <v>79</v>
      </c>
      <c r="AY499" s="20" t="s">
        <v>142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248</v>
      </c>
      <c r="BM499" s="226" t="s">
        <v>7251</v>
      </c>
    </row>
    <row r="500" s="2" customFormat="1">
      <c r="A500" s="41"/>
      <c r="B500" s="42"/>
      <c r="C500" s="43"/>
      <c r="D500" s="228" t="s">
        <v>151</v>
      </c>
      <c r="E500" s="43"/>
      <c r="F500" s="229" t="s">
        <v>3388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151</v>
      </c>
      <c r="AU500" s="20" t="s">
        <v>79</v>
      </c>
    </row>
    <row r="501" s="2" customFormat="1" ht="16.5" customHeight="1">
      <c r="A501" s="41"/>
      <c r="B501" s="42"/>
      <c r="C501" s="277" t="s">
        <v>2985</v>
      </c>
      <c r="D501" s="277" t="s">
        <v>275</v>
      </c>
      <c r="E501" s="278" t="s">
        <v>3390</v>
      </c>
      <c r="F501" s="279" t="s">
        <v>3391</v>
      </c>
      <c r="G501" s="280" t="s">
        <v>166</v>
      </c>
      <c r="H501" s="281">
        <v>5</v>
      </c>
      <c r="I501" s="282"/>
      <c r="J501" s="283">
        <f>ROUND(I501*H501,2)</f>
        <v>0</v>
      </c>
      <c r="K501" s="279" t="s">
        <v>148</v>
      </c>
      <c r="L501" s="284"/>
      <c r="M501" s="285" t="s">
        <v>19</v>
      </c>
      <c r="N501" s="286" t="s">
        <v>40</v>
      </c>
      <c r="O501" s="87"/>
      <c r="P501" s="224">
        <f>O501*H501</f>
        <v>0</v>
      </c>
      <c r="Q501" s="224">
        <v>0.00014999999999999999</v>
      </c>
      <c r="R501" s="224">
        <f>Q501*H501</f>
        <v>0.00074999999999999991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349</v>
      </c>
      <c r="AT501" s="226" t="s">
        <v>275</v>
      </c>
      <c r="AU501" s="226" t="s">
        <v>79</v>
      </c>
      <c r="AY501" s="20" t="s">
        <v>142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248</v>
      </c>
      <c r="BM501" s="226" t="s">
        <v>7252</v>
      </c>
    </row>
    <row r="502" s="2" customFormat="1" ht="24.15" customHeight="1">
      <c r="A502" s="41"/>
      <c r="B502" s="42"/>
      <c r="C502" s="215" t="s">
        <v>2991</v>
      </c>
      <c r="D502" s="215" t="s">
        <v>144</v>
      </c>
      <c r="E502" s="216" t="s">
        <v>3394</v>
      </c>
      <c r="F502" s="217" t="s">
        <v>3395</v>
      </c>
      <c r="G502" s="218" t="s">
        <v>166</v>
      </c>
      <c r="H502" s="219">
        <v>9</v>
      </c>
      <c r="I502" s="220"/>
      <c r="J502" s="221">
        <f>ROUND(I502*H502,2)</f>
        <v>0</v>
      </c>
      <c r="K502" s="217" t="s">
        <v>148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248</v>
      </c>
      <c r="AT502" s="226" t="s">
        <v>144</v>
      </c>
      <c r="AU502" s="226" t="s">
        <v>79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248</v>
      </c>
      <c r="BM502" s="226" t="s">
        <v>7253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3397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79</v>
      </c>
    </row>
    <row r="504" s="2" customFormat="1" ht="16.5" customHeight="1">
      <c r="A504" s="41"/>
      <c r="B504" s="42"/>
      <c r="C504" s="277" t="s">
        <v>2996</v>
      </c>
      <c r="D504" s="277" t="s">
        <v>275</v>
      </c>
      <c r="E504" s="278" t="s">
        <v>3399</v>
      </c>
      <c r="F504" s="279" t="s">
        <v>3400</v>
      </c>
      <c r="G504" s="280" t="s">
        <v>166</v>
      </c>
      <c r="H504" s="281">
        <v>9</v>
      </c>
      <c r="I504" s="282"/>
      <c r="J504" s="283">
        <f>ROUND(I504*H504,2)</f>
        <v>0</v>
      </c>
      <c r="K504" s="279" t="s">
        <v>148</v>
      </c>
      <c r="L504" s="284"/>
      <c r="M504" s="285" t="s">
        <v>19</v>
      </c>
      <c r="N504" s="286" t="s">
        <v>40</v>
      </c>
      <c r="O504" s="87"/>
      <c r="P504" s="224">
        <f>O504*H504</f>
        <v>0</v>
      </c>
      <c r="Q504" s="224">
        <v>5.0000000000000002E-05</v>
      </c>
      <c r="R504" s="224">
        <f>Q504*H504</f>
        <v>0.00045000000000000004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349</v>
      </c>
      <c r="AT504" s="226" t="s">
        <v>275</v>
      </c>
      <c r="AU504" s="226" t="s">
        <v>79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248</v>
      </c>
      <c r="BM504" s="226" t="s">
        <v>7254</v>
      </c>
    </row>
    <row r="505" s="2" customFormat="1" ht="24.15" customHeight="1">
      <c r="A505" s="41"/>
      <c r="B505" s="42"/>
      <c r="C505" s="215" t="s">
        <v>3001</v>
      </c>
      <c r="D505" s="215" t="s">
        <v>144</v>
      </c>
      <c r="E505" s="216" t="s">
        <v>3403</v>
      </c>
      <c r="F505" s="217" t="s">
        <v>3404</v>
      </c>
      <c r="G505" s="218" t="s">
        <v>176</v>
      </c>
      <c r="H505" s="219">
        <v>10</v>
      </c>
      <c r="I505" s="220"/>
      <c r="J505" s="221">
        <f>ROUND(I505*H505,2)</f>
        <v>0</v>
      </c>
      <c r="K505" s="217" t="s">
        <v>148</v>
      </c>
      <c r="L505" s="47"/>
      <c r="M505" s="222" t="s">
        <v>19</v>
      </c>
      <c r="N505" s="223" t="s">
        <v>40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248</v>
      </c>
      <c r="AT505" s="226" t="s">
        <v>144</v>
      </c>
      <c r="AU505" s="226" t="s">
        <v>79</v>
      </c>
      <c r="AY505" s="20" t="s">
        <v>142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77</v>
      </c>
      <c r="BK505" s="227">
        <f>ROUND(I505*H505,2)</f>
        <v>0</v>
      </c>
      <c r="BL505" s="20" t="s">
        <v>248</v>
      </c>
      <c r="BM505" s="226" t="s">
        <v>7255</v>
      </c>
    </row>
    <row r="506" s="2" customFormat="1">
      <c r="A506" s="41"/>
      <c r="B506" s="42"/>
      <c r="C506" s="43"/>
      <c r="D506" s="228" t="s">
        <v>151</v>
      </c>
      <c r="E506" s="43"/>
      <c r="F506" s="229" t="s">
        <v>3406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151</v>
      </c>
      <c r="AU506" s="20" t="s">
        <v>79</v>
      </c>
    </row>
    <row r="507" s="2" customFormat="1" ht="16.5" customHeight="1">
      <c r="A507" s="41"/>
      <c r="B507" s="42"/>
      <c r="C507" s="277" t="s">
        <v>3006</v>
      </c>
      <c r="D507" s="277" t="s">
        <v>275</v>
      </c>
      <c r="E507" s="278" t="s">
        <v>7256</v>
      </c>
      <c r="F507" s="279" t="s">
        <v>7257</v>
      </c>
      <c r="G507" s="280" t="s">
        <v>176</v>
      </c>
      <c r="H507" s="281">
        <v>10</v>
      </c>
      <c r="I507" s="282"/>
      <c r="J507" s="283">
        <f>ROUND(I507*H507,2)</f>
        <v>0</v>
      </c>
      <c r="K507" s="279" t="s">
        <v>148</v>
      </c>
      <c r="L507" s="284"/>
      <c r="M507" s="285" t="s">
        <v>19</v>
      </c>
      <c r="N507" s="286" t="s">
        <v>40</v>
      </c>
      <c r="O507" s="87"/>
      <c r="P507" s="224">
        <f>O507*H507</f>
        <v>0</v>
      </c>
      <c r="Q507" s="224">
        <v>5.0000000000000002E-05</v>
      </c>
      <c r="R507" s="224">
        <f>Q507*H507</f>
        <v>0.00050000000000000001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349</v>
      </c>
      <c r="AT507" s="226" t="s">
        <v>275</v>
      </c>
      <c r="AU507" s="226" t="s">
        <v>79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248</v>
      </c>
      <c r="BM507" s="226" t="s">
        <v>7258</v>
      </c>
    </row>
    <row r="508" s="2" customFormat="1" ht="24.15" customHeight="1">
      <c r="A508" s="41"/>
      <c r="B508" s="42"/>
      <c r="C508" s="215" t="s">
        <v>3011</v>
      </c>
      <c r="D508" s="215" t="s">
        <v>144</v>
      </c>
      <c r="E508" s="216" t="s">
        <v>3434</v>
      </c>
      <c r="F508" s="217" t="s">
        <v>3435</v>
      </c>
      <c r="G508" s="218" t="s">
        <v>176</v>
      </c>
      <c r="H508" s="219">
        <v>135</v>
      </c>
      <c r="I508" s="220"/>
      <c r="J508" s="221">
        <f>ROUND(I508*H508,2)</f>
        <v>0</v>
      </c>
      <c r="K508" s="217" t="s">
        <v>148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248</v>
      </c>
      <c r="AT508" s="226" t="s">
        <v>144</v>
      </c>
      <c r="AU508" s="226" t="s">
        <v>79</v>
      </c>
      <c r="AY508" s="20" t="s">
        <v>142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248</v>
      </c>
      <c r="BM508" s="226" t="s">
        <v>7259</v>
      </c>
    </row>
    <row r="509" s="2" customFormat="1">
      <c r="A509" s="41"/>
      <c r="B509" s="42"/>
      <c r="C509" s="43"/>
      <c r="D509" s="228" t="s">
        <v>151</v>
      </c>
      <c r="E509" s="43"/>
      <c r="F509" s="229" t="s">
        <v>3437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151</v>
      </c>
      <c r="AU509" s="20" t="s">
        <v>79</v>
      </c>
    </row>
    <row r="510" s="2" customFormat="1" ht="24.15" customHeight="1">
      <c r="A510" s="41"/>
      <c r="B510" s="42"/>
      <c r="C510" s="277" t="s">
        <v>3016</v>
      </c>
      <c r="D510" s="277" t="s">
        <v>275</v>
      </c>
      <c r="E510" s="278" t="s">
        <v>3443</v>
      </c>
      <c r="F510" s="279" t="s">
        <v>3444</v>
      </c>
      <c r="G510" s="280" t="s">
        <v>176</v>
      </c>
      <c r="H510" s="281">
        <v>92</v>
      </c>
      <c r="I510" s="282"/>
      <c r="J510" s="283">
        <f>ROUND(I510*H510,2)</f>
        <v>0</v>
      </c>
      <c r="K510" s="279" t="s">
        <v>148</v>
      </c>
      <c r="L510" s="284"/>
      <c r="M510" s="285" t="s">
        <v>19</v>
      </c>
      <c r="N510" s="286" t="s">
        <v>40</v>
      </c>
      <c r="O510" s="87"/>
      <c r="P510" s="224">
        <f>O510*H510</f>
        <v>0</v>
      </c>
      <c r="Q510" s="224">
        <v>0.00012999999999999999</v>
      </c>
      <c r="R510" s="224">
        <f>Q510*H510</f>
        <v>0.011959999999999998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349</v>
      </c>
      <c r="AT510" s="226" t="s">
        <v>275</v>
      </c>
      <c r="AU510" s="226" t="s">
        <v>79</v>
      </c>
      <c r="AY510" s="20" t="s">
        <v>142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77</v>
      </c>
      <c r="BK510" s="227">
        <f>ROUND(I510*H510,2)</f>
        <v>0</v>
      </c>
      <c r="BL510" s="20" t="s">
        <v>248</v>
      </c>
      <c r="BM510" s="226" t="s">
        <v>7260</v>
      </c>
    </row>
    <row r="511" s="2" customFormat="1" ht="24.15" customHeight="1">
      <c r="A511" s="41"/>
      <c r="B511" s="42"/>
      <c r="C511" s="277" t="s">
        <v>3021</v>
      </c>
      <c r="D511" s="277" t="s">
        <v>275</v>
      </c>
      <c r="E511" s="278" t="s">
        <v>3447</v>
      </c>
      <c r="F511" s="279" t="s">
        <v>3448</v>
      </c>
      <c r="G511" s="280" t="s">
        <v>176</v>
      </c>
      <c r="H511" s="281">
        <v>43</v>
      </c>
      <c r="I511" s="282"/>
      <c r="J511" s="283">
        <f>ROUND(I511*H511,2)</f>
        <v>0</v>
      </c>
      <c r="K511" s="279" t="s">
        <v>148</v>
      </c>
      <c r="L511" s="284"/>
      <c r="M511" s="285" t="s">
        <v>19</v>
      </c>
      <c r="N511" s="286" t="s">
        <v>40</v>
      </c>
      <c r="O511" s="87"/>
      <c r="P511" s="224">
        <f>O511*H511</f>
        <v>0</v>
      </c>
      <c r="Q511" s="224">
        <v>0.00017000000000000001</v>
      </c>
      <c r="R511" s="224">
        <f>Q511*H511</f>
        <v>0.0073100000000000005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349</v>
      </c>
      <c r="AT511" s="226" t="s">
        <v>275</v>
      </c>
      <c r="AU511" s="226" t="s">
        <v>79</v>
      </c>
      <c r="AY511" s="20" t="s">
        <v>142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248</v>
      </c>
      <c r="BM511" s="226" t="s">
        <v>7261</v>
      </c>
    </row>
    <row r="512" s="2" customFormat="1" ht="24.15" customHeight="1">
      <c r="A512" s="41"/>
      <c r="B512" s="42"/>
      <c r="C512" s="215" t="s">
        <v>3026</v>
      </c>
      <c r="D512" s="215" t="s">
        <v>144</v>
      </c>
      <c r="E512" s="216" t="s">
        <v>3455</v>
      </c>
      <c r="F512" s="217" t="s">
        <v>3456</v>
      </c>
      <c r="G512" s="218" t="s">
        <v>176</v>
      </c>
      <c r="H512" s="219">
        <v>16</v>
      </c>
      <c r="I512" s="220"/>
      <c r="J512" s="221">
        <f>ROUND(I512*H512,2)</f>
        <v>0</v>
      </c>
      <c r="K512" s="217" t="s">
        <v>148</v>
      </c>
      <c r="L512" s="47"/>
      <c r="M512" s="222" t="s">
        <v>19</v>
      </c>
      <c r="N512" s="223" t="s">
        <v>40</v>
      </c>
      <c r="O512" s="87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248</v>
      </c>
      <c r="AT512" s="226" t="s">
        <v>144</v>
      </c>
      <c r="AU512" s="226" t="s">
        <v>79</v>
      </c>
      <c r="AY512" s="20" t="s">
        <v>142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77</v>
      </c>
      <c r="BK512" s="227">
        <f>ROUND(I512*H512,2)</f>
        <v>0</v>
      </c>
      <c r="BL512" s="20" t="s">
        <v>248</v>
      </c>
      <c r="BM512" s="226" t="s">
        <v>7262</v>
      </c>
    </row>
    <row r="513" s="2" customFormat="1">
      <c r="A513" s="41"/>
      <c r="B513" s="42"/>
      <c r="C513" s="43"/>
      <c r="D513" s="228" t="s">
        <v>151</v>
      </c>
      <c r="E513" s="43"/>
      <c r="F513" s="229" t="s">
        <v>3458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151</v>
      </c>
      <c r="AU513" s="20" t="s">
        <v>79</v>
      </c>
    </row>
    <row r="514" s="2" customFormat="1" ht="16.5" customHeight="1">
      <c r="A514" s="41"/>
      <c r="B514" s="42"/>
      <c r="C514" s="277" t="s">
        <v>3031</v>
      </c>
      <c r="D514" s="277" t="s">
        <v>275</v>
      </c>
      <c r="E514" s="278" t="s">
        <v>7263</v>
      </c>
      <c r="F514" s="279" t="s">
        <v>7264</v>
      </c>
      <c r="G514" s="280" t="s">
        <v>176</v>
      </c>
      <c r="H514" s="281">
        <v>16</v>
      </c>
      <c r="I514" s="282"/>
      <c r="J514" s="283">
        <f>ROUND(I514*H514,2)</f>
        <v>0</v>
      </c>
      <c r="K514" s="279" t="s">
        <v>148</v>
      </c>
      <c r="L514" s="284"/>
      <c r="M514" s="285" t="s">
        <v>19</v>
      </c>
      <c r="N514" s="286" t="s">
        <v>40</v>
      </c>
      <c r="O514" s="87"/>
      <c r="P514" s="224">
        <f>O514*H514</f>
        <v>0</v>
      </c>
      <c r="Q514" s="224">
        <v>0.00025000000000000001</v>
      </c>
      <c r="R514" s="224">
        <f>Q514*H514</f>
        <v>0.0040000000000000001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349</v>
      </c>
      <c r="AT514" s="226" t="s">
        <v>275</v>
      </c>
      <c r="AU514" s="226" t="s">
        <v>79</v>
      </c>
      <c r="AY514" s="20" t="s">
        <v>142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77</v>
      </c>
      <c r="BK514" s="227">
        <f>ROUND(I514*H514,2)</f>
        <v>0</v>
      </c>
      <c r="BL514" s="20" t="s">
        <v>248</v>
      </c>
      <c r="BM514" s="226" t="s">
        <v>7265</v>
      </c>
    </row>
    <row r="515" s="2" customFormat="1" ht="24.15" customHeight="1">
      <c r="A515" s="41"/>
      <c r="B515" s="42"/>
      <c r="C515" s="215" t="s">
        <v>3038</v>
      </c>
      <c r="D515" s="215" t="s">
        <v>144</v>
      </c>
      <c r="E515" s="216" t="s">
        <v>7266</v>
      </c>
      <c r="F515" s="217" t="s">
        <v>7267</v>
      </c>
      <c r="G515" s="218" t="s">
        <v>176</v>
      </c>
      <c r="H515" s="219">
        <v>31</v>
      </c>
      <c r="I515" s="220"/>
      <c r="J515" s="221">
        <f>ROUND(I515*H515,2)</f>
        <v>0</v>
      </c>
      <c r="K515" s="217" t="s">
        <v>148</v>
      </c>
      <c r="L515" s="47"/>
      <c r="M515" s="222" t="s">
        <v>19</v>
      </c>
      <c r="N515" s="223" t="s">
        <v>40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248</v>
      </c>
      <c r="AT515" s="226" t="s">
        <v>144</v>
      </c>
      <c r="AU515" s="226" t="s">
        <v>79</v>
      </c>
      <c r="AY515" s="20" t="s">
        <v>142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248</v>
      </c>
      <c r="BM515" s="226" t="s">
        <v>7268</v>
      </c>
    </row>
    <row r="516" s="2" customFormat="1">
      <c r="A516" s="41"/>
      <c r="B516" s="42"/>
      <c r="C516" s="43"/>
      <c r="D516" s="228" t="s">
        <v>151</v>
      </c>
      <c r="E516" s="43"/>
      <c r="F516" s="229" t="s">
        <v>7269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151</v>
      </c>
      <c r="AU516" s="20" t="s">
        <v>79</v>
      </c>
    </row>
    <row r="517" s="2" customFormat="1" ht="24.15" customHeight="1">
      <c r="A517" s="41"/>
      <c r="B517" s="42"/>
      <c r="C517" s="277" t="s">
        <v>3045</v>
      </c>
      <c r="D517" s="277" t="s">
        <v>275</v>
      </c>
      <c r="E517" s="278" t="s">
        <v>7270</v>
      </c>
      <c r="F517" s="279" t="s">
        <v>7271</v>
      </c>
      <c r="G517" s="280" t="s">
        <v>176</v>
      </c>
      <c r="H517" s="281">
        <v>31</v>
      </c>
      <c r="I517" s="282"/>
      <c r="J517" s="283">
        <f>ROUND(I517*H517,2)</f>
        <v>0</v>
      </c>
      <c r="K517" s="279" t="s">
        <v>148</v>
      </c>
      <c r="L517" s="284"/>
      <c r="M517" s="285" t="s">
        <v>19</v>
      </c>
      <c r="N517" s="286" t="s">
        <v>40</v>
      </c>
      <c r="O517" s="87"/>
      <c r="P517" s="224">
        <f>O517*H517</f>
        <v>0</v>
      </c>
      <c r="Q517" s="224">
        <v>0.00097999999999999997</v>
      </c>
      <c r="R517" s="224">
        <f>Q517*H517</f>
        <v>0.030379999999999997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349</v>
      </c>
      <c r="AT517" s="226" t="s">
        <v>275</v>
      </c>
      <c r="AU517" s="226" t="s">
        <v>79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248</v>
      </c>
      <c r="BM517" s="226" t="s">
        <v>7272</v>
      </c>
    </row>
    <row r="518" s="2" customFormat="1" ht="24.15" customHeight="1">
      <c r="A518" s="41"/>
      <c r="B518" s="42"/>
      <c r="C518" s="215" t="s">
        <v>3047</v>
      </c>
      <c r="D518" s="215" t="s">
        <v>144</v>
      </c>
      <c r="E518" s="216" t="s">
        <v>3520</v>
      </c>
      <c r="F518" s="217" t="s">
        <v>3521</v>
      </c>
      <c r="G518" s="218" t="s">
        <v>166</v>
      </c>
      <c r="H518" s="219">
        <v>22</v>
      </c>
      <c r="I518" s="220"/>
      <c r="J518" s="221">
        <f>ROUND(I518*H518,2)</f>
        <v>0</v>
      </c>
      <c r="K518" s="217" t="s">
        <v>148</v>
      </c>
      <c r="L518" s="47"/>
      <c r="M518" s="222" t="s">
        <v>19</v>
      </c>
      <c r="N518" s="223" t="s">
        <v>40</v>
      </c>
      <c r="O518" s="87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248</v>
      </c>
      <c r="AT518" s="226" t="s">
        <v>144</v>
      </c>
      <c r="AU518" s="226" t="s">
        <v>79</v>
      </c>
      <c r="AY518" s="20" t="s">
        <v>142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77</v>
      </c>
      <c r="BK518" s="227">
        <f>ROUND(I518*H518,2)</f>
        <v>0</v>
      </c>
      <c r="BL518" s="20" t="s">
        <v>248</v>
      </c>
      <c r="BM518" s="226" t="s">
        <v>7273</v>
      </c>
    </row>
    <row r="519" s="2" customFormat="1">
      <c r="A519" s="41"/>
      <c r="B519" s="42"/>
      <c r="C519" s="43"/>
      <c r="D519" s="228" t="s">
        <v>151</v>
      </c>
      <c r="E519" s="43"/>
      <c r="F519" s="229" t="s">
        <v>3523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151</v>
      </c>
      <c r="AU519" s="20" t="s">
        <v>79</v>
      </c>
    </row>
    <row r="520" s="2" customFormat="1" ht="21.75" customHeight="1">
      <c r="A520" s="41"/>
      <c r="B520" s="42"/>
      <c r="C520" s="215" t="s">
        <v>3053</v>
      </c>
      <c r="D520" s="215" t="s">
        <v>144</v>
      </c>
      <c r="E520" s="216" t="s">
        <v>3525</v>
      </c>
      <c r="F520" s="217" t="s">
        <v>3526</v>
      </c>
      <c r="G520" s="218" t="s">
        <v>166</v>
      </c>
      <c r="H520" s="219">
        <v>1</v>
      </c>
      <c r="I520" s="220"/>
      <c r="J520" s="221">
        <f>ROUND(I520*H520,2)</f>
        <v>0</v>
      </c>
      <c r="K520" s="217" t="s">
        <v>148</v>
      </c>
      <c r="L520" s="47"/>
      <c r="M520" s="222" t="s">
        <v>19</v>
      </c>
      <c r="N520" s="223" t="s">
        <v>40</v>
      </c>
      <c r="O520" s="87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6" t="s">
        <v>248</v>
      </c>
      <c r="AT520" s="226" t="s">
        <v>144</v>
      </c>
      <c r="AU520" s="226" t="s">
        <v>79</v>
      </c>
      <c r="AY520" s="20" t="s">
        <v>142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0" t="s">
        <v>77</v>
      </c>
      <c r="BK520" s="227">
        <f>ROUND(I520*H520,2)</f>
        <v>0</v>
      </c>
      <c r="BL520" s="20" t="s">
        <v>248</v>
      </c>
      <c r="BM520" s="226" t="s">
        <v>7274</v>
      </c>
    </row>
    <row r="521" s="2" customFormat="1">
      <c r="A521" s="41"/>
      <c r="B521" s="42"/>
      <c r="C521" s="43"/>
      <c r="D521" s="228" t="s">
        <v>151</v>
      </c>
      <c r="E521" s="43"/>
      <c r="F521" s="229" t="s">
        <v>3528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151</v>
      </c>
      <c r="AU521" s="20" t="s">
        <v>79</v>
      </c>
    </row>
    <row r="522" s="2" customFormat="1" ht="16.5" customHeight="1">
      <c r="A522" s="41"/>
      <c r="B522" s="42"/>
      <c r="C522" s="277" t="s">
        <v>3072</v>
      </c>
      <c r="D522" s="277" t="s">
        <v>275</v>
      </c>
      <c r="E522" s="278" t="s">
        <v>7275</v>
      </c>
      <c r="F522" s="279" t="s">
        <v>7276</v>
      </c>
      <c r="G522" s="280" t="s">
        <v>771</v>
      </c>
      <c r="H522" s="281">
        <v>1</v>
      </c>
      <c r="I522" s="282"/>
      <c r="J522" s="283">
        <f>ROUND(I522*H522,2)</f>
        <v>0</v>
      </c>
      <c r="K522" s="279" t="s">
        <v>19</v>
      </c>
      <c r="L522" s="284"/>
      <c r="M522" s="285" t="s">
        <v>19</v>
      </c>
      <c r="N522" s="286" t="s">
        <v>40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349</v>
      </c>
      <c r="AT522" s="226" t="s">
        <v>275</v>
      </c>
      <c r="AU522" s="226" t="s">
        <v>79</v>
      </c>
      <c r="AY522" s="20" t="s">
        <v>142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77</v>
      </c>
      <c r="BK522" s="227">
        <f>ROUND(I522*H522,2)</f>
        <v>0</v>
      </c>
      <c r="BL522" s="20" t="s">
        <v>248</v>
      </c>
      <c r="BM522" s="226" t="s">
        <v>7277</v>
      </c>
    </row>
    <row r="523" s="2" customFormat="1" ht="24.15" customHeight="1">
      <c r="A523" s="41"/>
      <c r="B523" s="42"/>
      <c r="C523" s="215" t="s">
        <v>3077</v>
      </c>
      <c r="D523" s="215" t="s">
        <v>144</v>
      </c>
      <c r="E523" s="216" t="s">
        <v>3591</v>
      </c>
      <c r="F523" s="217" t="s">
        <v>3592</v>
      </c>
      <c r="G523" s="218" t="s">
        <v>166</v>
      </c>
      <c r="H523" s="219">
        <v>1</v>
      </c>
      <c r="I523" s="220"/>
      <c r="J523" s="221">
        <f>ROUND(I523*H523,2)</f>
        <v>0</v>
      </c>
      <c r="K523" s="217" t="s">
        <v>148</v>
      </c>
      <c r="L523" s="47"/>
      <c r="M523" s="222" t="s">
        <v>19</v>
      </c>
      <c r="N523" s="223" t="s">
        <v>40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248</v>
      </c>
      <c r="AT523" s="226" t="s">
        <v>144</v>
      </c>
      <c r="AU523" s="226" t="s">
        <v>79</v>
      </c>
      <c r="AY523" s="20" t="s">
        <v>142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77</v>
      </c>
      <c r="BK523" s="227">
        <f>ROUND(I523*H523,2)</f>
        <v>0</v>
      </c>
      <c r="BL523" s="20" t="s">
        <v>248</v>
      </c>
      <c r="BM523" s="226" t="s">
        <v>7278</v>
      </c>
    </row>
    <row r="524" s="2" customFormat="1">
      <c r="A524" s="41"/>
      <c r="B524" s="42"/>
      <c r="C524" s="43"/>
      <c r="D524" s="228" t="s">
        <v>151</v>
      </c>
      <c r="E524" s="43"/>
      <c r="F524" s="229" t="s">
        <v>3594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151</v>
      </c>
      <c r="AU524" s="20" t="s">
        <v>79</v>
      </c>
    </row>
    <row r="525" s="2" customFormat="1" ht="16.5" customHeight="1">
      <c r="A525" s="41"/>
      <c r="B525" s="42"/>
      <c r="C525" s="277" t="s">
        <v>3080</v>
      </c>
      <c r="D525" s="277" t="s">
        <v>275</v>
      </c>
      <c r="E525" s="278" t="s">
        <v>3596</v>
      </c>
      <c r="F525" s="279" t="s">
        <v>3597</v>
      </c>
      <c r="G525" s="280" t="s">
        <v>166</v>
      </c>
      <c r="H525" s="281">
        <v>1</v>
      </c>
      <c r="I525" s="282"/>
      <c r="J525" s="283">
        <f>ROUND(I525*H525,2)</f>
        <v>0</v>
      </c>
      <c r="K525" s="279" t="s">
        <v>148</v>
      </c>
      <c r="L525" s="284"/>
      <c r="M525" s="285" t="s">
        <v>19</v>
      </c>
      <c r="N525" s="286" t="s">
        <v>40</v>
      </c>
      <c r="O525" s="87"/>
      <c r="P525" s="224">
        <f>O525*H525</f>
        <v>0</v>
      </c>
      <c r="Q525" s="224">
        <v>9.0000000000000006E-05</v>
      </c>
      <c r="R525" s="224">
        <f>Q525*H525</f>
        <v>9.0000000000000006E-05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349</v>
      </c>
      <c r="AT525" s="226" t="s">
        <v>275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248</v>
      </c>
      <c r="BM525" s="226" t="s">
        <v>7279</v>
      </c>
    </row>
    <row r="526" s="2" customFormat="1" ht="16.5" customHeight="1">
      <c r="A526" s="41"/>
      <c r="B526" s="42"/>
      <c r="C526" s="215" t="s">
        <v>3083</v>
      </c>
      <c r="D526" s="215" t="s">
        <v>144</v>
      </c>
      <c r="E526" s="216" t="s">
        <v>3642</v>
      </c>
      <c r="F526" s="217" t="s">
        <v>3643</v>
      </c>
      <c r="G526" s="218" t="s">
        <v>166</v>
      </c>
      <c r="H526" s="219">
        <v>2</v>
      </c>
      <c r="I526" s="220"/>
      <c r="J526" s="221">
        <f>ROUND(I526*H526,2)</f>
        <v>0</v>
      </c>
      <c r="K526" s="217" t="s">
        <v>148</v>
      </c>
      <c r="L526" s="47"/>
      <c r="M526" s="222" t="s">
        <v>19</v>
      </c>
      <c r="N526" s="223" t="s">
        <v>40</v>
      </c>
      <c r="O526" s="87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6" t="s">
        <v>248</v>
      </c>
      <c r="AT526" s="226" t="s">
        <v>144</v>
      </c>
      <c r="AU526" s="226" t="s">
        <v>79</v>
      </c>
      <c r="AY526" s="20" t="s">
        <v>142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20" t="s">
        <v>77</v>
      </c>
      <c r="BK526" s="227">
        <f>ROUND(I526*H526,2)</f>
        <v>0</v>
      </c>
      <c r="BL526" s="20" t="s">
        <v>248</v>
      </c>
      <c r="BM526" s="226" t="s">
        <v>7280</v>
      </c>
    </row>
    <row r="527" s="2" customFormat="1">
      <c r="A527" s="41"/>
      <c r="B527" s="42"/>
      <c r="C527" s="43"/>
      <c r="D527" s="228" t="s">
        <v>151</v>
      </c>
      <c r="E527" s="43"/>
      <c r="F527" s="229" t="s">
        <v>3645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151</v>
      </c>
      <c r="AU527" s="20" t="s">
        <v>79</v>
      </c>
    </row>
    <row r="528" s="2" customFormat="1" ht="16.5" customHeight="1">
      <c r="A528" s="41"/>
      <c r="B528" s="42"/>
      <c r="C528" s="277" t="s">
        <v>3087</v>
      </c>
      <c r="D528" s="277" t="s">
        <v>275</v>
      </c>
      <c r="E528" s="278" t="s">
        <v>3647</v>
      </c>
      <c r="F528" s="279" t="s">
        <v>3648</v>
      </c>
      <c r="G528" s="280" t="s">
        <v>166</v>
      </c>
      <c r="H528" s="281">
        <v>2</v>
      </c>
      <c r="I528" s="282"/>
      <c r="J528" s="283">
        <f>ROUND(I528*H528,2)</f>
        <v>0</v>
      </c>
      <c r="K528" s="279" t="s">
        <v>148</v>
      </c>
      <c r="L528" s="284"/>
      <c r="M528" s="285" t="s">
        <v>19</v>
      </c>
      <c r="N528" s="286" t="s">
        <v>40</v>
      </c>
      <c r="O528" s="87"/>
      <c r="P528" s="224">
        <f>O528*H528</f>
        <v>0</v>
      </c>
      <c r="Q528" s="224">
        <v>0.00010000000000000001</v>
      </c>
      <c r="R528" s="224">
        <f>Q528*H528</f>
        <v>0.00020000000000000001</v>
      </c>
      <c r="S528" s="224">
        <v>0</v>
      </c>
      <c r="T528" s="225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6" t="s">
        <v>349</v>
      </c>
      <c r="AT528" s="226" t="s">
        <v>275</v>
      </c>
      <c r="AU528" s="226" t="s">
        <v>79</v>
      </c>
      <c r="AY528" s="20" t="s">
        <v>142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0" t="s">
        <v>77</v>
      </c>
      <c r="BK528" s="227">
        <f>ROUND(I528*H528,2)</f>
        <v>0</v>
      </c>
      <c r="BL528" s="20" t="s">
        <v>248</v>
      </c>
      <c r="BM528" s="226" t="s">
        <v>7281</v>
      </c>
    </row>
    <row r="529" s="2" customFormat="1">
      <c r="A529" s="41"/>
      <c r="B529" s="42"/>
      <c r="C529" s="43"/>
      <c r="D529" s="235" t="s">
        <v>3370</v>
      </c>
      <c r="E529" s="43"/>
      <c r="F529" s="295" t="s">
        <v>3650</v>
      </c>
      <c r="G529" s="43"/>
      <c r="H529" s="43"/>
      <c r="I529" s="230"/>
      <c r="J529" s="43"/>
      <c r="K529" s="43"/>
      <c r="L529" s="47"/>
      <c r="M529" s="231"/>
      <c r="N529" s="23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3370</v>
      </c>
      <c r="AU529" s="20" t="s">
        <v>79</v>
      </c>
    </row>
    <row r="530" s="2" customFormat="1" ht="16.5" customHeight="1">
      <c r="A530" s="41"/>
      <c r="B530" s="42"/>
      <c r="C530" s="215" t="s">
        <v>3091</v>
      </c>
      <c r="D530" s="215" t="s">
        <v>144</v>
      </c>
      <c r="E530" s="216" t="s">
        <v>7282</v>
      </c>
      <c r="F530" s="217" t="s">
        <v>7283</v>
      </c>
      <c r="G530" s="218" t="s">
        <v>166</v>
      </c>
      <c r="H530" s="219">
        <v>1</v>
      </c>
      <c r="I530" s="220"/>
      <c r="J530" s="221">
        <f>ROUND(I530*H530,2)</f>
        <v>0</v>
      </c>
      <c r="K530" s="217" t="s">
        <v>148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248</v>
      </c>
      <c r="AT530" s="226" t="s">
        <v>144</v>
      </c>
      <c r="AU530" s="226" t="s">
        <v>79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248</v>
      </c>
      <c r="BM530" s="226" t="s">
        <v>7284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7285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79</v>
      </c>
    </row>
    <row r="532" s="2" customFormat="1" ht="24.15" customHeight="1">
      <c r="A532" s="41"/>
      <c r="B532" s="42"/>
      <c r="C532" s="277" t="s">
        <v>3095</v>
      </c>
      <c r="D532" s="277" t="s">
        <v>275</v>
      </c>
      <c r="E532" s="278" t="s">
        <v>3638</v>
      </c>
      <c r="F532" s="279" t="s">
        <v>7286</v>
      </c>
      <c r="G532" s="280" t="s">
        <v>771</v>
      </c>
      <c r="H532" s="281">
        <v>1</v>
      </c>
      <c r="I532" s="282"/>
      <c r="J532" s="283">
        <f>ROUND(I532*H532,2)</f>
        <v>0</v>
      </c>
      <c r="K532" s="279" t="s">
        <v>19</v>
      </c>
      <c r="L532" s="284"/>
      <c r="M532" s="285" t="s">
        <v>19</v>
      </c>
      <c r="N532" s="286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349</v>
      </c>
      <c r="AT532" s="226" t="s">
        <v>275</v>
      </c>
      <c r="AU532" s="226" t="s">
        <v>79</v>
      </c>
      <c r="AY532" s="20" t="s">
        <v>142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248</v>
      </c>
      <c r="BM532" s="226" t="s">
        <v>7287</v>
      </c>
    </row>
    <row r="533" s="2" customFormat="1" ht="24.15" customHeight="1">
      <c r="A533" s="41"/>
      <c r="B533" s="42"/>
      <c r="C533" s="215" t="s">
        <v>1172</v>
      </c>
      <c r="D533" s="215" t="s">
        <v>144</v>
      </c>
      <c r="E533" s="216" t="s">
        <v>3670</v>
      </c>
      <c r="F533" s="217" t="s">
        <v>3671</v>
      </c>
      <c r="G533" s="218" t="s">
        <v>166</v>
      </c>
      <c r="H533" s="219">
        <v>7</v>
      </c>
      <c r="I533" s="220"/>
      <c r="J533" s="221">
        <f>ROUND(I533*H533,2)</f>
        <v>0</v>
      </c>
      <c r="K533" s="217" t="s">
        <v>148</v>
      </c>
      <c r="L533" s="47"/>
      <c r="M533" s="222" t="s">
        <v>19</v>
      </c>
      <c r="N533" s="223" t="s">
        <v>40</v>
      </c>
      <c r="O533" s="87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248</v>
      </c>
      <c r="AT533" s="226" t="s">
        <v>144</v>
      </c>
      <c r="AU533" s="226" t="s">
        <v>79</v>
      </c>
      <c r="AY533" s="20" t="s">
        <v>142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77</v>
      </c>
      <c r="BK533" s="227">
        <f>ROUND(I533*H533,2)</f>
        <v>0</v>
      </c>
      <c r="BL533" s="20" t="s">
        <v>248</v>
      </c>
      <c r="BM533" s="226" t="s">
        <v>7288</v>
      </c>
    </row>
    <row r="534" s="2" customFormat="1">
      <c r="A534" s="41"/>
      <c r="B534" s="42"/>
      <c r="C534" s="43"/>
      <c r="D534" s="228" t="s">
        <v>151</v>
      </c>
      <c r="E534" s="43"/>
      <c r="F534" s="229" t="s">
        <v>3673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151</v>
      </c>
      <c r="AU534" s="20" t="s">
        <v>79</v>
      </c>
    </row>
    <row r="535" s="2" customFormat="1" ht="16.5" customHeight="1">
      <c r="A535" s="41"/>
      <c r="B535" s="42"/>
      <c r="C535" s="277" t="s">
        <v>3102</v>
      </c>
      <c r="D535" s="277" t="s">
        <v>275</v>
      </c>
      <c r="E535" s="278" t="s">
        <v>3675</v>
      </c>
      <c r="F535" s="279" t="s">
        <v>3676</v>
      </c>
      <c r="G535" s="280" t="s">
        <v>166</v>
      </c>
      <c r="H535" s="281">
        <v>6</v>
      </c>
      <c r="I535" s="282"/>
      <c r="J535" s="283">
        <f>ROUND(I535*H535,2)</f>
        <v>0</v>
      </c>
      <c r="K535" s="279" t="s">
        <v>148</v>
      </c>
      <c r="L535" s="284"/>
      <c r="M535" s="285" t="s">
        <v>19</v>
      </c>
      <c r="N535" s="286" t="s">
        <v>40</v>
      </c>
      <c r="O535" s="87"/>
      <c r="P535" s="224">
        <f>O535*H535</f>
        <v>0</v>
      </c>
      <c r="Q535" s="224">
        <v>6.9999999999999994E-05</v>
      </c>
      <c r="R535" s="224">
        <f>Q535*H535</f>
        <v>0.00041999999999999996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349</v>
      </c>
      <c r="AT535" s="226" t="s">
        <v>275</v>
      </c>
      <c r="AU535" s="226" t="s">
        <v>79</v>
      </c>
      <c r="AY535" s="20" t="s">
        <v>142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77</v>
      </c>
      <c r="BK535" s="227">
        <f>ROUND(I535*H535,2)</f>
        <v>0</v>
      </c>
      <c r="BL535" s="20" t="s">
        <v>248</v>
      </c>
      <c r="BM535" s="226" t="s">
        <v>7289</v>
      </c>
    </row>
    <row r="536" s="2" customFormat="1" ht="16.5" customHeight="1">
      <c r="A536" s="41"/>
      <c r="B536" s="42"/>
      <c r="C536" s="277" t="s">
        <v>3106</v>
      </c>
      <c r="D536" s="277" t="s">
        <v>275</v>
      </c>
      <c r="E536" s="278" t="s">
        <v>3679</v>
      </c>
      <c r="F536" s="279" t="s">
        <v>3680</v>
      </c>
      <c r="G536" s="280" t="s">
        <v>166</v>
      </c>
      <c r="H536" s="281">
        <v>1</v>
      </c>
      <c r="I536" s="282"/>
      <c r="J536" s="283">
        <f>ROUND(I536*H536,2)</f>
        <v>0</v>
      </c>
      <c r="K536" s="279" t="s">
        <v>148</v>
      </c>
      <c r="L536" s="284"/>
      <c r="M536" s="285" t="s">
        <v>19</v>
      </c>
      <c r="N536" s="286" t="s">
        <v>40</v>
      </c>
      <c r="O536" s="87"/>
      <c r="P536" s="224">
        <f>O536*H536</f>
        <v>0</v>
      </c>
      <c r="Q536" s="224">
        <v>0.00010000000000000001</v>
      </c>
      <c r="R536" s="224">
        <f>Q536*H536</f>
        <v>0.00010000000000000001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349</v>
      </c>
      <c r="AT536" s="226" t="s">
        <v>275</v>
      </c>
      <c r="AU536" s="226" t="s">
        <v>79</v>
      </c>
      <c r="AY536" s="20" t="s">
        <v>142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248</v>
      </c>
      <c r="BM536" s="226" t="s">
        <v>7290</v>
      </c>
    </row>
    <row r="537" s="2" customFormat="1" ht="24.15" customHeight="1">
      <c r="A537" s="41"/>
      <c r="B537" s="42"/>
      <c r="C537" s="215" t="s">
        <v>3110</v>
      </c>
      <c r="D537" s="215" t="s">
        <v>144</v>
      </c>
      <c r="E537" s="216" t="s">
        <v>3714</v>
      </c>
      <c r="F537" s="217" t="s">
        <v>3715</v>
      </c>
      <c r="G537" s="218" t="s">
        <v>166</v>
      </c>
      <c r="H537" s="219">
        <v>8</v>
      </c>
      <c r="I537" s="220"/>
      <c r="J537" s="221">
        <f>ROUND(I537*H537,2)</f>
        <v>0</v>
      </c>
      <c r="K537" s="217" t="s">
        <v>148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248</v>
      </c>
      <c r="AT537" s="226" t="s">
        <v>144</v>
      </c>
      <c r="AU537" s="226" t="s">
        <v>79</v>
      </c>
      <c r="AY537" s="20" t="s">
        <v>142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248</v>
      </c>
      <c r="BM537" s="226" t="s">
        <v>7291</v>
      </c>
    </row>
    <row r="538" s="2" customFormat="1">
      <c r="A538" s="41"/>
      <c r="B538" s="42"/>
      <c r="C538" s="43"/>
      <c r="D538" s="228" t="s">
        <v>151</v>
      </c>
      <c r="E538" s="43"/>
      <c r="F538" s="229" t="s">
        <v>3717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151</v>
      </c>
      <c r="AU538" s="20" t="s">
        <v>79</v>
      </c>
    </row>
    <row r="539" s="2" customFormat="1" ht="16.5" customHeight="1">
      <c r="A539" s="41"/>
      <c r="B539" s="42"/>
      <c r="C539" s="277" t="s">
        <v>3114</v>
      </c>
      <c r="D539" s="277" t="s">
        <v>275</v>
      </c>
      <c r="E539" s="278" t="s">
        <v>3751</v>
      </c>
      <c r="F539" s="279" t="s">
        <v>3752</v>
      </c>
      <c r="G539" s="280" t="s">
        <v>771</v>
      </c>
      <c r="H539" s="281">
        <v>2</v>
      </c>
      <c r="I539" s="282"/>
      <c r="J539" s="283">
        <f>ROUND(I539*H539,2)</f>
        <v>0</v>
      </c>
      <c r="K539" s="279" t="s">
        <v>19</v>
      </c>
      <c r="L539" s="284"/>
      <c r="M539" s="285" t="s">
        <v>19</v>
      </c>
      <c r="N539" s="286" t="s">
        <v>40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349</v>
      </c>
      <c r="AT539" s="226" t="s">
        <v>275</v>
      </c>
      <c r="AU539" s="226" t="s">
        <v>79</v>
      </c>
      <c r="AY539" s="20" t="s">
        <v>142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77</v>
      </c>
      <c r="BK539" s="227">
        <f>ROUND(I539*H539,2)</f>
        <v>0</v>
      </c>
      <c r="BL539" s="20" t="s">
        <v>248</v>
      </c>
      <c r="BM539" s="226" t="s">
        <v>7292</v>
      </c>
    </row>
    <row r="540" s="2" customFormat="1" ht="16.5" customHeight="1">
      <c r="A540" s="41"/>
      <c r="B540" s="42"/>
      <c r="C540" s="277" t="s">
        <v>3118</v>
      </c>
      <c r="D540" s="277" t="s">
        <v>275</v>
      </c>
      <c r="E540" s="278" t="s">
        <v>3760</v>
      </c>
      <c r="F540" s="279" t="s">
        <v>3761</v>
      </c>
      <c r="G540" s="280" t="s">
        <v>771</v>
      </c>
      <c r="H540" s="281">
        <v>4</v>
      </c>
      <c r="I540" s="282"/>
      <c r="J540" s="283">
        <f>ROUND(I540*H540,2)</f>
        <v>0</v>
      </c>
      <c r="K540" s="279" t="s">
        <v>19</v>
      </c>
      <c r="L540" s="284"/>
      <c r="M540" s="285" t="s">
        <v>19</v>
      </c>
      <c r="N540" s="286" t="s">
        <v>40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349</v>
      </c>
      <c r="AT540" s="226" t="s">
        <v>275</v>
      </c>
      <c r="AU540" s="226" t="s">
        <v>79</v>
      </c>
      <c r="AY540" s="20" t="s">
        <v>142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248</v>
      </c>
      <c r="BM540" s="226" t="s">
        <v>7293</v>
      </c>
    </row>
    <row r="541" s="2" customFormat="1" ht="16.5" customHeight="1">
      <c r="A541" s="41"/>
      <c r="B541" s="42"/>
      <c r="C541" s="277" t="s">
        <v>3122</v>
      </c>
      <c r="D541" s="277" t="s">
        <v>275</v>
      </c>
      <c r="E541" s="278" t="s">
        <v>3772</v>
      </c>
      <c r="F541" s="279" t="s">
        <v>3773</v>
      </c>
      <c r="G541" s="280" t="s">
        <v>771</v>
      </c>
      <c r="H541" s="281">
        <v>1</v>
      </c>
      <c r="I541" s="282"/>
      <c r="J541" s="283">
        <f>ROUND(I541*H541,2)</f>
        <v>0</v>
      </c>
      <c r="K541" s="279" t="s">
        <v>19</v>
      </c>
      <c r="L541" s="284"/>
      <c r="M541" s="285" t="s">
        <v>19</v>
      </c>
      <c r="N541" s="286" t="s">
        <v>40</v>
      </c>
      <c r="O541" s="87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349</v>
      </c>
      <c r="AT541" s="226" t="s">
        <v>275</v>
      </c>
      <c r="AU541" s="226" t="s">
        <v>79</v>
      </c>
      <c r="AY541" s="20" t="s">
        <v>142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77</v>
      </c>
      <c r="BK541" s="227">
        <f>ROUND(I541*H541,2)</f>
        <v>0</v>
      </c>
      <c r="BL541" s="20" t="s">
        <v>248</v>
      </c>
      <c r="BM541" s="226" t="s">
        <v>7294</v>
      </c>
    </row>
    <row r="542" s="2" customFormat="1">
      <c r="A542" s="41"/>
      <c r="B542" s="42"/>
      <c r="C542" s="43"/>
      <c r="D542" s="235" t="s">
        <v>3370</v>
      </c>
      <c r="E542" s="43"/>
      <c r="F542" s="295" t="s">
        <v>7295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3370</v>
      </c>
      <c r="AU542" s="20" t="s">
        <v>79</v>
      </c>
    </row>
    <row r="543" s="2" customFormat="1" ht="16.5" customHeight="1">
      <c r="A543" s="41"/>
      <c r="B543" s="42"/>
      <c r="C543" s="277" t="s">
        <v>3126</v>
      </c>
      <c r="D543" s="277" t="s">
        <v>275</v>
      </c>
      <c r="E543" s="278" t="s">
        <v>3788</v>
      </c>
      <c r="F543" s="279" t="s">
        <v>3789</v>
      </c>
      <c r="G543" s="280" t="s">
        <v>771</v>
      </c>
      <c r="H543" s="281">
        <v>1</v>
      </c>
      <c r="I543" s="282"/>
      <c r="J543" s="283">
        <f>ROUND(I543*H543,2)</f>
        <v>0</v>
      </c>
      <c r="K543" s="279" t="s">
        <v>19</v>
      </c>
      <c r="L543" s="284"/>
      <c r="M543" s="285" t="s">
        <v>19</v>
      </c>
      <c r="N543" s="286" t="s">
        <v>40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349</v>
      </c>
      <c r="AT543" s="226" t="s">
        <v>275</v>
      </c>
      <c r="AU543" s="226" t="s">
        <v>79</v>
      </c>
      <c r="AY543" s="20" t="s">
        <v>142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248</v>
      </c>
      <c r="BM543" s="226" t="s">
        <v>7296</v>
      </c>
    </row>
    <row r="544" s="2" customFormat="1">
      <c r="A544" s="41"/>
      <c r="B544" s="42"/>
      <c r="C544" s="43"/>
      <c r="D544" s="235" t="s">
        <v>3370</v>
      </c>
      <c r="E544" s="43"/>
      <c r="F544" s="295" t="s">
        <v>7297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3370</v>
      </c>
      <c r="AU544" s="20" t="s">
        <v>79</v>
      </c>
    </row>
    <row r="545" s="2" customFormat="1" ht="24.15" customHeight="1">
      <c r="A545" s="41"/>
      <c r="B545" s="42"/>
      <c r="C545" s="215" t="s">
        <v>3130</v>
      </c>
      <c r="D545" s="215" t="s">
        <v>144</v>
      </c>
      <c r="E545" s="216" t="s">
        <v>7298</v>
      </c>
      <c r="F545" s="217" t="s">
        <v>7299</v>
      </c>
      <c r="G545" s="218" t="s">
        <v>166</v>
      </c>
      <c r="H545" s="219">
        <v>1</v>
      </c>
      <c r="I545" s="220"/>
      <c r="J545" s="221">
        <f>ROUND(I545*H545,2)</f>
        <v>0</v>
      </c>
      <c r="K545" s="217" t="s">
        <v>148</v>
      </c>
      <c r="L545" s="47"/>
      <c r="M545" s="222" t="s">
        <v>19</v>
      </c>
      <c r="N545" s="223" t="s">
        <v>40</v>
      </c>
      <c r="O545" s="87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248</v>
      </c>
      <c r="AT545" s="226" t="s">
        <v>144</v>
      </c>
      <c r="AU545" s="226" t="s">
        <v>79</v>
      </c>
      <c r="AY545" s="20" t="s">
        <v>142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248</v>
      </c>
      <c r="BM545" s="226" t="s">
        <v>7300</v>
      </c>
    </row>
    <row r="546" s="2" customFormat="1">
      <c r="A546" s="41"/>
      <c r="B546" s="42"/>
      <c r="C546" s="43"/>
      <c r="D546" s="228" t="s">
        <v>151</v>
      </c>
      <c r="E546" s="43"/>
      <c r="F546" s="229" t="s">
        <v>7301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151</v>
      </c>
      <c r="AU546" s="20" t="s">
        <v>79</v>
      </c>
    </row>
    <row r="547" s="2" customFormat="1" ht="21.75" customHeight="1">
      <c r="A547" s="41"/>
      <c r="B547" s="42"/>
      <c r="C547" s="215" t="s">
        <v>3134</v>
      </c>
      <c r="D547" s="215" t="s">
        <v>144</v>
      </c>
      <c r="E547" s="216" t="s">
        <v>3932</v>
      </c>
      <c r="F547" s="217" t="s">
        <v>3933</v>
      </c>
      <c r="G547" s="218" t="s">
        <v>166</v>
      </c>
      <c r="H547" s="219">
        <v>1</v>
      </c>
      <c r="I547" s="220"/>
      <c r="J547" s="221">
        <f>ROUND(I547*H547,2)</f>
        <v>0</v>
      </c>
      <c r="K547" s="217" t="s">
        <v>148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248</v>
      </c>
      <c r="AT547" s="226" t="s">
        <v>144</v>
      </c>
      <c r="AU547" s="226" t="s">
        <v>79</v>
      </c>
      <c r="AY547" s="20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248</v>
      </c>
      <c r="BM547" s="226" t="s">
        <v>7302</v>
      </c>
    </row>
    <row r="548" s="2" customFormat="1">
      <c r="A548" s="41"/>
      <c r="B548" s="42"/>
      <c r="C548" s="43"/>
      <c r="D548" s="228" t="s">
        <v>151</v>
      </c>
      <c r="E548" s="43"/>
      <c r="F548" s="229" t="s">
        <v>3935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151</v>
      </c>
      <c r="AU548" s="20" t="s">
        <v>79</v>
      </c>
    </row>
    <row r="549" s="2" customFormat="1" ht="16.5" customHeight="1">
      <c r="A549" s="41"/>
      <c r="B549" s="42"/>
      <c r="C549" s="215" t="s">
        <v>3138</v>
      </c>
      <c r="D549" s="215" t="s">
        <v>144</v>
      </c>
      <c r="E549" s="216" t="s">
        <v>3942</v>
      </c>
      <c r="F549" s="217" t="s">
        <v>3943</v>
      </c>
      <c r="G549" s="218" t="s">
        <v>655</v>
      </c>
      <c r="H549" s="219">
        <v>1</v>
      </c>
      <c r="I549" s="220"/>
      <c r="J549" s="221">
        <f>ROUND(I549*H549,2)</f>
        <v>0</v>
      </c>
      <c r="K549" s="217" t="s">
        <v>148</v>
      </c>
      <c r="L549" s="47"/>
      <c r="M549" s="222" t="s">
        <v>19</v>
      </c>
      <c r="N549" s="223" t="s">
        <v>40</v>
      </c>
      <c r="O549" s="87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248</v>
      </c>
      <c r="AT549" s="226" t="s">
        <v>144</v>
      </c>
      <c r="AU549" s="226" t="s">
        <v>79</v>
      </c>
      <c r="AY549" s="20" t="s">
        <v>142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77</v>
      </c>
      <c r="BK549" s="227">
        <f>ROUND(I549*H549,2)</f>
        <v>0</v>
      </c>
      <c r="BL549" s="20" t="s">
        <v>248</v>
      </c>
      <c r="BM549" s="226" t="s">
        <v>7303</v>
      </c>
    </row>
    <row r="550" s="2" customFormat="1">
      <c r="A550" s="41"/>
      <c r="B550" s="42"/>
      <c r="C550" s="43"/>
      <c r="D550" s="228" t="s">
        <v>151</v>
      </c>
      <c r="E550" s="43"/>
      <c r="F550" s="229" t="s">
        <v>3945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151</v>
      </c>
      <c r="AU550" s="20" t="s">
        <v>79</v>
      </c>
    </row>
    <row r="551" s="2" customFormat="1" ht="16.5" customHeight="1">
      <c r="A551" s="41"/>
      <c r="B551" s="42"/>
      <c r="C551" s="215" t="s">
        <v>3142</v>
      </c>
      <c r="D551" s="215" t="s">
        <v>144</v>
      </c>
      <c r="E551" s="216" t="s">
        <v>3973</v>
      </c>
      <c r="F551" s="217" t="s">
        <v>3974</v>
      </c>
      <c r="G551" s="218" t="s">
        <v>166</v>
      </c>
      <c r="H551" s="219">
        <v>15</v>
      </c>
      <c r="I551" s="220"/>
      <c r="J551" s="221">
        <f>ROUND(I551*H551,2)</f>
        <v>0</v>
      </c>
      <c r="K551" s="217" t="s">
        <v>148</v>
      </c>
      <c r="L551" s="47"/>
      <c r="M551" s="222" t="s">
        <v>19</v>
      </c>
      <c r="N551" s="223" t="s">
        <v>40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248</v>
      </c>
      <c r="AT551" s="226" t="s">
        <v>144</v>
      </c>
      <c r="AU551" s="226" t="s">
        <v>79</v>
      </c>
      <c r="AY551" s="20" t="s">
        <v>142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248</v>
      </c>
      <c r="BM551" s="226" t="s">
        <v>7304</v>
      </c>
    </row>
    <row r="552" s="2" customFormat="1">
      <c r="A552" s="41"/>
      <c r="B552" s="42"/>
      <c r="C552" s="43"/>
      <c r="D552" s="228" t="s">
        <v>151</v>
      </c>
      <c r="E552" s="43"/>
      <c r="F552" s="229" t="s">
        <v>3976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151</v>
      </c>
      <c r="AU552" s="20" t="s">
        <v>79</v>
      </c>
    </row>
    <row r="553" s="2" customFormat="1" ht="16.5" customHeight="1">
      <c r="A553" s="41"/>
      <c r="B553" s="42"/>
      <c r="C553" s="277" t="s">
        <v>3146</v>
      </c>
      <c r="D553" s="277" t="s">
        <v>275</v>
      </c>
      <c r="E553" s="278" t="s">
        <v>3353</v>
      </c>
      <c r="F553" s="279" t="s">
        <v>3979</v>
      </c>
      <c r="G553" s="280" t="s">
        <v>19</v>
      </c>
      <c r="H553" s="281">
        <v>15</v>
      </c>
      <c r="I553" s="282"/>
      <c r="J553" s="283">
        <f>ROUND(I553*H553,2)</f>
        <v>0</v>
      </c>
      <c r="K553" s="279" t="s">
        <v>19</v>
      </c>
      <c r="L553" s="284"/>
      <c r="M553" s="285" t="s">
        <v>19</v>
      </c>
      <c r="N553" s="286" t="s">
        <v>40</v>
      </c>
      <c r="O553" s="87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349</v>
      </c>
      <c r="AT553" s="226" t="s">
        <v>275</v>
      </c>
      <c r="AU553" s="226" t="s">
        <v>79</v>
      </c>
      <c r="AY553" s="20" t="s">
        <v>142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77</v>
      </c>
      <c r="BK553" s="227">
        <f>ROUND(I553*H553,2)</f>
        <v>0</v>
      </c>
      <c r="BL553" s="20" t="s">
        <v>248</v>
      </c>
      <c r="BM553" s="226" t="s">
        <v>7305</v>
      </c>
    </row>
    <row r="554" s="2" customFormat="1" ht="24.15" customHeight="1">
      <c r="A554" s="41"/>
      <c r="B554" s="42"/>
      <c r="C554" s="215" t="s">
        <v>3150</v>
      </c>
      <c r="D554" s="215" t="s">
        <v>144</v>
      </c>
      <c r="E554" s="216" t="s">
        <v>3982</v>
      </c>
      <c r="F554" s="217" t="s">
        <v>3983</v>
      </c>
      <c r="G554" s="218" t="s">
        <v>166</v>
      </c>
      <c r="H554" s="219">
        <v>0.29999999999999999</v>
      </c>
      <c r="I554" s="220"/>
      <c r="J554" s="221">
        <f>ROUND(I554*H554,2)</f>
        <v>0</v>
      </c>
      <c r="K554" s="217" t="s">
        <v>148</v>
      </c>
      <c r="L554" s="47"/>
      <c r="M554" s="222" t="s">
        <v>19</v>
      </c>
      <c r="N554" s="223" t="s">
        <v>40</v>
      </c>
      <c r="O554" s="87"/>
      <c r="P554" s="224">
        <f>O554*H554</f>
        <v>0</v>
      </c>
      <c r="Q554" s="224">
        <v>0.01</v>
      </c>
      <c r="R554" s="224">
        <f>Q554*H554</f>
        <v>0.0030000000000000001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248</v>
      </c>
      <c r="AT554" s="226" t="s">
        <v>144</v>
      </c>
      <c r="AU554" s="226" t="s">
        <v>79</v>
      </c>
      <c r="AY554" s="20" t="s">
        <v>142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77</v>
      </c>
      <c r="BK554" s="227">
        <f>ROUND(I554*H554,2)</f>
        <v>0</v>
      </c>
      <c r="BL554" s="20" t="s">
        <v>248</v>
      </c>
      <c r="BM554" s="226" t="s">
        <v>7306</v>
      </c>
    </row>
    <row r="555" s="2" customFormat="1">
      <c r="A555" s="41"/>
      <c r="B555" s="42"/>
      <c r="C555" s="43"/>
      <c r="D555" s="228" t="s">
        <v>151</v>
      </c>
      <c r="E555" s="43"/>
      <c r="F555" s="229" t="s">
        <v>3985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151</v>
      </c>
      <c r="AU555" s="20" t="s">
        <v>79</v>
      </c>
    </row>
    <row r="556" s="2" customFormat="1" ht="24.15" customHeight="1">
      <c r="A556" s="41"/>
      <c r="B556" s="42"/>
      <c r="C556" s="215" t="s">
        <v>3154</v>
      </c>
      <c r="D556" s="215" t="s">
        <v>144</v>
      </c>
      <c r="E556" s="216" t="s">
        <v>4009</v>
      </c>
      <c r="F556" s="217" t="s">
        <v>4010</v>
      </c>
      <c r="G556" s="218" t="s">
        <v>3326</v>
      </c>
      <c r="H556" s="294"/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248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248</v>
      </c>
      <c r="BM556" s="226" t="s">
        <v>7307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4012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12" customFormat="1" ht="20.88" customHeight="1">
      <c r="A558" s="12"/>
      <c r="B558" s="199"/>
      <c r="C558" s="200"/>
      <c r="D558" s="201" t="s">
        <v>68</v>
      </c>
      <c r="E558" s="213" t="s">
        <v>6061</v>
      </c>
      <c r="F558" s="213" t="s">
        <v>1282</v>
      </c>
      <c r="G558" s="200"/>
      <c r="H558" s="200"/>
      <c r="I558" s="203"/>
      <c r="J558" s="214">
        <f>BK558</f>
        <v>0</v>
      </c>
      <c r="K558" s="200"/>
      <c r="L558" s="205"/>
      <c r="M558" s="206"/>
      <c r="N558" s="207"/>
      <c r="O558" s="207"/>
      <c r="P558" s="208">
        <f>SUM(P559:P566)</f>
        <v>0</v>
      </c>
      <c r="Q558" s="207"/>
      <c r="R558" s="208">
        <f>SUM(R559:R566)</f>
        <v>0</v>
      </c>
      <c r="S558" s="207"/>
      <c r="T558" s="209">
        <f>SUM(T559:T566)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0" t="s">
        <v>149</v>
      </c>
      <c r="AT558" s="211" t="s">
        <v>68</v>
      </c>
      <c r="AU558" s="211" t="s">
        <v>79</v>
      </c>
      <c r="AY558" s="210" t="s">
        <v>142</v>
      </c>
      <c r="BK558" s="212">
        <f>SUM(BK559:BK566)</f>
        <v>0</v>
      </c>
    </row>
    <row r="559" s="2" customFormat="1" ht="16.5" customHeight="1">
      <c r="A559" s="41"/>
      <c r="B559" s="42"/>
      <c r="C559" s="215" t="s">
        <v>3160</v>
      </c>
      <c r="D559" s="215" t="s">
        <v>144</v>
      </c>
      <c r="E559" s="216" t="s">
        <v>6071</v>
      </c>
      <c r="F559" s="217" t="s">
        <v>7308</v>
      </c>
      <c r="G559" s="218" t="s">
        <v>1284</v>
      </c>
      <c r="H559" s="219">
        <v>1</v>
      </c>
      <c r="I559" s="220"/>
      <c r="J559" s="221">
        <f>ROUND(I559*H559,2)</f>
        <v>0</v>
      </c>
      <c r="K559" s="217" t="s">
        <v>19</v>
      </c>
      <c r="L559" s="47"/>
      <c r="M559" s="222" t="s">
        <v>19</v>
      </c>
      <c r="N559" s="223" t="s">
        <v>40</v>
      </c>
      <c r="O559" s="87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248</v>
      </c>
      <c r="AT559" s="226" t="s">
        <v>144</v>
      </c>
      <c r="AU559" s="226" t="s">
        <v>163</v>
      </c>
      <c r="AY559" s="20" t="s">
        <v>142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77</v>
      </c>
      <c r="BK559" s="227">
        <f>ROUND(I559*H559,2)</f>
        <v>0</v>
      </c>
      <c r="BL559" s="20" t="s">
        <v>248</v>
      </c>
      <c r="BM559" s="226" t="s">
        <v>7309</v>
      </c>
    </row>
    <row r="560" s="2" customFormat="1">
      <c r="A560" s="41"/>
      <c r="B560" s="42"/>
      <c r="C560" s="43"/>
      <c r="D560" s="235" t="s">
        <v>3370</v>
      </c>
      <c r="E560" s="43"/>
      <c r="F560" s="295" t="s">
        <v>6074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3370</v>
      </c>
      <c r="AU560" s="20" t="s">
        <v>163</v>
      </c>
    </row>
    <row r="561" s="2" customFormat="1" ht="16.5" customHeight="1">
      <c r="A561" s="41"/>
      <c r="B561" s="42"/>
      <c r="C561" s="215" t="s">
        <v>3164</v>
      </c>
      <c r="D561" s="215" t="s">
        <v>144</v>
      </c>
      <c r="E561" s="216" t="s">
        <v>6076</v>
      </c>
      <c r="F561" s="217" t="s">
        <v>6077</v>
      </c>
      <c r="G561" s="218" t="s">
        <v>4016</v>
      </c>
      <c r="H561" s="219">
        <v>3</v>
      </c>
      <c r="I561" s="220"/>
      <c r="J561" s="221">
        <f>ROUND(I561*H561,2)</f>
        <v>0</v>
      </c>
      <c r="K561" s="217" t="s">
        <v>19</v>
      </c>
      <c r="L561" s="47"/>
      <c r="M561" s="222" t="s">
        <v>19</v>
      </c>
      <c r="N561" s="223" t="s">
        <v>40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3989</v>
      </c>
      <c r="AT561" s="226" t="s">
        <v>144</v>
      </c>
      <c r="AU561" s="226" t="s">
        <v>163</v>
      </c>
      <c r="AY561" s="20" t="s">
        <v>142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77</v>
      </c>
      <c r="BK561" s="227">
        <f>ROUND(I561*H561,2)</f>
        <v>0</v>
      </c>
      <c r="BL561" s="20" t="s">
        <v>3989</v>
      </c>
      <c r="BM561" s="226" t="s">
        <v>7310</v>
      </c>
    </row>
    <row r="562" s="2" customFormat="1" ht="16.5" customHeight="1">
      <c r="A562" s="41"/>
      <c r="B562" s="42"/>
      <c r="C562" s="215" t="s">
        <v>3168</v>
      </c>
      <c r="D562" s="215" t="s">
        <v>144</v>
      </c>
      <c r="E562" s="216" t="s">
        <v>6080</v>
      </c>
      <c r="F562" s="217" t="s">
        <v>6081</v>
      </c>
      <c r="G562" s="218" t="s">
        <v>4016</v>
      </c>
      <c r="H562" s="219">
        <v>0.5</v>
      </c>
      <c r="I562" s="220"/>
      <c r="J562" s="221">
        <f>ROUND(I562*H562,2)</f>
        <v>0</v>
      </c>
      <c r="K562" s="217" t="s">
        <v>19</v>
      </c>
      <c r="L562" s="47"/>
      <c r="M562" s="222" t="s">
        <v>19</v>
      </c>
      <c r="N562" s="223" t="s">
        <v>40</v>
      </c>
      <c r="O562" s="87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3989</v>
      </c>
      <c r="AT562" s="226" t="s">
        <v>144</v>
      </c>
      <c r="AU562" s="226" t="s">
        <v>163</v>
      </c>
      <c r="AY562" s="20" t="s">
        <v>142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77</v>
      </c>
      <c r="BK562" s="227">
        <f>ROUND(I562*H562,2)</f>
        <v>0</v>
      </c>
      <c r="BL562" s="20" t="s">
        <v>3989</v>
      </c>
      <c r="BM562" s="226" t="s">
        <v>7311</v>
      </c>
    </row>
    <row r="563" s="2" customFormat="1" ht="16.5" customHeight="1">
      <c r="A563" s="41"/>
      <c r="B563" s="42"/>
      <c r="C563" s="215" t="s">
        <v>3172</v>
      </c>
      <c r="D563" s="215" t="s">
        <v>144</v>
      </c>
      <c r="E563" s="216" t="s">
        <v>6084</v>
      </c>
      <c r="F563" s="217" t="s">
        <v>6085</v>
      </c>
      <c r="G563" s="218" t="s">
        <v>4016</v>
      </c>
      <c r="H563" s="219">
        <v>8</v>
      </c>
      <c r="I563" s="220"/>
      <c r="J563" s="221">
        <f>ROUND(I563*H563,2)</f>
        <v>0</v>
      </c>
      <c r="K563" s="217" t="s">
        <v>19</v>
      </c>
      <c r="L563" s="47"/>
      <c r="M563" s="222" t="s">
        <v>19</v>
      </c>
      <c r="N563" s="223" t="s">
        <v>40</v>
      </c>
      <c r="O563" s="87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3989</v>
      </c>
      <c r="AT563" s="226" t="s">
        <v>144</v>
      </c>
      <c r="AU563" s="226" t="s">
        <v>163</v>
      </c>
      <c r="AY563" s="20" t="s">
        <v>142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77</v>
      </c>
      <c r="BK563" s="227">
        <f>ROUND(I563*H563,2)</f>
        <v>0</v>
      </c>
      <c r="BL563" s="20" t="s">
        <v>3989</v>
      </c>
      <c r="BM563" s="226" t="s">
        <v>7312</v>
      </c>
    </row>
    <row r="564" s="2" customFormat="1" ht="16.5" customHeight="1">
      <c r="A564" s="41"/>
      <c r="B564" s="42"/>
      <c r="C564" s="215" t="s">
        <v>3176</v>
      </c>
      <c r="D564" s="215" t="s">
        <v>144</v>
      </c>
      <c r="E564" s="216" t="s">
        <v>6088</v>
      </c>
      <c r="F564" s="217" t="s">
        <v>6089</v>
      </c>
      <c r="G564" s="218" t="s">
        <v>4016</v>
      </c>
      <c r="H564" s="219">
        <v>8</v>
      </c>
      <c r="I564" s="220"/>
      <c r="J564" s="221">
        <f>ROUND(I564*H564,2)</f>
        <v>0</v>
      </c>
      <c r="K564" s="217" t="s">
        <v>19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3989</v>
      </c>
      <c r="AT564" s="226" t="s">
        <v>144</v>
      </c>
      <c r="AU564" s="226" t="s">
        <v>163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3989</v>
      </c>
      <c r="BM564" s="226" t="s">
        <v>7313</v>
      </c>
    </row>
    <row r="565" s="2" customFormat="1" ht="16.5" customHeight="1">
      <c r="A565" s="41"/>
      <c r="B565" s="42"/>
      <c r="C565" s="215" t="s">
        <v>3180</v>
      </c>
      <c r="D565" s="215" t="s">
        <v>144</v>
      </c>
      <c r="E565" s="216" t="s">
        <v>6092</v>
      </c>
      <c r="F565" s="217" t="s">
        <v>6093</v>
      </c>
      <c r="G565" s="218" t="s">
        <v>6094</v>
      </c>
      <c r="H565" s="219">
        <v>1</v>
      </c>
      <c r="I565" s="220"/>
      <c r="J565" s="221">
        <f>ROUND(I565*H565,2)</f>
        <v>0</v>
      </c>
      <c r="K565" s="217" t="s">
        <v>19</v>
      </c>
      <c r="L565" s="47"/>
      <c r="M565" s="222" t="s">
        <v>19</v>
      </c>
      <c r="N565" s="223" t="s">
        <v>40</v>
      </c>
      <c r="O565" s="87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149</v>
      </c>
      <c r="AT565" s="226" t="s">
        <v>144</v>
      </c>
      <c r="AU565" s="226" t="s">
        <v>163</v>
      </c>
      <c r="AY565" s="20" t="s">
        <v>142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0" t="s">
        <v>77</v>
      </c>
      <c r="BK565" s="227">
        <f>ROUND(I565*H565,2)</f>
        <v>0</v>
      </c>
      <c r="BL565" s="20" t="s">
        <v>149</v>
      </c>
      <c r="BM565" s="226" t="s">
        <v>7314</v>
      </c>
    </row>
    <row r="566" s="2" customFormat="1">
      <c r="A566" s="41"/>
      <c r="B566" s="42"/>
      <c r="C566" s="43"/>
      <c r="D566" s="235" t="s">
        <v>3370</v>
      </c>
      <c r="E566" s="43"/>
      <c r="F566" s="295" t="s">
        <v>6096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3370</v>
      </c>
      <c r="AU566" s="20" t="s">
        <v>163</v>
      </c>
    </row>
    <row r="567" s="12" customFormat="1" ht="22.8" customHeight="1">
      <c r="A567" s="12"/>
      <c r="B567" s="199"/>
      <c r="C567" s="200"/>
      <c r="D567" s="201" t="s">
        <v>68</v>
      </c>
      <c r="E567" s="213" t="s">
        <v>4692</v>
      </c>
      <c r="F567" s="213" t="s">
        <v>4693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SUM(P568:P589)</f>
        <v>0</v>
      </c>
      <c r="Q567" s="207"/>
      <c r="R567" s="208">
        <f>SUM(R568:R589)</f>
        <v>0.41350970000000004</v>
      </c>
      <c r="S567" s="207"/>
      <c r="T567" s="209">
        <f>SUM(T568:T589)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79</v>
      </c>
      <c r="AT567" s="211" t="s">
        <v>68</v>
      </c>
      <c r="AU567" s="211" t="s">
        <v>77</v>
      </c>
      <c r="AY567" s="210" t="s">
        <v>142</v>
      </c>
      <c r="BK567" s="212">
        <f>SUM(BK568:BK589)</f>
        <v>0</v>
      </c>
    </row>
    <row r="568" s="2" customFormat="1" ht="33" customHeight="1">
      <c r="A568" s="41"/>
      <c r="B568" s="42"/>
      <c r="C568" s="215" t="s">
        <v>3184</v>
      </c>
      <c r="D568" s="215" t="s">
        <v>144</v>
      </c>
      <c r="E568" s="216" t="s">
        <v>4695</v>
      </c>
      <c r="F568" s="217" t="s">
        <v>4696</v>
      </c>
      <c r="G568" s="218" t="s">
        <v>147</v>
      </c>
      <c r="H568" s="219">
        <v>0.95999999999999996</v>
      </c>
      <c r="I568" s="220"/>
      <c r="J568" s="221">
        <f>ROUND(I568*H568,2)</f>
        <v>0</v>
      </c>
      <c r="K568" s="217" t="s">
        <v>148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0.01324</v>
      </c>
      <c r="R568" s="224">
        <f>Q568*H568</f>
        <v>0.0127104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248</v>
      </c>
      <c r="AT568" s="226" t="s">
        <v>144</v>
      </c>
      <c r="AU568" s="226" t="s">
        <v>79</v>
      </c>
      <c r="AY568" s="20" t="s">
        <v>142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248</v>
      </c>
      <c r="BM568" s="226" t="s">
        <v>7315</v>
      </c>
    </row>
    <row r="569" s="2" customFormat="1">
      <c r="A569" s="41"/>
      <c r="B569" s="42"/>
      <c r="C569" s="43"/>
      <c r="D569" s="228" t="s">
        <v>151</v>
      </c>
      <c r="E569" s="43"/>
      <c r="F569" s="229" t="s">
        <v>4698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151</v>
      </c>
      <c r="AU569" s="20" t="s">
        <v>79</v>
      </c>
    </row>
    <row r="570" s="14" customFormat="1">
      <c r="A570" s="14"/>
      <c r="B570" s="244"/>
      <c r="C570" s="245"/>
      <c r="D570" s="235" t="s">
        <v>153</v>
      </c>
      <c r="E570" s="246" t="s">
        <v>19</v>
      </c>
      <c r="F570" s="247" t="s">
        <v>4705</v>
      </c>
      <c r="G570" s="245"/>
      <c r="H570" s="248">
        <v>0.95999999999999996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153</v>
      </c>
      <c r="AU570" s="254" t="s">
        <v>79</v>
      </c>
      <c r="AV570" s="14" t="s">
        <v>79</v>
      </c>
      <c r="AW570" s="14" t="s">
        <v>31</v>
      </c>
      <c r="AX570" s="14" t="s">
        <v>77</v>
      </c>
      <c r="AY570" s="254" t="s">
        <v>142</v>
      </c>
    </row>
    <row r="571" s="2" customFormat="1" ht="24.15" customHeight="1">
      <c r="A571" s="41"/>
      <c r="B571" s="42"/>
      <c r="C571" s="215" t="s">
        <v>3188</v>
      </c>
      <c r="D571" s="215" t="s">
        <v>144</v>
      </c>
      <c r="E571" s="216" t="s">
        <v>4725</v>
      </c>
      <c r="F571" s="217" t="s">
        <v>4726</v>
      </c>
      <c r="G571" s="218" t="s">
        <v>147</v>
      </c>
      <c r="H571" s="219">
        <v>28.690000000000001</v>
      </c>
      <c r="I571" s="220"/>
      <c r="J571" s="221">
        <f>ROUND(I571*H571,2)</f>
        <v>0</v>
      </c>
      <c r="K571" s="217" t="s">
        <v>148</v>
      </c>
      <c r="L571" s="47"/>
      <c r="M571" s="222" t="s">
        <v>19</v>
      </c>
      <c r="N571" s="223" t="s">
        <v>40</v>
      </c>
      <c r="O571" s="87"/>
      <c r="P571" s="224">
        <f>O571*H571</f>
        <v>0</v>
      </c>
      <c r="Q571" s="224">
        <v>0.01217</v>
      </c>
      <c r="R571" s="224">
        <f>Q571*H571</f>
        <v>0.3491573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248</v>
      </c>
      <c r="AT571" s="226" t="s">
        <v>144</v>
      </c>
      <c r="AU571" s="226" t="s">
        <v>79</v>
      </c>
      <c r="AY571" s="20" t="s">
        <v>142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77</v>
      </c>
      <c r="BK571" s="227">
        <f>ROUND(I571*H571,2)</f>
        <v>0</v>
      </c>
      <c r="BL571" s="20" t="s">
        <v>248</v>
      </c>
      <c r="BM571" s="226" t="s">
        <v>7316</v>
      </c>
    </row>
    <row r="572" s="2" customFormat="1">
      <c r="A572" s="41"/>
      <c r="B572" s="42"/>
      <c r="C572" s="43"/>
      <c r="D572" s="228" t="s">
        <v>151</v>
      </c>
      <c r="E572" s="43"/>
      <c r="F572" s="229" t="s">
        <v>4728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151</v>
      </c>
      <c r="AU572" s="20" t="s">
        <v>79</v>
      </c>
    </row>
    <row r="573" s="13" customFormat="1">
      <c r="A573" s="13"/>
      <c r="B573" s="233"/>
      <c r="C573" s="234"/>
      <c r="D573" s="235" t="s">
        <v>153</v>
      </c>
      <c r="E573" s="236" t="s">
        <v>19</v>
      </c>
      <c r="F573" s="237" t="s">
        <v>4737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153</v>
      </c>
      <c r="AU573" s="243" t="s">
        <v>79</v>
      </c>
      <c r="AV573" s="13" t="s">
        <v>77</v>
      </c>
      <c r="AW573" s="13" t="s">
        <v>31</v>
      </c>
      <c r="AX573" s="13" t="s">
        <v>69</v>
      </c>
      <c r="AY573" s="243" t="s">
        <v>142</v>
      </c>
    </row>
    <row r="574" s="14" customFormat="1">
      <c r="A574" s="14"/>
      <c r="B574" s="244"/>
      <c r="C574" s="245"/>
      <c r="D574" s="235" t="s">
        <v>153</v>
      </c>
      <c r="E574" s="246" t="s">
        <v>19</v>
      </c>
      <c r="F574" s="247" t="s">
        <v>7179</v>
      </c>
      <c r="G574" s="245"/>
      <c r="H574" s="248">
        <v>28.690000000000001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153</v>
      </c>
      <c r="AU574" s="254" t="s">
        <v>79</v>
      </c>
      <c r="AV574" s="14" t="s">
        <v>79</v>
      </c>
      <c r="AW574" s="14" t="s">
        <v>31</v>
      </c>
      <c r="AX574" s="14" t="s">
        <v>69</v>
      </c>
      <c r="AY574" s="254" t="s">
        <v>142</v>
      </c>
    </row>
    <row r="575" s="15" customFormat="1">
      <c r="A575" s="15"/>
      <c r="B575" s="255"/>
      <c r="C575" s="256"/>
      <c r="D575" s="235" t="s">
        <v>153</v>
      </c>
      <c r="E575" s="257" t="s">
        <v>19</v>
      </c>
      <c r="F575" s="258" t="s">
        <v>158</v>
      </c>
      <c r="G575" s="256"/>
      <c r="H575" s="259">
        <v>28.690000000000001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5" t="s">
        <v>153</v>
      </c>
      <c r="AU575" s="265" t="s">
        <v>79</v>
      </c>
      <c r="AV575" s="15" t="s">
        <v>149</v>
      </c>
      <c r="AW575" s="15" t="s">
        <v>31</v>
      </c>
      <c r="AX575" s="15" t="s">
        <v>77</v>
      </c>
      <c r="AY575" s="265" t="s">
        <v>142</v>
      </c>
    </row>
    <row r="576" s="2" customFormat="1" ht="24.15" customHeight="1">
      <c r="A576" s="41"/>
      <c r="B576" s="42"/>
      <c r="C576" s="215" t="s">
        <v>3192</v>
      </c>
      <c r="D576" s="215" t="s">
        <v>144</v>
      </c>
      <c r="E576" s="216" t="s">
        <v>4740</v>
      </c>
      <c r="F576" s="217" t="s">
        <v>4741</v>
      </c>
      <c r="G576" s="218" t="s">
        <v>147</v>
      </c>
      <c r="H576" s="219">
        <v>28.690000000000001</v>
      </c>
      <c r="I576" s="220"/>
      <c r="J576" s="221">
        <f>ROUND(I576*H576,2)</f>
        <v>0</v>
      </c>
      <c r="K576" s="217" t="s">
        <v>148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0.00010000000000000001</v>
      </c>
      <c r="R576" s="224">
        <f>Q576*H576</f>
        <v>0.0028690000000000005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248</v>
      </c>
      <c r="AT576" s="226" t="s">
        <v>144</v>
      </c>
      <c r="AU576" s="226" t="s">
        <v>79</v>
      </c>
      <c r="AY576" s="20" t="s">
        <v>142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248</v>
      </c>
      <c r="BM576" s="226" t="s">
        <v>7317</v>
      </c>
    </row>
    <row r="577" s="2" customFormat="1">
      <c r="A577" s="41"/>
      <c r="B577" s="42"/>
      <c r="C577" s="43"/>
      <c r="D577" s="228" t="s">
        <v>151</v>
      </c>
      <c r="E577" s="43"/>
      <c r="F577" s="229" t="s">
        <v>4743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151</v>
      </c>
      <c r="AU577" s="20" t="s">
        <v>79</v>
      </c>
    </row>
    <row r="578" s="2" customFormat="1" ht="16.5" customHeight="1">
      <c r="A578" s="41"/>
      <c r="B578" s="42"/>
      <c r="C578" s="215" t="s">
        <v>3196</v>
      </c>
      <c r="D578" s="215" t="s">
        <v>144</v>
      </c>
      <c r="E578" s="216" t="s">
        <v>4746</v>
      </c>
      <c r="F578" s="217" t="s">
        <v>4747</v>
      </c>
      <c r="G578" s="218" t="s">
        <v>147</v>
      </c>
      <c r="H578" s="219">
        <v>28.690000000000001</v>
      </c>
      <c r="I578" s="220"/>
      <c r="J578" s="221">
        <f>ROUND(I578*H578,2)</f>
        <v>0</v>
      </c>
      <c r="K578" s="217" t="s">
        <v>148</v>
      </c>
      <c r="L578" s="47"/>
      <c r="M578" s="222" t="s">
        <v>19</v>
      </c>
      <c r="N578" s="223" t="s">
        <v>40</v>
      </c>
      <c r="O578" s="87"/>
      <c r="P578" s="224">
        <f>O578*H578</f>
        <v>0</v>
      </c>
      <c r="Q578" s="224">
        <v>0.00010000000000000001</v>
      </c>
      <c r="R578" s="224">
        <f>Q578*H578</f>
        <v>0.0028690000000000005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248</v>
      </c>
      <c r="AT578" s="226" t="s">
        <v>144</v>
      </c>
      <c r="AU578" s="226" t="s">
        <v>79</v>
      </c>
      <c r="AY578" s="20" t="s">
        <v>142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77</v>
      </c>
      <c r="BK578" s="227">
        <f>ROUND(I578*H578,2)</f>
        <v>0</v>
      </c>
      <c r="BL578" s="20" t="s">
        <v>248</v>
      </c>
      <c r="BM578" s="226" t="s">
        <v>7318</v>
      </c>
    </row>
    <row r="579" s="2" customFormat="1">
      <c r="A579" s="41"/>
      <c r="B579" s="42"/>
      <c r="C579" s="43"/>
      <c r="D579" s="228" t="s">
        <v>151</v>
      </c>
      <c r="E579" s="43"/>
      <c r="F579" s="229" t="s">
        <v>4749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151</v>
      </c>
      <c r="AU579" s="20" t="s">
        <v>79</v>
      </c>
    </row>
    <row r="580" s="13" customFormat="1">
      <c r="A580" s="13"/>
      <c r="B580" s="233"/>
      <c r="C580" s="234"/>
      <c r="D580" s="235" t="s">
        <v>153</v>
      </c>
      <c r="E580" s="236" t="s">
        <v>19</v>
      </c>
      <c r="F580" s="237" t="s">
        <v>4737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153</v>
      </c>
      <c r="AU580" s="243" t="s">
        <v>79</v>
      </c>
      <c r="AV580" s="13" t="s">
        <v>77</v>
      </c>
      <c r="AW580" s="13" t="s">
        <v>31</v>
      </c>
      <c r="AX580" s="13" t="s">
        <v>69</v>
      </c>
      <c r="AY580" s="243" t="s">
        <v>142</v>
      </c>
    </row>
    <row r="581" s="14" customFormat="1">
      <c r="A581" s="14"/>
      <c r="B581" s="244"/>
      <c r="C581" s="245"/>
      <c r="D581" s="235" t="s">
        <v>153</v>
      </c>
      <c r="E581" s="246" t="s">
        <v>19</v>
      </c>
      <c r="F581" s="247" t="s">
        <v>7179</v>
      </c>
      <c r="G581" s="245"/>
      <c r="H581" s="248">
        <v>28.690000000000001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153</v>
      </c>
      <c r="AU581" s="254" t="s">
        <v>79</v>
      </c>
      <c r="AV581" s="14" t="s">
        <v>79</v>
      </c>
      <c r="AW581" s="14" t="s">
        <v>31</v>
      </c>
      <c r="AX581" s="14" t="s">
        <v>69</v>
      </c>
      <c r="AY581" s="254" t="s">
        <v>142</v>
      </c>
    </row>
    <row r="582" s="15" customFormat="1">
      <c r="A582" s="15"/>
      <c r="B582" s="255"/>
      <c r="C582" s="256"/>
      <c r="D582" s="235" t="s">
        <v>153</v>
      </c>
      <c r="E582" s="257" t="s">
        <v>19</v>
      </c>
      <c r="F582" s="258" t="s">
        <v>158</v>
      </c>
      <c r="G582" s="256"/>
      <c r="H582" s="259">
        <v>28.690000000000001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153</v>
      </c>
      <c r="AU582" s="265" t="s">
        <v>79</v>
      </c>
      <c r="AV582" s="15" t="s">
        <v>149</v>
      </c>
      <c r="AW582" s="15" t="s">
        <v>31</v>
      </c>
      <c r="AX582" s="15" t="s">
        <v>77</v>
      </c>
      <c r="AY582" s="265" t="s">
        <v>142</v>
      </c>
    </row>
    <row r="583" s="2" customFormat="1" ht="21.75" customHeight="1">
      <c r="A583" s="41"/>
      <c r="B583" s="42"/>
      <c r="C583" s="215" t="s">
        <v>3200</v>
      </c>
      <c r="D583" s="215" t="s">
        <v>144</v>
      </c>
      <c r="E583" s="216" t="s">
        <v>4751</v>
      </c>
      <c r="F583" s="217" t="s">
        <v>4752</v>
      </c>
      <c r="G583" s="218" t="s">
        <v>147</v>
      </c>
      <c r="H583" s="219">
        <v>28.690000000000001</v>
      </c>
      <c r="I583" s="220"/>
      <c r="J583" s="221">
        <f>ROUND(I583*H583,2)</f>
        <v>0</v>
      </c>
      <c r="K583" s="217" t="s">
        <v>148</v>
      </c>
      <c r="L583" s="47"/>
      <c r="M583" s="222" t="s">
        <v>19</v>
      </c>
      <c r="N583" s="223" t="s">
        <v>40</v>
      </c>
      <c r="O583" s="87"/>
      <c r="P583" s="224">
        <f>O583*H583</f>
        <v>0</v>
      </c>
      <c r="Q583" s="224">
        <v>0.0016000000000000001</v>
      </c>
      <c r="R583" s="224">
        <f>Q583*H583</f>
        <v>0.045904000000000007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248</v>
      </c>
      <c r="AT583" s="226" t="s">
        <v>144</v>
      </c>
      <c r="AU583" s="226" t="s">
        <v>79</v>
      </c>
      <c r="AY583" s="20" t="s">
        <v>142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77</v>
      </c>
      <c r="BK583" s="227">
        <f>ROUND(I583*H583,2)</f>
        <v>0</v>
      </c>
      <c r="BL583" s="20" t="s">
        <v>248</v>
      </c>
      <c r="BM583" s="226" t="s">
        <v>7319</v>
      </c>
    </row>
    <row r="584" s="2" customFormat="1">
      <c r="A584" s="41"/>
      <c r="B584" s="42"/>
      <c r="C584" s="43"/>
      <c r="D584" s="228" t="s">
        <v>151</v>
      </c>
      <c r="E584" s="43"/>
      <c r="F584" s="229" t="s">
        <v>4754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151</v>
      </c>
      <c r="AU584" s="20" t="s">
        <v>79</v>
      </c>
    </row>
    <row r="585" s="13" customFormat="1">
      <c r="A585" s="13"/>
      <c r="B585" s="233"/>
      <c r="C585" s="234"/>
      <c r="D585" s="235" t="s">
        <v>153</v>
      </c>
      <c r="E585" s="236" t="s">
        <v>19</v>
      </c>
      <c r="F585" s="237" t="s">
        <v>4737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153</v>
      </c>
      <c r="AU585" s="243" t="s">
        <v>79</v>
      </c>
      <c r="AV585" s="13" t="s">
        <v>77</v>
      </c>
      <c r="AW585" s="13" t="s">
        <v>31</v>
      </c>
      <c r="AX585" s="13" t="s">
        <v>69</v>
      </c>
      <c r="AY585" s="243" t="s">
        <v>142</v>
      </c>
    </row>
    <row r="586" s="14" customFormat="1">
      <c r="A586" s="14"/>
      <c r="B586" s="244"/>
      <c r="C586" s="245"/>
      <c r="D586" s="235" t="s">
        <v>153</v>
      </c>
      <c r="E586" s="246" t="s">
        <v>19</v>
      </c>
      <c r="F586" s="247" t="s">
        <v>7179</v>
      </c>
      <c r="G586" s="245"/>
      <c r="H586" s="248">
        <v>28.690000000000001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153</v>
      </c>
      <c r="AU586" s="254" t="s">
        <v>79</v>
      </c>
      <c r="AV586" s="14" t="s">
        <v>79</v>
      </c>
      <c r="AW586" s="14" t="s">
        <v>31</v>
      </c>
      <c r="AX586" s="14" t="s">
        <v>69</v>
      </c>
      <c r="AY586" s="254" t="s">
        <v>142</v>
      </c>
    </row>
    <row r="587" s="15" customFormat="1">
      <c r="A587" s="15"/>
      <c r="B587" s="255"/>
      <c r="C587" s="256"/>
      <c r="D587" s="235" t="s">
        <v>153</v>
      </c>
      <c r="E587" s="257" t="s">
        <v>19</v>
      </c>
      <c r="F587" s="258" t="s">
        <v>158</v>
      </c>
      <c r="G587" s="256"/>
      <c r="H587" s="259">
        <v>28.690000000000001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5" t="s">
        <v>153</v>
      </c>
      <c r="AU587" s="265" t="s">
        <v>79</v>
      </c>
      <c r="AV587" s="15" t="s">
        <v>149</v>
      </c>
      <c r="AW587" s="15" t="s">
        <v>31</v>
      </c>
      <c r="AX587" s="15" t="s">
        <v>77</v>
      </c>
      <c r="AY587" s="265" t="s">
        <v>142</v>
      </c>
    </row>
    <row r="588" s="2" customFormat="1" ht="24.15" customHeight="1">
      <c r="A588" s="41"/>
      <c r="B588" s="42"/>
      <c r="C588" s="215" t="s">
        <v>3204</v>
      </c>
      <c r="D588" s="215" t="s">
        <v>144</v>
      </c>
      <c r="E588" s="216" t="s">
        <v>4761</v>
      </c>
      <c r="F588" s="217" t="s">
        <v>4762</v>
      </c>
      <c r="G588" s="218" t="s">
        <v>3326</v>
      </c>
      <c r="H588" s="294"/>
      <c r="I588" s="220"/>
      <c r="J588" s="221">
        <f>ROUND(I588*H588,2)</f>
        <v>0</v>
      </c>
      <c r="K588" s="217" t="s">
        <v>148</v>
      </c>
      <c r="L588" s="47"/>
      <c r="M588" s="222" t="s">
        <v>19</v>
      </c>
      <c r="N588" s="223" t="s">
        <v>40</v>
      </c>
      <c r="O588" s="87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6" t="s">
        <v>248</v>
      </c>
      <c r="AT588" s="226" t="s">
        <v>144</v>
      </c>
      <c r="AU588" s="226" t="s">
        <v>79</v>
      </c>
      <c r="AY588" s="20" t="s">
        <v>142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20" t="s">
        <v>77</v>
      </c>
      <c r="BK588" s="227">
        <f>ROUND(I588*H588,2)</f>
        <v>0</v>
      </c>
      <c r="BL588" s="20" t="s">
        <v>248</v>
      </c>
      <c r="BM588" s="226" t="s">
        <v>7320</v>
      </c>
    </row>
    <row r="589" s="2" customFormat="1">
      <c r="A589" s="41"/>
      <c r="B589" s="42"/>
      <c r="C589" s="43"/>
      <c r="D589" s="228" t="s">
        <v>151</v>
      </c>
      <c r="E589" s="43"/>
      <c r="F589" s="229" t="s">
        <v>4764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151</v>
      </c>
      <c r="AU589" s="20" t="s">
        <v>79</v>
      </c>
    </row>
    <row r="590" s="12" customFormat="1" ht="22.8" customHeight="1">
      <c r="A590" s="12"/>
      <c r="B590" s="199"/>
      <c r="C590" s="200"/>
      <c r="D590" s="201" t="s">
        <v>68</v>
      </c>
      <c r="E590" s="213" t="s">
        <v>1094</v>
      </c>
      <c r="F590" s="213" t="s">
        <v>1095</v>
      </c>
      <c r="G590" s="200"/>
      <c r="H590" s="200"/>
      <c r="I590" s="203"/>
      <c r="J590" s="214">
        <f>BK590</f>
        <v>0</v>
      </c>
      <c r="K590" s="200"/>
      <c r="L590" s="205"/>
      <c r="M590" s="206"/>
      <c r="N590" s="207"/>
      <c r="O590" s="207"/>
      <c r="P590" s="208">
        <f>SUM(P591:P598)</f>
        <v>0</v>
      </c>
      <c r="Q590" s="207"/>
      <c r="R590" s="208">
        <f>SUM(R591:R598)</f>
        <v>0.0060852000000000007</v>
      </c>
      <c r="S590" s="207"/>
      <c r="T590" s="209">
        <f>SUM(T591:T598)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79</v>
      </c>
      <c r="AT590" s="211" t="s">
        <v>68</v>
      </c>
      <c r="AU590" s="211" t="s">
        <v>77</v>
      </c>
      <c r="AY590" s="210" t="s">
        <v>142</v>
      </c>
      <c r="BK590" s="212">
        <f>SUM(BK591:BK598)</f>
        <v>0</v>
      </c>
    </row>
    <row r="591" s="2" customFormat="1" ht="21.75" customHeight="1">
      <c r="A591" s="41"/>
      <c r="B591" s="42"/>
      <c r="C591" s="215" t="s">
        <v>3208</v>
      </c>
      <c r="D591" s="215" t="s">
        <v>144</v>
      </c>
      <c r="E591" s="216" t="s">
        <v>4883</v>
      </c>
      <c r="F591" s="217" t="s">
        <v>4884</v>
      </c>
      <c r="G591" s="218" t="s">
        <v>176</v>
      </c>
      <c r="H591" s="219">
        <v>2.3050000000000002</v>
      </c>
      <c r="I591" s="220"/>
      <c r="J591" s="221">
        <f>ROUND(I591*H591,2)</f>
        <v>0</v>
      </c>
      <c r="K591" s="217" t="s">
        <v>148</v>
      </c>
      <c r="L591" s="47"/>
      <c r="M591" s="222" t="s">
        <v>19</v>
      </c>
      <c r="N591" s="223" t="s">
        <v>40</v>
      </c>
      <c r="O591" s="87"/>
      <c r="P591" s="224">
        <f>O591*H591</f>
        <v>0</v>
      </c>
      <c r="Q591" s="224">
        <v>0.00264</v>
      </c>
      <c r="R591" s="224">
        <f>Q591*H591</f>
        <v>0.0060852000000000007</v>
      </c>
      <c r="S591" s="224">
        <v>0</v>
      </c>
      <c r="T591" s="225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6" t="s">
        <v>248</v>
      </c>
      <c r="AT591" s="226" t="s">
        <v>144</v>
      </c>
      <c r="AU591" s="226" t="s">
        <v>79</v>
      </c>
      <c r="AY591" s="20" t="s">
        <v>142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20" t="s">
        <v>77</v>
      </c>
      <c r="BK591" s="227">
        <f>ROUND(I591*H591,2)</f>
        <v>0</v>
      </c>
      <c r="BL591" s="20" t="s">
        <v>248</v>
      </c>
      <c r="BM591" s="226" t="s">
        <v>7321</v>
      </c>
    </row>
    <row r="592" s="2" customFormat="1">
      <c r="A592" s="41"/>
      <c r="B592" s="42"/>
      <c r="C592" s="43"/>
      <c r="D592" s="228" t="s">
        <v>151</v>
      </c>
      <c r="E592" s="43"/>
      <c r="F592" s="229" t="s">
        <v>4886</v>
      </c>
      <c r="G592" s="43"/>
      <c r="H592" s="43"/>
      <c r="I592" s="230"/>
      <c r="J592" s="43"/>
      <c r="K592" s="43"/>
      <c r="L592" s="47"/>
      <c r="M592" s="231"/>
      <c r="N592" s="232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151</v>
      </c>
      <c r="AU592" s="20" t="s">
        <v>79</v>
      </c>
    </row>
    <row r="593" s="13" customFormat="1">
      <c r="A593" s="13"/>
      <c r="B593" s="233"/>
      <c r="C593" s="234"/>
      <c r="D593" s="235" t="s">
        <v>153</v>
      </c>
      <c r="E593" s="236" t="s">
        <v>19</v>
      </c>
      <c r="F593" s="237" t="s">
        <v>4887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153</v>
      </c>
      <c r="AU593" s="243" t="s">
        <v>79</v>
      </c>
      <c r="AV593" s="13" t="s">
        <v>77</v>
      </c>
      <c r="AW593" s="13" t="s">
        <v>31</v>
      </c>
      <c r="AX593" s="13" t="s">
        <v>69</v>
      </c>
      <c r="AY593" s="243" t="s">
        <v>142</v>
      </c>
    </row>
    <row r="594" s="14" customFormat="1">
      <c r="A594" s="14"/>
      <c r="B594" s="244"/>
      <c r="C594" s="245"/>
      <c r="D594" s="235" t="s">
        <v>153</v>
      </c>
      <c r="E594" s="246" t="s">
        <v>19</v>
      </c>
      <c r="F594" s="247" t="s">
        <v>7322</v>
      </c>
      <c r="G594" s="245"/>
      <c r="H594" s="248">
        <v>1.105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153</v>
      </c>
      <c r="AU594" s="254" t="s">
        <v>79</v>
      </c>
      <c r="AV594" s="14" t="s">
        <v>79</v>
      </c>
      <c r="AW594" s="14" t="s">
        <v>31</v>
      </c>
      <c r="AX594" s="14" t="s">
        <v>69</v>
      </c>
      <c r="AY594" s="254" t="s">
        <v>142</v>
      </c>
    </row>
    <row r="595" s="14" customFormat="1">
      <c r="A595" s="14"/>
      <c r="B595" s="244"/>
      <c r="C595" s="245"/>
      <c r="D595" s="235" t="s">
        <v>153</v>
      </c>
      <c r="E595" s="246" t="s">
        <v>19</v>
      </c>
      <c r="F595" s="247" t="s">
        <v>7323</v>
      </c>
      <c r="G595" s="245"/>
      <c r="H595" s="248">
        <v>1.2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153</v>
      </c>
      <c r="AU595" s="254" t="s">
        <v>79</v>
      </c>
      <c r="AV595" s="14" t="s">
        <v>79</v>
      </c>
      <c r="AW595" s="14" t="s">
        <v>31</v>
      </c>
      <c r="AX595" s="14" t="s">
        <v>69</v>
      </c>
      <c r="AY595" s="254" t="s">
        <v>142</v>
      </c>
    </row>
    <row r="596" s="15" customFormat="1">
      <c r="A596" s="15"/>
      <c r="B596" s="255"/>
      <c r="C596" s="256"/>
      <c r="D596" s="235" t="s">
        <v>153</v>
      </c>
      <c r="E596" s="257" t="s">
        <v>19</v>
      </c>
      <c r="F596" s="258" t="s">
        <v>158</v>
      </c>
      <c r="G596" s="256"/>
      <c r="H596" s="259">
        <v>2.3049999999999997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5" t="s">
        <v>153</v>
      </c>
      <c r="AU596" s="265" t="s">
        <v>79</v>
      </c>
      <c r="AV596" s="15" t="s">
        <v>149</v>
      </c>
      <c r="AW596" s="15" t="s">
        <v>31</v>
      </c>
      <c r="AX596" s="15" t="s">
        <v>77</v>
      </c>
      <c r="AY596" s="265" t="s">
        <v>142</v>
      </c>
    </row>
    <row r="597" s="2" customFormat="1" ht="24.15" customHeight="1">
      <c r="A597" s="41"/>
      <c r="B597" s="42"/>
      <c r="C597" s="215" t="s">
        <v>3484</v>
      </c>
      <c r="D597" s="215" t="s">
        <v>144</v>
      </c>
      <c r="E597" s="216" t="s">
        <v>4923</v>
      </c>
      <c r="F597" s="217" t="s">
        <v>7324</v>
      </c>
      <c r="G597" s="218" t="s">
        <v>3326</v>
      </c>
      <c r="H597" s="294"/>
      <c r="I597" s="220"/>
      <c r="J597" s="221">
        <f>ROUND(I597*H597,2)</f>
        <v>0</v>
      </c>
      <c r="K597" s="217" t="s">
        <v>148</v>
      </c>
      <c r="L597" s="47"/>
      <c r="M597" s="222" t="s">
        <v>19</v>
      </c>
      <c r="N597" s="223" t="s">
        <v>40</v>
      </c>
      <c r="O597" s="87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248</v>
      </c>
      <c r="AT597" s="226" t="s">
        <v>144</v>
      </c>
      <c r="AU597" s="226" t="s">
        <v>79</v>
      </c>
      <c r="AY597" s="20" t="s">
        <v>142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77</v>
      </c>
      <c r="BK597" s="227">
        <f>ROUND(I597*H597,2)</f>
        <v>0</v>
      </c>
      <c r="BL597" s="20" t="s">
        <v>248</v>
      </c>
      <c r="BM597" s="226" t="s">
        <v>7325</v>
      </c>
    </row>
    <row r="598" s="2" customFormat="1">
      <c r="A598" s="41"/>
      <c r="B598" s="42"/>
      <c r="C598" s="43"/>
      <c r="D598" s="228" t="s">
        <v>151</v>
      </c>
      <c r="E598" s="43"/>
      <c r="F598" s="229" t="s">
        <v>4926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151</v>
      </c>
      <c r="AU598" s="20" t="s">
        <v>79</v>
      </c>
    </row>
    <row r="599" s="12" customFormat="1" ht="22.8" customHeight="1">
      <c r="A599" s="12"/>
      <c r="B599" s="199"/>
      <c r="C599" s="200"/>
      <c r="D599" s="201" t="s">
        <v>68</v>
      </c>
      <c r="E599" s="213" t="s">
        <v>1117</v>
      </c>
      <c r="F599" s="213" t="s">
        <v>1118</v>
      </c>
      <c r="G599" s="200"/>
      <c r="H599" s="200"/>
      <c r="I599" s="203"/>
      <c r="J599" s="214">
        <f>BK599</f>
        <v>0</v>
      </c>
      <c r="K599" s="200"/>
      <c r="L599" s="205"/>
      <c r="M599" s="206"/>
      <c r="N599" s="207"/>
      <c r="O599" s="207"/>
      <c r="P599" s="208">
        <f>SUM(P600:P686)</f>
        <v>0</v>
      </c>
      <c r="Q599" s="207"/>
      <c r="R599" s="208">
        <f>SUM(R600:R686)</f>
        <v>0.32650972</v>
      </c>
      <c r="S599" s="207"/>
      <c r="T599" s="209">
        <f>SUM(T600:T686)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0" t="s">
        <v>79</v>
      </c>
      <c r="AT599" s="211" t="s">
        <v>68</v>
      </c>
      <c r="AU599" s="211" t="s">
        <v>77</v>
      </c>
      <c r="AY599" s="210" t="s">
        <v>142</v>
      </c>
      <c r="BK599" s="212">
        <f>SUM(BK600:BK686)</f>
        <v>0</v>
      </c>
    </row>
    <row r="600" s="2" customFormat="1" ht="16.5" customHeight="1">
      <c r="A600" s="41"/>
      <c r="B600" s="42"/>
      <c r="C600" s="215" t="s">
        <v>3212</v>
      </c>
      <c r="D600" s="215" t="s">
        <v>144</v>
      </c>
      <c r="E600" s="216" t="s">
        <v>4945</v>
      </c>
      <c r="F600" s="217" t="s">
        <v>4946</v>
      </c>
      <c r="G600" s="218" t="s">
        <v>147</v>
      </c>
      <c r="H600" s="219">
        <v>1.01</v>
      </c>
      <c r="I600" s="220"/>
      <c r="J600" s="221">
        <f>ROUND(I600*H600,2)</f>
        <v>0</v>
      </c>
      <c r="K600" s="217" t="s">
        <v>19</v>
      </c>
      <c r="L600" s="47"/>
      <c r="M600" s="222" t="s">
        <v>19</v>
      </c>
      <c r="N600" s="223" t="s">
        <v>40</v>
      </c>
      <c r="O600" s="87"/>
      <c r="P600" s="224">
        <f>O600*H600</f>
        <v>0</v>
      </c>
      <c r="Q600" s="224">
        <v>0.00093000000000000005</v>
      </c>
      <c r="R600" s="224">
        <f>Q600*H600</f>
        <v>0.00093930000000000001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248</v>
      </c>
      <c r="AT600" s="226" t="s">
        <v>144</v>
      </c>
      <c r="AU600" s="226" t="s">
        <v>79</v>
      </c>
      <c r="AY600" s="20" t="s">
        <v>142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77</v>
      </c>
      <c r="BK600" s="227">
        <f>ROUND(I600*H600,2)</f>
        <v>0</v>
      </c>
      <c r="BL600" s="20" t="s">
        <v>248</v>
      </c>
      <c r="BM600" s="226" t="s">
        <v>7326</v>
      </c>
    </row>
    <row r="601" s="14" customFormat="1">
      <c r="A601" s="14"/>
      <c r="B601" s="244"/>
      <c r="C601" s="245"/>
      <c r="D601" s="235" t="s">
        <v>153</v>
      </c>
      <c r="E601" s="246" t="s">
        <v>19</v>
      </c>
      <c r="F601" s="247" t="s">
        <v>7327</v>
      </c>
      <c r="G601" s="245"/>
      <c r="H601" s="248">
        <v>1.01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153</v>
      </c>
      <c r="AU601" s="254" t="s">
        <v>79</v>
      </c>
      <c r="AV601" s="14" t="s">
        <v>79</v>
      </c>
      <c r="AW601" s="14" t="s">
        <v>31</v>
      </c>
      <c r="AX601" s="14" t="s">
        <v>69</v>
      </c>
      <c r="AY601" s="254" t="s">
        <v>142</v>
      </c>
    </row>
    <row r="602" s="15" customFormat="1">
      <c r="A602" s="15"/>
      <c r="B602" s="255"/>
      <c r="C602" s="256"/>
      <c r="D602" s="235" t="s">
        <v>153</v>
      </c>
      <c r="E602" s="257" t="s">
        <v>19</v>
      </c>
      <c r="F602" s="258" t="s">
        <v>158</v>
      </c>
      <c r="G602" s="256"/>
      <c r="H602" s="259">
        <v>1.01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153</v>
      </c>
      <c r="AU602" s="265" t="s">
        <v>79</v>
      </c>
      <c r="AV602" s="15" t="s">
        <v>149</v>
      </c>
      <c r="AW602" s="15" t="s">
        <v>31</v>
      </c>
      <c r="AX602" s="15" t="s">
        <v>77</v>
      </c>
      <c r="AY602" s="265" t="s">
        <v>142</v>
      </c>
    </row>
    <row r="603" s="2" customFormat="1" ht="16.5" customHeight="1">
      <c r="A603" s="41"/>
      <c r="B603" s="42"/>
      <c r="C603" s="277" t="s">
        <v>3216</v>
      </c>
      <c r="D603" s="277" t="s">
        <v>275</v>
      </c>
      <c r="E603" s="278" t="s">
        <v>4950</v>
      </c>
      <c r="F603" s="279" t="s">
        <v>4951</v>
      </c>
      <c r="G603" s="280" t="s">
        <v>147</v>
      </c>
      <c r="H603" s="281">
        <v>1.071</v>
      </c>
      <c r="I603" s="282"/>
      <c r="J603" s="283">
        <f>ROUND(I603*H603,2)</f>
        <v>0</v>
      </c>
      <c r="K603" s="279" t="s">
        <v>148</v>
      </c>
      <c r="L603" s="284"/>
      <c r="M603" s="285" t="s">
        <v>19</v>
      </c>
      <c r="N603" s="286" t="s">
        <v>40</v>
      </c>
      <c r="O603" s="87"/>
      <c r="P603" s="224">
        <f>O603*H603</f>
        <v>0</v>
      </c>
      <c r="Q603" s="224">
        <v>0.0073000000000000001</v>
      </c>
      <c r="R603" s="224">
        <f>Q603*H603</f>
        <v>0.0078183000000000002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349</v>
      </c>
      <c r="AT603" s="226" t="s">
        <v>275</v>
      </c>
      <c r="AU603" s="226" t="s">
        <v>79</v>
      </c>
      <c r="AY603" s="20" t="s">
        <v>142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77</v>
      </c>
      <c r="BK603" s="227">
        <f>ROUND(I603*H603,2)</f>
        <v>0</v>
      </c>
      <c r="BL603" s="20" t="s">
        <v>248</v>
      </c>
      <c r="BM603" s="226" t="s">
        <v>7328</v>
      </c>
    </row>
    <row r="604" s="14" customFormat="1">
      <c r="A604" s="14"/>
      <c r="B604" s="244"/>
      <c r="C604" s="245"/>
      <c r="D604" s="235" t="s">
        <v>153</v>
      </c>
      <c r="E604" s="246" t="s">
        <v>19</v>
      </c>
      <c r="F604" s="247" t="s">
        <v>7327</v>
      </c>
      <c r="G604" s="245"/>
      <c r="H604" s="248">
        <v>1.01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153</v>
      </c>
      <c r="AU604" s="254" t="s">
        <v>79</v>
      </c>
      <c r="AV604" s="14" t="s">
        <v>79</v>
      </c>
      <c r="AW604" s="14" t="s">
        <v>31</v>
      </c>
      <c r="AX604" s="14" t="s">
        <v>69</v>
      </c>
      <c r="AY604" s="254" t="s">
        <v>142</v>
      </c>
    </row>
    <row r="605" s="14" customFormat="1">
      <c r="A605" s="14"/>
      <c r="B605" s="244"/>
      <c r="C605" s="245"/>
      <c r="D605" s="235" t="s">
        <v>153</v>
      </c>
      <c r="E605" s="246" t="s">
        <v>19</v>
      </c>
      <c r="F605" s="247" t="s">
        <v>7329</v>
      </c>
      <c r="G605" s="245"/>
      <c r="H605" s="248">
        <v>1.071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153</v>
      </c>
      <c r="AU605" s="254" t="s">
        <v>79</v>
      </c>
      <c r="AV605" s="14" t="s">
        <v>79</v>
      </c>
      <c r="AW605" s="14" t="s">
        <v>31</v>
      </c>
      <c r="AX605" s="14" t="s">
        <v>77</v>
      </c>
      <c r="AY605" s="254" t="s">
        <v>142</v>
      </c>
    </row>
    <row r="606" s="2" customFormat="1" ht="16.5" customHeight="1">
      <c r="A606" s="41"/>
      <c r="B606" s="42"/>
      <c r="C606" s="215" t="s">
        <v>3220</v>
      </c>
      <c r="D606" s="215" t="s">
        <v>144</v>
      </c>
      <c r="E606" s="216" t="s">
        <v>4956</v>
      </c>
      <c r="F606" s="217" t="s">
        <v>4957</v>
      </c>
      <c r="G606" s="218" t="s">
        <v>176</v>
      </c>
      <c r="H606" s="219">
        <v>1</v>
      </c>
      <c r="I606" s="220"/>
      <c r="J606" s="221">
        <f>ROUND(I606*H606,2)</f>
        <v>0</v>
      </c>
      <c r="K606" s="217" t="s">
        <v>19</v>
      </c>
      <c r="L606" s="47"/>
      <c r="M606" s="222" t="s">
        <v>19</v>
      </c>
      <c r="N606" s="223" t="s">
        <v>40</v>
      </c>
      <c r="O606" s="87"/>
      <c r="P606" s="224">
        <f>O606*H606</f>
        <v>0</v>
      </c>
      <c r="Q606" s="224">
        <v>0.00093000000000000005</v>
      </c>
      <c r="R606" s="224">
        <f>Q606*H606</f>
        <v>0.00093000000000000005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248</v>
      </c>
      <c r="AT606" s="226" t="s">
        <v>144</v>
      </c>
      <c r="AU606" s="226" t="s">
        <v>79</v>
      </c>
      <c r="AY606" s="20" t="s">
        <v>142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77</v>
      </c>
      <c r="BK606" s="227">
        <f>ROUND(I606*H606,2)</f>
        <v>0</v>
      </c>
      <c r="BL606" s="20" t="s">
        <v>248</v>
      </c>
      <c r="BM606" s="226" t="s">
        <v>7330</v>
      </c>
    </row>
    <row r="607" s="14" customFormat="1">
      <c r="A607" s="14"/>
      <c r="B607" s="244"/>
      <c r="C607" s="245"/>
      <c r="D607" s="235" t="s">
        <v>153</v>
      </c>
      <c r="E607" s="246" t="s">
        <v>19</v>
      </c>
      <c r="F607" s="247" t="s">
        <v>77</v>
      </c>
      <c r="G607" s="245"/>
      <c r="H607" s="248">
        <v>1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153</v>
      </c>
      <c r="AU607" s="254" t="s">
        <v>79</v>
      </c>
      <c r="AV607" s="14" t="s">
        <v>79</v>
      </c>
      <c r="AW607" s="14" t="s">
        <v>31</v>
      </c>
      <c r="AX607" s="14" t="s">
        <v>69</v>
      </c>
      <c r="AY607" s="254" t="s">
        <v>142</v>
      </c>
    </row>
    <row r="608" s="15" customFormat="1">
      <c r="A608" s="15"/>
      <c r="B608" s="255"/>
      <c r="C608" s="256"/>
      <c r="D608" s="235" t="s">
        <v>153</v>
      </c>
      <c r="E608" s="257" t="s">
        <v>19</v>
      </c>
      <c r="F608" s="258" t="s">
        <v>4960</v>
      </c>
      <c r="G608" s="256"/>
      <c r="H608" s="259">
        <v>1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5" t="s">
        <v>153</v>
      </c>
      <c r="AU608" s="265" t="s">
        <v>79</v>
      </c>
      <c r="AV608" s="15" t="s">
        <v>149</v>
      </c>
      <c r="AW608" s="15" t="s">
        <v>31</v>
      </c>
      <c r="AX608" s="15" t="s">
        <v>77</v>
      </c>
      <c r="AY608" s="265" t="s">
        <v>142</v>
      </c>
    </row>
    <row r="609" s="2" customFormat="1" ht="16.5" customHeight="1">
      <c r="A609" s="41"/>
      <c r="B609" s="42"/>
      <c r="C609" s="277" t="s">
        <v>3224</v>
      </c>
      <c r="D609" s="277" t="s">
        <v>275</v>
      </c>
      <c r="E609" s="278" t="s">
        <v>4950</v>
      </c>
      <c r="F609" s="279" t="s">
        <v>4951</v>
      </c>
      <c r="G609" s="280" t="s">
        <v>147</v>
      </c>
      <c r="H609" s="281">
        <v>0.77600000000000002</v>
      </c>
      <c r="I609" s="282"/>
      <c r="J609" s="283">
        <f>ROUND(I609*H609,2)</f>
        <v>0</v>
      </c>
      <c r="K609" s="279" t="s">
        <v>148</v>
      </c>
      <c r="L609" s="284"/>
      <c r="M609" s="285" t="s">
        <v>19</v>
      </c>
      <c r="N609" s="286" t="s">
        <v>40</v>
      </c>
      <c r="O609" s="87"/>
      <c r="P609" s="224">
        <f>O609*H609</f>
        <v>0</v>
      </c>
      <c r="Q609" s="224">
        <v>0.0073000000000000001</v>
      </c>
      <c r="R609" s="224">
        <f>Q609*H609</f>
        <v>0.0056648000000000002</v>
      </c>
      <c r="S609" s="224">
        <v>0</v>
      </c>
      <c r="T609" s="225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349</v>
      </c>
      <c r="AT609" s="226" t="s">
        <v>275</v>
      </c>
      <c r="AU609" s="226" t="s">
        <v>79</v>
      </c>
      <c r="AY609" s="20" t="s">
        <v>142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20" t="s">
        <v>77</v>
      </c>
      <c r="BK609" s="227">
        <f>ROUND(I609*H609,2)</f>
        <v>0</v>
      </c>
      <c r="BL609" s="20" t="s">
        <v>248</v>
      </c>
      <c r="BM609" s="226" t="s">
        <v>7331</v>
      </c>
    </row>
    <row r="610" s="14" customFormat="1">
      <c r="A610" s="14"/>
      <c r="B610" s="244"/>
      <c r="C610" s="245"/>
      <c r="D610" s="235" t="s">
        <v>153</v>
      </c>
      <c r="E610" s="246" t="s">
        <v>19</v>
      </c>
      <c r="F610" s="247" t="s">
        <v>7332</v>
      </c>
      <c r="G610" s="245"/>
      <c r="H610" s="248">
        <v>0.34100000000000003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153</v>
      </c>
      <c r="AU610" s="254" t="s">
        <v>79</v>
      </c>
      <c r="AV610" s="14" t="s">
        <v>79</v>
      </c>
      <c r="AW610" s="14" t="s">
        <v>31</v>
      </c>
      <c r="AX610" s="14" t="s">
        <v>69</v>
      </c>
      <c r="AY610" s="254" t="s">
        <v>142</v>
      </c>
    </row>
    <row r="611" s="14" customFormat="1">
      <c r="A611" s="14"/>
      <c r="B611" s="244"/>
      <c r="C611" s="245"/>
      <c r="D611" s="235" t="s">
        <v>153</v>
      </c>
      <c r="E611" s="246" t="s">
        <v>19</v>
      </c>
      <c r="F611" s="247" t="s">
        <v>7333</v>
      </c>
      <c r="G611" s="245"/>
      <c r="H611" s="248">
        <v>0.36399999999999999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153</v>
      </c>
      <c r="AU611" s="254" t="s">
        <v>79</v>
      </c>
      <c r="AV611" s="14" t="s">
        <v>79</v>
      </c>
      <c r="AW611" s="14" t="s">
        <v>31</v>
      </c>
      <c r="AX611" s="14" t="s">
        <v>69</v>
      </c>
      <c r="AY611" s="254" t="s">
        <v>142</v>
      </c>
    </row>
    <row r="612" s="15" customFormat="1">
      <c r="A612" s="15"/>
      <c r="B612" s="255"/>
      <c r="C612" s="256"/>
      <c r="D612" s="235" t="s">
        <v>153</v>
      </c>
      <c r="E612" s="257" t="s">
        <v>19</v>
      </c>
      <c r="F612" s="258" t="s">
        <v>158</v>
      </c>
      <c r="G612" s="256"/>
      <c r="H612" s="259">
        <v>0.70500000000000007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153</v>
      </c>
      <c r="AU612" s="265" t="s">
        <v>79</v>
      </c>
      <c r="AV612" s="15" t="s">
        <v>149</v>
      </c>
      <c r="AW612" s="15" t="s">
        <v>31</v>
      </c>
      <c r="AX612" s="15" t="s">
        <v>69</v>
      </c>
      <c r="AY612" s="265" t="s">
        <v>142</v>
      </c>
    </row>
    <row r="613" s="14" customFormat="1">
      <c r="A613" s="14"/>
      <c r="B613" s="244"/>
      <c r="C613" s="245"/>
      <c r="D613" s="235" t="s">
        <v>153</v>
      </c>
      <c r="E613" s="246" t="s">
        <v>19</v>
      </c>
      <c r="F613" s="247" t="s">
        <v>7334</v>
      </c>
      <c r="G613" s="245"/>
      <c r="H613" s="248">
        <v>0.77600000000000002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153</v>
      </c>
      <c r="AU613" s="254" t="s">
        <v>79</v>
      </c>
      <c r="AV613" s="14" t="s">
        <v>79</v>
      </c>
      <c r="AW613" s="14" t="s">
        <v>31</v>
      </c>
      <c r="AX613" s="14" t="s">
        <v>77</v>
      </c>
      <c r="AY613" s="254" t="s">
        <v>142</v>
      </c>
    </row>
    <row r="614" s="2" customFormat="1" ht="21.75" customHeight="1">
      <c r="A614" s="41"/>
      <c r="B614" s="42"/>
      <c r="C614" s="215" t="s">
        <v>3228</v>
      </c>
      <c r="D614" s="215" t="s">
        <v>144</v>
      </c>
      <c r="E614" s="216" t="s">
        <v>4967</v>
      </c>
      <c r="F614" s="217" t="s">
        <v>4968</v>
      </c>
      <c r="G614" s="218" t="s">
        <v>147</v>
      </c>
      <c r="H614" s="219">
        <v>3.4580000000000002</v>
      </c>
      <c r="I614" s="220"/>
      <c r="J614" s="221">
        <f>ROUND(I614*H614,2)</f>
        <v>0</v>
      </c>
      <c r="K614" s="217" t="s">
        <v>148</v>
      </c>
      <c r="L614" s="47"/>
      <c r="M614" s="222" t="s">
        <v>19</v>
      </c>
      <c r="N614" s="223" t="s">
        <v>40</v>
      </c>
      <c r="O614" s="87"/>
      <c r="P614" s="224">
        <f>O614*H614</f>
        <v>0</v>
      </c>
      <c r="Q614" s="224">
        <v>0.00027</v>
      </c>
      <c r="R614" s="224">
        <f>Q614*H614</f>
        <v>0.00093366000000000011</v>
      </c>
      <c r="S614" s="224">
        <v>0</v>
      </c>
      <c r="T614" s="22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6" t="s">
        <v>248</v>
      </c>
      <c r="AT614" s="226" t="s">
        <v>144</v>
      </c>
      <c r="AU614" s="226" t="s">
        <v>79</v>
      </c>
      <c r="AY614" s="20" t="s">
        <v>142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0" t="s">
        <v>77</v>
      </c>
      <c r="BK614" s="227">
        <f>ROUND(I614*H614,2)</f>
        <v>0</v>
      </c>
      <c r="BL614" s="20" t="s">
        <v>248</v>
      </c>
      <c r="BM614" s="226" t="s">
        <v>7335</v>
      </c>
    </row>
    <row r="615" s="2" customFormat="1">
      <c r="A615" s="41"/>
      <c r="B615" s="42"/>
      <c r="C615" s="43"/>
      <c r="D615" s="228" t="s">
        <v>151</v>
      </c>
      <c r="E615" s="43"/>
      <c r="F615" s="229" t="s">
        <v>4970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151</v>
      </c>
      <c r="AU615" s="20" t="s">
        <v>79</v>
      </c>
    </row>
    <row r="616" s="13" customFormat="1">
      <c r="A616" s="13"/>
      <c r="B616" s="233"/>
      <c r="C616" s="234"/>
      <c r="D616" s="235" t="s">
        <v>153</v>
      </c>
      <c r="E616" s="236" t="s">
        <v>19</v>
      </c>
      <c r="F616" s="237" t="s">
        <v>2560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153</v>
      </c>
      <c r="AU616" s="243" t="s">
        <v>79</v>
      </c>
      <c r="AV616" s="13" t="s">
        <v>77</v>
      </c>
      <c r="AW616" s="13" t="s">
        <v>31</v>
      </c>
      <c r="AX616" s="13" t="s">
        <v>69</v>
      </c>
      <c r="AY616" s="243" t="s">
        <v>142</v>
      </c>
    </row>
    <row r="617" s="14" customFormat="1">
      <c r="A617" s="14"/>
      <c r="B617" s="244"/>
      <c r="C617" s="245"/>
      <c r="D617" s="235" t="s">
        <v>153</v>
      </c>
      <c r="E617" s="246" t="s">
        <v>19</v>
      </c>
      <c r="F617" s="247" t="s">
        <v>7336</v>
      </c>
      <c r="G617" s="245"/>
      <c r="H617" s="248">
        <v>1.8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153</v>
      </c>
      <c r="AU617" s="254" t="s">
        <v>79</v>
      </c>
      <c r="AV617" s="14" t="s">
        <v>79</v>
      </c>
      <c r="AW617" s="14" t="s">
        <v>31</v>
      </c>
      <c r="AX617" s="14" t="s">
        <v>69</v>
      </c>
      <c r="AY617" s="254" t="s">
        <v>142</v>
      </c>
    </row>
    <row r="618" s="13" customFormat="1">
      <c r="A618" s="13"/>
      <c r="B618" s="233"/>
      <c r="C618" s="234"/>
      <c r="D618" s="235" t="s">
        <v>153</v>
      </c>
      <c r="E618" s="236" t="s">
        <v>19</v>
      </c>
      <c r="F618" s="237" t="s">
        <v>2617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153</v>
      </c>
      <c r="AU618" s="243" t="s">
        <v>79</v>
      </c>
      <c r="AV618" s="13" t="s">
        <v>77</v>
      </c>
      <c r="AW618" s="13" t="s">
        <v>31</v>
      </c>
      <c r="AX618" s="13" t="s">
        <v>69</v>
      </c>
      <c r="AY618" s="243" t="s">
        <v>142</v>
      </c>
    </row>
    <row r="619" s="14" customFormat="1">
      <c r="A619" s="14"/>
      <c r="B619" s="244"/>
      <c r="C619" s="245"/>
      <c r="D619" s="235" t="s">
        <v>153</v>
      </c>
      <c r="E619" s="246" t="s">
        <v>19</v>
      </c>
      <c r="F619" s="247" t="s">
        <v>2905</v>
      </c>
      <c r="G619" s="245"/>
      <c r="H619" s="248">
        <v>1.6579999999999999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153</v>
      </c>
      <c r="AU619" s="254" t="s">
        <v>79</v>
      </c>
      <c r="AV619" s="14" t="s">
        <v>79</v>
      </c>
      <c r="AW619" s="14" t="s">
        <v>31</v>
      </c>
      <c r="AX619" s="14" t="s">
        <v>69</v>
      </c>
      <c r="AY619" s="254" t="s">
        <v>142</v>
      </c>
    </row>
    <row r="620" s="15" customFormat="1">
      <c r="A620" s="15"/>
      <c r="B620" s="255"/>
      <c r="C620" s="256"/>
      <c r="D620" s="235" t="s">
        <v>153</v>
      </c>
      <c r="E620" s="257" t="s">
        <v>19</v>
      </c>
      <c r="F620" s="258" t="s">
        <v>158</v>
      </c>
      <c r="G620" s="256"/>
      <c r="H620" s="259">
        <v>3.4580000000000002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153</v>
      </c>
      <c r="AU620" s="265" t="s">
        <v>79</v>
      </c>
      <c r="AV620" s="15" t="s">
        <v>149</v>
      </c>
      <c r="AW620" s="15" t="s">
        <v>31</v>
      </c>
      <c r="AX620" s="15" t="s">
        <v>77</v>
      </c>
      <c r="AY620" s="265" t="s">
        <v>142</v>
      </c>
    </row>
    <row r="621" s="2" customFormat="1" ht="16.5" customHeight="1">
      <c r="A621" s="41"/>
      <c r="B621" s="42"/>
      <c r="C621" s="277" t="s">
        <v>3232</v>
      </c>
      <c r="D621" s="277" t="s">
        <v>275</v>
      </c>
      <c r="E621" s="278" t="s">
        <v>4976</v>
      </c>
      <c r="F621" s="279" t="s">
        <v>4977</v>
      </c>
      <c r="G621" s="280" t="s">
        <v>147</v>
      </c>
      <c r="H621" s="281">
        <v>3.4580000000000002</v>
      </c>
      <c r="I621" s="282"/>
      <c r="J621" s="283">
        <f>ROUND(I621*H621,2)</f>
        <v>0</v>
      </c>
      <c r="K621" s="279" t="s">
        <v>148</v>
      </c>
      <c r="L621" s="284"/>
      <c r="M621" s="285" t="s">
        <v>19</v>
      </c>
      <c r="N621" s="286" t="s">
        <v>40</v>
      </c>
      <c r="O621" s="87"/>
      <c r="P621" s="224">
        <f>O621*H621</f>
        <v>0</v>
      </c>
      <c r="Q621" s="224">
        <v>0.03056</v>
      </c>
      <c r="R621" s="224">
        <f>Q621*H621</f>
        <v>0.10567648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349</v>
      </c>
      <c r="AT621" s="226" t="s">
        <v>275</v>
      </c>
      <c r="AU621" s="226" t="s">
        <v>79</v>
      </c>
      <c r="AY621" s="20" t="s">
        <v>142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77</v>
      </c>
      <c r="BK621" s="227">
        <f>ROUND(I621*H621,2)</f>
        <v>0</v>
      </c>
      <c r="BL621" s="20" t="s">
        <v>248</v>
      </c>
      <c r="BM621" s="226" t="s">
        <v>7337</v>
      </c>
    </row>
    <row r="622" s="13" customFormat="1">
      <c r="A622" s="13"/>
      <c r="B622" s="233"/>
      <c r="C622" s="234"/>
      <c r="D622" s="235" t="s">
        <v>153</v>
      </c>
      <c r="E622" s="236" t="s">
        <v>19</v>
      </c>
      <c r="F622" s="237" t="s">
        <v>2560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153</v>
      </c>
      <c r="AU622" s="243" t="s">
        <v>79</v>
      </c>
      <c r="AV622" s="13" t="s">
        <v>77</v>
      </c>
      <c r="AW622" s="13" t="s">
        <v>31</v>
      </c>
      <c r="AX622" s="13" t="s">
        <v>69</v>
      </c>
      <c r="AY622" s="243" t="s">
        <v>142</v>
      </c>
    </row>
    <row r="623" s="14" customFormat="1">
      <c r="A623" s="14"/>
      <c r="B623" s="244"/>
      <c r="C623" s="245"/>
      <c r="D623" s="235" t="s">
        <v>153</v>
      </c>
      <c r="E623" s="246" t="s">
        <v>19</v>
      </c>
      <c r="F623" s="247" t="s">
        <v>7336</v>
      </c>
      <c r="G623" s="245"/>
      <c r="H623" s="248">
        <v>1.8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153</v>
      </c>
      <c r="AU623" s="254" t="s">
        <v>79</v>
      </c>
      <c r="AV623" s="14" t="s">
        <v>79</v>
      </c>
      <c r="AW623" s="14" t="s">
        <v>31</v>
      </c>
      <c r="AX623" s="14" t="s">
        <v>69</v>
      </c>
      <c r="AY623" s="254" t="s">
        <v>142</v>
      </c>
    </row>
    <row r="624" s="13" customFormat="1">
      <c r="A624" s="13"/>
      <c r="B624" s="233"/>
      <c r="C624" s="234"/>
      <c r="D624" s="235" t="s">
        <v>153</v>
      </c>
      <c r="E624" s="236" t="s">
        <v>19</v>
      </c>
      <c r="F624" s="237" t="s">
        <v>2617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153</v>
      </c>
      <c r="AU624" s="243" t="s">
        <v>79</v>
      </c>
      <c r="AV624" s="13" t="s">
        <v>77</v>
      </c>
      <c r="AW624" s="13" t="s">
        <v>31</v>
      </c>
      <c r="AX624" s="13" t="s">
        <v>69</v>
      </c>
      <c r="AY624" s="243" t="s">
        <v>142</v>
      </c>
    </row>
    <row r="625" s="14" customFormat="1">
      <c r="A625" s="14"/>
      <c r="B625" s="244"/>
      <c r="C625" s="245"/>
      <c r="D625" s="235" t="s">
        <v>153</v>
      </c>
      <c r="E625" s="246" t="s">
        <v>19</v>
      </c>
      <c r="F625" s="247" t="s">
        <v>2905</v>
      </c>
      <c r="G625" s="245"/>
      <c r="H625" s="248">
        <v>1.6579999999999999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153</v>
      </c>
      <c r="AU625" s="254" t="s">
        <v>79</v>
      </c>
      <c r="AV625" s="14" t="s">
        <v>79</v>
      </c>
      <c r="AW625" s="14" t="s">
        <v>31</v>
      </c>
      <c r="AX625" s="14" t="s">
        <v>69</v>
      </c>
      <c r="AY625" s="254" t="s">
        <v>142</v>
      </c>
    </row>
    <row r="626" s="15" customFormat="1">
      <c r="A626" s="15"/>
      <c r="B626" s="255"/>
      <c r="C626" s="256"/>
      <c r="D626" s="235" t="s">
        <v>153</v>
      </c>
      <c r="E626" s="257" t="s">
        <v>19</v>
      </c>
      <c r="F626" s="258" t="s">
        <v>158</v>
      </c>
      <c r="G626" s="256"/>
      <c r="H626" s="259">
        <v>3.4580000000000002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5" t="s">
        <v>153</v>
      </c>
      <c r="AU626" s="265" t="s">
        <v>79</v>
      </c>
      <c r="AV626" s="15" t="s">
        <v>149</v>
      </c>
      <c r="AW626" s="15" t="s">
        <v>31</v>
      </c>
      <c r="AX626" s="15" t="s">
        <v>77</v>
      </c>
      <c r="AY626" s="265" t="s">
        <v>142</v>
      </c>
    </row>
    <row r="627" s="2" customFormat="1" ht="24.15" customHeight="1">
      <c r="A627" s="41"/>
      <c r="B627" s="42"/>
      <c r="C627" s="215" t="s">
        <v>3236</v>
      </c>
      <c r="D627" s="215" t="s">
        <v>144</v>
      </c>
      <c r="E627" s="216" t="s">
        <v>5025</v>
      </c>
      <c r="F627" s="217" t="s">
        <v>5026</v>
      </c>
      <c r="G627" s="218" t="s">
        <v>176</v>
      </c>
      <c r="H627" s="219">
        <v>15.65</v>
      </c>
      <c r="I627" s="220"/>
      <c r="J627" s="221">
        <f>ROUND(I627*H627,2)</f>
        <v>0</v>
      </c>
      <c r="K627" s="217" t="s">
        <v>19</v>
      </c>
      <c r="L627" s="47"/>
      <c r="M627" s="222" t="s">
        <v>19</v>
      </c>
      <c r="N627" s="223" t="s">
        <v>40</v>
      </c>
      <c r="O627" s="87"/>
      <c r="P627" s="224">
        <f>O627*H627</f>
        <v>0</v>
      </c>
      <c r="Q627" s="224">
        <v>6.0000000000000002E-05</v>
      </c>
      <c r="R627" s="224">
        <f>Q627*H627</f>
        <v>0.00093900000000000006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248</v>
      </c>
      <c r="AT627" s="226" t="s">
        <v>144</v>
      </c>
      <c r="AU627" s="226" t="s">
        <v>79</v>
      </c>
      <c r="AY627" s="20" t="s">
        <v>142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77</v>
      </c>
      <c r="BK627" s="227">
        <f>ROUND(I627*H627,2)</f>
        <v>0</v>
      </c>
      <c r="BL627" s="20" t="s">
        <v>248</v>
      </c>
      <c r="BM627" s="226" t="s">
        <v>7338</v>
      </c>
    </row>
    <row r="628" s="13" customFormat="1">
      <c r="A628" s="13"/>
      <c r="B628" s="233"/>
      <c r="C628" s="234"/>
      <c r="D628" s="235" t="s">
        <v>153</v>
      </c>
      <c r="E628" s="236" t="s">
        <v>19</v>
      </c>
      <c r="F628" s="237" t="s">
        <v>2560</v>
      </c>
      <c r="G628" s="234"/>
      <c r="H628" s="236" t="s">
        <v>19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153</v>
      </c>
      <c r="AU628" s="243" t="s">
        <v>79</v>
      </c>
      <c r="AV628" s="13" t="s">
        <v>77</v>
      </c>
      <c r="AW628" s="13" t="s">
        <v>31</v>
      </c>
      <c r="AX628" s="13" t="s">
        <v>69</v>
      </c>
      <c r="AY628" s="243" t="s">
        <v>142</v>
      </c>
    </row>
    <row r="629" s="14" customFormat="1">
      <c r="A629" s="14"/>
      <c r="B629" s="244"/>
      <c r="C629" s="245"/>
      <c r="D629" s="235" t="s">
        <v>153</v>
      </c>
      <c r="E629" s="246" t="s">
        <v>19</v>
      </c>
      <c r="F629" s="247" t="s">
        <v>7173</v>
      </c>
      <c r="G629" s="245"/>
      <c r="H629" s="248">
        <v>5.4000000000000004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153</v>
      </c>
      <c r="AU629" s="254" t="s">
        <v>79</v>
      </c>
      <c r="AV629" s="14" t="s">
        <v>79</v>
      </c>
      <c r="AW629" s="14" t="s">
        <v>31</v>
      </c>
      <c r="AX629" s="14" t="s">
        <v>69</v>
      </c>
      <c r="AY629" s="254" t="s">
        <v>142</v>
      </c>
    </row>
    <row r="630" s="13" customFormat="1">
      <c r="A630" s="13"/>
      <c r="B630" s="233"/>
      <c r="C630" s="234"/>
      <c r="D630" s="235" t="s">
        <v>153</v>
      </c>
      <c r="E630" s="236" t="s">
        <v>19</v>
      </c>
      <c r="F630" s="237" t="s">
        <v>2617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153</v>
      </c>
      <c r="AU630" s="243" t="s">
        <v>79</v>
      </c>
      <c r="AV630" s="13" t="s">
        <v>77</v>
      </c>
      <c r="AW630" s="13" t="s">
        <v>31</v>
      </c>
      <c r="AX630" s="13" t="s">
        <v>69</v>
      </c>
      <c r="AY630" s="243" t="s">
        <v>142</v>
      </c>
    </row>
    <row r="631" s="14" customFormat="1">
      <c r="A631" s="14"/>
      <c r="B631" s="244"/>
      <c r="C631" s="245"/>
      <c r="D631" s="235" t="s">
        <v>153</v>
      </c>
      <c r="E631" s="246" t="s">
        <v>19</v>
      </c>
      <c r="F631" s="247" t="s">
        <v>7174</v>
      </c>
      <c r="G631" s="245"/>
      <c r="H631" s="248">
        <v>5.21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153</v>
      </c>
      <c r="AU631" s="254" t="s">
        <v>79</v>
      </c>
      <c r="AV631" s="14" t="s">
        <v>79</v>
      </c>
      <c r="AW631" s="14" t="s">
        <v>31</v>
      </c>
      <c r="AX631" s="14" t="s">
        <v>69</v>
      </c>
      <c r="AY631" s="254" t="s">
        <v>142</v>
      </c>
    </row>
    <row r="632" s="13" customFormat="1">
      <c r="A632" s="13"/>
      <c r="B632" s="233"/>
      <c r="C632" s="234"/>
      <c r="D632" s="235" t="s">
        <v>153</v>
      </c>
      <c r="E632" s="236" t="s">
        <v>19</v>
      </c>
      <c r="F632" s="237" t="s">
        <v>7175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153</v>
      </c>
      <c r="AU632" s="243" t="s">
        <v>79</v>
      </c>
      <c r="AV632" s="13" t="s">
        <v>77</v>
      </c>
      <c r="AW632" s="13" t="s">
        <v>31</v>
      </c>
      <c r="AX632" s="13" t="s">
        <v>69</v>
      </c>
      <c r="AY632" s="243" t="s">
        <v>142</v>
      </c>
    </row>
    <row r="633" s="14" customFormat="1">
      <c r="A633" s="14"/>
      <c r="B633" s="244"/>
      <c r="C633" s="245"/>
      <c r="D633" s="235" t="s">
        <v>153</v>
      </c>
      <c r="E633" s="246" t="s">
        <v>19</v>
      </c>
      <c r="F633" s="247" t="s">
        <v>7339</v>
      </c>
      <c r="G633" s="245"/>
      <c r="H633" s="248">
        <v>5.04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153</v>
      </c>
      <c r="AU633" s="254" t="s">
        <v>79</v>
      </c>
      <c r="AV633" s="14" t="s">
        <v>79</v>
      </c>
      <c r="AW633" s="14" t="s">
        <v>31</v>
      </c>
      <c r="AX633" s="14" t="s">
        <v>69</v>
      </c>
      <c r="AY633" s="254" t="s">
        <v>142</v>
      </c>
    </row>
    <row r="634" s="15" customFormat="1">
      <c r="A634" s="15"/>
      <c r="B634" s="255"/>
      <c r="C634" s="256"/>
      <c r="D634" s="235" t="s">
        <v>153</v>
      </c>
      <c r="E634" s="257" t="s">
        <v>19</v>
      </c>
      <c r="F634" s="258" t="s">
        <v>158</v>
      </c>
      <c r="G634" s="256"/>
      <c r="H634" s="259">
        <v>15.649999999999999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153</v>
      </c>
      <c r="AU634" s="265" t="s">
        <v>79</v>
      </c>
      <c r="AV634" s="15" t="s">
        <v>149</v>
      </c>
      <c r="AW634" s="15" t="s">
        <v>31</v>
      </c>
      <c r="AX634" s="15" t="s">
        <v>77</v>
      </c>
      <c r="AY634" s="265" t="s">
        <v>142</v>
      </c>
    </row>
    <row r="635" s="2" customFormat="1" ht="24.15" customHeight="1">
      <c r="A635" s="41"/>
      <c r="B635" s="42"/>
      <c r="C635" s="215" t="s">
        <v>3240</v>
      </c>
      <c r="D635" s="215" t="s">
        <v>144</v>
      </c>
      <c r="E635" s="216" t="s">
        <v>5029</v>
      </c>
      <c r="F635" s="217" t="s">
        <v>5030</v>
      </c>
      <c r="G635" s="218" t="s">
        <v>176</v>
      </c>
      <c r="H635" s="219">
        <v>15.65</v>
      </c>
      <c r="I635" s="220"/>
      <c r="J635" s="221">
        <f>ROUND(I635*H635,2)</f>
        <v>0</v>
      </c>
      <c r="K635" s="217" t="s">
        <v>19</v>
      </c>
      <c r="L635" s="47"/>
      <c r="M635" s="222" t="s">
        <v>19</v>
      </c>
      <c r="N635" s="223" t="s">
        <v>40</v>
      </c>
      <c r="O635" s="87"/>
      <c r="P635" s="224">
        <f>O635*H635</f>
        <v>0</v>
      </c>
      <c r="Q635" s="224">
        <v>6.9999999999999994E-05</v>
      </c>
      <c r="R635" s="224">
        <f>Q635*H635</f>
        <v>0.0010954999999999999</v>
      </c>
      <c r="S635" s="224">
        <v>0</v>
      </c>
      <c r="T635" s="225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6" t="s">
        <v>248</v>
      </c>
      <c r="AT635" s="226" t="s">
        <v>144</v>
      </c>
      <c r="AU635" s="226" t="s">
        <v>79</v>
      </c>
      <c r="AY635" s="20" t="s">
        <v>142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20" t="s">
        <v>77</v>
      </c>
      <c r="BK635" s="227">
        <f>ROUND(I635*H635,2)</f>
        <v>0</v>
      </c>
      <c r="BL635" s="20" t="s">
        <v>248</v>
      </c>
      <c r="BM635" s="226" t="s">
        <v>7340</v>
      </c>
    </row>
    <row r="636" s="2" customFormat="1" ht="24.15" customHeight="1">
      <c r="A636" s="41"/>
      <c r="B636" s="42"/>
      <c r="C636" s="215" t="s">
        <v>3244</v>
      </c>
      <c r="D636" s="215" t="s">
        <v>144</v>
      </c>
      <c r="E636" s="216" t="s">
        <v>5033</v>
      </c>
      <c r="F636" s="217" t="s">
        <v>5034</v>
      </c>
      <c r="G636" s="218" t="s">
        <v>166</v>
      </c>
      <c r="H636" s="219">
        <v>1</v>
      </c>
      <c r="I636" s="220"/>
      <c r="J636" s="221">
        <f>ROUND(I636*H636,2)</f>
        <v>0</v>
      </c>
      <c r="K636" s="217" t="s">
        <v>148</v>
      </c>
      <c r="L636" s="47"/>
      <c r="M636" s="222" t="s">
        <v>19</v>
      </c>
      <c r="N636" s="223" t="s">
        <v>40</v>
      </c>
      <c r="O636" s="87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248</v>
      </c>
      <c r="AT636" s="226" t="s">
        <v>144</v>
      </c>
      <c r="AU636" s="226" t="s">
        <v>79</v>
      </c>
      <c r="AY636" s="20" t="s">
        <v>142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77</v>
      </c>
      <c r="BK636" s="227">
        <f>ROUND(I636*H636,2)</f>
        <v>0</v>
      </c>
      <c r="BL636" s="20" t="s">
        <v>248</v>
      </c>
      <c r="BM636" s="226" t="s">
        <v>7341</v>
      </c>
    </row>
    <row r="637" s="2" customFormat="1">
      <c r="A637" s="41"/>
      <c r="B637" s="42"/>
      <c r="C637" s="43"/>
      <c r="D637" s="228" t="s">
        <v>151</v>
      </c>
      <c r="E637" s="43"/>
      <c r="F637" s="229" t="s">
        <v>5036</v>
      </c>
      <c r="G637" s="43"/>
      <c r="H637" s="43"/>
      <c r="I637" s="230"/>
      <c r="J637" s="43"/>
      <c r="K637" s="43"/>
      <c r="L637" s="47"/>
      <c r="M637" s="231"/>
      <c r="N637" s="232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151</v>
      </c>
      <c r="AU637" s="20" t="s">
        <v>79</v>
      </c>
    </row>
    <row r="638" s="13" customFormat="1">
      <c r="A638" s="13"/>
      <c r="B638" s="233"/>
      <c r="C638" s="234"/>
      <c r="D638" s="235" t="s">
        <v>153</v>
      </c>
      <c r="E638" s="236" t="s">
        <v>19</v>
      </c>
      <c r="F638" s="237" t="s">
        <v>5038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153</v>
      </c>
      <c r="AU638" s="243" t="s">
        <v>79</v>
      </c>
      <c r="AV638" s="13" t="s">
        <v>77</v>
      </c>
      <c r="AW638" s="13" t="s">
        <v>31</v>
      </c>
      <c r="AX638" s="13" t="s">
        <v>69</v>
      </c>
      <c r="AY638" s="243" t="s">
        <v>142</v>
      </c>
    </row>
    <row r="639" s="14" customFormat="1">
      <c r="A639" s="14"/>
      <c r="B639" s="244"/>
      <c r="C639" s="245"/>
      <c r="D639" s="235" t="s">
        <v>153</v>
      </c>
      <c r="E639" s="246" t="s">
        <v>19</v>
      </c>
      <c r="F639" s="247" t="s">
        <v>77</v>
      </c>
      <c r="G639" s="245"/>
      <c r="H639" s="248">
        <v>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153</v>
      </c>
      <c r="AU639" s="254" t="s">
        <v>79</v>
      </c>
      <c r="AV639" s="14" t="s">
        <v>79</v>
      </c>
      <c r="AW639" s="14" t="s">
        <v>31</v>
      </c>
      <c r="AX639" s="14" t="s">
        <v>69</v>
      </c>
      <c r="AY639" s="254" t="s">
        <v>142</v>
      </c>
    </row>
    <row r="640" s="15" customFormat="1">
      <c r="A640" s="15"/>
      <c r="B640" s="255"/>
      <c r="C640" s="256"/>
      <c r="D640" s="235" t="s">
        <v>153</v>
      </c>
      <c r="E640" s="257" t="s">
        <v>19</v>
      </c>
      <c r="F640" s="258" t="s">
        <v>158</v>
      </c>
      <c r="G640" s="256"/>
      <c r="H640" s="259">
        <v>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153</v>
      </c>
      <c r="AU640" s="265" t="s">
        <v>79</v>
      </c>
      <c r="AV640" s="15" t="s">
        <v>149</v>
      </c>
      <c r="AW640" s="15" t="s">
        <v>31</v>
      </c>
      <c r="AX640" s="15" t="s">
        <v>77</v>
      </c>
      <c r="AY640" s="265" t="s">
        <v>142</v>
      </c>
    </row>
    <row r="641" s="2" customFormat="1" ht="16.5" customHeight="1">
      <c r="A641" s="41"/>
      <c r="B641" s="42"/>
      <c r="C641" s="277" t="s">
        <v>3248</v>
      </c>
      <c r="D641" s="277" t="s">
        <v>275</v>
      </c>
      <c r="E641" s="278" t="s">
        <v>5040</v>
      </c>
      <c r="F641" s="279" t="s">
        <v>5041</v>
      </c>
      <c r="G641" s="280" t="s">
        <v>166</v>
      </c>
      <c r="H641" s="281">
        <v>1</v>
      </c>
      <c r="I641" s="282"/>
      <c r="J641" s="283">
        <f>ROUND(I641*H641,2)</f>
        <v>0</v>
      </c>
      <c r="K641" s="279" t="s">
        <v>148</v>
      </c>
      <c r="L641" s="284"/>
      <c r="M641" s="285" t="s">
        <v>19</v>
      </c>
      <c r="N641" s="286" t="s">
        <v>40</v>
      </c>
      <c r="O641" s="87"/>
      <c r="P641" s="224">
        <f>O641*H641</f>
        <v>0</v>
      </c>
      <c r="Q641" s="224">
        <v>0.014500000000000001</v>
      </c>
      <c r="R641" s="224">
        <f>Q641*H641</f>
        <v>0.014500000000000001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349</v>
      </c>
      <c r="AT641" s="226" t="s">
        <v>275</v>
      </c>
      <c r="AU641" s="226" t="s">
        <v>79</v>
      </c>
      <c r="AY641" s="20" t="s">
        <v>142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77</v>
      </c>
      <c r="BK641" s="227">
        <f>ROUND(I641*H641,2)</f>
        <v>0</v>
      </c>
      <c r="BL641" s="20" t="s">
        <v>248</v>
      </c>
      <c r="BM641" s="226" t="s">
        <v>7342</v>
      </c>
    </row>
    <row r="642" s="13" customFormat="1">
      <c r="A642" s="13"/>
      <c r="B642" s="233"/>
      <c r="C642" s="234"/>
      <c r="D642" s="235" t="s">
        <v>153</v>
      </c>
      <c r="E642" s="236" t="s">
        <v>19</v>
      </c>
      <c r="F642" s="237" t="s">
        <v>5038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153</v>
      </c>
      <c r="AU642" s="243" t="s">
        <v>79</v>
      </c>
      <c r="AV642" s="13" t="s">
        <v>77</v>
      </c>
      <c r="AW642" s="13" t="s">
        <v>31</v>
      </c>
      <c r="AX642" s="13" t="s">
        <v>69</v>
      </c>
      <c r="AY642" s="243" t="s">
        <v>142</v>
      </c>
    </row>
    <row r="643" s="14" customFormat="1">
      <c r="A643" s="14"/>
      <c r="B643" s="244"/>
      <c r="C643" s="245"/>
      <c r="D643" s="235" t="s">
        <v>153</v>
      </c>
      <c r="E643" s="246" t="s">
        <v>19</v>
      </c>
      <c r="F643" s="247" t="s">
        <v>77</v>
      </c>
      <c r="G643" s="245"/>
      <c r="H643" s="248">
        <v>1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153</v>
      </c>
      <c r="AU643" s="254" t="s">
        <v>79</v>
      </c>
      <c r="AV643" s="14" t="s">
        <v>79</v>
      </c>
      <c r="AW643" s="14" t="s">
        <v>31</v>
      </c>
      <c r="AX643" s="14" t="s">
        <v>69</v>
      </c>
      <c r="AY643" s="254" t="s">
        <v>142</v>
      </c>
    </row>
    <row r="644" s="15" customFormat="1">
      <c r="A644" s="15"/>
      <c r="B644" s="255"/>
      <c r="C644" s="256"/>
      <c r="D644" s="235" t="s">
        <v>153</v>
      </c>
      <c r="E644" s="257" t="s">
        <v>19</v>
      </c>
      <c r="F644" s="258" t="s">
        <v>158</v>
      </c>
      <c r="G644" s="256"/>
      <c r="H644" s="259">
        <v>1</v>
      </c>
      <c r="I644" s="260"/>
      <c r="J644" s="256"/>
      <c r="K644" s="256"/>
      <c r="L644" s="261"/>
      <c r="M644" s="262"/>
      <c r="N644" s="263"/>
      <c r="O644" s="263"/>
      <c r="P644" s="263"/>
      <c r="Q644" s="263"/>
      <c r="R644" s="263"/>
      <c r="S644" s="263"/>
      <c r="T644" s="26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5" t="s">
        <v>153</v>
      </c>
      <c r="AU644" s="265" t="s">
        <v>79</v>
      </c>
      <c r="AV644" s="15" t="s">
        <v>149</v>
      </c>
      <c r="AW644" s="15" t="s">
        <v>31</v>
      </c>
      <c r="AX644" s="15" t="s">
        <v>77</v>
      </c>
      <c r="AY644" s="265" t="s">
        <v>142</v>
      </c>
    </row>
    <row r="645" s="2" customFormat="1" ht="24.15" customHeight="1">
      <c r="A645" s="41"/>
      <c r="B645" s="42"/>
      <c r="C645" s="215" t="s">
        <v>3252</v>
      </c>
      <c r="D645" s="215" t="s">
        <v>144</v>
      </c>
      <c r="E645" s="216" t="s">
        <v>5048</v>
      </c>
      <c r="F645" s="217" t="s">
        <v>5049</v>
      </c>
      <c r="G645" s="218" t="s">
        <v>166</v>
      </c>
      <c r="H645" s="219">
        <v>1</v>
      </c>
      <c r="I645" s="220"/>
      <c r="J645" s="221">
        <f>ROUND(I645*H645,2)</f>
        <v>0</v>
      </c>
      <c r="K645" s="217" t="s">
        <v>148</v>
      </c>
      <c r="L645" s="47"/>
      <c r="M645" s="222" t="s">
        <v>19</v>
      </c>
      <c r="N645" s="223" t="s">
        <v>40</v>
      </c>
      <c r="O645" s="87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6" t="s">
        <v>248</v>
      </c>
      <c r="AT645" s="226" t="s">
        <v>144</v>
      </c>
      <c r="AU645" s="226" t="s">
        <v>79</v>
      </c>
      <c r="AY645" s="20" t="s">
        <v>142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0" t="s">
        <v>77</v>
      </c>
      <c r="BK645" s="227">
        <f>ROUND(I645*H645,2)</f>
        <v>0</v>
      </c>
      <c r="BL645" s="20" t="s">
        <v>248</v>
      </c>
      <c r="BM645" s="226" t="s">
        <v>7343</v>
      </c>
    </row>
    <row r="646" s="2" customFormat="1">
      <c r="A646" s="41"/>
      <c r="B646" s="42"/>
      <c r="C646" s="43"/>
      <c r="D646" s="228" t="s">
        <v>151</v>
      </c>
      <c r="E646" s="43"/>
      <c r="F646" s="229" t="s">
        <v>5051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151</v>
      </c>
      <c r="AU646" s="20" t="s">
        <v>79</v>
      </c>
    </row>
    <row r="647" s="13" customFormat="1">
      <c r="A647" s="13"/>
      <c r="B647" s="233"/>
      <c r="C647" s="234"/>
      <c r="D647" s="235" t="s">
        <v>153</v>
      </c>
      <c r="E647" s="236" t="s">
        <v>19</v>
      </c>
      <c r="F647" s="237" t="s">
        <v>5052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153</v>
      </c>
      <c r="AU647" s="243" t="s">
        <v>79</v>
      </c>
      <c r="AV647" s="13" t="s">
        <v>77</v>
      </c>
      <c r="AW647" s="13" t="s">
        <v>31</v>
      </c>
      <c r="AX647" s="13" t="s">
        <v>69</v>
      </c>
      <c r="AY647" s="243" t="s">
        <v>142</v>
      </c>
    </row>
    <row r="648" s="14" customFormat="1">
      <c r="A648" s="14"/>
      <c r="B648" s="244"/>
      <c r="C648" s="245"/>
      <c r="D648" s="235" t="s">
        <v>153</v>
      </c>
      <c r="E648" s="246" t="s">
        <v>19</v>
      </c>
      <c r="F648" s="247" t="s">
        <v>77</v>
      </c>
      <c r="G648" s="245"/>
      <c r="H648" s="248">
        <v>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153</v>
      </c>
      <c r="AU648" s="254" t="s">
        <v>79</v>
      </c>
      <c r="AV648" s="14" t="s">
        <v>79</v>
      </c>
      <c r="AW648" s="14" t="s">
        <v>31</v>
      </c>
      <c r="AX648" s="14" t="s">
        <v>69</v>
      </c>
      <c r="AY648" s="254" t="s">
        <v>142</v>
      </c>
    </row>
    <row r="649" s="15" customFormat="1">
      <c r="A649" s="15"/>
      <c r="B649" s="255"/>
      <c r="C649" s="256"/>
      <c r="D649" s="235" t="s">
        <v>153</v>
      </c>
      <c r="E649" s="257" t="s">
        <v>19</v>
      </c>
      <c r="F649" s="258" t="s">
        <v>158</v>
      </c>
      <c r="G649" s="256"/>
      <c r="H649" s="259">
        <v>1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153</v>
      </c>
      <c r="AU649" s="265" t="s">
        <v>79</v>
      </c>
      <c r="AV649" s="15" t="s">
        <v>149</v>
      </c>
      <c r="AW649" s="15" t="s">
        <v>31</v>
      </c>
      <c r="AX649" s="15" t="s">
        <v>77</v>
      </c>
      <c r="AY649" s="265" t="s">
        <v>142</v>
      </c>
    </row>
    <row r="650" s="2" customFormat="1" ht="16.5" customHeight="1">
      <c r="A650" s="41"/>
      <c r="B650" s="42"/>
      <c r="C650" s="277" t="s">
        <v>3256</v>
      </c>
      <c r="D650" s="277" t="s">
        <v>275</v>
      </c>
      <c r="E650" s="278" t="s">
        <v>5054</v>
      </c>
      <c r="F650" s="279" t="s">
        <v>5055</v>
      </c>
      <c r="G650" s="280" t="s">
        <v>166</v>
      </c>
      <c r="H650" s="281">
        <v>1</v>
      </c>
      <c r="I650" s="282"/>
      <c r="J650" s="283">
        <f>ROUND(I650*H650,2)</f>
        <v>0</v>
      </c>
      <c r="K650" s="279" t="s">
        <v>148</v>
      </c>
      <c r="L650" s="284"/>
      <c r="M650" s="285" t="s">
        <v>19</v>
      </c>
      <c r="N650" s="286" t="s">
        <v>40</v>
      </c>
      <c r="O650" s="87"/>
      <c r="P650" s="224">
        <f>O650*H650</f>
        <v>0</v>
      </c>
      <c r="Q650" s="224">
        <v>0.017000000000000001</v>
      </c>
      <c r="R650" s="224">
        <f>Q650*H650</f>
        <v>0.017000000000000001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349</v>
      </c>
      <c r="AT650" s="226" t="s">
        <v>275</v>
      </c>
      <c r="AU650" s="226" t="s">
        <v>79</v>
      </c>
      <c r="AY650" s="20" t="s">
        <v>142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77</v>
      </c>
      <c r="BK650" s="227">
        <f>ROUND(I650*H650,2)</f>
        <v>0</v>
      </c>
      <c r="BL650" s="20" t="s">
        <v>248</v>
      </c>
      <c r="BM650" s="226" t="s">
        <v>7344</v>
      </c>
    </row>
    <row r="651" s="2" customFormat="1" ht="24.15" customHeight="1">
      <c r="A651" s="41"/>
      <c r="B651" s="42"/>
      <c r="C651" s="215" t="s">
        <v>3260</v>
      </c>
      <c r="D651" s="215" t="s">
        <v>144</v>
      </c>
      <c r="E651" s="216" t="s">
        <v>6833</v>
      </c>
      <c r="F651" s="217" t="s">
        <v>6834</v>
      </c>
      <c r="G651" s="218" t="s">
        <v>166</v>
      </c>
      <c r="H651" s="219">
        <v>1</v>
      </c>
      <c r="I651" s="220"/>
      <c r="J651" s="221">
        <f>ROUND(I651*H651,2)</f>
        <v>0</v>
      </c>
      <c r="K651" s="217" t="s">
        <v>148</v>
      </c>
      <c r="L651" s="47"/>
      <c r="M651" s="222" t="s">
        <v>19</v>
      </c>
      <c r="N651" s="223" t="s">
        <v>40</v>
      </c>
      <c r="O651" s="87"/>
      <c r="P651" s="224">
        <f>O651*H651</f>
        <v>0</v>
      </c>
      <c r="Q651" s="224">
        <v>0.00092000000000000003</v>
      </c>
      <c r="R651" s="224">
        <f>Q651*H651</f>
        <v>0.00092000000000000003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248</v>
      </c>
      <c r="AT651" s="226" t="s">
        <v>144</v>
      </c>
      <c r="AU651" s="226" t="s">
        <v>79</v>
      </c>
      <c r="AY651" s="20" t="s">
        <v>142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77</v>
      </c>
      <c r="BK651" s="227">
        <f>ROUND(I651*H651,2)</f>
        <v>0</v>
      </c>
      <c r="BL651" s="20" t="s">
        <v>248</v>
      </c>
      <c r="BM651" s="226" t="s">
        <v>7345</v>
      </c>
    </row>
    <row r="652" s="2" customFormat="1">
      <c r="A652" s="41"/>
      <c r="B652" s="42"/>
      <c r="C652" s="43"/>
      <c r="D652" s="228" t="s">
        <v>151</v>
      </c>
      <c r="E652" s="43"/>
      <c r="F652" s="229" t="s">
        <v>6836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151</v>
      </c>
      <c r="AU652" s="20" t="s">
        <v>79</v>
      </c>
    </row>
    <row r="653" s="2" customFormat="1" ht="16.5" customHeight="1">
      <c r="A653" s="41"/>
      <c r="B653" s="42"/>
      <c r="C653" s="277" t="s">
        <v>708</v>
      </c>
      <c r="D653" s="277" t="s">
        <v>275</v>
      </c>
      <c r="E653" s="278" t="s">
        <v>6837</v>
      </c>
      <c r="F653" s="279" t="s">
        <v>6838</v>
      </c>
      <c r="G653" s="280" t="s">
        <v>147</v>
      </c>
      <c r="H653" s="281">
        <v>3.6360000000000001</v>
      </c>
      <c r="I653" s="282"/>
      <c r="J653" s="283">
        <f>ROUND(I653*H653,2)</f>
        <v>0</v>
      </c>
      <c r="K653" s="279" t="s">
        <v>148</v>
      </c>
      <c r="L653" s="284"/>
      <c r="M653" s="285" t="s">
        <v>19</v>
      </c>
      <c r="N653" s="286" t="s">
        <v>40</v>
      </c>
      <c r="O653" s="87"/>
      <c r="P653" s="224">
        <f>O653*H653</f>
        <v>0</v>
      </c>
      <c r="Q653" s="224">
        <v>0.03388</v>
      </c>
      <c r="R653" s="224">
        <f>Q653*H653</f>
        <v>0.12318768000000001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349</v>
      </c>
      <c r="AT653" s="226" t="s">
        <v>275</v>
      </c>
      <c r="AU653" s="226" t="s">
        <v>79</v>
      </c>
      <c r="AY653" s="20" t="s">
        <v>142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248</v>
      </c>
      <c r="BM653" s="226" t="s">
        <v>7346</v>
      </c>
    </row>
    <row r="654" s="14" customFormat="1">
      <c r="A654" s="14"/>
      <c r="B654" s="244"/>
      <c r="C654" s="245"/>
      <c r="D654" s="235" t="s">
        <v>153</v>
      </c>
      <c r="E654" s="246" t="s">
        <v>19</v>
      </c>
      <c r="F654" s="247" t="s">
        <v>6840</v>
      </c>
      <c r="G654" s="245"/>
      <c r="H654" s="248">
        <v>2.02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153</v>
      </c>
      <c r="AU654" s="254" t="s">
        <v>79</v>
      </c>
      <c r="AV654" s="14" t="s">
        <v>79</v>
      </c>
      <c r="AW654" s="14" t="s">
        <v>31</v>
      </c>
      <c r="AX654" s="14" t="s">
        <v>69</v>
      </c>
      <c r="AY654" s="254" t="s">
        <v>142</v>
      </c>
    </row>
    <row r="655" s="15" customFormat="1">
      <c r="A655" s="15"/>
      <c r="B655" s="255"/>
      <c r="C655" s="256"/>
      <c r="D655" s="235" t="s">
        <v>153</v>
      </c>
      <c r="E655" s="257" t="s">
        <v>19</v>
      </c>
      <c r="F655" s="258" t="s">
        <v>158</v>
      </c>
      <c r="G655" s="256"/>
      <c r="H655" s="259">
        <v>2.02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153</v>
      </c>
      <c r="AU655" s="265" t="s">
        <v>79</v>
      </c>
      <c r="AV655" s="15" t="s">
        <v>149</v>
      </c>
      <c r="AW655" s="15" t="s">
        <v>31</v>
      </c>
      <c r="AX655" s="15" t="s">
        <v>69</v>
      </c>
      <c r="AY655" s="265" t="s">
        <v>142</v>
      </c>
    </row>
    <row r="656" s="14" customFormat="1">
      <c r="A656" s="14"/>
      <c r="B656" s="244"/>
      <c r="C656" s="245"/>
      <c r="D656" s="235" t="s">
        <v>153</v>
      </c>
      <c r="E656" s="246" t="s">
        <v>19</v>
      </c>
      <c r="F656" s="247" t="s">
        <v>6841</v>
      </c>
      <c r="G656" s="245"/>
      <c r="H656" s="248">
        <v>3.6360000000000001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153</v>
      </c>
      <c r="AU656" s="254" t="s">
        <v>79</v>
      </c>
      <c r="AV656" s="14" t="s">
        <v>79</v>
      </c>
      <c r="AW656" s="14" t="s">
        <v>31</v>
      </c>
      <c r="AX656" s="14" t="s">
        <v>77</v>
      </c>
      <c r="AY656" s="254" t="s">
        <v>142</v>
      </c>
    </row>
    <row r="657" s="2" customFormat="1" ht="16.5" customHeight="1">
      <c r="A657" s="41"/>
      <c r="B657" s="42"/>
      <c r="C657" s="215" t="s">
        <v>3267</v>
      </c>
      <c r="D657" s="215" t="s">
        <v>144</v>
      </c>
      <c r="E657" s="216" t="s">
        <v>5151</v>
      </c>
      <c r="F657" s="217" t="s">
        <v>5152</v>
      </c>
      <c r="G657" s="218" t="s">
        <v>166</v>
      </c>
      <c r="H657" s="219">
        <v>2</v>
      </c>
      <c r="I657" s="220"/>
      <c r="J657" s="221">
        <f>ROUND(I657*H657,2)</f>
        <v>0</v>
      </c>
      <c r="K657" s="217" t="s">
        <v>148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248</v>
      </c>
      <c r="AT657" s="226" t="s">
        <v>144</v>
      </c>
      <c r="AU657" s="226" t="s">
        <v>79</v>
      </c>
      <c r="AY657" s="20" t="s">
        <v>142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248</v>
      </c>
      <c r="BM657" s="226" t="s">
        <v>7347</v>
      </c>
    </row>
    <row r="658" s="2" customFormat="1">
      <c r="A658" s="41"/>
      <c r="B658" s="42"/>
      <c r="C658" s="43"/>
      <c r="D658" s="228" t="s">
        <v>151</v>
      </c>
      <c r="E658" s="43"/>
      <c r="F658" s="229" t="s">
        <v>5154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151</v>
      </c>
      <c r="AU658" s="20" t="s">
        <v>79</v>
      </c>
    </row>
    <row r="659" s="14" customFormat="1">
      <c r="A659" s="14"/>
      <c r="B659" s="244"/>
      <c r="C659" s="245"/>
      <c r="D659" s="235" t="s">
        <v>153</v>
      </c>
      <c r="E659" s="246" t="s">
        <v>19</v>
      </c>
      <c r="F659" s="247" t="s">
        <v>79</v>
      </c>
      <c r="G659" s="245"/>
      <c r="H659" s="248">
        <v>2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153</v>
      </c>
      <c r="AU659" s="254" t="s">
        <v>79</v>
      </c>
      <c r="AV659" s="14" t="s">
        <v>79</v>
      </c>
      <c r="AW659" s="14" t="s">
        <v>31</v>
      </c>
      <c r="AX659" s="14" t="s">
        <v>77</v>
      </c>
      <c r="AY659" s="254" t="s">
        <v>142</v>
      </c>
    </row>
    <row r="660" s="2" customFormat="1" ht="16.5" customHeight="1">
      <c r="A660" s="41"/>
      <c r="B660" s="42"/>
      <c r="C660" s="277" t="s">
        <v>3271</v>
      </c>
      <c r="D660" s="277" t="s">
        <v>275</v>
      </c>
      <c r="E660" s="278" t="s">
        <v>5157</v>
      </c>
      <c r="F660" s="279" t="s">
        <v>5158</v>
      </c>
      <c r="G660" s="280" t="s">
        <v>166</v>
      </c>
      <c r="H660" s="281">
        <v>2</v>
      </c>
      <c r="I660" s="282"/>
      <c r="J660" s="283">
        <f>ROUND(I660*H660,2)</f>
        <v>0</v>
      </c>
      <c r="K660" s="279" t="s">
        <v>148</v>
      </c>
      <c r="L660" s="284"/>
      <c r="M660" s="285" t="s">
        <v>19</v>
      </c>
      <c r="N660" s="286" t="s">
        <v>40</v>
      </c>
      <c r="O660" s="87"/>
      <c r="P660" s="224">
        <f>O660*H660</f>
        <v>0</v>
      </c>
      <c r="Q660" s="224">
        <v>0.00014999999999999999</v>
      </c>
      <c r="R660" s="224">
        <f>Q660*H660</f>
        <v>0.00029999999999999997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349</v>
      </c>
      <c r="AT660" s="226" t="s">
        <v>275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248</v>
      </c>
      <c r="BM660" s="226" t="s">
        <v>7348</v>
      </c>
    </row>
    <row r="661" s="2" customFormat="1" ht="16.5" customHeight="1">
      <c r="A661" s="41"/>
      <c r="B661" s="42"/>
      <c r="C661" s="215" t="s">
        <v>3275</v>
      </c>
      <c r="D661" s="215" t="s">
        <v>144</v>
      </c>
      <c r="E661" s="216" t="s">
        <v>5161</v>
      </c>
      <c r="F661" s="217" t="s">
        <v>5162</v>
      </c>
      <c r="G661" s="218" t="s">
        <v>166</v>
      </c>
      <c r="H661" s="219">
        <v>2</v>
      </c>
      <c r="I661" s="220"/>
      <c r="J661" s="221">
        <f>ROUND(I661*H661,2)</f>
        <v>0</v>
      </c>
      <c r="K661" s="217" t="s">
        <v>148</v>
      </c>
      <c r="L661" s="47"/>
      <c r="M661" s="222" t="s">
        <v>19</v>
      </c>
      <c r="N661" s="223" t="s">
        <v>40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248</v>
      </c>
      <c r="AT661" s="226" t="s">
        <v>144</v>
      </c>
      <c r="AU661" s="226" t="s">
        <v>79</v>
      </c>
      <c r="AY661" s="20" t="s">
        <v>142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77</v>
      </c>
      <c r="BK661" s="227">
        <f>ROUND(I661*H661,2)</f>
        <v>0</v>
      </c>
      <c r="BL661" s="20" t="s">
        <v>248</v>
      </c>
      <c r="BM661" s="226" t="s">
        <v>7349</v>
      </c>
    </row>
    <row r="662" s="2" customFormat="1">
      <c r="A662" s="41"/>
      <c r="B662" s="42"/>
      <c r="C662" s="43"/>
      <c r="D662" s="228" t="s">
        <v>151</v>
      </c>
      <c r="E662" s="43"/>
      <c r="F662" s="229" t="s">
        <v>5164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151</v>
      </c>
      <c r="AU662" s="20" t="s">
        <v>79</v>
      </c>
    </row>
    <row r="663" s="14" customFormat="1">
      <c r="A663" s="14"/>
      <c r="B663" s="244"/>
      <c r="C663" s="245"/>
      <c r="D663" s="235" t="s">
        <v>153</v>
      </c>
      <c r="E663" s="246" t="s">
        <v>19</v>
      </c>
      <c r="F663" s="247" t="s">
        <v>79</v>
      </c>
      <c r="G663" s="245"/>
      <c r="H663" s="248">
        <v>2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153</v>
      </c>
      <c r="AU663" s="254" t="s">
        <v>79</v>
      </c>
      <c r="AV663" s="14" t="s">
        <v>79</v>
      </c>
      <c r="AW663" s="14" t="s">
        <v>31</v>
      </c>
      <c r="AX663" s="14" t="s">
        <v>77</v>
      </c>
      <c r="AY663" s="254" t="s">
        <v>142</v>
      </c>
    </row>
    <row r="664" s="2" customFormat="1" ht="16.5" customHeight="1">
      <c r="A664" s="41"/>
      <c r="B664" s="42"/>
      <c r="C664" s="277" t="s">
        <v>3279</v>
      </c>
      <c r="D664" s="277" t="s">
        <v>275</v>
      </c>
      <c r="E664" s="278" t="s">
        <v>5165</v>
      </c>
      <c r="F664" s="279" t="s">
        <v>5166</v>
      </c>
      <c r="G664" s="280" t="s">
        <v>166</v>
      </c>
      <c r="H664" s="281">
        <v>2</v>
      </c>
      <c r="I664" s="282"/>
      <c r="J664" s="283">
        <f>ROUND(I664*H664,2)</f>
        <v>0</v>
      </c>
      <c r="K664" s="279" t="s">
        <v>148</v>
      </c>
      <c r="L664" s="284"/>
      <c r="M664" s="285" t="s">
        <v>19</v>
      </c>
      <c r="N664" s="286" t="s">
        <v>40</v>
      </c>
      <c r="O664" s="87"/>
      <c r="P664" s="224">
        <f>O664*H664</f>
        <v>0</v>
      </c>
      <c r="Q664" s="224">
        <v>0.0022000000000000001</v>
      </c>
      <c r="R664" s="224">
        <f>Q664*H664</f>
        <v>0.0044000000000000003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349</v>
      </c>
      <c r="AT664" s="226" t="s">
        <v>275</v>
      </c>
      <c r="AU664" s="226" t="s">
        <v>79</v>
      </c>
      <c r="AY664" s="20" t="s">
        <v>142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77</v>
      </c>
      <c r="BK664" s="227">
        <f>ROUND(I664*H664,2)</f>
        <v>0</v>
      </c>
      <c r="BL664" s="20" t="s">
        <v>248</v>
      </c>
      <c r="BM664" s="226" t="s">
        <v>7350</v>
      </c>
    </row>
    <row r="665" s="2" customFormat="1" ht="16.5" customHeight="1">
      <c r="A665" s="41"/>
      <c r="B665" s="42"/>
      <c r="C665" s="215" t="s">
        <v>3283</v>
      </c>
      <c r="D665" s="215" t="s">
        <v>144</v>
      </c>
      <c r="E665" s="216" t="s">
        <v>5168</v>
      </c>
      <c r="F665" s="217" t="s">
        <v>5169</v>
      </c>
      <c r="G665" s="218" t="s">
        <v>166</v>
      </c>
      <c r="H665" s="219">
        <v>1</v>
      </c>
      <c r="I665" s="220"/>
      <c r="J665" s="221">
        <f>ROUND(I665*H665,2)</f>
        <v>0</v>
      </c>
      <c r="K665" s="217" t="s">
        <v>148</v>
      </c>
      <c r="L665" s="47"/>
      <c r="M665" s="222" t="s">
        <v>19</v>
      </c>
      <c r="N665" s="223" t="s">
        <v>40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248</v>
      </c>
      <c r="AT665" s="226" t="s">
        <v>144</v>
      </c>
      <c r="AU665" s="226" t="s">
        <v>79</v>
      </c>
      <c r="AY665" s="20" t="s">
        <v>142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77</v>
      </c>
      <c r="BK665" s="227">
        <f>ROUND(I665*H665,2)</f>
        <v>0</v>
      </c>
      <c r="BL665" s="20" t="s">
        <v>248</v>
      </c>
      <c r="BM665" s="226" t="s">
        <v>7351</v>
      </c>
    </row>
    <row r="666" s="2" customFormat="1">
      <c r="A666" s="41"/>
      <c r="B666" s="42"/>
      <c r="C666" s="43"/>
      <c r="D666" s="228" t="s">
        <v>151</v>
      </c>
      <c r="E666" s="43"/>
      <c r="F666" s="229" t="s">
        <v>5171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79</v>
      </c>
    </row>
    <row r="667" s="2" customFormat="1" ht="16.5" customHeight="1">
      <c r="A667" s="41"/>
      <c r="B667" s="42"/>
      <c r="C667" s="277" t="s">
        <v>3287</v>
      </c>
      <c r="D667" s="277" t="s">
        <v>275</v>
      </c>
      <c r="E667" s="278" t="s">
        <v>5174</v>
      </c>
      <c r="F667" s="279" t="s">
        <v>5175</v>
      </c>
      <c r="G667" s="280" t="s">
        <v>166</v>
      </c>
      <c r="H667" s="281">
        <v>1</v>
      </c>
      <c r="I667" s="282"/>
      <c r="J667" s="283">
        <f>ROUND(I667*H667,2)</f>
        <v>0</v>
      </c>
      <c r="K667" s="279" t="s">
        <v>148</v>
      </c>
      <c r="L667" s="284"/>
      <c r="M667" s="285" t="s">
        <v>19</v>
      </c>
      <c r="N667" s="286" t="s">
        <v>40</v>
      </c>
      <c r="O667" s="87"/>
      <c r="P667" s="224">
        <f>O667*H667</f>
        <v>0</v>
      </c>
      <c r="Q667" s="224">
        <v>0.0022000000000000001</v>
      </c>
      <c r="R667" s="224">
        <f>Q667*H667</f>
        <v>0.0022000000000000001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349</v>
      </c>
      <c r="AT667" s="226" t="s">
        <v>275</v>
      </c>
      <c r="AU667" s="226" t="s">
        <v>79</v>
      </c>
      <c r="AY667" s="20" t="s">
        <v>142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248</v>
      </c>
      <c r="BM667" s="226" t="s">
        <v>7352</v>
      </c>
    </row>
    <row r="668" s="2" customFormat="1" ht="24.15" customHeight="1">
      <c r="A668" s="41"/>
      <c r="B668" s="42"/>
      <c r="C668" s="215" t="s">
        <v>3291</v>
      </c>
      <c r="D668" s="215" t="s">
        <v>144</v>
      </c>
      <c r="E668" s="216" t="s">
        <v>5186</v>
      </c>
      <c r="F668" s="217" t="s">
        <v>5187</v>
      </c>
      <c r="G668" s="218" t="s">
        <v>166</v>
      </c>
      <c r="H668" s="219">
        <v>2</v>
      </c>
      <c r="I668" s="220"/>
      <c r="J668" s="221">
        <f>ROUND(I668*H668,2)</f>
        <v>0</v>
      </c>
      <c r="K668" s="217" t="s">
        <v>148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0.00046999999999999999</v>
      </c>
      <c r="R668" s="224">
        <f>Q668*H668</f>
        <v>0.00093999999999999997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248</v>
      </c>
      <c r="AT668" s="226" t="s">
        <v>144</v>
      </c>
      <c r="AU668" s="226" t="s">
        <v>79</v>
      </c>
      <c r="AY668" s="20" t="s">
        <v>142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248</v>
      </c>
      <c r="BM668" s="226" t="s">
        <v>7353</v>
      </c>
    </row>
    <row r="669" s="2" customFormat="1">
      <c r="A669" s="41"/>
      <c r="B669" s="42"/>
      <c r="C669" s="43"/>
      <c r="D669" s="228" t="s">
        <v>151</v>
      </c>
      <c r="E669" s="43"/>
      <c r="F669" s="229" t="s">
        <v>5189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151</v>
      </c>
      <c r="AU669" s="20" t="s">
        <v>79</v>
      </c>
    </row>
    <row r="670" s="14" customFormat="1">
      <c r="A670" s="14"/>
      <c r="B670" s="244"/>
      <c r="C670" s="245"/>
      <c r="D670" s="235" t="s">
        <v>153</v>
      </c>
      <c r="E670" s="246" t="s">
        <v>19</v>
      </c>
      <c r="F670" s="247" t="s">
        <v>79</v>
      </c>
      <c r="G670" s="245"/>
      <c r="H670" s="248">
        <v>2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153</v>
      </c>
      <c r="AU670" s="254" t="s">
        <v>79</v>
      </c>
      <c r="AV670" s="14" t="s">
        <v>79</v>
      </c>
      <c r="AW670" s="14" t="s">
        <v>31</v>
      </c>
      <c r="AX670" s="14" t="s">
        <v>77</v>
      </c>
      <c r="AY670" s="254" t="s">
        <v>142</v>
      </c>
    </row>
    <row r="671" s="2" customFormat="1" ht="21.75" customHeight="1">
      <c r="A671" s="41"/>
      <c r="B671" s="42"/>
      <c r="C671" s="277" t="s">
        <v>3295</v>
      </c>
      <c r="D671" s="277" t="s">
        <v>275</v>
      </c>
      <c r="E671" s="278" t="s">
        <v>5192</v>
      </c>
      <c r="F671" s="279" t="s">
        <v>5193</v>
      </c>
      <c r="G671" s="280" t="s">
        <v>166</v>
      </c>
      <c r="H671" s="281">
        <v>2</v>
      </c>
      <c r="I671" s="282"/>
      <c r="J671" s="283">
        <f>ROUND(I671*H671,2)</f>
        <v>0</v>
      </c>
      <c r="K671" s="279" t="s">
        <v>148</v>
      </c>
      <c r="L671" s="284"/>
      <c r="M671" s="285" t="s">
        <v>19</v>
      </c>
      <c r="N671" s="286" t="s">
        <v>40</v>
      </c>
      <c r="O671" s="87"/>
      <c r="P671" s="224">
        <f>O671*H671</f>
        <v>0</v>
      </c>
      <c r="Q671" s="224">
        <v>0.016</v>
      </c>
      <c r="R671" s="224">
        <f>Q671*H671</f>
        <v>0.032000000000000001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349</v>
      </c>
      <c r="AT671" s="226" t="s">
        <v>275</v>
      </c>
      <c r="AU671" s="226" t="s">
        <v>79</v>
      </c>
      <c r="AY671" s="20" t="s">
        <v>142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248</v>
      </c>
      <c r="BM671" s="226" t="s">
        <v>7354</v>
      </c>
    </row>
    <row r="672" s="2" customFormat="1" ht="24.15" customHeight="1">
      <c r="A672" s="41"/>
      <c r="B672" s="42"/>
      <c r="C672" s="215" t="s">
        <v>3299</v>
      </c>
      <c r="D672" s="215" t="s">
        <v>144</v>
      </c>
      <c r="E672" s="216" t="s">
        <v>5249</v>
      </c>
      <c r="F672" s="217" t="s">
        <v>5250</v>
      </c>
      <c r="G672" s="218" t="s">
        <v>166</v>
      </c>
      <c r="H672" s="219">
        <v>2</v>
      </c>
      <c r="I672" s="220"/>
      <c r="J672" s="221">
        <f>ROUND(I672*H672,2)</f>
        <v>0</v>
      </c>
      <c r="K672" s="217" t="s">
        <v>4783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248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248</v>
      </c>
      <c r="BM672" s="226" t="s">
        <v>7355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5252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13" customFormat="1">
      <c r="A674" s="13"/>
      <c r="B674" s="233"/>
      <c r="C674" s="234"/>
      <c r="D674" s="235" t="s">
        <v>153</v>
      </c>
      <c r="E674" s="236" t="s">
        <v>19</v>
      </c>
      <c r="F674" s="237" t="s">
        <v>5257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153</v>
      </c>
      <c r="AU674" s="243" t="s">
        <v>79</v>
      </c>
      <c r="AV674" s="13" t="s">
        <v>77</v>
      </c>
      <c r="AW674" s="13" t="s">
        <v>31</v>
      </c>
      <c r="AX674" s="13" t="s">
        <v>69</v>
      </c>
      <c r="AY674" s="243" t="s">
        <v>142</v>
      </c>
    </row>
    <row r="675" s="14" customFormat="1">
      <c r="A675" s="14"/>
      <c r="B675" s="244"/>
      <c r="C675" s="245"/>
      <c r="D675" s="235" t="s">
        <v>153</v>
      </c>
      <c r="E675" s="246" t="s">
        <v>19</v>
      </c>
      <c r="F675" s="247" t="s">
        <v>77</v>
      </c>
      <c r="G675" s="245"/>
      <c r="H675" s="248">
        <v>1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153</v>
      </c>
      <c r="AU675" s="254" t="s">
        <v>79</v>
      </c>
      <c r="AV675" s="14" t="s">
        <v>79</v>
      </c>
      <c r="AW675" s="14" t="s">
        <v>31</v>
      </c>
      <c r="AX675" s="14" t="s">
        <v>69</v>
      </c>
      <c r="AY675" s="254" t="s">
        <v>142</v>
      </c>
    </row>
    <row r="676" s="13" customFormat="1">
      <c r="A676" s="13"/>
      <c r="B676" s="233"/>
      <c r="C676" s="234"/>
      <c r="D676" s="235" t="s">
        <v>153</v>
      </c>
      <c r="E676" s="236" t="s">
        <v>19</v>
      </c>
      <c r="F676" s="237" t="s">
        <v>7356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153</v>
      </c>
      <c r="AU676" s="243" t="s">
        <v>79</v>
      </c>
      <c r="AV676" s="13" t="s">
        <v>77</v>
      </c>
      <c r="AW676" s="13" t="s">
        <v>31</v>
      </c>
      <c r="AX676" s="13" t="s">
        <v>69</v>
      </c>
      <c r="AY676" s="243" t="s">
        <v>142</v>
      </c>
    </row>
    <row r="677" s="14" customFormat="1">
      <c r="A677" s="14"/>
      <c r="B677" s="244"/>
      <c r="C677" s="245"/>
      <c r="D677" s="235" t="s">
        <v>153</v>
      </c>
      <c r="E677" s="246" t="s">
        <v>19</v>
      </c>
      <c r="F677" s="247" t="s">
        <v>77</v>
      </c>
      <c r="G677" s="245"/>
      <c r="H677" s="248">
        <v>1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153</v>
      </c>
      <c r="AU677" s="254" t="s">
        <v>79</v>
      </c>
      <c r="AV677" s="14" t="s">
        <v>79</v>
      </c>
      <c r="AW677" s="14" t="s">
        <v>31</v>
      </c>
      <c r="AX677" s="14" t="s">
        <v>69</v>
      </c>
      <c r="AY677" s="254" t="s">
        <v>142</v>
      </c>
    </row>
    <row r="678" s="15" customFormat="1">
      <c r="A678" s="15"/>
      <c r="B678" s="255"/>
      <c r="C678" s="256"/>
      <c r="D678" s="235" t="s">
        <v>153</v>
      </c>
      <c r="E678" s="257" t="s">
        <v>19</v>
      </c>
      <c r="F678" s="258" t="s">
        <v>158</v>
      </c>
      <c r="G678" s="256"/>
      <c r="H678" s="259">
        <v>2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153</v>
      </c>
      <c r="AU678" s="265" t="s">
        <v>79</v>
      </c>
      <c r="AV678" s="15" t="s">
        <v>149</v>
      </c>
      <c r="AW678" s="15" t="s">
        <v>31</v>
      </c>
      <c r="AX678" s="15" t="s">
        <v>77</v>
      </c>
      <c r="AY678" s="265" t="s">
        <v>142</v>
      </c>
    </row>
    <row r="679" s="2" customFormat="1" ht="16.5" customHeight="1">
      <c r="A679" s="41"/>
      <c r="B679" s="42"/>
      <c r="C679" s="277" t="s">
        <v>3306</v>
      </c>
      <c r="D679" s="277" t="s">
        <v>275</v>
      </c>
      <c r="E679" s="278" t="s">
        <v>5240</v>
      </c>
      <c r="F679" s="279" t="s">
        <v>5241</v>
      </c>
      <c r="G679" s="280" t="s">
        <v>176</v>
      </c>
      <c r="H679" s="281">
        <v>2.355</v>
      </c>
      <c r="I679" s="282"/>
      <c r="J679" s="283">
        <f>ROUND(I679*H679,2)</f>
        <v>0</v>
      </c>
      <c r="K679" s="279" t="s">
        <v>148</v>
      </c>
      <c r="L679" s="284"/>
      <c r="M679" s="285" t="s">
        <v>19</v>
      </c>
      <c r="N679" s="286" t="s">
        <v>40</v>
      </c>
      <c r="O679" s="87"/>
      <c r="P679" s="224">
        <f>O679*H679</f>
        <v>0</v>
      </c>
      <c r="Q679" s="224">
        <v>0.0030000000000000001</v>
      </c>
      <c r="R679" s="224">
        <f>Q679*H679</f>
        <v>0.0070650000000000001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349</v>
      </c>
      <c r="AT679" s="226" t="s">
        <v>275</v>
      </c>
      <c r="AU679" s="226" t="s">
        <v>79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248</v>
      </c>
      <c r="BM679" s="226" t="s">
        <v>7357</v>
      </c>
    </row>
    <row r="680" s="13" customFormat="1">
      <c r="A680" s="13"/>
      <c r="B680" s="233"/>
      <c r="C680" s="234"/>
      <c r="D680" s="235" t="s">
        <v>153</v>
      </c>
      <c r="E680" s="236" t="s">
        <v>19</v>
      </c>
      <c r="F680" s="237" t="s">
        <v>5257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153</v>
      </c>
      <c r="AU680" s="243" t="s">
        <v>79</v>
      </c>
      <c r="AV680" s="13" t="s">
        <v>77</v>
      </c>
      <c r="AW680" s="13" t="s">
        <v>31</v>
      </c>
      <c r="AX680" s="13" t="s">
        <v>69</v>
      </c>
      <c r="AY680" s="243" t="s">
        <v>142</v>
      </c>
    </row>
    <row r="681" s="14" customFormat="1">
      <c r="A681" s="14"/>
      <c r="B681" s="244"/>
      <c r="C681" s="245"/>
      <c r="D681" s="235" t="s">
        <v>153</v>
      </c>
      <c r="E681" s="246" t="s">
        <v>19</v>
      </c>
      <c r="F681" s="247" t="s">
        <v>7358</v>
      </c>
      <c r="G681" s="245"/>
      <c r="H681" s="248">
        <v>1.25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153</v>
      </c>
      <c r="AU681" s="254" t="s">
        <v>79</v>
      </c>
      <c r="AV681" s="14" t="s">
        <v>79</v>
      </c>
      <c r="AW681" s="14" t="s">
        <v>31</v>
      </c>
      <c r="AX681" s="14" t="s">
        <v>69</v>
      </c>
      <c r="AY681" s="254" t="s">
        <v>142</v>
      </c>
    </row>
    <row r="682" s="13" customFormat="1">
      <c r="A682" s="13"/>
      <c r="B682" s="233"/>
      <c r="C682" s="234"/>
      <c r="D682" s="235" t="s">
        <v>153</v>
      </c>
      <c r="E682" s="236" t="s">
        <v>19</v>
      </c>
      <c r="F682" s="237" t="s">
        <v>7356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153</v>
      </c>
      <c r="AU682" s="243" t="s">
        <v>79</v>
      </c>
      <c r="AV682" s="13" t="s">
        <v>77</v>
      </c>
      <c r="AW682" s="13" t="s">
        <v>31</v>
      </c>
      <c r="AX682" s="13" t="s">
        <v>69</v>
      </c>
      <c r="AY682" s="243" t="s">
        <v>142</v>
      </c>
    </row>
    <row r="683" s="14" customFormat="1">
      <c r="A683" s="14"/>
      <c r="B683" s="244"/>
      <c r="C683" s="245"/>
      <c r="D683" s="235" t="s">
        <v>153</v>
      </c>
      <c r="E683" s="246" t="s">
        <v>19</v>
      </c>
      <c r="F683" s="247" t="s">
        <v>5287</v>
      </c>
      <c r="G683" s="245"/>
      <c r="H683" s="248">
        <v>1.105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153</v>
      </c>
      <c r="AU683" s="254" t="s">
        <v>79</v>
      </c>
      <c r="AV683" s="14" t="s">
        <v>79</v>
      </c>
      <c r="AW683" s="14" t="s">
        <v>31</v>
      </c>
      <c r="AX683" s="14" t="s">
        <v>69</v>
      </c>
      <c r="AY683" s="254" t="s">
        <v>142</v>
      </c>
    </row>
    <row r="684" s="15" customFormat="1">
      <c r="A684" s="15"/>
      <c r="B684" s="255"/>
      <c r="C684" s="256"/>
      <c r="D684" s="235" t="s">
        <v>153</v>
      </c>
      <c r="E684" s="257" t="s">
        <v>19</v>
      </c>
      <c r="F684" s="258" t="s">
        <v>158</v>
      </c>
      <c r="G684" s="256"/>
      <c r="H684" s="259">
        <v>2.355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153</v>
      </c>
      <c r="AU684" s="265" t="s">
        <v>79</v>
      </c>
      <c r="AV684" s="15" t="s">
        <v>149</v>
      </c>
      <c r="AW684" s="15" t="s">
        <v>31</v>
      </c>
      <c r="AX684" s="15" t="s">
        <v>77</v>
      </c>
      <c r="AY684" s="265" t="s">
        <v>142</v>
      </c>
    </row>
    <row r="685" s="2" customFormat="1" ht="24.15" customHeight="1">
      <c r="A685" s="41"/>
      <c r="B685" s="42"/>
      <c r="C685" s="215" t="s">
        <v>3312</v>
      </c>
      <c r="D685" s="215" t="s">
        <v>144</v>
      </c>
      <c r="E685" s="216" t="s">
        <v>5290</v>
      </c>
      <c r="F685" s="217" t="s">
        <v>5291</v>
      </c>
      <c r="G685" s="218" t="s">
        <v>3326</v>
      </c>
      <c r="H685" s="294"/>
      <c r="I685" s="220"/>
      <c r="J685" s="221">
        <f>ROUND(I685*H685,2)</f>
        <v>0</v>
      </c>
      <c r="K685" s="217" t="s">
        <v>148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248</v>
      </c>
      <c r="AT685" s="226" t="s">
        <v>144</v>
      </c>
      <c r="AU685" s="226" t="s">
        <v>79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248</v>
      </c>
      <c r="BM685" s="226" t="s">
        <v>7359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5293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79</v>
      </c>
    </row>
    <row r="687" s="12" customFormat="1" ht="22.8" customHeight="1">
      <c r="A687" s="12"/>
      <c r="B687" s="199"/>
      <c r="C687" s="200"/>
      <c r="D687" s="201" t="s">
        <v>68</v>
      </c>
      <c r="E687" s="213" t="s">
        <v>1139</v>
      </c>
      <c r="F687" s="213" t="s">
        <v>1140</v>
      </c>
      <c r="G687" s="200"/>
      <c r="H687" s="200"/>
      <c r="I687" s="203"/>
      <c r="J687" s="214">
        <f>BK687</f>
        <v>0</v>
      </c>
      <c r="K687" s="200"/>
      <c r="L687" s="205"/>
      <c r="M687" s="206"/>
      <c r="N687" s="207"/>
      <c r="O687" s="207"/>
      <c r="P687" s="208">
        <f>SUM(P688:P709)</f>
        <v>0</v>
      </c>
      <c r="Q687" s="207"/>
      <c r="R687" s="208">
        <f>SUM(R688:R709)</f>
        <v>0.093726000000000004</v>
      </c>
      <c r="S687" s="207"/>
      <c r="T687" s="209">
        <f>SUM(T688:T709)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10" t="s">
        <v>79</v>
      </c>
      <c r="AT687" s="211" t="s">
        <v>68</v>
      </c>
      <c r="AU687" s="211" t="s">
        <v>77</v>
      </c>
      <c r="AY687" s="210" t="s">
        <v>142</v>
      </c>
      <c r="BK687" s="212">
        <f>SUM(BK688:BK709)</f>
        <v>0</v>
      </c>
    </row>
    <row r="688" s="2" customFormat="1" ht="21.75" customHeight="1">
      <c r="A688" s="41"/>
      <c r="B688" s="42"/>
      <c r="C688" s="215" t="s">
        <v>3318</v>
      </c>
      <c r="D688" s="215" t="s">
        <v>144</v>
      </c>
      <c r="E688" s="216" t="s">
        <v>5294</v>
      </c>
      <c r="F688" s="217" t="s">
        <v>5295</v>
      </c>
      <c r="G688" s="218" t="s">
        <v>176</v>
      </c>
      <c r="H688" s="219">
        <v>2.5649999999999999</v>
      </c>
      <c r="I688" s="220"/>
      <c r="J688" s="221">
        <f>ROUND(I688*H688,2)</f>
        <v>0</v>
      </c>
      <c r="K688" s="217" t="s">
        <v>148</v>
      </c>
      <c r="L688" s="47"/>
      <c r="M688" s="222" t="s">
        <v>19</v>
      </c>
      <c r="N688" s="223" t="s">
        <v>40</v>
      </c>
      <c r="O688" s="87"/>
      <c r="P688" s="224">
        <f>O688*H688</f>
        <v>0</v>
      </c>
      <c r="Q688" s="224">
        <v>0.00040000000000000002</v>
      </c>
      <c r="R688" s="224">
        <f>Q688*H688</f>
        <v>0.001026</v>
      </c>
      <c r="S688" s="224">
        <v>0</v>
      </c>
      <c r="T688" s="22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6" t="s">
        <v>248</v>
      </c>
      <c r="AT688" s="226" t="s">
        <v>144</v>
      </c>
      <c r="AU688" s="226" t="s">
        <v>79</v>
      </c>
      <c r="AY688" s="20" t="s">
        <v>142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20" t="s">
        <v>77</v>
      </c>
      <c r="BK688" s="227">
        <f>ROUND(I688*H688,2)</f>
        <v>0</v>
      </c>
      <c r="BL688" s="20" t="s">
        <v>248</v>
      </c>
      <c r="BM688" s="226" t="s">
        <v>7360</v>
      </c>
    </row>
    <row r="689" s="2" customFormat="1">
      <c r="A689" s="41"/>
      <c r="B689" s="42"/>
      <c r="C689" s="43"/>
      <c r="D689" s="228" t="s">
        <v>151</v>
      </c>
      <c r="E689" s="43"/>
      <c r="F689" s="229" t="s">
        <v>5297</v>
      </c>
      <c r="G689" s="43"/>
      <c r="H689" s="43"/>
      <c r="I689" s="230"/>
      <c r="J689" s="43"/>
      <c r="K689" s="43"/>
      <c r="L689" s="47"/>
      <c r="M689" s="231"/>
      <c r="N689" s="232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151</v>
      </c>
      <c r="AU689" s="20" t="s">
        <v>79</v>
      </c>
    </row>
    <row r="690" s="14" customFormat="1">
      <c r="A690" s="14"/>
      <c r="B690" s="244"/>
      <c r="C690" s="245"/>
      <c r="D690" s="235" t="s">
        <v>153</v>
      </c>
      <c r="E690" s="246" t="s">
        <v>19</v>
      </c>
      <c r="F690" s="247" t="s">
        <v>7361</v>
      </c>
      <c r="G690" s="245"/>
      <c r="H690" s="248">
        <v>2.5649999999999999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153</v>
      </c>
      <c r="AU690" s="254" t="s">
        <v>79</v>
      </c>
      <c r="AV690" s="14" t="s">
        <v>79</v>
      </c>
      <c r="AW690" s="14" t="s">
        <v>31</v>
      </c>
      <c r="AX690" s="14" t="s">
        <v>69</v>
      </c>
      <c r="AY690" s="254" t="s">
        <v>142</v>
      </c>
    </row>
    <row r="691" s="15" customFormat="1">
      <c r="A691" s="15"/>
      <c r="B691" s="255"/>
      <c r="C691" s="256"/>
      <c r="D691" s="235" t="s">
        <v>153</v>
      </c>
      <c r="E691" s="257" t="s">
        <v>19</v>
      </c>
      <c r="F691" s="258" t="s">
        <v>158</v>
      </c>
      <c r="G691" s="256"/>
      <c r="H691" s="259">
        <v>2.5649999999999999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153</v>
      </c>
      <c r="AU691" s="265" t="s">
        <v>79</v>
      </c>
      <c r="AV691" s="15" t="s">
        <v>149</v>
      </c>
      <c r="AW691" s="15" t="s">
        <v>31</v>
      </c>
      <c r="AX691" s="15" t="s">
        <v>77</v>
      </c>
      <c r="AY691" s="265" t="s">
        <v>142</v>
      </c>
    </row>
    <row r="692" s="2" customFormat="1" ht="16.5" customHeight="1">
      <c r="A692" s="41"/>
      <c r="B692" s="42"/>
      <c r="C692" s="277" t="s">
        <v>3329</v>
      </c>
      <c r="D692" s="277" t="s">
        <v>275</v>
      </c>
      <c r="E692" s="278" t="s">
        <v>5299</v>
      </c>
      <c r="F692" s="279" t="s">
        <v>5300</v>
      </c>
      <c r="G692" s="280" t="s">
        <v>176</v>
      </c>
      <c r="H692" s="281">
        <v>2.5649999999999999</v>
      </c>
      <c r="I692" s="282"/>
      <c r="J692" s="283">
        <f>ROUND(I692*H692,2)</f>
        <v>0</v>
      </c>
      <c r="K692" s="279" t="s">
        <v>148</v>
      </c>
      <c r="L692" s="284"/>
      <c r="M692" s="285" t="s">
        <v>19</v>
      </c>
      <c r="N692" s="286" t="s">
        <v>40</v>
      </c>
      <c r="O692" s="87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349</v>
      </c>
      <c r="AT692" s="226" t="s">
        <v>275</v>
      </c>
      <c r="AU692" s="226" t="s">
        <v>79</v>
      </c>
      <c r="AY692" s="20" t="s">
        <v>142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77</v>
      </c>
      <c r="BK692" s="227">
        <f>ROUND(I692*H692,2)</f>
        <v>0</v>
      </c>
      <c r="BL692" s="20" t="s">
        <v>248</v>
      </c>
      <c r="BM692" s="226" t="s">
        <v>7362</v>
      </c>
    </row>
    <row r="693" s="2" customFormat="1" ht="16.5" customHeight="1">
      <c r="A693" s="41"/>
      <c r="B693" s="42"/>
      <c r="C693" s="215" t="s">
        <v>3334</v>
      </c>
      <c r="D693" s="215" t="s">
        <v>144</v>
      </c>
      <c r="E693" s="216" t="s">
        <v>5317</v>
      </c>
      <c r="F693" s="217" t="s">
        <v>5318</v>
      </c>
      <c r="G693" s="218" t="s">
        <v>147</v>
      </c>
      <c r="H693" s="219">
        <v>1.323</v>
      </c>
      <c r="I693" s="220"/>
      <c r="J693" s="221">
        <f>ROUND(I693*H693,2)</f>
        <v>0</v>
      </c>
      <c r="K693" s="217" t="s">
        <v>19</v>
      </c>
      <c r="L693" s="47"/>
      <c r="M693" s="222" t="s">
        <v>19</v>
      </c>
      <c r="N693" s="223" t="s">
        <v>40</v>
      </c>
      <c r="O693" s="87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248</v>
      </c>
      <c r="AT693" s="226" t="s">
        <v>144</v>
      </c>
      <c r="AU693" s="226" t="s">
        <v>79</v>
      </c>
      <c r="AY693" s="20" t="s">
        <v>142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77</v>
      </c>
      <c r="BK693" s="227">
        <f>ROUND(I693*H693,2)</f>
        <v>0</v>
      </c>
      <c r="BL693" s="20" t="s">
        <v>248</v>
      </c>
      <c r="BM693" s="226" t="s">
        <v>7363</v>
      </c>
    </row>
    <row r="694" s="13" customFormat="1">
      <c r="A694" s="13"/>
      <c r="B694" s="233"/>
      <c r="C694" s="234"/>
      <c r="D694" s="235" t="s">
        <v>153</v>
      </c>
      <c r="E694" s="236" t="s">
        <v>19</v>
      </c>
      <c r="F694" s="237" t="s">
        <v>7364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153</v>
      </c>
      <c r="AU694" s="243" t="s">
        <v>79</v>
      </c>
      <c r="AV694" s="13" t="s">
        <v>77</v>
      </c>
      <c r="AW694" s="13" t="s">
        <v>31</v>
      </c>
      <c r="AX694" s="13" t="s">
        <v>69</v>
      </c>
      <c r="AY694" s="243" t="s">
        <v>142</v>
      </c>
    </row>
    <row r="695" s="14" customFormat="1">
      <c r="A695" s="14"/>
      <c r="B695" s="244"/>
      <c r="C695" s="245"/>
      <c r="D695" s="235" t="s">
        <v>153</v>
      </c>
      <c r="E695" s="246" t="s">
        <v>19</v>
      </c>
      <c r="F695" s="247" t="s">
        <v>7365</v>
      </c>
      <c r="G695" s="245"/>
      <c r="H695" s="248">
        <v>1.323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153</v>
      </c>
      <c r="AU695" s="254" t="s">
        <v>79</v>
      </c>
      <c r="AV695" s="14" t="s">
        <v>79</v>
      </c>
      <c r="AW695" s="14" t="s">
        <v>31</v>
      </c>
      <c r="AX695" s="14" t="s">
        <v>69</v>
      </c>
      <c r="AY695" s="254" t="s">
        <v>142</v>
      </c>
    </row>
    <row r="696" s="15" customFormat="1">
      <c r="A696" s="15"/>
      <c r="B696" s="255"/>
      <c r="C696" s="256"/>
      <c r="D696" s="235" t="s">
        <v>153</v>
      </c>
      <c r="E696" s="257" t="s">
        <v>19</v>
      </c>
      <c r="F696" s="258" t="s">
        <v>158</v>
      </c>
      <c r="G696" s="256"/>
      <c r="H696" s="259">
        <v>1.323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5" t="s">
        <v>153</v>
      </c>
      <c r="AU696" s="265" t="s">
        <v>79</v>
      </c>
      <c r="AV696" s="15" t="s">
        <v>149</v>
      </c>
      <c r="AW696" s="15" t="s">
        <v>31</v>
      </c>
      <c r="AX696" s="15" t="s">
        <v>77</v>
      </c>
      <c r="AY696" s="265" t="s">
        <v>142</v>
      </c>
    </row>
    <row r="697" s="2" customFormat="1" ht="16.5" customHeight="1">
      <c r="A697" s="41"/>
      <c r="B697" s="42"/>
      <c r="C697" s="277" t="s">
        <v>3338</v>
      </c>
      <c r="D697" s="277" t="s">
        <v>275</v>
      </c>
      <c r="E697" s="278" t="s">
        <v>5323</v>
      </c>
      <c r="F697" s="279" t="s">
        <v>5324</v>
      </c>
      <c r="G697" s="280" t="s">
        <v>256</v>
      </c>
      <c r="H697" s="281">
        <v>0.001</v>
      </c>
      <c r="I697" s="282"/>
      <c r="J697" s="283">
        <f>ROUND(I697*H697,2)</f>
        <v>0</v>
      </c>
      <c r="K697" s="279" t="s">
        <v>148</v>
      </c>
      <c r="L697" s="284"/>
      <c r="M697" s="285" t="s">
        <v>19</v>
      </c>
      <c r="N697" s="286" t="s">
        <v>40</v>
      </c>
      <c r="O697" s="87"/>
      <c r="P697" s="224">
        <f>O697*H697</f>
        <v>0</v>
      </c>
      <c r="Q697" s="224">
        <v>1</v>
      </c>
      <c r="R697" s="224">
        <f>Q697*H697</f>
        <v>0.001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349</v>
      </c>
      <c r="AT697" s="226" t="s">
        <v>275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248</v>
      </c>
      <c r="BM697" s="226" t="s">
        <v>7366</v>
      </c>
    </row>
    <row r="698" s="14" customFormat="1">
      <c r="A698" s="14"/>
      <c r="B698" s="244"/>
      <c r="C698" s="245"/>
      <c r="D698" s="235" t="s">
        <v>153</v>
      </c>
      <c r="E698" s="246" t="s">
        <v>19</v>
      </c>
      <c r="F698" s="247" t="s">
        <v>7367</v>
      </c>
      <c r="G698" s="245"/>
      <c r="H698" s="248">
        <v>0.001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153</v>
      </c>
      <c r="AU698" s="254" t="s">
        <v>79</v>
      </c>
      <c r="AV698" s="14" t="s">
        <v>79</v>
      </c>
      <c r="AW698" s="14" t="s">
        <v>31</v>
      </c>
      <c r="AX698" s="14" t="s">
        <v>69</v>
      </c>
      <c r="AY698" s="254" t="s">
        <v>142</v>
      </c>
    </row>
    <row r="699" s="15" customFormat="1">
      <c r="A699" s="15"/>
      <c r="B699" s="255"/>
      <c r="C699" s="256"/>
      <c r="D699" s="235" t="s">
        <v>153</v>
      </c>
      <c r="E699" s="257" t="s">
        <v>19</v>
      </c>
      <c r="F699" s="258" t="s">
        <v>158</v>
      </c>
      <c r="G699" s="256"/>
      <c r="H699" s="259">
        <v>0.001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153</v>
      </c>
      <c r="AU699" s="265" t="s">
        <v>79</v>
      </c>
      <c r="AV699" s="15" t="s">
        <v>149</v>
      </c>
      <c r="AW699" s="15" t="s">
        <v>31</v>
      </c>
      <c r="AX699" s="15" t="s">
        <v>77</v>
      </c>
      <c r="AY699" s="265" t="s">
        <v>142</v>
      </c>
    </row>
    <row r="700" s="2" customFormat="1" ht="16.5" customHeight="1">
      <c r="A700" s="41"/>
      <c r="B700" s="42"/>
      <c r="C700" s="277" t="s">
        <v>3343</v>
      </c>
      <c r="D700" s="277" t="s">
        <v>275</v>
      </c>
      <c r="E700" s="278" t="s">
        <v>5328</v>
      </c>
      <c r="F700" s="279" t="s">
        <v>5329</v>
      </c>
      <c r="G700" s="280" t="s">
        <v>256</v>
      </c>
      <c r="H700" s="281">
        <v>0.089999999999999997</v>
      </c>
      <c r="I700" s="282"/>
      <c r="J700" s="283">
        <f>ROUND(I700*H700,2)</f>
        <v>0</v>
      </c>
      <c r="K700" s="279" t="s">
        <v>148</v>
      </c>
      <c r="L700" s="284"/>
      <c r="M700" s="285" t="s">
        <v>19</v>
      </c>
      <c r="N700" s="286" t="s">
        <v>40</v>
      </c>
      <c r="O700" s="87"/>
      <c r="P700" s="224">
        <f>O700*H700</f>
        <v>0</v>
      </c>
      <c r="Q700" s="224">
        <v>1</v>
      </c>
      <c r="R700" s="224">
        <f>Q700*H700</f>
        <v>0.089999999999999997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349</v>
      </c>
      <c r="AT700" s="226" t="s">
        <v>275</v>
      </c>
      <c r="AU700" s="226" t="s">
        <v>79</v>
      </c>
      <c r="AY700" s="20" t="s">
        <v>142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248</v>
      </c>
      <c r="BM700" s="226" t="s">
        <v>7368</v>
      </c>
    </row>
    <row r="701" s="14" customFormat="1">
      <c r="A701" s="14"/>
      <c r="B701" s="244"/>
      <c r="C701" s="245"/>
      <c r="D701" s="235" t="s">
        <v>153</v>
      </c>
      <c r="E701" s="246" t="s">
        <v>19</v>
      </c>
      <c r="F701" s="247" t="s">
        <v>7369</v>
      </c>
      <c r="G701" s="245"/>
      <c r="H701" s="248">
        <v>0.089999999999999997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153</v>
      </c>
      <c r="AU701" s="254" t="s">
        <v>79</v>
      </c>
      <c r="AV701" s="14" t="s">
        <v>79</v>
      </c>
      <c r="AW701" s="14" t="s">
        <v>31</v>
      </c>
      <c r="AX701" s="14" t="s">
        <v>69</v>
      </c>
      <c r="AY701" s="254" t="s">
        <v>142</v>
      </c>
    </row>
    <row r="702" s="15" customFormat="1">
      <c r="A702" s="15"/>
      <c r="B702" s="255"/>
      <c r="C702" s="256"/>
      <c r="D702" s="235" t="s">
        <v>153</v>
      </c>
      <c r="E702" s="257" t="s">
        <v>19</v>
      </c>
      <c r="F702" s="258" t="s">
        <v>158</v>
      </c>
      <c r="G702" s="256"/>
      <c r="H702" s="259">
        <v>0.089999999999999997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153</v>
      </c>
      <c r="AU702" s="265" t="s">
        <v>79</v>
      </c>
      <c r="AV702" s="15" t="s">
        <v>149</v>
      </c>
      <c r="AW702" s="15" t="s">
        <v>31</v>
      </c>
      <c r="AX702" s="15" t="s">
        <v>77</v>
      </c>
      <c r="AY702" s="265" t="s">
        <v>142</v>
      </c>
    </row>
    <row r="703" s="2" customFormat="1" ht="16.5" customHeight="1">
      <c r="A703" s="41"/>
      <c r="B703" s="42"/>
      <c r="C703" s="277" t="s">
        <v>3347</v>
      </c>
      <c r="D703" s="277" t="s">
        <v>275</v>
      </c>
      <c r="E703" s="278" t="s">
        <v>7370</v>
      </c>
      <c r="F703" s="279" t="s">
        <v>7371</v>
      </c>
      <c r="G703" s="280" t="s">
        <v>256</v>
      </c>
      <c r="H703" s="281">
        <v>0.001</v>
      </c>
      <c r="I703" s="282"/>
      <c r="J703" s="283">
        <f>ROUND(I703*H703,2)</f>
        <v>0</v>
      </c>
      <c r="K703" s="279" t="s">
        <v>148</v>
      </c>
      <c r="L703" s="284"/>
      <c r="M703" s="285" t="s">
        <v>19</v>
      </c>
      <c r="N703" s="286" t="s">
        <v>40</v>
      </c>
      <c r="O703" s="87"/>
      <c r="P703" s="224">
        <f>O703*H703</f>
        <v>0</v>
      </c>
      <c r="Q703" s="224">
        <v>1</v>
      </c>
      <c r="R703" s="224">
        <f>Q703*H703</f>
        <v>0.001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349</v>
      </c>
      <c r="AT703" s="226" t="s">
        <v>275</v>
      </c>
      <c r="AU703" s="226" t="s">
        <v>79</v>
      </c>
      <c r="AY703" s="20" t="s">
        <v>142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248</v>
      </c>
      <c r="BM703" s="226" t="s">
        <v>7372</v>
      </c>
    </row>
    <row r="704" s="14" customFormat="1">
      <c r="A704" s="14"/>
      <c r="B704" s="244"/>
      <c r="C704" s="245"/>
      <c r="D704" s="235" t="s">
        <v>153</v>
      </c>
      <c r="E704" s="246" t="s">
        <v>19</v>
      </c>
      <c r="F704" s="247" t="s">
        <v>7373</v>
      </c>
      <c r="G704" s="245"/>
      <c r="H704" s="248">
        <v>0.001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153</v>
      </c>
      <c r="AU704" s="254" t="s">
        <v>79</v>
      </c>
      <c r="AV704" s="14" t="s">
        <v>79</v>
      </c>
      <c r="AW704" s="14" t="s">
        <v>31</v>
      </c>
      <c r="AX704" s="14" t="s">
        <v>77</v>
      </c>
      <c r="AY704" s="254" t="s">
        <v>142</v>
      </c>
    </row>
    <row r="705" s="2" customFormat="1" ht="16.5" customHeight="1">
      <c r="A705" s="41"/>
      <c r="B705" s="42"/>
      <c r="C705" s="215" t="s">
        <v>3352</v>
      </c>
      <c r="D705" s="215" t="s">
        <v>144</v>
      </c>
      <c r="E705" s="216" t="s">
        <v>5358</v>
      </c>
      <c r="F705" s="217" t="s">
        <v>5359</v>
      </c>
      <c r="G705" s="218" t="s">
        <v>3810</v>
      </c>
      <c r="H705" s="219">
        <v>10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6.9999999999999994E-05</v>
      </c>
      <c r="R705" s="224">
        <f>Q705*H705</f>
        <v>0.00069999999999999988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248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248</v>
      </c>
      <c r="BM705" s="226" t="s">
        <v>7374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5361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2" customFormat="1" ht="16.5" customHeight="1">
      <c r="A707" s="41"/>
      <c r="B707" s="42"/>
      <c r="C707" s="277" t="s">
        <v>3356</v>
      </c>
      <c r="D707" s="277" t="s">
        <v>275</v>
      </c>
      <c r="E707" s="278" t="s">
        <v>6871</v>
      </c>
      <c r="F707" s="279" t="s">
        <v>5364</v>
      </c>
      <c r="G707" s="280" t="s">
        <v>3810</v>
      </c>
      <c r="H707" s="281">
        <v>10</v>
      </c>
      <c r="I707" s="282"/>
      <c r="J707" s="283">
        <f>ROUND(I707*H707,2)</f>
        <v>0</v>
      </c>
      <c r="K707" s="279" t="s">
        <v>19</v>
      </c>
      <c r="L707" s="284"/>
      <c r="M707" s="285" t="s">
        <v>19</v>
      </c>
      <c r="N707" s="286" t="s">
        <v>40</v>
      </c>
      <c r="O707" s="87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6" t="s">
        <v>349</v>
      </c>
      <c r="AT707" s="226" t="s">
        <v>275</v>
      </c>
      <c r="AU707" s="226" t="s">
        <v>79</v>
      </c>
      <c r="AY707" s="20" t="s">
        <v>142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0" t="s">
        <v>77</v>
      </c>
      <c r="BK707" s="227">
        <f>ROUND(I707*H707,2)</f>
        <v>0</v>
      </c>
      <c r="BL707" s="20" t="s">
        <v>248</v>
      </c>
      <c r="BM707" s="226" t="s">
        <v>7375</v>
      </c>
    </row>
    <row r="708" s="2" customFormat="1" ht="24.15" customHeight="1">
      <c r="A708" s="41"/>
      <c r="B708" s="42"/>
      <c r="C708" s="215" t="s">
        <v>3361</v>
      </c>
      <c r="D708" s="215" t="s">
        <v>144</v>
      </c>
      <c r="E708" s="216" t="s">
        <v>5429</v>
      </c>
      <c r="F708" s="217" t="s">
        <v>5430</v>
      </c>
      <c r="G708" s="218" t="s">
        <v>3326</v>
      </c>
      <c r="H708" s="294"/>
      <c r="I708" s="220"/>
      <c r="J708" s="221">
        <f>ROUND(I708*H708,2)</f>
        <v>0</v>
      </c>
      <c r="K708" s="217" t="s">
        <v>148</v>
      </c>
      <c r="L708" s="47"/>
      <c r="M708" s="222" t="s">
        <v>19</v>
      </c>
      <c r="N708" s="223" t="s">
        <v>40</v>
      </c>
      <c r="O708" s="87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248</v>
      </c>
      <c r="AT708" s="226" t="s">
        <v>144</v>
      </c>
      <c r="AU708" s="226" t="s">
        <v>79</v>
      </c>
      <c r="AY708" s="20" t="s">
        <v>142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77</v>
      </c>
      <c r="BK708" s="227">
        <f>ROUND(I708*H708,2)</f>
        <v>0</v>
      </c>
      <c r="BL708" s="20" t="s">
        <v>248</v>
      </c>
      <c r="BM708" s="226" t="s">
        <v>7376</v>
      </c>
    </row>
    <row r="709" s="2" customFormat="1">
      <c r="A709" s="41"/>
      <c r="B709" s="42"/>
      <c r="C709" s="43"/>
      <c r="D709" s="228" t="s">
        <v>151</v>
      </c>
      <c r="E709" s="43"/>
      <c r="F709" s="229" t="s">
        <v>5432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79</v>
      </c>
    </row>
    <row r="710" s="12" customFormat="1" ht="22.8" customHeight="1">
      <c r="A710" s="12"/>
      <c r="B710" s="199"/>
      <c r="C710" s="200"/>
      <c r="D710" s="201" t="s">
        <v>68</v>
      </c>
      <c r="E710" s="213" t="s">
        <v>5516</v>
      </c>
      <c r="F710" s="213" t="s">
        <v>7377</v>
      </c>
      <c r="G710" s="200"/>
      <c r="H710" s="200"/>
      <c r="I710" s="203"/>
      <c r="J710" s="214">
        <f>BK710</f>
        <v>0</v>
      </c>
      <c r="K710" s="200"/>
      <c r="L710" s="205"/>
      <c r="M710" s="206"/>
      <c r="N710" s="207"/>
      <c r="O710" s="207"/>
      <c r="P710" s="208">
        <f>SUM(P711:P730)</f>
        <v>0</v>
      </c>
      <c r="Q710" s="207"/>
      <c r="R710" s="208">
        <f>SUM(R711:R730)</f>
        <v>0.24967899999999996</v>
      </c>
      <c r="S710" s="207"/>
      <c r="T710" s="209">
        <f>SUM(T711:T730)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10" t="s">
        <v>79</v>
      </c>
      <c r="AT710" s="211" t="s">
        <v>68</v>
      </c>
      <c r="AU710" s="211" t="s">
        <v>77</v>
      </c>
      <c r="AY710" s="210" t="s">
        <v>142</v>
      </c>
      <c r="BK710" s="212">
        <f>SUM(BK711:BK730)</f>
        <v>0</v>
      </c>
    </row>
    <row r="711" s="2" customFormat="1" ht="16.5" customHeight="1">
      <c r="A711" s="41"/>
      <c r="B711" s="42"/>
      <c r="C711" s="215" t="s">
        <v>3365</v>
      </c>
      <c r="D711" s="215" t="s">
        <v>144</v>
      </c>
      <c r="E711" s="216" t="s">
        <v>7378</v>
      </c>
      <c r="F711" s="217" t="s">
        <v>7379</v>
      </c>
      <c r="G711" s="218" t="s">
        <v>147</v>
      </c>
      <c r="H711" s="219">
        <v>32.299999999999997</v>
      </c>
      <c r="I711" s="220"/>
      <c r="J711" s="221">
        <f>ROUND(I711*H711,2)</f>
        <v>0</v>
      </c>
      <c r="K711" s="217" t="s">
        <v>148</v>
      </c>
      <c r="L711" s="47"/>
      <c r="M711" s="222" t="s">
        <v>19</v>
      </c>
      <c r="N711" s="223" t="s">
        <v>40</v>
      </c>
      <c r="O711" s="87"/>
      <c r="P711" s="224">
        <f>O711*H711</f>
        <v>0</v>
      </c>
      <c r="Q711" s="224">
        <v>4.0000000000000003E-05</v>
      </c>
      <c r="R711" s="224">
        <f>Q711*H711</f>
        <v>0.001292</v>
      </c>
      <c r="S711" s="224">
        <v>0</v>
      </c>
      <c r="T711" s="225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6" t="s">
        <v>248</v>
      </c>
      <c r="AT711" s="226" t="s">
        <v>144</v>
      </c>
      <c r="AU711" s="226" t="s">
        <v>79</v>
      </c>
      <c r="AY711" s="20" t="s">
        <v>142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20" t="s">
        <v>77</v>
      </c>
      <c r="BK711" s="227">
        <f>ROUND(I711*H711,2)</f>
        <v>0</v>
      </c>
      <c r="BL711" s="20" t="s">
        <v>248</v>
      </c>
      <c r="BM711" s="226" t="s">
        <v>7380</v>
      </c>
    </row>
    <row r="712" s="2" customFormat="1">
      <c r="A712" s="41"/>
      <c r="B712" s="42"/>
      <c r="C712" s="43"/>
      <c r="D712" s="228" t="s">
        <v>151</v>
      </c>
      <c r="E712" s="43"/>
      <c r="F712" s="229" t="s">
        <v>7381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151</v>
      </c>
      <c r="AU712" s="20" t="s">
        <v>79</v>
      </c>
    </row>
    <row r="713" s="13" customFormat="1">
      <c r="A713" s="13"/>
      <c r="B713" s="233"/>
      <c r="C713" s="234"/>
      <c r="D713" s="235" t="s">
        <v>153</v>
      </c>
      <c r="E713" s="236" t="s">
        <v>19</v>
      </c>
      <c r="F713" s="237" t="s">
        <v>7382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153</v>
      </c>
      <c r="AU713" s="243" t="s">
        <v>79</v>
      </c>
      <c r="AV713" s="13" t="s">
        <v>77</v>
      </c>
      <c r="AW713" s="13" t="s">
        <v>31</v>
      </c>
      <c r="AX713" s="13" t="s">
        <v>69</v>
      </c>
      <c r="AY713" s="243" t="s">
        <v>142</v>
      </c>
    </row>
    <row r="714" s="14" customFormat="1">
      <c r="A714" s="14"/>
      <c r="B714" s="244"/>
      <c r="C714" s="245"/>
      <c r="D714" s="235" t="s">
        <v>153</v>
      </c>
      <c r="E714" s="246" t="s">
        <v>19</v>
      </c>
      <c r="F714" s="247" t="s">
        <v>7383</v>
      </c>
      <c r="G714" s="245"/>
      <c r="H714" s="248">
        <v>32.299999999999997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153</v>
      </c>
      <c r="AU714" s="254" t="s">
        <v>79</v>
      </c>
      <c r="AV714" s="14" t="s">
        <v>79</v>
      </c>
      <c r="AW714" s="14" t="s">
        <v>31</v>
      </c>
      <c r="AX714" s="14" t="s">
        <v>69</v>
      </c>
      <c r="AY714" s="254" t="s">
        <v>142</v>
      </c>
    </row>
    <row r="715" s="15" customFormat="1">
      <c r="A715" s="15"/>
      <c r="B715" s="255"/>
      <c r="C715" s="256"/>
      <c r="D715" s="235" t="s">
        <v>153</v>
      </c>
      <c r="E715" s="257" t="s">
        <v>19</v>
      </c>
      <c r="F715" s="258" t="s">
        <v>158</v>
      </c>
      <c r="G715" s="256"/>
      <c r="H715" s="259">
        <v>32.299999999999997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153</v>
      </c>
      <c r="AU715" s="265" t="s">
        <v>79</v>
      </c>
      <c r="AV715" s="15" t="s">
        <v>149</v>
      </c>
      <c r="AW715" s="15" t="s">
        <v>31</v>
      </c>
      <c r="AX715" s="15" t="s">
        <v>77</v>
      </c>
      <c r="AY715" s="265" t="s">
        <v>142</v>
      </c>
    </row>
    <row r="716" s="2" customFormat="1" ht="16.5" customHeight="1">
      <c r="A716" s="41"/>
      <c r="B716" s="42"/>
      <c r="C716" s="215" t="s">
        <v>3372</v>
      </c>
      <c r="D716" s="215" t="s">
        <v>144</v>
      </c>
      <c r="E716" s="216" t="s">
        <v>7384</v>
      </c>
      <c r="F716" s="217" t="s">
        <v>7385</v>
      </c>
      <c r="G716" s="218" t="s">
        <v>147</v>
      </c>
      <c r="H716" s="219">
        <v>32.299999999999997</v>
      </c>
      <c r="I716" s="220"/>
      <c r="J716" s="221">
        <f>ROUND(I716*H716,2)</f>
        <v>0</v>
      </c>
      <c r="K716" s="217" t="s">
        <v>148</v>
      </c>
      <c r="L716" s="47"/>
      <c r="M716" s="222" t="s">
        <v>19</v>
      </c>
      <c r="N716" s="223" t="s">
        <v>40</v>
      </c>
      <c r="O716" s="87"/>
      <c r="P716" s="224">
        <f>O716*H716</f>
        <v>0</v>
      </c>
      <c r="Q716" s="224">
        <v>0.0054000000000000003</v>
      </c>
      <c r="R716" s="224">
        <f>Q716*H716</f>
        <v>0.17441999999999999</v>
      </c>
      <c r="S716" s="224">
        <v>0</v>
      </c>
      <c r="T716" s="225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26" t="s">
        <v>248</v>
      </c>
      <c r="AT716" s="226" t="s">
        <v>144</v>
      </c>
      <c r="AU716" s="226" t="s">
        <v>79</v>
      </c>
      <c r="AY716" s="20" t="s">
        <v>142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20" t="s">
        <v>77</v>
      </c>
      <c r="BK716" s="227">
        <f>ROUND(I716*H716,2)</f>
        <v>0</v>
      </c>
      <c r="BL716" s="20" t="s">
        <v>248</v>
      </c>
      <c r="BM716" s="226" t="s">
        <v>7386</v>
      </c>
    </row>
    <row r="717" s="2" customFormat="1">
      <c r="A717" s="41"/>
      <c r="B717" s="42"/>
      <c r="C717" s="43"/>
      <c r="D717" s="228" t="s">
        <v>151</v>
      </c>
      <c r="E717" s="43"/>
      <c r="F717" s="229" t="s">
        <v>7387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151</v>
      </c>
      <c r="AU717" s="20" t="s">
        <v>79</v>
      </c>
    </row>
    <row r="718" s="13" customFormat="1">
      <c r="A718" s="13"/>
      <c r="B718" s="233"/>
      <c r="C718" s="234"/>
      <c r="D718" s="235" t="s">
        <v>153</v>
      </c>
      <c r="E718" s="236" t="s">
        <v>19</v>
      </c>
      <c r="F718" s="237" t="s">
        <v>7382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153</v>
      </c>
      <c r="AU718" s="243" t="s">
        <v>79</v>
      </c>
      <c r="AV718" s="13" t="s">
        <v>77</v>
      </c>
      <c r="AW718" s="13" t="s">
        <v>31</v>
      </c>
      <c r="AX718" s="13" t="s">
        <v>69</v>
      </c>
      <c r="AY718" s="243" t="s">
        <v>142</v>
      </c>
    </row>
    <row r="719" s="14" customFormat="1">
      <c r="A719" s="14"/>
      <c r="B719" s="244"/>
      <c r="C719" s="245"/>
      <c r="D719" s="235" t="s">
        <v>153</v>
      </c>
      <c r="E719" s="246" t="s">
        <v>19</v>
      </c>
      <c r="F719" s="247" t="s">
        <v>7383</v>
      </c>
      <c r="G719" s="245"/>
      <c r="H719" s="248">
        <v>32.299999999999997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153</v>
      </c>
      <c r="AU719" s="254" t="s">
        <v>79</v>
      </c>
      <c r="AV719" s="14" t="s">
        <v>79</v>
      </c>
      <c r="AW719" s="14" t="s">
        <v>31</v>
      </c>
      <c r="AX719" s="14" t="s">
        <v>69</v>
      </c>
      <c r="AY719" s="254" t="s">
        <v>142</v>
      </c>
    </row>
    <row r="720" s="15" customFormat="1">
      <c r="A720" s="15"/>
      <c r="B720" s="255"/>
      <c r="C720" s="256"/>
      <c r="D720" s="235" t="s">
        <v>153</v>
      </c>
      <c r="E720" s="257" t="s">
        <v>19</v>
      </c>
      <c r="F720" s="258" t="s">
        <v>158</v>
      </c>
      <c r="G720" s="256"/>
      <c r="H720" s="259">
        <v>32.299999999999997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5" t="s">
        <v>153</v>
      </c>
      <c r="AU720" s="265" t="s">
        <v>79</v>
      </c>
      <c r="AV720" s="15" t="s">
        <v>149</v>
      </c>
      <c r="AW720" s="15" t="s">
        <v>31</v>
      </c>
      <c r="AX720" s="15" t="s">
        <v>77</v>
      </c>
      <c r="AY720" s="265" t="s">
        <v>142</v>
      </c>
    </row>
    <row r="721" s="2" customFormat="1" ht="16.5" customHeight="1">
      <c r="A721" s="41"/>
      <c r="B721" s="42"/>
      <c r="C721" s="215" t="s">
        <v>3376</v>
      </c>
      <c r="D721" s="215" t="s">
        <v>144</v>
      </c>
      <c r="E721" s="216" t="s">
        <v>7388</v>
      </c>
      <c r="F721" s="217" t="s">
        <v>7389</v>
      </c>
      <c r="G721" s="218" t="s">
        <v>147</v>
      </c>
      <c r="H721" s="219">
        <v>32.299999999999997</v>
      </c>
      <c r="I721" s="220"/>
      <c r="J721" s="221">
        <f>ROUND(I721*H721,2)</f>
        <v>0</v>
      </c>
      <c r="K721" s="217" t="s">
        <v>148</v>
      </c>
      <c r="L721" s="47"/>
      <c r="M721" s="222" t="s">
        <v>19</v>
      </c>
      <c r="N721" s="223" t="s">
        <v>40</v>
      </c>
      <c r="O721" s="87"/>
      <c r="P721" s="224">
        <f>O721*H721</f>
        <v>0</v>
      </c>
      <c r="Q721" s="224">
        <v>0.00055000000000000003</v>
      </c>
      <c r="R721" s="224">
        <f>Q721*H721</f>
        <v>0.017765</v>
      </c>
      <c r="S721" s="224">
        <v>0</v>
      </c>
      <c r="T721" s="225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6" t="s">
        <v>248</v>
      </c>
      <c r="AT721" s="226" t="s">
        <v>144</v>
      </c>
      <c r="AU721" s="226" t="s">
        <v>79</v>
      </c>
      <c r="AY721" s="20" t="s">
        <v>142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20" t="s">
        <v>77</v>
      </c>
      <c r="BK721" s="227">
        <f>ROUND(I721*H721,2)</f>
        <v>0</v>
      </c>
      <c r="BL721" s="20" t="s">
        <v>248</v>
      </c>
      <c r="BM721" s="226" t="s">
        <v>7390</v>
      </c>
    </row>
    <row r="722" s="2" customFormat="1">
      <c r="A722" s="41"/>
      <c r="B722" s="42"/>
      <c r="C722" s="43"/>
      <c r="D722" s="228" t="s">
        <v>151</v>
      </c>
      <c r="E722" s="43"/>
      <c r="F722" s="229" t="s">
        <v>7391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151</v>
      </c>
      <c r="AU722" s="20" t="s">
        <v>79</v>
      </c>
    </row>
    <row r="723" s="2" customFormat="1" ht="16.5" customHeight="1">
      <c r="A723" s="41"/>
      <c r="B723" s="42"/>
      <c r="C723" s="215" t="s">
        <v>3380</v>
      </c>
      <c r="D723" s="215" t="s">
        <v>144</v>
      </c>
      <c r="E723" s="216" t="s">
        <v>7392</v>
      </c>
      <c r="F723" s="217" t="s">
        <v>7393</v>
      </c>
      <c r="G723" s="218" t="s">
        <v>147</v>
      </c>
      <c r="H723" s="219">
        <v>32.299999999999997</v>
      </c>
      <c r="I723" s="220"/>
      <c r="J723" s="221">
        <f>ROUND(I723*H723,2)</f>
        <v>0</v>
      </c>
      <c r="K723" s="217" t="s">
        <v>148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0.00125</v>
      </c>
      <c r="R723" s="224">
        <f>Q723*H723</f>
        <v>0.040374999999999994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248</v>
      </c>
      <c r="AT723" s="226" t="s">
        <v>144</v>
      </c>
      <c r="AU723" s="226" t="s">
        <v>79</v>
      </c>
      <c r="AY723" s="20" t="s">
        <v>142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248</v>
      </c>
      <c r="BM723" s="226" t="s">
        <v>7394</v>
      </c>
    </row>
    <row r="724" s="2" customFormat="1">
      <c r="A724" s="41"/>
      <c r="B724" s="42"/>
      <c r="C724" s="43"/>
      <c r="D724" s="228" t="s">
        <v>151</v>
      </c>
      <c r="E724" s="43"/>
      <c r="F724" s="229" t="s">
        <v>7395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151</v>
      </c>
      <c r="AU724" s="20" t="s">
        <v>79</v>
      </c>
    </row>
    <row r="725" s="2" customFormat="1" ht="16.5" customHeight="1">
      <c r="A725" s="41"/>
      <c r="B725" s="42"/>
      <c r="C725" s="215" t="s">
        <v>3384</v>
      </c>
      <c r="D725" s="215" t="s">
        <v>144</v>
      </c>
      <c r="E725" s="216" t="s">
        <v>7396</v>
      </c>
      <c r="F725" s="217" t="s">
        <v>7397</v>
      </c>
      <c r="G725" s="218" t="s">
        <v>147</v>
      </c>
      <c r="H725" s="219">
        <v>32.299999999999997</v>
      </c>
      <c r="I725" s="220"/>
      <c r="J725" s="221">
        <f>ROUND(I725*H725,2)</f>
        <v>0</v>
      </c>
      <c r="K725" s="217" t="s">
        <v>148</v>
      </c>
      <c r="L725" s="47"/>
      <c r="M725" s="222" t="s">
        <v>19</v>
      </c>
      <c r="N725" s="223" t="s">
        <v>40</v>
      </c>
      <c r="O725" s="87"/>
      <c r="P725" s="224">
        <f>O725*H725</f>
        <v>0</v>
      </c>
      <c r="Q725" s="224">
        <v>0.00024000000000000001</v>
      </c>
      <c r="R725" s="224">
        <f>Q725*H725</f>
        <v>0.0077519999999999993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248</v>
      </c>
      <c r="AT725" s="226" t="s">
        <v>144</v>
      </c>
      <c r="AU725" s="226" t="s">
        <v>79</v>
      </c>
      <c r="AY725" s="20" t="s">
        <v>142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77</v>
      </c>
      <c r="BK725" s="227">
        <f>ROUND(I725*H725,2)</f>
        <v>0</v>
      </c>
      <c r="BL725" s="20" t="s">
        <v>248</v>
      </c>
      <c r="BM725" s="226" t="s">
        <v>7398</v>
      </c>
    </row>
    <row r="726" s="2" customFormat="1">
      <c r="A726" s="41"/>
      <c r="B726" s="42"/>
      <c r="C726" s="43"/>
      <c r="D726" s="228" t="s">
        <v>151</v>
      </c>
      <c r="E726" s="43"/>
      <c r="F726" s="229" t="s">
        <v>7399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151</v>
      </c>
      <c r="AU726" s="20" t="s">
        <v>79</v>
      </c>
    </row>
    <row r="727" s="2" customFormat="1" ht="16.5" customHeight="1">
      <c r="A727" s="41"/>
      <c r="B727" s="42"/>
      <c r="C727" s="215" t="s">
        <v>3389</v>
      </c>
      <c r="D727" s="215" t="s">
        <v>144</v>
      </c>
      <c r="E727" s="216" t="s">
        <v>7400</v>
      </c>
      <c r="F727" s="217" t="s">
        <v>7401</v>
      </c>
      <c r="G727" s="218" t="s">
        <v>147</v>
      </c>
      <c r="H727" s="219">
        <v>32.299999999999997</v>
      </c>
      <c r="I727" s="220"/>
      <c r="J727" s="221">
        <f>ROUND(I727*H727,2)</f>
        <v>0</v>
      </c>
      <c r="K727" s="217" t="s">
        <v>148</v>
      </c>
      <c r="L727" s="47"/>
      <c r="M727" s="222" t="s">
        <v>19</v>
      </c>
      <c r="N727" s="223" t="s">
        <v>40</v>
      </c>
      <c r="O727" s="87"/>
      <c r="P727" s="224">
        <f>O727*H727</f>
        <v>0</v>
      </c>
      <c r="Q727" s="224">
        <v>0.00025000000000000001</v>
      </c>
      <c r="R727" s="224">
        <f>Q727*H727</f>
        <v>0.0080749999999999988</v>
      </c>
      <c r="S727" s="224">
        <v>0</v>
      </c>
      <c r="T727" s="225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6" t="s">
        <v>248</v>
      </c>
      <c r="AT727" s="226" t="s">
        <v>144</v>
      </c>
      <c r="AU727" s="226" t="s">
        <v>79</v>
      </c>
      <c r="AY727" s="20" t="s">
        <v>142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20" t="s">
        <v>77</v>
      </c>
      <c r="BK727" s="227">
        <f>ROUND(I727*H727,2)</f>
        <v>0</v>
      </c>
      <c r="BL727" s="20" t="s">
        <v>248</v>
      </c>
      <c r="BM727" s="226" t="s">
        <v>7402</v>
      </c>
    </row>
    <row r="728" s="2" customFormat="1">
      <c r="A728" s="41"/>
      <c r="B728" s="42"/>
      <c r="C728" s="43"/>
      <c r="D728" s="228" t="s">
        <v>151</v>
      </c>
      <c r="E728" s="43"/>
      <c r="F728" s="229" t="s">
        <v>7403</v>
      </c>
      <c r="G728" s="43"/>
      <c r="H728" s="43"/>
      <c r="I728" s="230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151</v>
      </c>
      <c r="AU728" s="20" t="s">
        <v>79</v>
      </c>
    </row>
    <row r="729" s="2" customFormat="1" ht="24.15" customHeight="1">
      <c r="A729" s="41"/>
      <c r="B729" s="42"/>
      <c r="C729" s="215" t="s">
        <v>3393</v>
      </c>
      <c r="D729" s="215" t="s">
        <v>144</v>
      </c>
      <c r="E729" s="216" t="s">
        <v>7404</v>
      </c>
      <c r="F729" s="217" t="s">
        <v>7405</v>
      </c>
      <c r="G729" s="218" t="s">
        <v>3326</v>
      </c>
      <c r="H729" s="294"/>
      <c r="I729" s="220"/>
      <c r="J729" s="221">
        <f>ROUND(I729*H729,2)</f>
        <v>0</v>
      </c>
      <c r="K729" s="217" t="s">
        <v>148</v>
      </c>
      <c r="L729" s="47"/>
      <c r="M729" s="222" t="s">
        <v>19</v>
      </c>
      <c r="N729" s="223" t="s">
        <v>40</v>
      </c>
      <c r="O729" s="87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248</v>
      </c>
      <c r="AT729" s="226" t="s">
        <v>144</v>
      </c>
      <c r="AU729" s="226" t="s">
        <v>79</v>
      </c>
      <c r="AY729" s="20" t="s">
        <v>142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77</v>
      </c>
      <c r="BK729" s="227">
        <f>ROUND(I729*H729,2)</f>
        <v>0</v>
      </c>
      <c r="BL729" s="20" t="s">
        <v>248</v>
      </c>
      <c r="BM729" s="226" t="s">
        <v>7406</v>
      </c>
    </row>
    <row r="730" s="2" customFormat="1">
      <c r="A730" s="41"/>
      <c r="B730" s="42"/>
      <c r="C730" s="43"/>
      <c r="D730" s="228" t="s">
        <v>151</v>
      </c>
      <c r="E730" s="43"/>
      <c r="F730" s="229" t="s">
        <v>7407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151</v>
      </c>
      <c r="AU730" s="20" t="s">
        <v>79</v>
      </c>
    </row>
    <row r="731" s="12" customFormat="1" ht="22.8" customHeight="1">
      <c r="A731" s="12"/>
      <c r="B731" s="199"/>
      <c r="C731" s="200"/>
      <c r="D731" s="201" t="s">
        <v>68</v>
      </c>
      <c r="E731" s="213" t="s">
        <v>1176</v>
      </c>
      <c r="F731" s="213" t="s">
        <v>1177</v>
      </c>
      <c r="G731" s="200"/>
      <c r="H731" s="200"/>
      <c r="I731" s="203"/>
      <c r="J731" s="214">
        <f>BK731</f>
        <v>0</v>
      </c>
      <c r="K731" s="200"/>
      <c r="L731" s="205"/>
      <c r="M731" s="206"/>
      <c r="N731" s="207"/>
      <c r="O731" s="207"/>
      <c r="P731" s="208">
        <f>SUM(P732:P778)</f>
        <v>0</v>
      </c>
      <c r="Q731" s="207"/>
      <c r="R731" s="208">
        <f>SUM(R732:R778)</f>
        <v>1.9069381999999999</v>
      </c>
      <c r="S731" s="207"/>
      <c r="T731" s="209">
        <f>SUM(T732:T778)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10" t="s">
        <v>79</v>
      </c>
      <c r="AT731" s="211" t="s">
        <v>68</v>
      </c>
      <c r="AU731" s="211" t="s">
        <v>77</v>
      </c>
      <c r="AY731" s="210" t="s">
        <v>142</v>
      </c>
      <c r="BK731" s="212">
        <f>SUM(BK732:BK778)</f>
        <v>0</v>
      </c>
    </row>
    <row r="732" s="2" customFormat="1" ht="16.5" customHeight="1">
      <c r="A732" s="41"/>
      <c r="B732" s="42"/>
      <c r="C732" s="215" t="s">
        <v>3398</v>
      </c>
      <c r="D732" s="215" t="s">
        <v>144</v>
      </c>
      <c r="E732" s="216" t="s">
        <v>5687</v>
      </c>
      <c r="F732" s="217" t="s">
        <v>5688</v>
      </c>
      <c r="G732" s="218" t="s">
        <v>147</v>
      </c>
      <c r="H732" s="219">
        <v>74.033000000000001</v>
      </c>
      <c r="I732" s="220"/>
      <c r="J732" s="221">
        <f>ROUND(I732*H732,2)</f>
        <v>0</v>
      </c>
      <c r="K732" s="217" t="s">
        <v>148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0.00050000000000000001</v>
      </c>
      <c r="R732" s="224">
        <f>Q732*H732</f>
        <v>0.037016500000000001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248</v>
      </c>
      <c r="AT732" s="226" t="s">
        <v>144</v>
      </c>
      <c r="AU732" s="226" t="s">
        <v>79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248</v>
      </c>
      <c r="BM732" s="226" t="s">
        <v>7408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5690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79</v>
      </c>
    </row>
    <row r="734" s="14" customFormat="1">
      <c r="A734" s="14"/>
      <c r="B734" s="244"/>
      <c r="C734" s="245"/>
      <c r="D734" s="235" t="s">
        <v>153</v>
      </c>
      <c r="E734" s="246" t="s">
        <v>19</v>
      </c>
      <c r="F734" s="247" t="s">
        <v>7163</v>
      </c>
      <c r="G734" s="245"/>
      <c r="H734" s="248">
        <v>34.020000000000003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153</v>
      </c>
      <c r="AU734" s="254" t="s">
        <v>79</v>
      </c>
      <c r="AV734" s="14" t="s">
        <v>79</v>
      </c>
      <c r="AW734" s="14" t="s">
        <v>31</v>
      </c>
      <c r="AX734" s="14" t="s">
        <v>69</v>
      </c>
      <c r="AY734" s="254" t="s">
        <v>142</v>
      </c>
    </row>
    <row r="735" s="14" customFormat="1">
      <c r="A735" s="14"/>
      <c r="B735" s="244"/>
      <c r="C735" s="245"/>
      <c r="D735" s="235" t="s">
        <v>153</v>
      </c>
      <c r="E735" s="246" t="s">
        <v>19</v>
      </c>
      <c r="F735" s="247" t="s">
        <v>489</v>
      </c>
      <c r="G735" s="245"/>
      <c r="H735" s="248">
        <v>-1.7729999999999999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153</v>
      </c>
      <c r="AU735" s="254" t="s">
        <v>79</v>
      </c>
      <c r="AV735" s="14" t="s">
        <v>79</v>
      </c>
      <c r="AW735" s="14" t="s">
        <v>31</v>
      </c>
      <c r="AX735" s="14" t="s">
        <v>69</v>
      </c>
      <c r="AY735" s="254" t="s">
        <v>142</v>
      </c>
    </row>
    <row r="736" s="14" customFormat="1">
      <c r="A736" s="14"/>
      <c r="B736" s="244"/>
      <c r="C736" s="245"/>
      <c r="D736" s="235" t="s">
        <v>153</v>
      </c>
      <c r="E736" s="246" t="s">
        <v>19</v>
      </c>
      <c r="F736" s="247" t="s">
        <v>7164</v>
      </c>
      <c r="G736" s="245"/>
      <c r="H736" s="248">
        <v>24.989999999999998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153</v>
      </c>
      <c r="AU736" s="254" t="s">
        <v>79</v>
      </c>
      <c r="AV736" s="14" t="s">
        <v>79</v>
      </c>
      <c r="AW736" s="14" t="s">
        <v>31</v>
      </c>
      <c r="AX736" s="14" t="s">
        <v>69</v>
      </c>
      <c r="AY736" s="254" t="s">
        <v>142</v>
      </c>
    </row>
    <row r="737" s="14" customFormat="1">
      <c r="A737" s="14"/>
      <c r="B737" s="244"/>
      <c r="C737" s="245"/>
      <c r="D737" s="235" t="s">
        <v>153</v>
      </c>
      <c r="E737" s="246" t="s">
        <v>19</v>
      </c>
      <c r="F737" s="247" t="s">
        <v>1911</v>
      </c>
      <c r="G737" s="245"/>
      <c r="H737" s="248">
        <v>-3.5459999999999998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153</v>
      </c>
      <c r="AU737" s="254" t="s">
        <v>79</v>
      </c>
      <c r="AV737" s="14" t="s">
        <v>79</v>
      </c>
      <c r="AW737" s="14" t="s">
        <v>31</v>
      </c>
      <c r="AX737" s="14" t="s">
        <v>69</v>
      </c>
      <c r="AY737" s="254" t="s">
        <v>142</v>
      </c>
    </row>
    <row r="738" s="14" customFormat="1">
      <c r="A738" s="14"/>
      <c r="B738" s="244"/>
      <c r="C738" s="245"/>
      <c r="D738" s="235" t="s">
        <v>153</v>
      </c>
      <c r="E738" s="246" t="s">
        <v>19</v>
      </c>
      <c r="F738" s="247" t="s">
        <v>537</v>
      </c>
      <c r="G738" s="245"/>
      <c r="H738" s="248">
        <v>-1.379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153</v>
      </c>
      <c r="AU738" s="254" t="s">
        <v>79</v>
      </c>
      <c r="AV738" s="14" t="s">
        <v>79</v>
      </c>
      <c r="AW738" s="14" t="s">
        <v>31</v>
      </c>
      <c r="AX738" s="14" t="s">
        <v>69</v>
      </c>
      <c r="AY738" s="254" t="s">
        <v>142</v>
      </c>
    </row>
    <row r="739" s="14" customFormat="1">
      <c r="A739" s="14"/>
      <c r="B739" s="244"/>
      <c r="C739" s="245"/>
      <c r="D739" s="235" t="s">
        <v>153</v>
      </c>
      <c r="E739" s="246" t="s">
        <v>19</v>
      </c>
      <c r="F739" s="247" t="s">
        <v>7165</v>
      </c>
      <c r="G739" s="245"/>
      <c r="H739" s="248">
        <v>23.100000000000001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153</v>
      </c>
      <c r="AU739" s="254" t="s">
        <v>79</v>
      </c>
      <c r="AV739" s="14" t="s">
        <v>79</v>
      </c>
      <c r="AW739" s="14" t="s">
        <v>31</v>
      </c>
      <c r="AX739" s="14" t="s">
        <v>69</v>
      </c>
      <c r="AY739" s="254" t="s">
        <v>142</v>
      </c>
    </row>
    <row r="740" s="14" customFormat="1">
      <c r="A740" s="14"/>
      <c r="B740" s="244"/>
      <c r="C740" s="245"/>
      <c r="D740" s="235" t="s">
        <v>153</v>
      </c>
      <c r="E740" s="246" t="s">
        <v>19</v>
      </c>
      <c r="F740" s="247" t="s">
        <v>537</v>
      </c>
      <c r="G740" s="245"/>
      <c r="H740" s="248">
        <v>-1.379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153</v>
      </c>
      <c r="AU740" s="254" t="s">
        <v>79</v>
      </c>
      <c r="AV740" s="14" t="s">
        <v>79</v>
      </c>
      <c r="AW740" s="14" t="s">
        <v>31</v>
      </c>
      <c r="AX740" s="14" t="s">
        <v>69</v>
      </c>
      <c r="AY740" s="254" t="s">
        <v>142</v>
      </c>
    </row>
    <row r="741" s="15" customFormat="1">
      <c r="A741" s="15"/>
      <c r="B741" s="255"/>
      <c r="C741" s="256"/>
      <c r="D741" s="235" t="s">
        <v>153</v>
      </c>
      <c r="E741" s="257" t="s">
        <v>19</v>
      </c>
      <c r="F741" s="258" t="s">
        <v>158</v>
      </c>
      <c r="G741" s="256"/>
      <c r="H741" s="259">
        <v>74.033000000000001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153</v>
      </c>
      <c r="AU741" s="265" t="s">
        <v>79</v>
      </c>
      <c r="AV741" s="15" t="s">
        <v>149</v>
      </c>
      <c r="AW741" s="15" t="s">
        <v>31</v>
      </c>
      <c r="AX741" s="15" t="s">
        <v>77</v>
      </c>
      <c r="AY741" s="265" t="s">
        <v>142</v>
      </c>
    </row>
    <row r="742" s="2" customFormat="1" ht="16.5" customHeight="1">
      <c r="A742" s="41"/>
      <c r="B742" s="42"/>
      <c r="C742" s="215" t="s">
        <v>3402</v>
      </c>
      <c r="D742" s="215" t="s">
        <v>144</v>
      </c>
      <c r="E742" s="216" t="s">
        <v>5692</v>
      </c>
      <c r="F742" s="217" t="s">
        <v>5693</v>
      </c>
      <c r="G742" s="218" t="s">
        <v>147</v>
      </c>
      <c r="H742" s="219">
        <v>7</v>
      </c>
      <c r="I742" s="220"/>
      <c r="J742" s="221">
        <f>ROUND(I742*H742,2)</f>
        <v>0</v>
      </c>
      <c r="K742" s="217" t="s">
        <v>148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248</v>
      </c>
      <c r="AT742" s="226" t="s">
        <v>144</v>
      </c>
      <c r="AU742" s="226" t="s">
        <v>79</v>
      </c>
      <c r="AY742" s="20" t="s">
        <v>142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248</v>
      </c>
      <c r="BM742" s="226" t="s">
        <v>7409</v>
      </c>
    </row>
    <row r="743" s="2" customFormat="1">
      <c r="A743" s="41"/>
      <c r="B743" s="42"/>
      <c r="C743" s="43"/>
      <c r="D743" s="228" t="s">
        <v>151</v>
      </c>
      <c r="E743" s="43"/>
      <c r="F743" s="229" t="s">
        <v>5695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151</v>
      </c>
      <c r="AU743" s="20" t="s">
        <v>79</v>
      </c>
    </row>
    <row r="744" s="14" customFormat="1">
      <c r="A744" s="14"/>
      <c r="B744" s="244"/>
      <c r="C744" s="245"/>
      <c r="D744" s="235" t="s">
        <v>153</v>
      </c>
      <c r="E744" s="246" t="s">
        <v>19</v>
      </c>
      <c r="F744" s="247" t="s">
        <v>7410</v>
      </c>
      <c r="G744" s="245"/>
      <c r="H744" s="248">
        <v>3.2400000000000002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153</v>
      </c>
      <c r="AU744" s="254" t="s">
        <v>79</v>
      </c>
      <c r="AV744" s="14" t="s">
        <v>79</v>
      </c>
      <c r="AW744" s="14" t="s">
        <v>31</v>
      </c>
      <c r="AX744" s="14" t="s">
        <v>69</v>
      </c>
      <c r="AY744" s="254" t="s">
        <v>142</v>
      </c>
    </row>
    <row r="745" s="14" customFormat="1">
      <c r="A745" s="14"/>
      <c r="B745" s="244"/>
      <c r="C745" s="245"/>
      <c r="D745" s="235" t="s">
        <v>153</v>
      </c>
      <c r="E745" s="246" t="s">
        <v>19</v>
      </c>
      <c r="F745" s="247" t="s">
        <v>5706</v>
      </c>
      <c r="G745" s="245"/>
      <c r="H745" s="248">
        <v>-0.17999999999999999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153</v>
      </c>
      <c r="AU745" s="254" t="s">
        <v>79</v>
      </c>
      <c r="AV745" s="14" t="s">
        <v>79</v>
      </c>
      <c r="AW745" s="14" t="s">
        <v>31</v>
      </c>
      <c r="AX745" s="14" t="s">
        <v>69</v>
      </c>
      <c r="AY745" s="254" t="s">
        <v>142</v>
      </c>
    </row>
    <row r="746" s="14" customFormat="1">
      <c r="A746" s="14"/>
      <c r="B746" s="244"/>
      <c r="C746" s="245"/>
      <c r="D746" s="235" t="s">
        <v>153</v>
      </c>
      <c r="E746" s="246" t="s">
        <v>19</v>
      </c>
      <c r="F746" s="247" t="s">
        <v>7411</v>
      </c>
      <c r="G746" s="245"/>
      <c r="H746" s="248">
        <v>2.3799999999999999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153</v>
      </c>
      <c r="AU746" s="254" t="s">
        <v>79</v>
      </c>
      <c r="AV746" s="14" t="s">
        <v>79</v>
      </c>
      <c r="AW746" s="14" t="s">
        <v>31</v>
      </c>
      <c r="AX746" s="14" t="s">
        <v>69</v>
      </c>
      <c r="AY746" s="254" t="s">
        <v>142</v>
      </c>
    </row>
    <row r="747" s="14" customFormat="1">
      <c r="A747" s="14"/>
      <c r="B747" s="244"/>
      <c r="C747" s="245"/>
      <c r="D747" s="235" t="s">
        <v>153</v>
      </c>
      <c r="E747" s="246" t="s">
        <v>19</v>
      </c>
      <c r="F747" s="247" t="s">
        <v>7412</v>
      </c>
      <c r="G747" s="245"/>
      <c r="H747" s="248">
        <v>-0.35999999999999999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153</v>
      </c>
      <c r="AU747" s="254" t="s">
        <v>79</v>
      </c>
      <c r="AV747" s="14" t="s">
        <v>79</v>
      </c>
      <c r="AW747" s="14" t="s">
        <v>31</v>
      </c>
      <c r="AX747" s="14" t="s">
        <v>69</v>
      </c>
      <c r="AY747" s="254" t="s">
        <v>142</v>
      </c>
    </row>
    <row r="748" s="14" customFormat="1">
      <c r="A748" s="14"/>
      <c r="B748" s="244"/>
      <c r="C748" s="245"/>
      <c r="D748" s="235" t="s">
        <v>153</v>
      </c>
      <c r="E748" s="246" t="s">
        <v>19</v>
      </c>
      <c r="F748" s="247" t="s">
        <v>5697</v>
      </c>
      <c r="G748" s="245"/>
      <c r="H748" s="248">
        <v>-0.14000000000000001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153</v>
      </c>
      <c r="AU748" s="254" t="s">
        <v>79</v>
      </c>
      <c r="AV748" s="14" t="s">
        <v>79</v>
      </c>
      <c r="AW748" s="14" t="s">
        <v>31</v>
      </c>
      <c r="AX748" s="14" t="s">
        <v>69</v>
      </c>
      <c r="AY748" s="254" t="s">
        <v>142</v>
      </c>
    </row>
    <row r="749" s="14" customFormat="1">
      <c r="A749" s="14"/>
      <c r="B749" s="244"/>
      <c r="C749" s="245"/>
      <c r="D749" s="235" t="s">
        <v>153</v>
      </c>
      <c r="E749" s="246" t="s">
        <v>19</v>
      </c>
      <c r="F749" s="247" t="s">
        <v>7413</v>
      </c>
      <c r="G749" s="245"/>
      <c r="H749" s="248">
        <v>2.2000000000000002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153</v>
      </c>
      <c r="AU749" s="254" t="s">
        <v>79</v>
      </c>
      <c r="AV749" s="14" t="s">
        <v>79</v>
      </c>
      <c r="AW749" s="14" t="s">
        <v>31</v>
      </c>
      <c r="AX749" s="14" t="s">
        <v>69</v>
      </c>
      <c r="AY749" s="254" t="s">
        <v>142</v>
      </c>
    </row>
    <row r="750" s="14" customFormat="1">
      <c r="A750" s="14"/>
      <c r="B750" s="244"/>
      <c r="C750" s="245"/>
      <c r="D750" s="235" t="s">
        <v>153</v>
      </c>
      <c r="E750" s="246" t="s">
        <v>19</v>
      </c>
      <c r="F750" s="247" t="s">
        <v>5697</v>
      </c>
      <c r="G750" s="245"/>
      <c r="H750" s="248">
        <v>-0.14000000000000001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153</v>
      </c>
      <c r="AU750" s="254" t="s">
        <v>79</v>
      </c>
      <c r="AV750" s="14" t="s">
        <v>79</v>
      </c>
      <c r="AW750" s="14" t="s">
        <v>31</v>
      </c>
      <c r="AX750" s="14" t="s">
        <v>69</v>
      </c>
      <c r="AY750" s="254" t="s">
        <v>142</v>
      </c>
    </row>
    <row r="751" s="15" customFormat="1">
      <c r="A751" s="15"/>
      <c r="B751" s="255"/>
      <c r="C751" s="256"/>
      <c r="D751" s="235" t="s">
        <v>153</v>
      </c>
      <c r="E751" s="257" t="s">
        <v>19</v>
      </c>
      <c r="F751" s="258" t="s">
        <v>158</v>
      </c>
      <c r="G751" s="256"/>
      <c r="H751" s="259">
        <v>7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5" t="s">
        <v>153</v>
      </c>
      <c r="AU751" s="265" t="s">
        <v>79</v>
      </c>
      <c r="AV751" s="15" t="s">
        <v>149</v>
      </c>
      <c r="AW751" s="15" t="s">
        <v>31</v>
      </c>
      <c r="AX751" s="15" t="s">
        <v>77</v>
      </c>
      <c r="AY751" s="265" t="s">
        <v>142</v>
      </c>
    </row>
    <row r="752" s="2" customFormat="1" ht="16.5" customHeight="1">
      <c r="A752" s="41"/>
      <c r="B752" s="42"/>
      <c r="C752" s="277" t="s">
        <v>3407</v>
      </c>
      <c r="D752" s="277" t="s">
        <v>275</v>
      </c>
      <c r="E752" s="278" t="s">
        <v>5493</v>
      </c>
      <c r="F752" s="279" t="s">
        <v>5494</v>
      </c>
      <c r="G752" s="280" t="s">
        <v>3810</v>
      </c>
      <c r="H752" s="281">
        <v>24.5</v>
      </c>
      <c r="I752" s="282"/>
      <c r="J752" s="283">
        <f>ROUND(I752*H752,2)</f>
        <v>0</v>
      </c>
      <c r="K752" s="279" t="s">
        <v>148</v>
      </c>
      <c r="L752" s="284"/>
      <c r="M752" s="285" t="s">
        <v>19</v>
      </c>
      <c r="N752" s="286" t="s">
        <v>40</v>
      </c>
      <c r="O752" s="87"/>
      <c r="P752" s="224">
        <f>O752*H752</f>
        <v>0</v>
      </c>
      <c r="Q752" s="224">
        <v>0.001</v>
      </c>
      <c r="R752" s="224">
        <f>Q752*H752</f>
        <v>0.024500000000000001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349</v>
      </c>
      <c r="AT752" s="226" t="s">
        <v>275</v>
      </c>
      <c r="AU752" s="226" t="s">
        <v>79</v>
      </c>
      <c r="AY752" s="20" t="s">
        <v>142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77</v>
      </c>
      <c r="BK752" s="227">
        <f>ROUND(I752*H752,2)</f>
        <v>0</v>
      </c>
      <c r="BL752" s="20" t="s">
        <v>248</v>
      </c>
      <c r="BM752" s="226" t="s">
        <v>7414</v>
      </c>
    </row>
    <row r="753" s="14" customFormat="1">
      <c r="A753" s="14"/>
      <c r="B753" s="244"/>
      <c r="C753" s="245"/>
      <c r="D753" s="235" t="s">
        <v>153</v>
      </c>
      <c r="E753" s="246" t="s">
        <v>19</v>
      </c>
      <c r="F753" s="247" t="s">
        <v>7415</v>
      </c>
      <c r="G753" s="245"/>
      <c r="H753" s="248">
        <v>24.5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153</v>
      </c>
      <c r="AU753" s="254" t="s">
        <v>79</v>
      </c>
      <c r="AV753" s="14" t="s">
        <v>79</v>
      </c>
      <c r="AW753" s="14" t="s">
        <v>31</v>
      </c>
      <c r="AX753" s="14" t="s">
        <v>77</v>
      </c>
      <c r="AY753" s="254" t="s">
        <v>142</v>
      </c>
    </row>
    <row r="754" s="2" customFormat="1" ht="21.75" customHeight="1">
      <c r="A754" s="41"/>
      <c r="B754" s="42"/>
      <c r="C754" s="215" t="s">
        <v>3411</v>
      </c>
      <c r="D754" s="215" t="s">
        <v>144</v>
      </c>
      <c r="E754" s="216" t="s">
        <v>5732</v>
      </c>
      <c r="F754" s="217" t="s">
        <v>5733</v>
      </c>
      <c r="G754" s="218" t="s">
        <v>147</v>
      </c>
      <c r="H754" s="219">
        <v>74.033000000000001</v>
      </c>
      <c r="I754" s="220"/>
      <c r="J754" s="221">
        <f>ROUND(I754*H754,2)</f>
        <v>0</v>
      </c>
      <c r="K754" s="217" t="s">
        <v>148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0.0044999999999999997</v>
      </c>
      <c r="R754" s="224">
        <f>Q754*H754</f>
        <v>0.33314849999999996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248</v>
      </c>
      <c r="AT754" s="226" t="s">
        <v>144</v>
      </c>
      <c r="AU754" s="226" t="s">
        <v>79</v>
      </c>
      <c r="AY754" s="20" t="s">
        <v>142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248</v>
      </c>
      <c r="BM754" s="226" t="s">
        <v>7416</v>
      </c>
    </row>
    <row r="755" s="2" customFormat="1">
      <c r="A755" s="41"/>
      <c r="B755" s="42"/>
      <c r="C755" s="43"/>
      <c r="D755" s="228" t="s">
        <v>151</v>
      </c>
      <c r="E755" s="43"/>
      <c r="F755" s="229" t="s">
        <v>5735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151</v>
      </c>
      <c r="AU755" s="20" t="s">
        <v>79</v>
      </c>
    </row>
    <row r="756" s="2" customFormat="1" ht="24.15" customHeight="1">
      <c r="A756" s="41"/>
      <c r="B756" s="42"/>
      <c r="C756" s="215" t="s">
        <v>3415</v>
      </c>
      <c r="D756" s="215" t="s">
        <v>144</v>
      </c>
      <c r="E756" s="216" t="s">
        <v>5737</v>
      </c>
      <c r="F756" s="217" t="s">
        <v>5738</v>
      </c>
      <c r="G756" s="218" t="s">
        <v>147</v>
      </c>
      <c r="H756" s="219">
        <v>74.033000000000001</v>
      </c>
      <c r="I756" s="220"/>
      <c r="J756" s="221">
        <f>ROUND(I756*H756,2)</f>
        <v>0</v>
      </c>
      <c r="K756" s="217" t="s">
        <v>148</v>
      </c>
      <c r="L756" s="47"/>
      <c r="M756" s="222" t="s">
        <v>19</v>
      </c>
      <c r="N756" s="223" t="s">
        <v>40</v>
      </c>
      <c r="O756" s="87"/>
      <c r="P756" s="224">
        <f>O756*H756</f>
        <v>0</v>
      </c>
      <c r="Q756" s="224">
        <v>0.0060499999999999998</v>
      </c>
      <c r="R756" s="224">
        <f>Q756*H756</f>
        <v>0.44789964999999998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248</v>
      </c>
      <c r="AT756" s="226" t="s">
        <v>144</v>
      </c>
      <c r="AU756" s="226" t="s">
        <v>79</v>
      </c>
      <c r="AY756" s="20" t="s">
        <v>142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77</v>
      </c>
      <c r="BK756" s="227">
        <f>ROUND(I756*H756,2)</f>
        <v>0</v>
      </c>
      <c r="BL756" s="20" t="s">
        <v>248</v>
      </c>
      <c r="BM756" s="226" t="s">
        <v>7417</v>
      </c>
    </row>
    <row r="757" s="2" customFormat="1">
      <c r="A757" s="41"/>
      <c r="B757" s="42"/>
      <c r="C757" s="43"/>
      <c r="D757" s="228" t="s">
        <v>151</v>
      </c>
      <c r="E757" s="43"/>
      <c r="F757" s="229" t="s">
        <v>5740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151</v>
      </c>
      <c r="AU757" s="20" t="s">
        <v>79</v>
      </c>
    </row>
    <row r="758" s="14" customFormat="1">
      <c r="A758" s="14"/>
      <c r="B758" s="244"/>
      <c r="C758" s="245"/>
      <c r="D758" s="235" t="s">
        <v>153</v>
      </c>
      <c r="E758" s="246" t="s">
        <v>19</v>
      </c>
      <c r="F758" s="247" t="s">
        <v>7163</v>
      </c>
      <c r="G758" s="245"/>
      <c r="H758" s="248">
        <v>34.020000000000003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153</v>
      </c>
      <c r="AU758" s="254" t="s">
        <v>79</v>
      </c>
      <c r="AV758" s="14" t="s">
        <v>79</v>
      </c>
      <c r="AW758" s="14" t="s">
        <v>31</v>
      </c>
      <c r="AX758" s="14" t="s">
        <v>69</v>
      </c>
      <c r="AY758" s="254" t="s">
        <v>142</v>
      </c>
    </row>
    <row r="759" s="14" customFormat="1">
      <c r="A759" s="14"/>
      <c r="B759" s="244"/>
      <c r="C759" s="245"/>
      <c r="D759" s="235" t="s">
        <v>153</v>
      </c>
      <c r="E759" s="246" t="s">
        <v>19</v>
      </c>
      <c r="F759" s="247" t="s">
        <v>489</v>
      </c>
      <c r="G759" s="245"/>
      <c r="H759" s="248">
        <v>-1.7729999999999999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153</v>
      </c>
      <c r="AU759" s="254" t="s">
        <v>79</v>
      </c>
      <c r="AV759" s="14" t="s">
        <v>79</v>
      </c>
      <c r="AW759" s="14" t="s">
        <v>31</v>
      </c>
      <c r="AX759" s="14" t="s">
        <v>69</v>
      </c>
      <c r="AY759" s="254" t="s">
        <v>142</v>
      </c>
    </row>
    <row r="760" s="14" customFormat="1">
      <c r="A760" s="14"/>
      <c r="B760" s="244"/>
      <c r="C760" s="245"/>
      <c r="D760" s="235" t="s">
        <v>153</v>
      </c>
      <c r="E760" s="246" t="s">
        <v>19</v>
      </c>
      <c r="F760" s="247" t="s">
        <v>7164</v>
      </c>
      <c r="G760" s="245"/>
      <c r="H760" s="248">
        <v>24.989999999999998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153</v>
      </c>
      <c r="AU760" s="254" t="s">
        <v>79</v>
      </c>
      <c r="AV760" s="14" t="s">
        <v>79</v>
      </c>
      <c r="AW760" s="14" t="s">
        <v>31</v>
      </c>
      <c r="AX760" s="14" t="s">
        <v>69</v>
      </c>
      <c r="AY760" s="254" t="s">
        <v>142</v>
      </c>
    </row>
    <row r="761" s="14" customFormat="1">
      <c r="A761" s="14"/>
      <c r="B761" s="244"/>
      <c r="C761" s="245"/>
      <c r="D761" s="235" t="s">
        <v>153</v>
      </c>
      <c r="E761" s="246" t="s">
        <v>19</v>
      </c>
      <c r="F761" s="247" t="s">
        <v>1911</v>
      </c>
      <c r="G761" s="245"/>
      <c r="H761" s="248">
        <v>-3.5459999999999998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153</v>
      </c>
      <c r="AU761" s="254" t="s">
        <v>79</v>
      </c>
      <c r="AV761" s="14" t="s">
        <v>79</v>
      </c>
      <c r="AW761" s="14" t="s">
        <v>31</v>
      </c>
      <c r="AX761" s="14" t="s">
        <v>69</v>
      </c>
      <c r="AY761" s="254" t="s">
        <v>142</v>
      </c>
    </row>
    <row r="762" s="14" customFormat="1">
      <c r="A762" s="14"/>
      <c r="B762" s="244"/>
      <c r="C762" s="245"/>
      <c r="D762" s="235" t="s">
        <v>153</v>
      </c>
      <c r="E762" s="246" t="s">
        <v>19</v>
      </c>
      <c r="F762" s="247" t="s">
        <v>537</v>
      </c>
      <c r="G762" s="245"/>
      <c r="H762" s="248">
        <v>-1.379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153</v>
      </c>
      <c r="AU762" s="254" t="s">
        <v>79</v>
      </c>
      <c r="AV762" s="14" t="s">
        <v>79</v>
      </c>
      <c r="AW762" s="14" t="s">
        <v>31</v>
      </c>
      <c r="AX762" s="14" t="s">
        <v>69</v>
      </c>
      <c r="AY762" s="254" t="s">
        <v>142</v>
      </c>
    </row>
    <row r="763" s="14" customFormat="1">
      <c r="A763" s="14"/>
      <c r="B763" s="244"/>
      <c r="C763" s="245"/>
      <c r="D763" s="235" t="s">
        <v>153</v>
      </c>
      <c r="E763" s="246" t="s">
        <v>19</v>
      </c>
      <c r="F763" s="247" t="s">
        <v>7165</v>
      </c>
      <c r="G763" s="245"/>
      <c r="H763" s="248">
        <v>23.100000000000001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153</v>
      </c>
      <c r="AU763" s="254" t="s">
        <v>79</v>
      </c>
      <c r="AV763" s="14" t="s">
        <v>79</v>
      </c>
      <c r="AW763" s="14" t="s">
        <v>31</v>
      </c>
      <c r="AX763" s="14" t="s">
        <v>69</v>
      </c>
      <c r="AY763" s="254" t="s">
        <v>142</v>
      </c>
    </row>
    <row r="764" s="14" customFormat="1">
      <c r="A764" s="14"/>
      <c r="B764" s="244"/>
      <c r="C764" s="245"/>
      <c r="D764" s="235" t="s">
        <v>153</v>
      </c>
      <c r="E764" s="246" t="s">
        <v>19</v>
      </c>
      <c r="F764" s="247" t="s">
        <v>537</v>
      </c>
      <c r="G764" s="245"/>
      <c r="H764" s="248">
        <v>-1.379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153</v>
      </c>
      <c r="AU764" s="254" t="s">
        <v>79</v>
      </c>
      <c r="AV764" s="14" t="s">
        <v>79</v>
      </c>
      <c r="AW764" s="14" t="s">
        <v>31</v>
      </c>
      <c r="AX764" s="14" t="s">
        <v>69</v>
      </c>
      <c r="AY764" s="254" t="s">
        <v>142</v>
      </c>
    </row>
    <row r="765" s="15" customFormat="1">
      <c r="A765" s="15"/>
      <c r="B765" s="255"/>
      <c r="C765" s="256"/>
      <c r="D765" s="235" t="s">
        <v>153</v>
      </c>
      <c r="E765" s="257" t="s">
        <v>19</v>
      </c>
      <c r="F765" s="258" t="s">
        <v>158</v>
      </c>
      <c r="G765" s="256"/>
      <c r="H765" s="259">
        <v>74.033000000000001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153</v>
      </c>
      <c r="AU765" s="265" t="s">
        <v>79</v>
      </c>
      <c r="AV765" s="15" t="s">
        <v>149</v>
      </c>
      <c r="AW765" s="15" t="s">
        <v>31</v>
      </c>
      <c r="AX765" s="15" t="s">
        <v>77</v>
      </c>
      <c r="AY765" s="265" t="s">
        <v>142</v>
      </c>
    </row>
    <row r="766" s="2" customFormat="1" ht="16.5" customHeight="1">
      <c r="A766" s="41"/>
      <c r="B766" s="42"/>
      <c r="C766" s="277" t="s">
        <v>3420</v>
      </c>
      <c r="D766" s="277" t="s">
        <v>275</v>
      </c>
      <c r="E766" s="278" t="s">
        <v>5742</v>
      </c>
      <c r="F766" s="279" t="s">
        <v>5743</v>
      </c>
      <c r="G766" s="280" t="s">
        <v>147</v>
      </c>
      <c r="H766" s="281">
        <v>81.436000000000007</v>
      </c>
      <c r="I766" s="282"/>
      <c r="J766" s="283">
        <f>ROUND(I766*H766,2)</f>
        <v>0</v>
      </c>
      <c r="K766" s="279" t="s">
        <v>148</v>
      </c>
      <c r="L766" s="284"/>
      <c r="M766" s="285" t="s">
        <v>19</v>
      </c>
      <c r="N766" s="286" t="s">
        <v>40</v>
      </c>
      <c r="O766" s="87"/>
      <c r="P766" s="224">
        <f>O766*H766</f>
        <v>0</v>
      </c>
      <c r="Q766" s="224">
        <v>0.0129</v>
      </c>
      <c r="R766" s="224">
        <f>Q766*H766</f>
        <v>1.0505244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349</v>
      </c>
      <c r="AT766" s="226" t="s">
        <v>275</v>
      </c>
      <c r="AU766" s="226" t="s">
        <v>79</v>
      </c>
      <c r="AY766" s="20" t="s">
        <v>142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77</v>
      </c>
      <c r="BK766" s="227">
        <f>ROUND(I766*H766,2)</f>
        <v>0</v>
      </c>
      <c r="BL766" s="20" t="s">
        <v>248</v>
      </c>
      <c r="BM766" s="226" t="s">
        <v>7418</v>
      </c>
    </row>
    <row r="767" s="14" customFormat="1">
      <c r="A767" s="14"/>
      <c r="B767" s="244"/>
      <c r="C767" s="245"/>
      <c r="D767" s="235" t="s">
        <v>153</v>
      </c>
      <c r="E767" s="246" t="s">
        <v>19</v>
      </c>
      <c r="F767" s="247" t="s">
        <v>7419</v>
      </c>
      <c r="G767" s="245"/>
      <c r="H767" s="248">
        <v>81.436000000000007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153</v>
      </c>
      <c r="AU767" s="254" t="s">
        <v>79</v>
      </c>
      <c r="AV767" s="14" t="s">
        <v>79</v>
      </c>
      <c r="AW767" s="14" t="s">
        <v>31</v>
      </c>
      <c r="AX767" s="14" t="s">
        <v>77</v>
      </c>
      <c r="AY767" s="254" t="s">
        <v>142</v>
      </c>
    </row>
    <row r="768" s="2" customFormat="1" ht="21.75" customHeight="1">
      <c r="A768" s="41"/>
      <c r="B768" s="42"/>
      <c r="C768" s="215" t="s">
        <v>3424</v>
      </c>
      <c r="D768" s="215" t="s">
        <v>144</v>
      </c>
      <c r="E768" s="216" t="s">
        <v>5747</v>
      </c>
      <c r="F768" s="217" t="s">
        <v>5748</v>
      </c>
      <c r="G768" s="218" t="s">
        <v>147</v>
      </c>
      <c r="H768" s="219">
        <v>74.033000000000001</v>
      </c>
      <c r="I768" s="220"/>
      <c r="J768" s="221">
        <f>ROUND(I768*H768,2)</f>
        <v>0</v>
      </c>
      <c r="K768" s="217" t="s">
        <v>148</v>
      </c>
      <c r="L768" s="47"/>
      <c r="M768" s="222" t="s">
        <v>19</v>
      </c>
      <c r="N768" s="223" t="s">
        <v>40</v>
      </c>
      <c r="O768" s="87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248</v>
      </c>
      <c r="AT768" s="226" t="s">
        <v>144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248</v>
      </c>
      <c r="BM768" s="226" t="s">
        <v>7420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5750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2" customFormat="1" ht="16.5" customHeight="1">
      <c r="A770" s="41"/>
      <c r="B770" s="42"/>
      <c r="C770" s="215" t="s">
        <v>3429</v>
      </c>
      <c r="D770" s="215" t="s">
        <v>144</v>
      </c>
      <c r="E770" s="216" t="s">
        <v>5752</v>
      </c>
      <c r="F770" s="217" t="s">
        <v>5753</v>
      </c>
      <c r="G770" s="218" t="s">
        <v>147</v>
      </c>
      <c r="H770" s="219">
        <v>74.033000000000001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248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248</v>
      </c>
      <c r="BM770" s="226" t="s">
        <v>7421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5755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 ht="16.5" customHeight="1">
      <c r="A772" s="41"/>
      <c r="B772" s="42"/>
      <c r="C772" s="215" t="s">
        <v>3433</v>
      </c>
      <c r="D772" s="215" t="s">
        <v>144</v>
      </c>
      <c r="E772" s="216" t="s">
        <v>5757</v>
      </c>
      <c r="F772" s="217" t="s">
        <v>5758</v>
      </c>
      <c r="G772" s="218" t="s">
        <v>176</v>
      </c>
      <c r="H772" s="219">
        <v>18.449999999999999</v>
      </c>
      <c r="I772" s="220"/>
      <c r="J772" s="221">
        <f>ROUND(I772*H772,2)</f>
        <v>0</v>
      </c>
      <c r="K772" s="217" t="s">
        <v>4783</v>
      </c>
      <c r="L772" s="47"/>
      <c r="M772" s="222" t="s">
        <v>19</v>
      </c>
      <c r="N772" s="223" t="s">
        <v>40</v>
      </c>
      <c r="O772" s="87"/>
      <c r="P772" s="224">
        <f>O772*H772</f>
        <v>0</v>
      </c>
      <c r="Q772" s="224">
        <v>0.00055000000000000003</v>
      </c>
      <c r="R772" s="224">
        <f>Q772*H772</f>
        <v>0.0101475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248</v>
      </c>
      <c r="AT772" s="226" t="s">
        <v>144</v>
      </c>
      <c r="AU772" s="226" t="s">
        <v>79</v>
      </c>
      <c r="AY772" s="20" t="s">
        <v>142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77</v>
      </c>
      <c r="BK772" s="227">
        <f>ROUND(I772*H772,2)</f>
        <v>0</v>
      </c>
      <c r="BL772" s="20" t="s">
        <v>248</v>
      </c>
      <c r="BM772" s="226" t="s">
        <v>7422</v>
      </c>
    </row>
    <row r="773" s="2" customFormat="1">
      <c r="A773" s="41"/>
      <c r="B773" s="42"/>
      <c r="C773" s="43"/>
      <c r="D773" s="228" t="s">
        <v>151</v>
      </c>
      <c r="E773" s="43"/>
      <c r="F773" s="229" t="s">
        <v>5760</v>
      </c>
      <c r="G773" s="43"/>
      <c r="H773" s="43"/>
      <c r="I773" s="230"/>
      <c r="J773" s="43"/>
      <c r="K773" s="43"/>
      <c r="L773" s="47"/>
      <c r="M773" s="231"/>
      <c r="N773" s="23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151</v>
      </c>
      <c r="AU773" s="20" t="s">
        <v>79</v>
      </c>
    </row>
    <row r="774" s="14" customFormat="1">
      <c r="A774" s="14"/>
      <c r="B774" s="244"/>
      <c r="C774" s="245"/>
      <c r="D774" s="235" t="s">
        <v>153</v>
      </c>
      <c r="E774" s="246" t="s">
        <v>19</v>
      </c>
      <c r="F774" s="247" t="s">
        <v>7423</v>
      </c>
      <c r="G774" s="245"/>
      <c r="H774" s="248">
        <v>18.449999999999999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153</v>
      </c>
      <c r="AU774" s="254" t="s">
        <v>79</v>
      </c>
      <c r="AV774" s="14" t="s">
        <v>79</v>
      </c>
      <c r="AW774" s="14" t="s">
        <v>31</v>
      </c>
      <c r="AX774" s="14" t="s">
        <v>77</v>
      </c>
      <c r="AY774" s="254" t="s">
        <v>142</v>
      </c>
    </row>
    <row r="775" s="2" customFormat="1" ht="16.5" customHeight="1">
      <c r="A775" s="41"/>
      <c r="B775" s="42"/>
      <c r="C775" s="215" t="s">
        <v>3438</v>
      </c>
      <c r="D775" s="215" t="s">
        <v>144</v>
      </c>
      <c r="E775" s="216" t="s">
        <v>5763</v>
      </c>
      <c r="F775" s="217" t="s">
        <v>5764</v>
      </c>
      <c r="G775" s="218" t="s">
        <v>147</v>
      </c>
      <c r="H775" s="219">
        <v>74.033000000000001</v>
      </c>
      <c r="I775" s="220"/>
      <c r="J775" s="221">
        <f>ROUND(I775*H775,2)</f>
        <v>0</v>
      </c>
      <c r="K775" s="217" t="s">
        <v>148</v>
      </c>
      <c r="L775" s="47"/>
      <c r="M775" s="222" t="s">
        <v>19</v>
      </c>
      <c r="N775" s="223" t="s">
        <v>40</v>
      </c>
      <c r="O775" s="87"/>
      <c r="P775" s="224">
        <f>O775*H775</f>
        <v>0</v>
      </c>
      <c r="Q775" s="224">
        <v>5.0000000000000002E-05</v>
      </c>
      <c r="R775" s="224">
        <f>Q775*H775</f>
        <v>0.0037016500000000003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248</v>
      </c>
      <c r="AT775" s="226" t="s">
        <v>144</v>
      </c>
      <c r="AU775" s="226" t="s">
        <v>79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248</v>
      </c>
      <c r="BM775" s="226" t="s">
        <v>7424</v>
      </c>
    </row>
    <row r="776" s="2" customFormat="1">
      <c r="A776" s="41"/>
      <c r="B776" s="42"/>
      <c r="C776" s="43"/>
      <c r="D776" s="228" t="s">
        <v>151</v>
      </c>
      <c r="E776" s="43"/>
      <c r="F776" s="229" t="s">
        <v>5766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151</v>
      </c>
      <c r="AU776" s="20" t="s">
        <v>79</v>
      </c>
    </row>
    <row r="777" s="2" customFormat="1" ht="24.15" customHeight="1">
      <c r="A777" s="41"/>
      <c r="B777" s="42"/>
      <c r="C777" s="215" t="s">
        <v>3442</v>
      </c>
      <c r="D777" s="215" t="s">
        <v>144</v>
      </c>
      <c r="E777" s="216" t="s">
        <v>5793</v>
      </c>
      <c r="F777" s="217" t="s">
        <v>5794</v>
      </c>
      <c r="G777" s="218" t="s">
        <v>3326</v>
      </c>
      <c r="H777" s="294"/>
      <c r="I777" s="220"/>
      <c r="J777" s="221">
        <f>ROUND(I777*H777,2)</f>
        <v>0</v>
      </c>
      <c r="K777" s="217" t="s">
        <v>148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248</v>
      </c>
      <c r="AT777" s="226" t="s">
        <v>144</v>
      </c>
      <c r="AU777" s="226" t="s">
        <v>79</v>
      </c>
      <c r="AY777" s="20" t="s">
        <v>142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248</v>
      </c>
      <c r="BM777" s="226" t="s">
        <v>7425</v>
      </c>
    </row>
    <row r="778" s="2" customFormat="1">
      <c r="A778" s="41"/>
      <c r="B778" s="42"/>
      <c r="C778" s="43"/>
      <c r="D778" s="228" t="s">
        <v>151</v>
      </c>
      <c r="E778" s="43"/>
      <c r="F778" s="229" t="s">
        <v>5796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151</v>
      </c>
      <c r="AU778" s="20" t="s">
        <v>79</v>
      </c>
    </row>
    <row r="779" s="12" customFormat="1" ht="22.8" customHeight="1">
      <c r="A779" s="12"/>
      <c r="B779" s="199"/>
      <c r="C779" s="200"/>
      <c r="D779" s="201" t="s">
        <v>68</v>
      </c>
      <c r="E779" s="213" t="s">
        <v>5681</v>
      </c>
      <c r="F779" s="213" t="s">
        <v>5938</v>
      </c>
      <c r="G779" s="200"/>
      <c r="H779" s="200"/>
      <c r="I779" s="203"/>
      <c r="J779" s="214">
        <f>BK779</f>
        <v>0</v>
      </c>
      <c r="K779" s="200"/>
      <c r="L779" s="205"/>
      <c r="M779" s="206"/>
      <c r="N779" s="207"/>
      <c r="O779" s="207"/>
      <c r="P779" s="208">
        <f>SUM(P780:P811)</f>
        <v>0</v>
      </c>
      <c r="Q779" s="207"/>
      <c r="R779" s="208">
        <f>SUM(R780:R811)</f>
        <v>0.077626779999999992</v>
      </c>
      <c r="S779" s="207"/>
      <c r="T779" s="209">
        <f>SUM(T780:T811)</f>
        <v>0.015679180000000001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10" t="s">
        <v>79</v>
      </c>
      <c r="AT779" s="211" t="s">
        <v>68</v>
      </c>
      <c r="AU779" s="211" t="s">
        <v>77</v>
      </c>
      <c r="AY779" s="210" t="s">
        <v>142</v>
      </c>
      <c r="BK779" s="212">
        <f>SUM(BK780:BK811)</f>
        <v>0</v>
      </c>
    </row>
    <row r="780" s="2" customFormat="1" ht="16.5" customHeight="1">
      <c r="A780" s="41"/>
      <c r="B780" s="42"/>
      <c r="C780" s="215" t="s">
        <v>3446</v>
      </c>
      <c r="D780" s="215" t="s">
        <v>144</v>
      </c>
      <c r="E780" s="216" t="s">
        <v>7426</v>
      </c>
      <c r="F780" s="217" t="s">
        <v>7427</v>
      </c>
      <c r="G780" s="218" t="s">
        <v>147</v>
      </c>
      <c r="H780" s="219">
        <v>50.578000000000003</v>
      </c>
      <c r="I780" s="220"/>
      <c r="J780" s="221">
        <f>ROUND(I780*H780,2)</f>
        <v>0</v>
      </c>
      <c r="K780" s="217" t="s">
        <v>148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0.001</v>
      </c>
      <c r="R780" s="224">
        <f>Q780*H780</f>
        <v>0.050578000000000005</v>
      </c>
      <c r="S780" s="224">
        <v>0.00031</v>
      </c>
      <c r="T780" s="225">
        <f>S780*H780</f>
        <v>0.015679180000000001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248</v>
      </c>
      <c r="AT780" s="226" t="s">
        <v>144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248</v>
      </c>
      <c r="BM780" s="226" t="s">
        <v>7428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7429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14" customFormat="1">
      <c r="A782" s="14"/>
      <c r="B782" s="244"/>
      <c r="C782" s="245"/>
      <c r="D782" s="235" t="s">
        <v>153</v>
      </c>
      <c r="E782" s="246" t="s">
        <v>19</v>
      </c>
      <c r="F782" s="247" t="s">
        <v>7430</v>
      </c>
      <c r="G782" s="245"/>
      <c r="H782" s="248">
        <v>28.670000000000002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153</v>
      </c>
      <c r="AU782" s="254" t="s">
        <v>79</v>
      </c>
      <c r="AV782" s="14" t="s">
        <v>79</v>
      </c>
      <c r="AW782" s="14" t="s">
        <v>31</v>
      </c>
      <c r="AX782" s="14" t="s">
        <v>69</v>
      </c>
      <c r="AY782" s="254" t="s">
        <v>142</v>
      </c>
    </row>
    <row r="783" s="13" customFormat="1">
      <c r="A783" s="13"/>
      <c r="B783" s="233"/>
      <c r="C783" s="234"/>
      <c r="D783" s="235" t="s">
        <v>153</v>
      </c>
      <c r="E783" s="236" t="s">
        <v>19</v>
      </c>
      <c r="F783" s="237" t="s">
        <v>507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153</v>
      </c>
      <c r="AU783" s="243" t="s">
        <v>79</v>
      </c>
      <c r="AV783" s="13" t="s">
        <v>77</v>
      </c>
      <c r="AW783" s="13" t="s">
        <v>31</v>
      </c>
      <c r="AX783" s="13" t="s">
        <v>69</v>
      </c>
      <c r="AY783" s="243" t="s">
        <v>142</v>
      </c>
    </row>
    <row r="784" s="14" customFormat="1">
      <c r="A784" s="14"/>
      <c r="B784" s="244"/>
      <c r="C784" s="245"/>
      <c r="D784" s="235" t="s">
        <v>153</v>
      </c>
      <c r="E784" s="246" t="s">
        <v>19</v>
      </c>
      <c r="F784" s="247" t="s">
        <v>7158</v>
      </c>
      <c r="G784" s="245"/>
      <c r="H784" s="248">
        <v>12.960000000000001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153</v>
      </c>
      <c r="AU784" s="254" t="s">
        <v>79</v>
      </c>
      <c r="AV784" s="14" t="s">
        <v>79</v>
      </c>
      <c r="AW784" s="14" t="s">
        <v>31</v>
      </c>
      <c r="AX784" s="14" t="s">
        <v>69</v>
      </c>
      <c r="AY784" s="254" t="s">
        <v>142</v>
      </c>
    </row>
    <row r="785" s="13" customFormat="1">
      <c r="A785" s="13"/>
      <c r="B785" s="233"/>
      <c r="C785" s="234"/>
      <c r="D785" s="235" t="s">
        <v>153</v>
      </c>
      <c r="E785" s="236" t="s">
        <v>19</v>
      </c>
      <c r="F785" s="237" t="s">
        <v>904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153</v>
      </c>
      <c r="AU785" s="243" t="s">
        <v>79</v>
      </c>
      <c r="AV785" s="13" t="s">
        <v>77</v>
      </c>
      <c r="AW785" s="13" t="s">
        <v>31</v>
      </c>
      <c r="AX785" s="13" t="s">
        <v>69</v>
      </c>
      <c r="AY785" s="243" t="s">
        <v>142</v>
      </c>
    </row>
    <row r="786" s="14" customFormat="1">
      <c r="A786" s="14"/>
      <c r="B786" s="244"/>
      <c r="C786" s="245"/>
      <c r="D786" s="235" t="s">
        <v>153</v>
      </c>
      <c r="E786" s="246" t="s">
        <v>19</v>
      </c>
      <c r="F786" s="247" t="s">
        <v>7159</v>
      </c>
      <c r="G786" s="245"/>
      <c r="H786" s="248">
        <v>2.4399999999999999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153</v>
      </c>
      <c r="AU786" s="254" t="s">
        <v>79</v>
      </c>
      <c r="AV786" s="14" t="s">
        <v>79</v>
      </c>
      <c r="AW786" s="14" t="s">
        <v>31</v>
      </c>
      <c r="AX786" s="14" t="s">
        <v>69</v>
      </c>
      <c r="AY786" s="254" t="s">
        <v>142</v>
      </c>
    </row>
    <row r="787" s="14" customFormat="1">
      <c r="A787" s="14"/>
      <c r="B787" s="244"/>
      <c r="C787" s="245"/>
      <c r="D787" s="235" t="s">
        <v>153</v>
      </c>
      <c r="E787" s="246" t="s">
        <v>19</v>
      </c>
      <c r="F787" s="247" t="s">
        <v>7160</v>
      </c>
      <c r="G787" s="245"/>
      <c r="H787" s="248">
        <v>1.3959999999999999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153</v>
      </c>
      <c r="AU787" s="254" t="s">
        <v>79</v>
      </c>
      <c r="AV787" s="14" t="s">
        <v>79</v>
      </c>
      <c r="AW787" s="14" t="s">
        <v>31</v>
      </c>
      <c r="AX787" s="14" t="s">
        <v>69</v>
      </c>
      <c r="AY787" s="254" t="s">
        <v>142</v>
      </c>
    </row>
    <row r="788" s="14" customFormat="1">
      <c r="A788" s="14"/>
      <c r="B788" s="244"/>
      <c r="C788" s="245"/>
      <c r="D788" s="235" t="s">
        <v>153</v>
      </c>
      <c r="E788" s="246" t="s">
        <v>19</v>
      </c>
      <c r="F788" s="247" t="s">
        <v>7161</v>
      </c>
      <c r="G788" s="245"/>
      <c r="H788" s="248">
        <v>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153</v>
      </c>
      <c r="AU788" s="254" t="s">
        <v>79</v>
      </c>
      <c r="AV788" s="14" t="s">
        <v>79</v>
      </c>
      <c r="AW788" s="14" t="s">
        <v>31</v>
      </c>
      <c r="AX788" s="14" t="s">
        <v>69</v>
      </c>
      <c r="AY788" s="254" t="s">
        <v>142</v>
      </c>
    </row>
    <row r="789" s="14" customFormat="1">
      <c r="A789" s="14"/>
      <c r="B789" s="244"/>
      <c r="C789" s="245"/>
      <c r="D789" s="235" t="s">
        <v>153</v>
      </c>
      <c r="E789" s="246" t="s">
        <v>19</v>
      </c>
      <c r="F789" s="247" t="s">
        <v>7168</v>
      </c>
      <c r="G789" s="245"/>
      <c r="H789" s="248">
        <v>3.1120000000000001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153</v>
      </c>
      <c r="AU789" s="254" t="s">
        <v>79</v>
      </c>
      <c r="AV789" s="14" t="s">
        <v>79</v>
      </c>
      <c r="AW789" s="14" t="s">
        <v>31</v>
      </c>
      <c r="AX789" s="14" t="s">
        <v>69</v>
      </c>
      <c r="AY789" s="254" t="s">
        <v>142</v>
      </c>
    </row>
    <row r="790" s="15" customFormat="1">
      <c r="A790" s="15"/>
      <c r="B790" s="255"/>
      <c r="C790" s="256"/>
      <c r="D790" s="235" t="s">
        <v>153</v>
      </c>
      <c r="E790" s="257" t="s">
        <v>19</v>
      </c>
      <c r="F790" s="258" t="s">
        <v>158</v>
      </c>
      <c r="G790" s="256"/>
      <c r="H790" s="259">
        <v>50.578000000000003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5" t="s">
        <v>153</v>
      </c>
      <c r="AU790" s="265" t="s">
        <v>79</v>
      </c>
      <c r="AV790" s="15" t="s">
        <v>149</v>
      </c>
      <c r="AW790" s="15" t="s">
        <v>31</v>
      </c>
      <c r="AX790" s="15" t="s">
        <v>77</v>
      </c>
      <c r="AY790" s="265" t="s">
        <v>142</v>
      </c>
    </row>
    <row r="791" s="2" customFormat="1" ht="16.5" customHeight="1">
      <c r="A791" s="41"/>
      <c r="B791" s="42"/>
      <c r="C791" s="215" t="s">
        <v>3450</v>
      </c>
      <c r="D791" s="215" t="s">
        <v>144</v>
      </c>
      <c r="E791" s="216" t="s">
        <v>5940</v>
      </c>
      <c r="F791" s="217" t="s">
        <v>5941</v>
      </c>
      <c r="G791" s="218" t="s">
        <v>147</v>
      </c>
      <c r="H791" s="219">
        <v>58.177999999999997</v>
      </c>
      <c r="I791" s="220"/>
      <c r="J791" s="221">
        <f>ROUND(I791*H791,2)</f>
        <v>0</v>
      </c>
      <c r="K791" s="217" t="s">
        <v>148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0.00020000000000000001</v>
      </c>
      <c r="R791" s="224">
        <f>Q791*H791</f>
        <v>0.011635599999999999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248</v>
      </c>
      <c r="AT791" s="226" t="s">
        <v>144</v>
      </c>
      <c r="AU791" s="226" t="s">
        <v>79</v>
      </c>
      <c r="AY791" s="20" t="s">
        <v>142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248</v>
      </c>
      <c r="BM791" s="226" t="s">
        <v>7431</v>
      </c>
    </row>
    <row r="792" s="2" customFormat="1">
      <c r="A792" s="41"/>
      <c r="B792" s="42"/>
      <c r="C792" s="43"/>
      <c r="D792" s="228" t="s">
        <v>151</v>
      </c>
      <c r="E792" s="43"/>
      <c r="F792" s="229" t="s">
        <v>5943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151</v>
      </c>
      <c r="AU792" s="20" t="s">
        <v>79</v>
      </c>
    </row>
    <row r="793" s="14" customFormat="1">
      <c r="A793" s="14"/>
      <c r="B793" s="244"/>
      <c r="C793" s="245"/>
      <c r="D793" s="235" t="s">
        <v>153</v>
      </c>
      <c r="E793" s="246" t="s">
        <v>19</v>
      </c>
      <c r="F793" s="247" t="s">
        <v>7430</v>
      </c>
      <c r="G793" s="245"/>
      <c r="H793" s="248">
        <v>28.670000000000002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153</v>
      </c>
      <c r="AU793" s="254" t="s">
        <v>79</v>
      </c>
      <c r="AV793" s="14" t="s">
        <v>79</v>
      </c>
      <c r="AW793" s="14" t="s">
        <v>31</v>
      </c>
      <c r="AX793" s="14" t="s">
        <v>69</v>
      </c>
      <c r="AY793" s="254" t="s">
        <v>142</v>
      </c>
    </row>
    <row r="794" s="13" customFormat="1">
      <c r="A794" s="13"/>
      <c r="B794" s="233"/>
      <c r="C794" s="234"/>
      <c r="D794" s="235" t="s">
        <v>153</v>
      </c>
      <c r="E794" s="236" t="s">
        <v>19</v>
      </c>
      <c r="F794" s="237" t="s">
        <v>507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153</v>
      </c>
      <c r="AU794" s="243" t="s">
        <v>79</v>
      </c>
      <c r="AV794" s="13" t="s">
        <v>77</v>
      </c>
      <c r="AW794" s="13" t="s">
        <v>31</v>
      </c>
      <c r="AX794" s="13" t="s">
        <v>69</v>
      </c>
      <c r="AY794" s="243" t="s">
        <v>142</v>
      </c>
    </row>
    <row r="795" s="14" customFormat="1">
      <c r="A795" s="14"/>
      <c r="B795" s="244"/>
      <c r="C795" s="245"/>
      <c r="D795" s="235" t="s">
        <v>153</v>
      </c>
      <c r="E795" s="246" t="s">
        <v>19</v>
      </c>
      <c r="F795" s="247" t="s">
        <v>7158</v>
      </c>
      <c r="G795" s="245"/>
      <c r="H795" s="248">
        <v>12.960000000000001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153</v>
      </c>
      <c r="AU795" s="254" t="s">
        <v>79</v>
      </c>
      <c r="AV795" s="14" t="s">
        <v>79</v>
      </c>
      <c r="AW795" s="14" t="s">
        <v>31</v>
      </c>
      <c r="AX795" s="14" t="s">
        <v>69</v>
      </c>
      <c r="AY795" s="254" t="s">
        <v>142</v>
      </c>
    </row>
    <row r="796" s="13" customFormat="1">
      <c r="A796" s="13"/>
      <c r="B796" s="233"/>
      <c r="C796" s="234"/>
      <c r="D796" s="235" t="s">
        <v>153</v>
      </c>
      <c r="E796" s="236" t="s">
        <v>19</v>
      </c>
      <c r="F796" s="237" t="s">
        <v>904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153</v>
      </c>
      <c r="AU796" s="243" t="s">
        <v>79</v>
      </c>
      <c r="AV796" s="13" t="s">
        <v>77</v>
      </c>
      <c r="AW796" s="13" t="s">
        <v>31</v>
      </c>
      <c r="AX796" s="13" t="s">
        <v>69</v>
      </c>
      <c r="AY796" s="243" t="s">
        <v>142</v>
      </c>
    </row>
    <row r="797" s="14" customFormat="1">
      <c r="A797" s="14"/>
      <c r="B797" s="244"/>
      <c r="C797" s="245"/>
      <c r="D797" s="235" t="s">
        <v>153</v>
      </c>
      <c r="E797" s="246" t="s">
        <v>19</v>
      </c>
      <c r="F797" s="247" t="s">
        <v>7159</v>
      </c>
      <c r="G797" s="245"/>
      <c r="H797" s="248">
        <v>2.4399999999999999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153</v>
      </c>
      <c r="AU797" s="254" t="s">
        <v>79</v>
      </c>
      <c r="AV797" s="14" t="s">
        <v>79</v>
      </c>
      <c r="AW797" s="14" t="s">
        <v>31</v>
      </c>
      <c r="AX797" s="14" t="s">
        <v>69</v>
      </c>
      <c r="AY797" s="254" t="s">
        <v>142</v>
      </c>
    </row>
    <row r="798" s="14" customFormat="1">
      <c r="A798" s="14"/>
      <c r="B798" s="244"/>
      <c r="C798" s="245"/>
      <c r="D798" s="235" t="s">
        <v>153</v>
      </c>
      <c r="E798" s="246" t="s">
        <v>19</v>
      </c>
      <c r="F798" s="247" t="s">
        <v>7160</v>
      </c>
      <c r="G798" s="245"/>
      <c r="H798" s="248">
        <v>1.3959999999999999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153</v>
      </c>
      <c r="AU798" s="254" t="s">
        <v>79</v>
      </c>
      <c r="AV798" s="14" t="s">
        <v>79</v>
      </c>
      <c r="AW798" s="14" t="s">
        <v>31</v>
      </c>
      <c r="AX798" s="14" t="s">
        <v>69</v>
      </c>
      <c r="AY798" s="254" t="s">
        <v>142</v>
      </c>
    </row>
    <row r="799" s="14" customFormat="1">
      <c r="A799" s="14"/>
      <c r="B799" s="244"/>
      <c r="C799" s="245"/>
      <c r="D799" s="235" t="s">
        <v>153</v>
      </c>
      <c r="E799" s="246" t="s">
        <v>19</v>
      </c>
      <c r="F799" s="247" t="s">
        <v>7161</v>
      </c>
      <c r="G799" s="245"/>
      <c r="H799" s="248">
        <v>2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153</v>
      </c>
      <c r="AU799" s="254" t="s">
        <v>79</v>
      </c>
      <c r="AV799" s="14" t="s">
        <v>79</v>
      </c>
      <c r="AW799" s="14" t="s">
        <v>31</v>
      </c>
      <c r="AX799" s="14" t="s">
        <v>69</v>
      </c>
      <c r="AY799" s="254" t="s">
        <v>142</v>
      </c>
    </row>
    <row r="800" s="14" customFormat="1">
      <c r="A800" s="14"/>
      <c r="B800" s="244"/>
      <c r="C800" s="245"/>
      <c r="D800" s="235" t="s">
        <v>153</v>
      </c>
      <c r="E800" s="246" t="s">
        <v>19</v>
      </c>
      <c r="F800" s="247" t="s">
        <v>7167</v>
      </c>
      <c r="G800" s="245"/>
      <c r="H800" s="248">
        <v>3.6400000000000001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153</v>
      </c>
      <c r="AU800" s="254" t="s">
        <v>79</v>
      </c>
      <c r="AV800" s="14" t="s">
        <v>79</v>
      </c>
      <c r="AW800" s="14" t="s">
        <v>31</v>
      </c>
      <c r="AX800" s="14" t="s">
        <v>69</v>
      </c>
      <c r="AY800" s="254" t="s">
        <v>142</v>
      </c>
    </row>
    <row r="801" s="14" customFormat="1">
      <c r="A801" s="14"/>
      <c r="B801" s="244"/>
      <c r="C801" s="245"/>
      <c r="D801" s="235" t="s">
        <v>153</v>
      </c>
      <c r="E801" s="246" t="s">
        <v>19</v>
      </c>
      <c r="F801" s="247" t="s">
        <v>7168</v>
      </c>
      <c r="G801" s="245"/>
      <c r="H801" s="248">
        <v>3.1120000000000001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153</v>
      </c>
      <c r="AU801" s="254" t="s">
        <v>79</v>
      </c>
      <c r="AV801" s="14" t="s">
        <v>79</v>
      </c>
      <c r="AW801" s="14" t="s">
        <v>31</v>
      </c>
      <c r="AX801" s="14" t="s">
        <v>69</v>
      </c>
      <c r="AY801" s="254" t="s">
        <v>142</v>
      </c>
    </row>
    <row r="802" s="14" customFormat="1">
      <c r="A802" s="14"/>
      <c r="B802" s="244"/>
      <c r="C802" s="245"/>
      <c r="D802" s="235" t="s">
        <v>153</v>
      </c>
      <c r="E802" s="246" t="s">
        <v>19</v>
      </c>
      <c r="F802" s="247" t="s">
        <v>7169</v>
      </c>
      <c r="G802" s="245"/>
      <c r="H802" s="248">
        <v>2.2400000000000002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153</v>
      </c>
      <c r="AU802" s="254" t="s">
        <v>79</v>
      </c>
      <c r="AV802" s="14" t="s">
        <v>79</v>
      </c>
      <c r="AW802" s="14" t="s">
        <v>31</v>
      </c>
      <c r="AX802" s="14" t="s">
        <v>69</v>
      </c>
      <c r="AY802" s="254" t="s">
        <v>142</v>
      </c>
    </row>
    <row r="803" s="14" customFormat="1">
      <c r="A803" s="14"/>
      <c r="B803" s="244"/>
      <c r="C803" s="245"/>
      <c r="D803" s="235" t="s">
        <v>153</v>
      </c>
      <c r="E803" s="246" t="s">
        <v>19</v>
      </c>
      <c r="F803" s="247" t="s">
        <v>7170</v>
      </c>
      <c r="G803" s="245"/>
      <c r="H803" s="248">
        <v>0.59999999999999998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153</v>
      </c>
      <c r="AU803" s="254" t="s">
        <v>79</v>
      </c>
      <c r="AV803" s="14" t="s">
        <v>79</v>
      </c>
      <c r="AW803" s="14" t="s">
        <v>31</v>
      </c>
      <c r="AX803" s="14" t="s">
        <v>69</v>
      </c>
      <c r="AY803" s="254" t="s">
        <v>142</v>
      </c>
    </row>
    <row r="804" s="14" customFormat="1">
      <c r="A804" s="14"/>
      <c r="B804" s="244"/>
      <c r="C804" s="245"/>
      <c r="D804" s="235" t="s">
        <v>153</v>
      </c>
      <c r="E804" s="246" t="s">
        <v>19</v>
      </c>
      <c r="F804" s="247" t="s">
        <v>7171</v>
      </c>
      <c r="G804" s="245"/>
      <c r="H804" s="248">
        <v>1.1200000000000001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153</v>
      </c>
      <c r="AU804" s="254" t="s">
        <v>79</v>
      </c>
      <c r="AV804" s="14" t="s">
        <v>79</v>
      </c>
      <c r="AW804" s="14" t="s">
        <v>31</v>
      </c>
      <c r="AX804" s="14" t="s">
        <v>69</v>
      </c>
      <c r="AY804" s="254" t="s">
        <v>142</v>
      </c>
    </row>
    <row r="805" s="15" customFormat="1">
      <c r="A805" s="15"/>
      <c r="B805" s="255"/>
      <c r="C805" s="256"/>
      <c r="D805" s="235" t="s">
        <v>153</v>
      </c>
      <c r="E805" s="257" t="s">
        <v>19</v>
      </c>
      <c r="F805" s="258" t="s">
        <v>158</v>
      </c>
      <c r="G805" s="256"/>
      <c r="H805" s="259">
        <v>58.178000000000004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153</v>
      </c>
      <c r="AU805" s="265" t="s">
        <v>79</v>
      </c>
      <c r="AV805" s="15" t="s">
        <v>149</v>
      </c>
      <c r="AW805" s="15" t="s">
        <v>31</v>
      </c>
      <c r="AX805" s="15" t="s">
        <v>77</v>
      </c>
      <c r="AY805" s="265" t="s">
        <v>142</v>
      </c>
    </row>
    <row r="806" s="2" customFormat="1" ht="16.5" customHeight="1">
      <c r="A806" s="41"/>
      <c r="B806" s="42"/>
      <c r="C806" s="215" t="s">
        <v>3454</v>
      </c>
      <c r="D806" s="215" t="s">
        <v>144</v>
      </c>
      <c r="E806" s="216" t="s">
        <v>5949</v>
      </c>
      <c r="F806" s="217" t="s">
        <v>5950</v>
      </c>
      <c r="G806" s="218" t="s">
        <v>147</v>
      </c>
      <c r="H806" s="219">
        <v>28.690000000000001</v>
      </c>
      <c r="I806" s="220"/>
      <c r="J806" s="221">
        <f>ROUND(I806*H806,2)</f>
        <v>0</v>
      </c>
      <c r="K806" s="217" t="s">
        <v>148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1.0000000000000001E-05</v>
      </c>
      <c r="R806" s="224">
        <f>Q806*H806</f>
        <v>0.00028690000000000003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248</v>
      </c>
      <c r="AT806" s="226" t="s">
        <v>144</v>
      </c>
      <c r="AU806" s="226" t="s">
        <v>79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248</v>
      </c>
      <c r="BM806" s="226" t="s">
        <v>7432</v>
      </c>
    </row>
    <row r="807" s="2" customFormat="1">
      <c r="A807" s="41"/>
      <c r="B807" s="42"/>
      <c r="C807" s="43"/>
      <c r="D807" s="228" t="s">
        <v>151</v>
      </c>
      <c r="E807" s="43"/>
      <c r="F807" s="229" t="s">
        <v>5952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79</v>
      </c>
    </row>
    <row r="808" s="14" customFormat="1">
      <c r="A808" s="14"/>
      <c r="B808" s="244"/>
      <c r="C808" s="245"/>
      <c r="D808" s="235" t="s">
        <v>153</v>
      </c>
      <c r="E808" s="246" t="s">
        <v>19</v>
      </c>
      <c r="F808" s="247" t="s">
        <v>7179</v>
      </c>
      <c r="G808" s="245"/>
      <c r="H808" s="248">
        <v>28.690000000000001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153</v>
      </c>
      <c r="AU808" s="254" t="s">
        <v>79</v>
      </c>
      <c r="AV808" s="14" t="s">
        <v>79</v>
      </c>
      <c r="AW808" s="14" t="s">
        <v>31</v>
      </c>
      <c r="AX808" s="14" t="s">
        <v>69</v>
      </c>
      <c r="AY808" s="254" t="s">
        <v>142</v>
      </c>
    </row>
    <row r="809" s="15" customFormat="1">
      <c r="A809" s="15"/>
      <c r="B809" s="255"/>
      <c r="C809" s="256"/>
      <c r="D809" s="235" t="s">
        <v>153</v>
      </c>
      <c r="E809" s="257" t="s">
        <v>19</v>
      </c>
      <c r="F809" s="258" t="s">
        <v>158</v>
      </c>
      <c r="G809" s="256"/>
      <c r="H809" s="259">
        <v>28.690000000000001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153</v>
      </c>
      <c r="AU809" s="265" t="s">
        <v>79</v>
      </c>
      <c r="AV809" s="15" t="s">
        <v>149</v>
      </c>
      <c r="AW809" s="15" t="s">
        <v>31</v>
      </c>
      <c r="AX809" s="15" t="s">
        <v>77</v>
      </c>
      <c r="AY809" s="265" t="s">
        <v>142</v>
      </c>
    </row>
    <row r="810" s="2" customFormat="1" ht="24.15" customHeight="1">
      <c r="A810" s="41"/>
      <c r="B810" s="42"/>
      <c r="C810" s="215" t="s">
        <v>3459</v>
      </c>
      <c r="D810" s="215" t="s">
        <v>144</v>
      </c>
      <c r="E810" s="216" t="s">
        <v>5955</v>
      </c>
      <c r="F810" s="217" t="s">
        <v>5956</v>
      </c>
      <c r="G810" s="218" t="s">
        <v>147</v>
      </c>
      <c r="H810" s="219">
        <v>58.177999999999997</v>
      </c>
      <c r="I810" s="220"/>
      <c r="J810" s="221">
        <f>ROUND(I810*H810,2)</f>
        <v>0</v>
      </c>
      <c r="K810" s="217" t="s">
        <v>148</v>
      </c>
      <c r="L810" s="47"/>
      <c r="M810" s="222" t="s">
        <v>19</v>
      </c>
      <c r="N810" s="223" t="s">
        <v>40</v>
      </c>
      <c r="O810" s="87"/>
      <c r="P810" s="224">
        <f>O810*H810</f>
        <v>0</v>
      </c>
      <c r="Q810" s="224">
        <v>0.00025999999999999998</v>
      </c>
      <c r="R810" s="224">
        <f>Q810*H810</f>
        <v>0.015126279999999997</v>
      </c>
      <c r="S810" s="224">
        <v>0</v>
      </c>
      <c r="T810" s="22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6" t="s">
        <v>248</v>
      </c>
      <c r="AT810" s="226" t="s">
        <v>144</v>
      </c>
      <c r="AU810" s="226" t="s">
        <v>79</v>
      </c>
      <c r="AY810" s="20" t="s">
        <v>142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20" t="s">
        <v>77</v>
      </c>
      <c r="BK810" s="227">
        <f>ROUND(I810*H810,2)</f>
        <v>0</v>
      </c>
      <c r="BL810" s="20" t="s">
        <v>248</v>
      </c>
      <c r="BM810" s="226" t="s">
        <v>7433</v>
      </c>
    </row>
    <row r="811" s="2" customFormat="1">
      <c r="A811" s="41"/>
      <c r="B811" s="42"/>
      <c r="C811" s="43"/>
      <c r="D811" s="228" t="s">
        <v>151</v>
      </c>
      <c r="E811" s="43"/>
      <c r="F811" s="229" t="s">
        <v>5958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151</v>
      </c>
      <c r="AU811" s="20" t="s">
        <v>79</v>
      </c>
    </row>
    <row r="812" s="12" customFormat="1" ht="25.92" customHeight="1">
      <c r="A812" s="12"/>
      <c r="B812" s="199"/>
      <c r="C812" s="200"/>
      <c r="D812" s="201" t="s">
        <v>68</v>
      </c>
      <c r="E812" s="202" t="s">
        <v>275</v>
      </c>
      <c r="F812" s="202" t="s">
        <v>6012</v>
      </c>
      <c r="G812" s="200"/>
      <c r="H812" s="200"/>
      <c r="I812" s="203"/>
      <c r="J812" s="204">
        <f>BK812</f>
        <v>0</v>
      </c>
      <c r="K812" s="200"/>
      <c r="L812" s="205"/>
      <c r="M812" s="206"/>
      <c r="N812" s="207"/>
      <c r="O812" s="207"/>
      <c r="P812" s="208">
        <f>P813</f>
        <v>0</v>
      </c>
      <c r="Q812" s="207"/>
      <c r="R812" s="208">
        <f>R813</f>
        <v>0.013999999999999999</v>
      </c>
      <c r="S812" s="207"/>
      <c r="T812" s="209">
        <f>T813</f>
        <v>0.31712999999999997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0" t="s">
        <v>163</v>
      </c>
      <c r="AT812" s="211" t="s">
        <v>68</v>
      </c>
      <c r="AU812" s="211" t="s">
        <v>69</v>
      </c>
      <c r="AY812" s="210" t="s">
        <v>142</v>
      </c>
      <c r="BK812" s="212">
        <f>BK813</f>
        <v>0</v>
      </c>
    </row>
    <row r="813" s="12" customFormat="1" ht="22.8" customHeight="1">
      <c r="A813" s="12"/>
      <c r="B813" s="199"/>
      <c r="C813" s="200"/>
      <c r="D813" s="201" t="s">
        <v>68</v>
      </c>
      <c r="E813" s="213" t="s">
        <v>6025</v>
      </c>
      <c r="F813" s="213" t="s">
        <v>6026</v>
      </c>
      <c r="G813" s="200"/>
      <c r="H813" s="200"/>
      <c r="I813" s="203"/>
      <c r="J813" s="214">
        <f>BK813</f>
        <v>0</v>
      </c>
      <c r="K813" s="200"/>
      <c r="L813" s="205"/>
      <c r="M813" s="206"/>
      <c r="N813" s="207"/>
      <c r="O813" s="207"/>
      <c r="P813" s="208">
        <f>SUM(P814:P822)</f>
        <v>0</v>
      </c>
      <c r="Q813" s="207"/>
      <c r="R813" s="208">
        <f>SUM(R814:R822)</f>
        <v>0.013999999999999999</v>
      </c>
      <c r="S813" s="207"/>
      <c r="T813" s="209">
        <f>SUM(T814:T822)</f>
        <v>0.31712999999999997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10" t="s">
        <v>163</v>
      </c>
      <c r="AT813" s="211" t="s">
        <v>68</v>
      </c>
      <c r="AU813" s="211" t="s">
        <v>77</v>
      </c>
      <c r="AY813" s="210" t="s">
        <v>142</v>
      </c>
      <c r="BK813" s="212">
        <f>SUM(BK814:BK822)</f>
        <v>0</v>
      </c>
    </row>
    <row r="814" s="2" customFormat="1" ht="21.75" customHeight="1">
      <c r="A814" s="41"/>
      <c r="B814" s="42"/>
      <c r="C814" s="215" t="s">
        <v>3463</v>
      </c>
      <c r="D814" s="215" t="s">
        <v>144</v>
      </c>
      <c r="E814" s="216" t="s">
        <v>6028</v>
      </c>
      <c r="F814" s="217" t="s">
        <v>6029</v>
      </c>
      <c r="G814" s="218" t="s">
        <v>176</v>
      </c>
      <c r="H814" s="219">
        <v>15</v>
      </c>
      <c r="I814" s="220"/>
      <c r="J814" s="221">
        <f>ROUND(I814*H814,2)</f>
        <v>0</v>
      </c>
      <c r="K814" s="217" t="s">
        <v>148</v>
      </c>
      <c r="L814" s="47"/>
      <c r="M814" s="222" t="s">
        <v>19</v>
      </c>
      <c r="N814" s="223" t="s">
        <v>40</v>
      </c>
      <c r="O814" s="87"/>
      <c r="P814" s="224">
        <f>O814*H814</f>
        <v>0</v>
      </c>
      <c r="Q814" s="224">
        <v>0.00059999999999999995</v>
      </c>
      <c r="R814" s="224">
        <f>Q814*H814</f>
        <v>0.0089999999999999993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1047</v>
      </c>
      <c r="AT814" s="226" t="s">
        <v>144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1047</v>
      </c>
      <c r="BM814" s="226" t="s">
        <v>7434</v>
      </c>
    </row>
    <row r="815" s="2" customFormat="1">
      <c r="A815" s="41"/>
      <c r="B815" s="42"/>
      <c r="C815" s="43"/>
      <c r="D815" s="228" t="s">
        <v>151</v>
      </c>
      <c r="E815" s="43"/>
      <c r="F815" s="229" t="s">
        <v>6031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151</v>
      </c>
      <c r="AU815" s="20" t="s">
        <v>79</v>
      </c>
    </row>
    <row r="816" s="2" customFormat="1" ht="21.75" customHeight="1">
      <c r="A816" s="41"/>
      <c r="B816" s="42"/>
      <c r="C816" s="215" t="s">
        <v>3467</v>
      </c>
      <c r="D816" s="215" t="s">
        <v>144</v>
      </c>
      <c r="E816" s="216" t="s">
        <v>6033</v>
      </c>
      <c r="F816" s="217" t="s">
        <v>6034</v>
      </c>
      <c r="G816" s="218" t="s">
        <v>166</v>
      </c>
      <c r="H816" s="219">
        <v>3</v>
      </c>
      <c r="I816" s="220"/>
      <c r="J816" s="221">
        <f>ROUND(I816*H816,2)</f>
        <v>0</v>
      </c>
      <c r="K816" s="217" t="s">
        <v>148</v>
      </c>
      <c r="L816" s="47"/>
      <c r="M816" s="222" t="s">
        <v>19</v>
      </c>
      <c r="N816" s="223" t="s">
        <v>40</v>
      </c>
      <c r="O816" s="87"/>
      <c r="P816" s="224">
        <f>O816*H816</f>
        <v>0</v>
      </c>
      <c r="Q816" s="224">
        <v>0</v>
      </c>
      <c r="R816" s="224">
        <f>Q816*H816</f>
        <v>0</v>
      </c>
      <c r="S816" s="224">
        <v>0.073999999999999996</v>
      </c>
      <c r="T816" s="225">
        <f>S816*H816</f>
        <v>0.22199999999999998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1047</v>
      </c>
      <c r="AT816" s="226" t="s">
        <v>144</v>
      </c>
      <c r="AU816" s="226" t="s">
        <v>79</v>
      </c>
      <c r="AY816" s="20" t="s">
        <v>142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77</v>
      </c>
      <c r="BK816" s="227">
        <f>ROUND(I816*H816,2)</f>
        <v>0</v>
      </c>
      <c r="BL816" s="20" t="s">
        <v>1047</v>
      </c>
      <c r="BM816" s="226" t="s">
        <v>7435</v>
      </c>
    </row>
    <row r="817" s="2" customFormat="1">
      <c r="A817" s="41"/>
      <c r="B817" s="42"/>
      <c r="C817" s="43"/>
      <c r="D817" s="228" t="s">
        <v>151</v>
      </c>
      <c r="E817" s="43"/>
      <c r="F817" s="229" t="s">
        <v>6036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151</v>
      </c>
      <c r="AU817" s="20" t="s">
        <v>79</v>
      </c>
    </row>
    <row r="818" s="2" customFormat="1" ht="16.5" customHeight="1">
      <c r="A818" s="41"/>
      <c r="B818" s="42"/>
      <c r="C818" s="215" t="s">
        <v>3471</v>
      </c>
      <c r="D818" s="215" t="s">
        <v>144</v>
      </c>
      <c r="E818" s="216" t="s">
        <v>6048</v>
      </c>
      <c r="F818" s="217" t="s">
        <v>6049</v>
      </c>
      <c r="G818" s="218" t="s">
        <v>166</v>
      </c>
      <c r="H818" s="219">
        <v>9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0.00056999999999999998</v>
      </c>
      <c r="T818" s="225">
        <f>S818*H818</f>
        <v>0.00513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1047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1047</v>
      </c>
      <c r="BM818" s="226" t="s">
        <v>7436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6051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 ht="16.5" customHeight="1">
      <c r="A820" s="41"/>
      <c r="B820" s="42"/>
      <c r="C820" s="277" t="s">
        <v>3475</v>
      </c>
      <c r="D820" s="277" t="s">
        <v>275</v>
      </c>
      <c r="E820" s="278" t="s">
        <v>6058</v>
      </c>
      <c r="F820" s="279" t="s">
        <v>6059</v>
      </c>
      <c r="G820" s="280" t="s">
        <v>3810</v>
      </c>
      <c r="H820" s="281">
        <v>5</v>
      </c>
      <c r="I820" s="282"/>
      <c r="J820" s="283">
        <f>ROUND(I820*H820,2)</f>
        <v>0</v>
      </c>
      <c r="K820" s="279" t="s">
        <v>148</v>
      </c>
      <c r="L820" s="284"/>
      <c r="M820" s="285" t="s">
        <v>19</v>
      </c>
      <c r="N820" s="286" t="s">
        <v>40</v>
      </c>
      <c r="O820" s="87"/>
      <c r="P820" s="224">
        <f>O820*H820</f>
        <v>0</v>
      </c>
      <c r="Q820" s="224">
        <v>0.001</v>
      </c>
      <c r="R820" s="224">
        <f>Q820*H820</f>
        <v>0.0050000000000000001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3001</v>
      </c>
      <c r="AT820" s="226" t="s">
        <v>275</v>
      </c>
      <c r="AU820" s="226" t="s">
        <v>79</v>
      </c>
      <c r="AY820" s="20" t="s">
        <v>142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1047</v>
      </c>
      <c r="BM820" s="226" t="s">
        <v>7437</v>
      </c>
    </row>
    <row r="821" s="2" customFormat="1" ht="21.75" customHeight="1">
      <c r="A821" s="41"/>
      <c r="B821" s="42"/>
      <c r="C821" s="215" t="s">
        <v>3480</v>
      </c>
      <c r="D821" s="215" t="s">
        <v>144</v>
      </c>
      <c r="E821" s="216" t="s">
        <v>6053</v>
      </c>
      <c r="F821" s="217" t="s">
        <v>6054</v>
      </c>
      <c r="G821" s="218" t="s">
        <v>176</v>
      </c>
      <c r="H821" s="219">
        <v>15</v>
      </c>
      <c r="I821" s="220"/>
      <c r="J821" s="221">
        <f>ROUND(I821*H821,2)</f>
        <v>0</v>
      </c>
      <c r="K821" s="217" t="s">
        <v>148</v>
      </c>
      <c r="L821" s="47"/>
      <c r="M821" s="222" t="s">
        <v>19</v>
      </c>
      <c r="N821" s="223" t="s">
        <v>40</v>
      </c>
      <c r="O821" s="87"/>
      <c r="P821" s="224">
        <f>O821*H821</f>
        <v>0</v>
      </c>
      <c r="Q821" s="224">
        <v>0</v>
      </c>
      <c r="R821" s="224">
        <f>Q821*H821</f>
        <v>0</v>
      </c>
      <c r="S821" s="224">
        <v>0.0060000000000000001</v>
      </c>
      <c r="T821" s="225">
        <f>S821*H821</f>
        <v>0.089999999999999997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1047</v>
      </c>
      <c r="AT821" s="226" t="s">
        <v>144</v>
      </c>
      <c r="AU821" s="226" t="s">
        <v>79</v>
      </c>
      <c r="AY821" s="20" t="s">
        <v>142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77</v>
      </c>
      <c r="BK821" s="227">
        <f>ROUND(I821*H821,2)</f>
        <v>0</v>
      </c>
      <c r="BL821" s="20" t="s">
        <v>1047</v>
      </c>
      <c r="BM821" s="226" t="s">
        <v>7438</v>
      </c>
    </row>
    <row r="822" s="2" customFormat="1">
      <c r="A822" s="41"/>
      <c r="B822" s="42"/>
      <c r="C822" s="43"/>
      <c r="D822" s="228" t="s">
        <v>151</v>
      </c>
      <c r="E822" s="43"/>
      <c r="F822" s="229" t="s">
        <v>6056</v>
      </c>
      <c r="G822" s="43"/>
      <c r="H822" s="43"/>
      <c r="I822" s="230"/>
      <c r="J822" s="43"/>
      <c r="K822" s="43"/>
      <c r="L822" s="47"/>
      <c r="M822" s="287"/>
      <c r="N822" s="288"/>
      <c r="O822" s="289"/>
      <c r="P822" s="289"/>
      <c r="Q822" s="289"/>
      <c r="R822" s="289"/>
      <c r="S822" s="289"/>
      <c r="T822" s="290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151</v>
      </c>
      <c r="AU822" s="20" t="s">
        <v>79</v>
      </c>
    </row>
    <row r="823" s="2" customFormat="1" ht="6.96" customHeight="1">
      <c r="A823" s="41"/>
      <c r="B823" s="62"/>
      <c r="C823" s="63"/>
      <c r="D823" s="63"/>
      <c r="E823" s="63"/>
      <c r="F823" s="63"/>
      <c r="G823" s="63"/>
      <c r="H823" s="63"/>
      <c r="I823" s="63"/>
      <c r="J823" s="63"/>
      <c r="K823" s="63"/>
      <c r="L823" s="47"/>
      <c r="M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</row>
  </sheetData>
  <sheetProtection sheet="1" autoFilter="0" formatColumns="0" formatRows="0" objects="1" scenarios="1" spinCount="100000" saltValue="KFP44O2eD1qfQXQO8HqEpFjKl4VLghBWBVBip6Im4f/XxmvyrsD7WQIGovVrEVCrAtNNFqRCIxxjyYrBdpLghw==" hashValue="ea8AZQInvfPonSiXxf3Mhykje3Rr9kk9SnBnA4/XQHo6cNYh53e1n7DjFG7WTU7J6JPGwPoyqEiPtDka1sZ+Ag==" algorithmName="SHA-512" password="CC35"/>
  <autoFilter ref="C119:K8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8:H108"/>
    <mergeCell ref="E110:H110"/>
    <mergeCell ref="E112:H112"/>
    <mergeCell ref="L2:V2"/>
  </mergeCells>
  <hyperlinks>
    <hyperlink ref="F323" r:id="rId1" display="https://podminky.urs.cz/item/CS_URS_2023_02/310239211"/>
    <hyperlink ref="F327" r:id="rId2" display="https://podminky.urs.cz/item/CS_URS_2023_02/317944321"/>
    <hyperlink ref="F334" r:id="rId3" display="https://podminky.urs.cz/item/CS_URS_2023_02/317944323"/>
    <hyperlink ref="F341" r:id="rId4" display="https://podminky.urs.cz/item/CS_URS_2023_02/317998110"/>
    <hyperlink ref="F348" r:id="rId5" display="https://podminky.urs.cz/item/CS_URS_2023_02/342244111"/>
    <hyperlink ref="F352" r:id="rId6" display="https://podminky.urs.cz/item/CS_URS_2023_02/342244121"/>
    <hyperlink ref="F358" r:id="rId7" display="https://podminky.urs.cz/item/CS_URS_2023_02/342291112"/>
    <hyperlink ref="F365" r:id="rId8" display="https://podminky.urs.cz/item/CS_URS_2023_02/342291121"/>
    <hyperlink ref="F371" r:id="rId9" display="https://podminky.urs.cz/item/CS_URS_2023_02/346244381"/>
    <hyperlink ref="F379" r:id="rId10" display="https://podminky.urs.cz/item/CS_URS_2023_02/612315418"/>
    <hyperlink ref="F388" r:id="rId11" display="https://podminky.urs.cz/item/CS_URS_2023_02/612321111"/>
    <hyperlink ref="F398" r:id="rId12" display="https://podminky.urs.cz/item/CS_URS_2023_02/612321141"/>
    <hyperlink ref="F406" r:id="rId13" display="https://podminky.urs.cz/item/CS_URS_2023_02/619995001"/>
    <hyperlink ref="F417" r:id="rId14" display="https://podminky.urs.cz/item/CS_URS_2023_02/949101111"/>
    <hyperlink ref="F421" r:id="rId15" display="https://podminky.urs.cz/item/CS_URS_2023_02/952902121"/>
    <hyperlink ref="F423" r:id="rId16" display="https://podminky.urs.cz/item/CS_URS_2023_02/952902611"/>
    <hyperlink ref="F425" r:id="rId17" display="https://podminky.urs.cz/item/CS_URS_2023_02/973031335"/>
    <hyperlink ref="F429" r:id="rId18" display="https://podminky.urs.cz/item/CS_URS_2023_02/997006002"/>
    <hyperlink ref="F431" r:id="rId19" display="https://podminky.urs.cz/item/CS_URS_2023_02/997013154"/>
    <hyperlink ref="F433" r:id="rId20" display="https://podminky.urs.cz/item/CS_URS_2023_02/997013501"/>
    <hyperlink ref="F435" r:id="rId21" display="https://podminky.urs.cz/item/CS_URS_2023_02/997013509"/>
    <hyperlink ref="F438" r:id="rId22" display="https://podminky.urs.cz/item/CS_URS_2023_02/997013631"/>
    <hyperlink ref="F442" r:id="rId23" display="https://podminky.urs.cz/item/CS_URS_2023_02/998017003"/>
    <hyperlink ref="F491" r:id="rId24" display="https://podminky.urs.cz/item/CS_URS_2023_02/741110001"/>
    <hyperlink ref="F494" r:id="rId25" display="https://podminky.urs.cz/item/CS_URS_2023_02/741110513"/>
    <hyperlink ref="F500" r:id="rId26" display="https://podminky.urs.cz/item/CS_URS_2023_02/741112021"/>
    <hyperlink ref="F503" r:id="rId27" display="https://podminky.urs.cz/item/CS_URS_2023_02/741112061"/>
    <hyperlink ref="F506" r:id="rId28" display="https://podminky.urs.cz/item/CS_URS_2023_02/741120301"/>
    <hyperlink ref="F509" r:id="rId29" display="https://podminky.urs.cz/item/CS_URS_2023_02/741122611"/>
    <hyperlink ref="F513" r:id="rId30" display="https://podminky.urs.cz/item/CS_URS_2023_02/741122641"/>
    <hyperlink ref="F516" r:id="rId31" display="https://podminky.urs.cz/item/CS_URS_2023_02/741122644"/>
    <hyperlink ref="F519" r:id="rId32" display="https://podminky.urs.cz/item/CS_URS_2023_02/741130001"/>
    <hyperlink ref="F521" r:id="rId33" display="https://podminky.urs.cz/item/CS_URS_2023_02/741210004"/>
    <hyperlink ref="F524" r:id="rId34" display="https://podminky.urs.cz/item/CS_URS_2023_02/741310022"/>
    <hyperlink ref="F527" r:id="rId35" display="https://podminky.urs.cz/item/CS_URS_2023_02/741311003"/>
    <hyperlink ref="F531" r:id="rId36" display="https://podminky.urs.cz/item/CS_URS_2023_02/741311031"/>
    <hyperlink ref="F534" r:id="rId37" display="https://podminky.urs.cz/item/CS_URS_2023_02/741313042"/>
    <hyperlink ref="F538" r:id="rId38" display="https://podminky.urs.cz/item/CS_URS_2023_02/741372112"/>
    <hyperlink ref="F546" r:id="rId39" display="https://podminky.urs.cz/item/CS_URS_2023_02/741810001"/>
    <hyperlink ref="F548" r:id="rId40" display="https://podminky.urs.cz/item/CS_URS_2023_02/741811011"/>
    <hyperlink ref="F550" r:id="rId41" display="https://podminky.urs.cz/item/CS_URS_2023_02/741820102"/>
    <hyperlink ref="F552" r:id="rId42" display="https://podminky.urs.cz/item/CS_URS_2023_02/741910601"/>
    <hyperlink ref="F555" r:id="rId43" display="https://podminky.urs.cz/item/CS_URS_2023_02/741920307"/>
    <hyperlink ref="F557" r:id="rId44" display="https://podminky.urs.cz/item/CS_URS_2023_02/998741203"/>
    <hyperlink ref="F569" r:id="rId45" display="https://podminky.urs.cz/item/CS_URS_2023_02/763121415"/>
    <hyperlink ref="F572" r:id="rId46" display="https://podminky.urs.cz/item/CS_URS_2023_02/763131511"/>
    <hyperlink ref="F577" r:id="rId47" display="https://podminky.urs.cz/item/CS_URS_2023_02/763131714"/>
    <hyperlink ref="F579" r:id="rId48" display="https://podminky.urs.cz/item/CS_URS_2023_02/763131765"/>
    <hyperlink ref="F584" r:id="rId49" display="https://podminky.urs.cz/item/CS_URS_2023_02/763131772"/>
    <hyperlink ref="F589" r:id="rId50" display="https://podminky.urs.cz/item/CS_URS_2023_02/998763403"/>
    <hyperlink ref="F592" r:id="rId51" display="https://podminky.urs.cz/item/CS_URS_2023_02/764246444"/>
    <hyperlink ref="F598" r:id="rId52" display="https://podminky.urs.cz/item/CS_URS_2023_02/998764203"/>
    <hyperlink ref="F615" r:id="rId53" display="https://podminky.urs.cz/item/CS_URS_2023_02/766622131"/>
    <hyperlink ref="F637" r:id="rId54" display="https://podminky.urs.cz/item/CS_URS_2023_02/766660101"/>
    <hyperlink ref="F646" r:id="rId55" display="https://podminky.urs.cz/item/CS_URS_2023_02/766660102"/>
    <hyperlink ref="F652" r:id="rId56" display="https://podminky.urs.cz/item/CS_URS_2023_02/766660411"/>
    <hyperlink ref="F658" r:id="rId57" display="https://podminky.urs.cz/item/CS_URS_2023_02/766660728"/>
    <hyperlink ref="F662" r:id="rId58" display="https://podminky.urs.cz/item/CS_URS_2023_02/766660729"/>
    <hyperlink ref="F666" r:id="rId59" display="https://podminky.urs.cz/item/CS_URS_2023_02/7666607R01"/>
    <hyperlink ref="F669" r:id="rId60" display="https://podminky.urs.cz/item/CS_URS_2023_02/766682111"/>
    <hyperlink ref="F673" r:id="rId61" display="https://podminky.urs.cz/item/CS_URS_2022_02/766694122"/>
    <hyperlink ref="F686" r:id="rId62" display="https://podminky.urs.cz/item/CS_URS_2023_02/998766203"/>
    <hyperlink ref="F689" r:id="rId63" display="https://podminky.urs.cz/item/CS_URS_2023_02/767163211"/>
    <hyperlink ref="F706" r:id="rId64" display="https://podminky.urs.cz/item/CS_URS_2023_02/767995111"/>
    <hyperlink ref="F709" r:id="rId65" display="https://podminky.urs.cz/item/CS_URS_2023_02/998767203"/>
    <hyperlink ref="F712" r:id="rId66" display="https://podminky.urs.cz/item/CS_URS_2023_02/777111123"/>
    <hyperlink ref="F717" r:id="rId67" display="https://podminky.urs.cz/item/CS_URS_2023_02/777121105"/>
    <hyperlink ref="F722" r:id="rId68" display="https://podminky.urs.cz/item/CS_URS_2023_02/777131111"/>
    <hyperlink ref="F724" r:id="rId69" display="https://podminky.urs.cz/item/CS_URS_2023_02/777511101"/>
    <hyperlink ref="F726" r:id="rId70" display="https://podminky.urs.cz/item/CS_URS_2023_02/777611101"/>
    <hyperlink ref="F728" r:id="rId71" display="https://podminky.urs.cz/item/CS_URS_2023_02/777612103"/>
    <hyperlink ref="F730" r:id="rId72" display="https://podminky.urs.cz/item/CS_URS_2023_02/998777203"/>
    <hyperlink ref="F733" r:id="rId73" display="https://podminky.urs.cz/item/CS_URS_2023_02/781121015"/>
    <hyperlink ref="F743" r:id="rId74" display="https://podminky.urs.cz/item/CS_URS_2023_02/781131207"/>
    <hyperlink ref="F755" r:id="rId75" display="https://podminky.urs.cz/item/CS_URS_2023_02/781151031"/>
    <hyperlink ref="F757" r:id="rId76" display="https://podminky.urs.cz/item/CS_URS_2023_02/781474113"/>
    <hyperlink ref="F769" r:id="rId77" display="https://podminky.urs.cz/item/CS_URS_2023_02/781477114"/>
    <hyperlink ref="F771" r:id="rId78" display="https://podminky.urs.cz/item/CS_URS_2023_02/781477115"/>
    <hyperlink ref="F773" r:id="rId79" display="https://podminky.urs.cz/item/CS_URS_2022_02/781494111"/>
    <hyperlink ref="F776" r:id="rId80" display="https://podminky.urs.cz/item/CS_URS_2023_02/781495211"/>
    <hyperlink ref="F778" r:id="rId81" display="https://podminky.urs.cz/item/CS_URS_2023_02/998781203"/>
    <hyperlink ref="F781" r:id="rId82" display="https://podminky.urs.cz/item/CS_URS_2023_02/784121001"/>
    <hyperlink ref="F792" r:id="rId83" display="https://podminky.urs.cz/item/CS_URS_2023_02/784181101"/>
    <hyperlink ref="F807" r:id="rId84" display="https://podminky.urs.cz/item/CS_URS_2023_02/784191007"/>
    <hyperlink ref="F811" r:id="rId85" display="https://podminky.urs.cz/item/CS_URS_2023_02/784211101"/>
    <hyperlink ref="F815" r:id="rId86" display="https://podminky.urs.cz/item/CS_URS_2023_02/460941222"/>
    <hyperlink ref="F817" r:id="rId87" display="https://podminky.urs.cz/item/CS_URS_2023_02/468081323"/>
    <hyperlink ref="F819" r:id="rId88" display="https://podminky.urs.cz/item/CS_URS_2023_02/468094111"/>
    <hyperlink ref="F822" r:id="rId89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7439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ROUND((SUM(BE93:BE201)),  2)</f>
        <v>0</v>
      </c>
      <c r="G35" s="41"/>
      <c r="H35" s="41"/>
      <c r="I35" s="160">
        <v>0.20999999999999999</v>
      </c>
      <c r="J35" s="159">
        <f>ROUND(((SUM(BE93:BE201))*I35),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ROUND((SUM(BF93:BF201)),  2)</f>
        <v>0</v>
      </c>
      <c r="G36" s="41"/>
      <c r="H36" s="41"/>
      <c r="I36" s="160">
        <v>0.14999999999999999</v>
      </c>
      <c r="J36" s="159">
        <f>ROUND(((SUM(BF93:BF201))*I36),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ROUND((SUM(BG93:BG201)),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ROUND((SUM(BH93:BH201)),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ROUND((SUM(BI93:BI201)),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701.4 - Fotovoltaické panely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7440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7441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118</v>
      </c>
      <c r="E66" s="180"/>
      <c r="F66" s="180"/>
      <c r="G66" s="180"/>
      <c r="H66" s="180"/>
      <c r="I66" s="180"/>
      <c r="J66" s="181">
        <f>J106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J107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457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464</v>
      </c>
      <c r="E69" s="185"/>
      <c r="F69" s="185"/>
      <c r="G69" s="185"/>
      <c r="H69" s="185"/>
      <c r="I69" s="185"/>
      <c r="J69" s="186">
        <f>J121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1277</v>
      </c>
      <c r="E70" s="180"/>
      <c r="F70" s="180"/>
      <c r="G70" s="180"/>
      <c r="H70" s="180"/>
      <c r="I70" s="180"/>
      <c r="J70" s="181">
        <f>J196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1279</v>
      </c>
      <c r="E71" s="185"/>
      <c r="F71" s="185"/>
      <c r="G71" s="185"/>
      <c r="H71" s="185"/>
      <c r="I71" s="185"/>
      <c r="J71" s="186">
        <f>J197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Děčín ul. Benešovská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454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SO 701.4 - Fotovoltaické panely 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22. 11. 2023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30</v>
      </c>
      <c r="J89" s="39" t="str">
        <f>E23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28</v>
      </c>
      <c r="D90" s="43"/>
      <c r="E90" s="43"/>
      <c r="F90" s="30" t="str">
        <f>IF(E20="","",E20)</f>
        <v>Vyplň údaj</v>
      </c>
      <c r="G90" s="43"/>
      <c r="H90" s="43"/>
      <c r="I90" s="35" t="s">
        <v>32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128</v>
      </c>
      <c r="D92" s="191" t="s">
        <v>54</v>
      </c>
      <c r="E92" s="191" t="s">
        <v>50</v>
      </c>
      <c r="F92" s="191" t="s">
        <v>51</v>
      </c>
      <c r="G92" s="191" t="s">
        <v>129</v>
      </c>
      <c r="H92" s="191" t="s">
        <v>130</v>
      </c>
      <c r="I92" s="191" t="s">
        <v>131</v>
      </c>
      <c r="J92" s="191" t="s">
        <v>116</v>
      </c>
      <c r="K92" s="192" t="s">
        <v>132</v>
      </c>
      <c r="L92" s="193"/>
      <c r="M92" s="95" t="s">
        <v>19</v>
      </c>
      <c r="N92" s="96" t="s">
        <v>39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P94+P106+P120+P196</f>
        <v>0</v>
      </c>
      <c r="Q93" s="99"/>
      <c r="R93" s="196">
        <f>R94+R106+R120+R196</f>
        <v>0.16480999999999998</v>
      </c>
      <c r="S93" s="99"/>
      <c r="T93" s="197">
        <f>T94+T106+T120+T196</f>
        <v>0.035000000000000003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68</v>
      </c>
      <c r="AU93" s="20" t="s">
        <v>117</v>
      </c>
      <c r="BK93" s="198">
        <f>BK94+BK106+BK120+BK196</f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1464</v>
      </c>
      <c r="F94" s="202" t="s">
        <v>7442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69</v>
      </c>
      <c r="AY94" s="210" t="s">
        <v>142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1600</v>
      </c>
      <c r="F95" s="213" t="s">
        <v>7443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SUM(P96:P105)</f>
        <v>0</v>
      </c>
      <c r="Q95" s="207"/>
      <c r="R95" s="208">
        <f>SUM(R96:R105)</f>
        <v>0</v>
      </c>
      <c r="S95" s="207"/>
      <c r="T95" s="209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77</v>
      </c>
      <c r="AY95" s="210" t="s">
        <v>142</v>
      </c>
      <c r="BK95" s="212">
        <f>SUM(BK96:BK105)</f>
        <v>0</v>
      </c>
    </row>
    <row r="96" s="2" customFormat="1" ht="16.5" customHeight="1">
      <c r="A96" s="41"/>
      <c r="B96" s="42"/>
      <c r="C96" s="215" t="s">
        <v>77</v>
      </c>
      <c r="D96" s="215" t="s">
        <v>144</v>
      </c>
      <c r="E96" s="216" t="s">
        <v>6076</v>
      </c>
      <c r="F96" s="217" t="s">
        <v>6077</v>
      </c>
      <c r="G96" s="218" t="s">
        <v>4016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3989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3989</v>
      </c>
      <c r="BM96" s="226" t="s">
        <v>7444</v>
      </c>
    </row>
    <row r="97" s="2" customFormat="1" ht="16.5" customHeight="1">
      <c r="A97" s="41"/>
      <c r="B97" s="42"/>
      <c r="C97" s="215" t="s">
        <v>79</v>
      </c>
      <c r="D97" s="215" t="s">
        <v>144</v>
      </c>
      <c r="E97" s="216" t="s">
        <v>6080</v>
      </c>
      <c r="F97" s="217" t="s">
        <v>6081</v>
      </c>
      <c r="G97" s="218" t="s">
        <v>4016</v>
      </c>
      <c r="H97" s="219">
        <v>4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3989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3989</v>
      </c>
      <c r="BM97" s="226" t="s">
        <v>7445</v>
      </c>
    </row>
    <row r="98" s="2" customFormat="1" ht="16.5" customHeight="1">
      <c r="A98" s="41"/>
      <c r="B98" s="42"/>
      <c r="C98" s="215" t="s">
        <v>163</v>
      </c>
      <c r="D98" s="215" t="s">
        <v>144</v>
      </c>
      <c r="E98" s="216" t="s">
        <v>6092</v>
      </c>
      <c r="F98" s="217" t="s">
        <v>6093</v>
      </c>
      <c r="G98" s="218" t="s">
        <v>6094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7446</v>
      </c>
    </row>
    <row r="99" s="2" customFormat="1">
      <c r="A99" s="41"/>
      <c r="B99" s="42"/>
      <c r="C99" s="43"/>
      <c r="D99" s="235" t="s">
        <v>3370</v>
      </c>
      <c r="E99" s="43"/>
      <c r="F99" s="295" t="s">
        <v>6096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3370</v>
      </c>
      <c r="AU99" s="20" t="s">
        <v>79</v>
      </c>
    </row>
    <row r="100" s="2" customFormat="1" ht="21.75" customHeight="1">
      <c r="A100" s="41"/>
      <c r="B100" s="42"/>
      <c r="C100" s="215" t="s">
        <v>149</v>
      </c>
      <c r="D100" s="215" t="s">
        <v>144</v>
      </c>
      <c r="E100" s="216" t="s">
        <v>6098</v>
      </c>
      <c r="F100" s="217" t="s">
        <v>6099</v>
      </c>
      <c r="G100" s="218" t="s">
        <v>6094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7447</v>
      </c>
    </row>
    <row r="101" s="2" customFormat="1" ht="16.5" customHeight="1">
      <c r="A101" s="41"/>
      <c r="B101" s="42"/>
      <c r="C101" s="215" t="s">
        <v>173</v>
      </c>
      <c r="D101" s="215" t="s">
        <v>144</v>
      </c>
      <c r="E101" s="216" t="s">
        <v>7448</v>
      </c>
      <c r="F101" s="217" t="s">
        <v>7449</v>
      </c>
      <c r="G101" s="218" t="s">
        <v>655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7450</v>
      </c>
    </row>
    <row r="102" s="2" customFormat="1" ht="16.5" customHeight="1">
      <c r="A102" s="41"/>
      <c r="B102" s="42"/>
      <c r="C102" s="215" t="s">
        <v>179</v>
      </c>
      <c r="D102" s="215" t="s">
        <v>144</v>
      </c>
      <c r="E102" s="216" t="s">
        <v>7451</v>
      </c>
      <c r="F102" s="217" t="s">
        <v>7452</v>
      </c>
      <c r="G102" s="218" t="s">
        <v>655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7453</v>
      </c>
    </row>
    <row r="103" s="2" customFormat="1" ht="16.5" customHeight="1">
      <c r="A103" s="41"/>
      <c r="B103" s="42"/>
      <c r="C103" s="215" t="s">
        <v>184</v>
      </c>
      <c r="D103" s="215" t="s">
        <v>144</v>
      </c>
      <c r="E103" s="216" t="s">
        <v>7454</v>
      </c>
      <c r="F103" s="217" t="s">
        <v>7455</v>
      </c>
      <c r="G103" s="218" t="s">
        <v>771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79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7456</v>
      </c>
    </row>
    <row r="104" s="2" customFormat="1" ht="16.5" customHeight="1">
      <c r="A104" s="41"/>
      <c r="B104" s="42"/>
      <c r="C104" s="215" t="s">
        <v>193</v>
      </c>
      <c r="D104" s="215" t="s">
        <v>144</v>
      </c>
      <c r="E104" s="216" t="s">
        <v>7457</v>
      </c>
      <c r="F104" s="217" t="s">
        <v>7458</v>
      </c>
      <c r="G104" s="218" t="s">
        <v>771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7459</v>
      </c>
    </row>
    <row r="105" s="2" customFormat="1" ht="16.5" customHeight="1">
      <c r="A105" s="41"/>
      <c r="B105" s="42"/>
      <c r="C105" s="215" t="s">
        <v>198</v>
      </c>
      <c r="D105" s="215" t="s">
        <v>144</v>
      </c>
      <c r="E105" s="216" t="s">
        <v>7460</v>
      </c>
      <c r="F105" s="217" t="s">
        <v>4464</v>
      </c>
      <c r="G105" s="218" t="s">
        <v>771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7461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140</v>
      </c>
      <c r="F106" s="202" t="s">
        <v>141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P107</f>
        <v>0</v>
      </c>
      <c r="Q106" s="207"/>
      <c r="R106" s="208">
        <f>R107</f>
        <v>0</v>
      </c>
      <c r="S106" s="207"/>
      <c r="T106" s="209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69</v>
      </c>
      <c r="AY106" s="210" t="s">
        <v>142</v>
      </c>
      <c r="BK106" s="212">
        <f>BK107</f>
        <v>0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419</v>
      </c>
      <c r="F107" s="213" t="s">
        <v>420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SUM(P108:P119)</f>
        <v>0</v>
      </c>
      <c r="Q107" s="207"/>
      <c r="R107" s="208">
        <f>SUM(R108:R119)</f>
        <v>0</v>
      </c>
      <c r="S107" s="207"/>
      <c r="T107" s="209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77</v>
      </c>
      <c r="AT107" s="211" t="s">
        <v>68</v>
      </c>
      <c r="AU107" s="211" t="s">
        <v>77</v>
      </c>
      <c r="AY107" s="210" t="s">
        <v>142</v>
      </c>
      <c r="BK107" s="212">
        <f>SUM(BK108:BK119)</f>
        <v>0</v>
      </c>
    </row>
    <row r="108" s="2" customFormat="1" ht="16.5" customHeight="1">
      <c r="A108" s="41"/>
      <c r="B108" s="42"/>
      <c r="C108" s="215" t="s">
        <v>1154</v>
      </c>
      <c r="D108" s="215" t="s">
        <v>144</v>
      </c>
      <c r="E108" s="216" t="s">
        <v>940</v>
      </c>
      <c r="F108" s="217" t="s">
        <v>941</v>
      </c>
      <c r="G108" s="218" t="s">
        <v>256</v>
      </c>
      <c r="H108" s="219">
        <v>0.035000000000000003</v>
      </c>
      <c r="I108" s="220"/>
      <c r="J108" s="221">
        <f>ROUND(I108*H108,2)</f>
        <v>0</v>
      </c>
      <c r="K108" s="217" t="s">
        <v>148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7462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943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2" customFormat="1" ht="24.15" customHeight="1">
      <c r="A110" s="41"/>
      <c r="B110" s="42"/>
      <c r="C110" s="215" t="s">
        <v>1166</v>
      </c>
      <c r="D110" s="215" t="s">
        <v>144</v>
      </c>
      <c r="E110" s="216" t="s">
        <v>944</v>
      </c>
      <c r="F110" s="217" t="s">
        <v>945</v>
      </c>
      <c r="G110" s="218" t="s">
        <v>256</v>
      </c>
      <c r="H110" s="219">
        <v>0.035000000000000003</v>
      </c>
      <c r="I110" s="220"/>
      <c r="J110" s="221">
        <f>ROUND(I110*H110,2)</f>
        <v>0</v>
      </c>
      <c r="K110" s="217" t="s">
        <v>148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7463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947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2" customFormat="1" ht="21.75" customHeight="1">
      <c r="A112" s="41"/>
      <c r="B112" s="42"/>
      <c r="C112" s="215" t="s">
        <v>1178</v>
      </c>
      <c r="D112" s="215" t="s">
        <v>144</v>
      </c>
      <c r="E112" s="216" t="s">
        <v>948</v>
      </c>
      <c r="F112" s="217" t="s">
        <v>949</v>
      </c>
      <c r="G112" s="218" t="s">
        <v>256</v>
      </c>
      <c r="H112" s="219">
        <v>0.035000000000000003</v>
      </c>
      <c r="I112" s="220"/>
      <c r="J112" s="221">
        <f>ROUND(I112*H112,2)</f>
        <v>0</v>
      </c>
      <c r="K112" s="217" t="s">
        <v>148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7464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951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79</v>
      </c>
    </row>
    <row r="114" s="2" customFormat="1" ht="24.15" customHeight="1">
      <c r="A114" s="41"/>
      <c r="B114" s="42"/>
      <c r="C114" s="215" t="s">
        <v>809</v>
      </c>
      <c r="D114" s="215" t="s">
        <v>144</v>
      </c>
      <c r="E114" s="216" t="s">
        <v>952</v>
      </c>
      <c r="F114" s="217" t="s">
        <v>953</v>
      </c>
      <c r="G114" s="218" t="s">
        <v>256</v>
      </c>
      <c r="H114" s="219">
        <v>0.52500000000000002</v>
      </c>
      <c r="I114" s="220"/>
      <c r="J114" s="221">
        <f>ROUND(I114*H114,2)</f>
        <v>0</v>
      </c>
      <c r="K114" s="217" t="s">
        <v>148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79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7465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955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79</v>
      </c>
    </row>
    <row r="116" s="14" customFormat="1">
      <c r="A116" s="14"/>
      <c r="B116" s="244"/>
      <c r="C116" s="245"/>
      <c r="D116" s="235" t="s">
        <v>153</v>
      </c>
      <c r="E116" s="246" t="s">
        <v>19</v>
      </c>
      <c r="F116" s="247" t="s">
        <v>7466</v>
      </c>
      <c r="G116" s="245"/>
      <c r="H116" s="248">
        <v>0.52500000000000002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153</v>
      </c>
      <c r="AU116" s="254" t="s">
        <v>79</v>
      </c>
      <c r="AV116" s="14" t="s">
        <v>79</v>
      </c>
      <c r="AW116" s="14" t="s">
        <v>31</v>
      </c>
      <c r="AX116" s="14" t="s">
        <v>69</v>
      </c>
      <c r="AY116" s="254" t="s">
        <v>142</v>
      </c>
    </row>
    <row r="117" s="15" customFormat="1">
      <c r="A117" s="15"/>
      <c r="B117" s="255"/>
      <c r="C117" s="256"/>
      <c r="D117" s="235" t="s">
        <v>153</v>
      </c>
      <c r="E117" s="257" t="s">
        <v>19</v>
      </c>
      <c r="F117" s="258" t="s">
        <v>158</v>
      </c>
      <c r="G117" s="256"/>
      <c r="H117" s="259">
        <v>0.52500000000000002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153</v>
      </c>
      <c r="AU117" s="265" t="s">
        <v>79</v>
      </c>
      <c r="AV117" s="15" t="s">
        <v>149</v>
      </c>
      <c r="AW117" s="15" t="s">
        <v>31</v>
      </c>
      <c r="AX117" s="15" t="s">
        <v>77</v>
      </c>
      <c r="AY117" s="265" t="s">
        <v>142</v>
      </c>
    </row>
    <row r="118" s="2" customFormat="1" ht="24.15" customHeight="1">
      <c r="A118" s="41"/>
      <c r="B118" s="42"/>
      <c r="C118" s="215" t="s">
        <v>1047</v>
      </c>
      <c r="D118" s="215" t="s">
        <v>144</v>
      </c>
      <c r="E118" s="216" t="s">
        <v>957</v>
      </c>
      <c r="F118" s="217" t="s">
        <v>958</v>
      </c>
      <c r="G118" s="218" t="s">
        <v>256</v>
      </c>
      <c r="H118" s="219">
        <v>0.035000000000000003</v>
      </c>
      <c r="I118" s="220"/>
      <c r="J118" s="221">
        <f>ROUND(I118*H118,2)</f>
        <v>0</v>
      </c>
      <c r="K118" s="217" t="s">
        <v>148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79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7467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960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79</v>
      </c>
    </row>
    <row r="120" s="12" customFormat="1" ht="25.92" customHeight="1">
      <c r="A120" s="12"/>
      <c r="B120" s="199"/>
      <c r="C120" s="200"/>
      <c r="D120" s="201" t="s">
        <v>68</v>
      </c>
      <c r="E120" s="202" t="s">
        <v>990</v>
      </c>
      <c r="F120" s="202" t="s">
        <v>991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P121</f>
        <v>0</v>
      </c>
      <c r="Q120" s="207"/>
      <c r="R120" s="208">
        <f>R121</f>
        <v>0.16220999999999999</v>
      </c>
      <c r="S120" s="207"/>
      <c r="T120" s="20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68</v>
      </c>
      <c r="AU120" s="211" t="s">
        <v>69</v>
      </c>
      <c r="AY120" s="210" t="s">
        <v>142</v>
      </c>
      <c r="BK120" s="212">
        <f>BK121</f>
        <v>0</v>
      </c>
    </row>
    <row r="121" s="12" customFormat="1" ht="22.8" customHeight="1">
      <c r="A121" s="12"/>
      <c r="B121" s="199"/>
      <c r="C121" s="200"/>
      <c r="D121" s="201" t="s">
        <v>68</v>
      </c>
      <c r="E121" s="213" t="s">
        <v>1066</v>
      </c>
      <c r="F121" s="213" t="s">
        <v>1067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SUM(P122:P195)</f>
        <v>0</v>
      </c>
      <c r="Q121" s="207"/>
      <c r="R121" s="208">
        <f>SUM(R122:R195)</f>
        <v>0.16220999999999999</v>
      </c>
      <c r="S121" s="207"/>
      <c r="T121" s="209">
        <f>SUM(T122:T195)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79</v>
      </c>
      <c r="AT121" s="211" t="s">
        <v>68</v>
      </c>
      <c r="AU121" s="211" t="s">
        <v>77</v>
      </c>
      <c r="AY121" s="210" t="s">
        <v>142</v>
      </c>
      <c r="BK121" s="212">
        <f>SUM(BK122:BK195)</f>
        <v>0</v>
      </c>
    </row>
    <row r="122" s="2" customFormat="1" ht="16.5" customHeight="1">
      <c r="A122" s="41"/>
      <c r="B122" s="42"/>
      <c r="C122" s="215" t="s">
        <v>206</v>
      </c>
      <c r="D122" s="215" t="s">
        <v>144</v>
      </c>
      <c r="E122" s="216" t="s">
        <v>7468</v>
      </c>
      <c r="F122" s="217" t="s">
        <v>7469</v>
      </c>
      <c r="G122" s="218" t="s">
        <v>176</v>
      </c>
      <c r="H122" s="219">
        <v>420</v>
      </c>
      <c r="I122" s="220"/>
      <c r="J122" s="221">
        <f>ROUND(I122*H122,2)</f>
        <v>0</v>
      </c>
      <c r="K122" s="217" t="s">
        <v>148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248</v>
      </c>
      <c r="AT122" s="226" t="s">
        <v>144</v>
      </c>
      <c r="AU122" s="226" t="s">
        <v>79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248</v>
      </c>
      <c r="BM122" s="226" t="s">
        <v>7470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7471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79</v>
      </c>
    </row>
    <row r="124" s="2" customFormat="1" ht="16.5" customHeight="1">
      <c r="A124" s="41"/>
      <c r="B124" s="42"/>
      <c r="C124" s="277" t="s">
        <v>217</v>
      </c>
      <c r="D124" s="277" t="s">
        <v>275</v>
      </c>
      <c r="E124" s="278" t="s">
        <v>7472</v>
      </c>
      <c r="F124" s="279" t="s">
        <v>7473</v>
      </c>
      <c r="G124" s="280" t="s">
        <v>176</v>
      </c>
      <c r="H124" s="281">
        <v>420</v>
      </c>
      <c r="I124" s="282"/>
      <c r="J124" s="283">
        <f>ROUND(I124*H124,2)</f>
        <v>0</v>
      </c>
      <c r="K124" s="279" t="s">
        <v>148</v>
      </c>
      <c r="L124" s="284"/>
      <c r="M124" s="285" t="s">
        <v>19</v>
      </c>
      <c r="N124" s="286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349</v>
      </c>
      <c r="AT124" s="226" t="s">
        <v>275</v>
      </c>
      <c r="AU124" s="226" t="s">
        <v>79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248</v>
      </c>
      <c r="BM124" s="226" t="s">
        <v>7474</v>
      </c>
    </row>
    <row r="125" s="2" customFormat="1" ht="24.15" customHeight="1">
      <c r="A125" s="41"/>
      <c r="B125" s="42"/>
      <c r="C125" s="215" t="s">
        <v>223</v>
      </c>
      <c r="D125" s="215" t="s">
        <v>144</v>
      </c>
      <c r="E125" s="216" t="s">
        <v>7475</v>
      </c>
      <c r="F125" s="217" t="s">
        <v>7476</v>
      </c>
      <c r="G125" s="218" t="s">
        <v>176</v>
      </c>
      <c r="H125" s="219">
        <v>85</v>
      </c>
      <c r="I125" s="220"/>
      <c r="J125" s="221">
        <f>ROUND(I125*H125,2)</f>
        <v>0</v>
      </c>
      <c r="K125" s="217" t="s">
        <v>148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248</v>
      </c>
      <c r="AT125" s="226" t="s">
        <v>144</v>
      </c>
      <c r="AU125" s="226" t="s">
        <v>79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248</v>
      </c>
      <c r="BM125" s="226" t="s">
        <v>7477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7478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79</v>
      </c>
    </row>
    <row r="127" s="2" customFormat="1" ht="16.5" customHeight="1">
      <c r="A127" s="41"/>
      <c r="B127" s="42"/>
      <c r="C127" s="277" t="s">
        <v>232</v>
      </c>
      <c r="D127" s="277" t="s">
        <v>275</v>
      </c>
      <c r="E127" s="278" t="s">
        <v>3421</v>
      </c>
      <c r="F127" s="279" t="s">
        <v>3422</v>
      </c>
      <c r="G127" s="280" t="s">
        <v>176</v>
      </c>
      <c r="H127" s="281">
        <v>85</v>
      </c>
      <c r="I127" s="282"/>
      <c r="J127" s="283">
        <f>ROUND(I127*H127,2)</f>
        <v>0</v>
      </c>
      <c r="K127" s="279" t="s">
        <v>148</v>
      </c>
      <c r="L127" s="284"/>
      <c r="M127" s="285" t="s">
        <v>19</v>
      </c>
      <c r="N127" s="286" t="s">
        <v>40</v>
      </c>
      <c r="O127" s="87"/>
      <c r="P127" s="224">
        <f>O127*H127</f>
        <v>0</v>
      </c>
      <c r="Q127" s="224">
        <v>0.00025000000000000001</v>
      </c>
      <c r="R127" s="224">
        <f>Q127*H127</f>
        <v>0.021250000000000002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349</v>
      </c>
      <c r="AT127" s="226" t="s">
        <v>275</v>
      </c>
      <c r="AU127" s="226" t="s">
        <v>79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248</v>
      </c>
      <c r="BM127" s="226" t="s">
        <v>7479</v>
      </c>
    </row>
    <row r="128" s="2" customFormat="1" ht="24.15" customHeight="1">
      <c r="A128" s="41"/>
      <c r="B128" s="42"/>
      <c r="C128" s="215" t="s">
        <v>237</v>
      </c>
      <c r="D128" s="215" t="s">
        <v>144</v>
      </c>
      <c r="E128" s="216" t="s">
        <v>3434</v>
      </c>
      <c r="F128" s="217" t="s">
        <v>3435</v>
      </c>
      <c r="G128" s="218" t="s">
        <v>176</v>
      </c>
      <c r="H128" s="219">
        <v>58</v>
      </c>
      <c r="I128" s="220"/>
      <c r="J128" s="221">
        <f>ROUND(I128*H128,2)</f>
        <v>0</v>
      </c>
      <c r="K128" s="217" t="s">
        <v>148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248</v>
      </c>
      <c r="AT128" s="226" t="s">
        <v>144</v>
      </c>
      <c r="AU128" s="226" t="s">
        <v>79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248</v>
      </c>
      <c r="BM128" s="226" t="s">
        <v>7480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3437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79</v>
      </c>
    </row>
    <row r="130" s="2" customFormat="1" ht="24.15" customHeight="1">
      <c r="A130" s="41"/>
      <c r="B130" s="42"/>
      <c r="C130" s="277" t="s">
        <v>8</v>
      </c>
      <c r="D130" s="277" t="s">
        <v>275</v>
      </c>
      <c r="E130" s="278" t="s">
        <v>7481</v>
      </c>
      <c r="F130" s="279" t="s">
        <v>7482</v>
      </c>
      <c r="G130" s="280" t="s">
        <v>176</v>
      </c>
      <c r="H130" s="281">
        <v>58</v>
      </c>
      <c r="I130" s="282"/>
      <c r="J130" s="283">
        <f>ROUND(I130*H130,2)</f>
        <v>0</v>
      </c>
      <c r="K130" s="279" t="s">
        <v>148</v>
      </c>
      <c r="L130" s="284"/>
      <c r="M130" s="285" t="s">
        <v>19</v>
      </c>
      <c r="N130" s="286" t="s">
        <v>40</v>
      </c>
      <c r="O130" s="87"/>
      <c r="P130" s="224">
        <f>O130*H130</f>
        <v>0</v>
      </c>
      <c r="Q130" s="224">
        <v>0.00014999999999999999</v>
      </c>
      <c r="R130" s="224">
        <f>Q130*H130</f>
        <v>0.0086999999999999994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349</v>
      </c>
      <c r="AT130" s="226" t="s">
        <v>275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248</v>
      </c>
      <c r="BM130" s="226" t="s">
        <v>7483</v>
      </c>
    </row>
    <row r="131" s="2" customFormat="1" ht="24.15" customHeight="1">
      <c r="A131" s="41"/>
      <c r="B131" s="42"/>
      <c r="C131" s="215" t="s">
        <v>248</v>
      </c>
      <c r="D131" s="215" t="s">
        <v>144</v>
      </c>
      <c r="E131" s="216" t="s">
        <v>3476</v>
      </c>
      <c r="F131" s="217" t="s">
        <v>3477</v>
      </c>
      <c r="G131" s="218" t="s">
        <v>176</v>
      </c>
      <c r="H131" s="219">
        <v>10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248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248</v>
      </c>
      <c r="BM131" s="226" t="s">
        <v>7484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3479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 ht="16.5" customHeight="1">
      <c r="A133" s="41"/>
      <c r="B133" s="42"/>
      <c r="C133" s="277" t="s">
        <v>253</v>
      </c>
      <c r="D133" s="277" t="s">
        <v>275</v>
      </c>
      <c r="E133" s="278" t="s">
        <v>7485</v>
      </c>
      <c r="F133" s="279" t="s">
        <v>7486</v>
      </c>
      <c r="G133" s="280" t="s">
        <v>176</v>
      </c>
      <c r="H133" s="281">
        <v>10</v>
      </c>
      <c r="I133" s="282"/>
      <c r="J133" s="283">
        <f>ROUND(I133*H133,2)</f>
        <v>0</v>
      </c>
      <c r="K133" s="279" t="s">
        <v>148</v>
      </c>
      <c r="L133" s="284"/>
      <c r="M133" s="285" t="s">
        <v>19</v>
      </c>
      <c r="N133" s="286" t="s">
        <v>40</v>
      </c>
      <c r="O133" s="87"/>
      <c r="P133" s="224">
        <f>O133*H133</f>
        <v>0</v>
      </c>
      <c r="Q133" s="224">
        <v>0.00034000000000000002</v>
      </c>
      <c r="R133" s="224">
        <f>Q133*H133</f>
        <v>0.0034000000000000002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349</v>
      </c>
      <c r="AT133" s="226" t="s">
        <v>275</v>
      </c>
      <c r="AU133" s="226" t="s">
        <v>79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248</v>
      </c>
      <c r="BM133" s="226" t="s">
        <v>7487</v>
      </c>
    </row>
    <row r="134" s="2" customFormat="1" ht="21.75" customHeight="1">
      <c r="A134" s="41"/>
      <c r="B134" s="42"/>
      <c r="C134" s="215" t="s">
        <v>260</v>
      </c>
      <c r="D134" s="215" t="s">
        <v>144</v>
      </c>
      <c r="E134" s="216" t="s">
        <v>7488</v>
      </c>
      <c r="F134" s="217" t="s">
        <v>7489</v>
      </c>
      <c r="G134" s="218" t="s">
        <v>166</v>
      </c>
      <c r="H134" s="219">
        <v>3</v>
      </c>
      <c r="I134" s="220"/>
      <c r="J134" s="221">
        <f>ROUND(I134*H134,2)</f>
        <v>0</v>
      </c>
      <c r="K134" s="217" t="s">
        <v>148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248</v>
      </c>
      <c r="AT134" s="226" t="s">
        <v>144</v>
      </c>
      <c r="AU134" s="226" t="s">
        <v>79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248</v>
      </c>
      <c r="BM134" s="226" t="s">
        <v>7490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7491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79</v>
      </c>
    </row>
    <row r="136" s="2" customFormat="1" ht="16.5" customHeight="1">
      <c r="A136" s="41"/>
      <c r="B136" s="42"/>
      <c r="C136" s="277" t="s">
        <v>265</v>
      </c>
      <c r="D136" s="277" t="s">
        <v>275</v>
      </c>
      <c r="E136" s="278" t="s">
        <v>3697</v>
      </c>
      <c r="F136" s="279" t="s">
        <v>7492</v>
      </c>
      <c r="G136" s="280" t="s">
        <v>771</v>
      </c>
      <c r="H136" s="281">
        <v>2</v>
      </c>
      <c r="I136" s="282"/>
      <c r="J136" s="283">
        <f>ROUND(I136*H136,2)</f>
        <v>0</v>
      </c>
      <c r="K136" s="279" t="s">
        <v>19</v>
      </c>
      <c r="L136" s="284"/>
      <c r="M136" s="285" t="s">
        <v>19</v>
      </c>
      <c r="N136" s="286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349</v>
      </c>
      <c r="AT136" s="226" t="s">
        <v>275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248</v>
      </c>
      <c r="BM136" s="226" t="s">
        <v>7493</v>
      </c>
    </row>
    <row r="137" s="2" customFormat="1">
      <c r="A137" s="41"/>
      <c r="B137" s="42"/>
      <c r="C137" s="43"/>
      <c r="D137" s="235" t="s">
        <v>3370</v>
      </c>
      <c r="E137" s="43"/>
      <c r="F137" s="295" t="s">
        <v>7494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3370</v>
      </c>
      <c r="AU137" s="20" t="s">
        <v>79</v>
      </c>
    </row>
    <row r="138" s="2" customFormat="1" ht="16.5" customHeight="1">
      <c r="A138" s="41"/>
      <c r="B138" s="42"/>
      <c r="C138" s="277" t="s">
        <v>274</v>
      </c>
      <c r="D138" s="277" t="s">
        <v>275</v>
      </c>
      <c r="E138" s="278" t="s">
        <v>3719</v>
      </c>
      <c r="F138" s="279" t="s">
        <v>7495</v>
      </c>
      <c r="G138" s="280" t="s">
        <v>771</v>
      </c>
      <c r="H138" s="281">
        <v>1</v>
      </c>
      <c r="I138" s="282"/>
      <c r="J138" s="283">
        <f>ROUND(I138*H138,2)</f>
        <v>0</v>
      </c>
      <c r="K138" s="279" t="s">
        <v>19</v>
      </c>
      <c r="L138" s="284"/>
      <c r="M138" s="285" t="s">
        <v>19</v>
      </c>
      <c r="N138" s="286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349</v>
      </c>
      <c r="AT138" s="226" t="s">
        <v>275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248</v>
      </c>
      <c r="BM138" s="226" t="s">
        <v>7496</v>
      </c>
    </row>
    <row r="139" s="2" customFormat="1">
      <c r="A139" s="41"/>
      <c r="B139" s="42"/>
      <c r="C139" s="43"/>
      <c r="D139" s="235" t="s">
        <v>3370</v>
      </c>
      <c r="E139" s="43"/>
      <c r="F139" s="295" t="s">
        <v>7497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3370</v>
      </c>
      <c r="AU139" s="20" t="s">
        <v>79</v>
      </c>
    </row>
    <row r="140" s="2" customFormat="1" ht="24.15" customHeight="1">
      <c r="A140" s="41"/>
      <c r="B140" s="42"/>
      <c r="C140" s="215" t="s">
        <v>7</v>
      </c>
      <c r="D140" s="215" t="s">
        <v>144</v>
      </c>
      <c r="E140" s="216" t="s">
        <v>3581</v>
      </c>
      <c r="F140" s="217" t="s">
        <v>3582</v>
      </c>
      <c r="G140" s="218" t="s">
        <v>166</v>
      </c>
      <c r="H140" s="219">
        <v>1</v>
      </c>
      <c r="I140" s="220"/>
      <c r="J140" s="221">
        <f>ROUND(I140*H140,2)</f>
        <v>0</v>
      </c>
      <c r="K140" s="217" t="s">
        <v>148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248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248</v>
      </c>
      <c r="BM140" s="226" t="s">
        <v>7498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3584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79</v>
      </c>
    </row>
    <row r="142" s="2" customFormat="1" ht="16.5" customHeight="1">
      <c r="A142" s="41"/>
      <c r="B142" s="42"/>
      <c r="C142" s="277" t="s">
        <v>287</v>
      </c>
      <c r="D142" s="277" t="s">
        <v>275</v>
      </c>
      <c r="E142" s="278" t="s">
        <v>3586</v>
      </c>
      <c r="F142" s="279" t="s">
        <v>3587</v>
      </c>
      <c r="G142" s="280" t="s">
        <v>166</v>
      </c>
      <c r="H142" s="281">
        <v>1</v>
      </c>
      <c r="I142" s="282"/>
      <c r="J142" s="283">
        <f>ROUND(I142*H142,2)</f>
        <v>0</v>
      </c>
      <c r="K142" s="279" t="s">
        <v>19</v>
      </c>
      <c r="L142" s="284"/>
      <c r="M142" s="285" t="s">
        <v>19</v>
      </c>
      <c r="N142" s="286" t="s">
        <v>40</v>
      </c>
      <c r="O142" s="87"/>
      <c r="P142" s="224">
        <f>O142*H142</f>
        <v>0</v>
      </c>
      <c r="Q142" s="224">
        <v>0.00029</v>
      </c>
      <c r="R142" s="224">
        <f>Q142*H142</f>
        <v>0.00029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349</v>
      </c>
      <c r="AT142" s="226" t="s">
        <v>275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248</v>
      </c>
      <c r="BM142" s="226" t="s">
        <v>7499</v>
      </c>
    </row>
    <row r="143" s="2" customFormat="1">
      <c r="A143" s="41"/>
      <c r="B143" s="42"/>
      <c r="C143" s="43"/>
      <c r="D143" s="235" t="s">
        <v>3370</v>
      </c>
      <c r="E143" s="43"/>
      <c r="F143" s="295" t="s">
        <v>3589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3370</v>
      </c>
      <c r="AU143" s="20" t="s">
        <v>79</v>
      </c>
    </row>
    <row r="144" s="2" customFormat="1" ht="16.5" customHeight="1">
      <c r="A144" s="41"/>
      <c r="B144" s="42"/>
      <c r="C144" s="215" t="s">
        <v>293</v>
      </c>
      <c r="D144" s="215" t="s">
        <v>144</v>
      </c>
      <c r="E144" s="216" t="s">
        <v>3824</v>
      </c>
      <c r="F144" s="217" t="s">
        <v>3825</v>
      </c>
      <c r="G144" s="218" t="s">
        <v>176</v>
      </c>
      <c r="H144" s="219">
        <v>10</v>
      </c>
      <c r="I144" s="220"/>
      <c r="J144" s="221">
        <f>ROUND(I144*H144,2)</f>
        <v>0</v>
      </c>
      <c r="K144" s="217" t="s">
        <v>148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248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248</v>
      </c>
      <c r="BM144" s="226" t="s">
        <v>7500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3827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77" t="s">
        <v>300</v>
      </c>
      <c r="D146" s="277" t="s">
        <v>275</v>
      </c>
      <c r="E146" s="278" t="s">
        <v>3829</v>
      </c>
      <c r="F146" s="279" t="s">
        <v>3830</v>
      </c>
      <c r="G146" s="280" t="s">
        <v>3810</v>
      </c>
      <c r="H146" s="281">
        <v>10</v>
      </c>
      <c r="I146" s="282"/>
      <c r="J146" s="283">
        <f>ROUND(I146*H146,2)</f>
        <v>0</v>
      </c>
      <c r="K146" s="279" t="s">
        <v>148</v>
      </c>
      <c r="L146" s="284"/>
      <c r="M146" s="285" t="s">
        <v>19</v>
      </c>
      <c r="N146" s="286" t="s">
        <v>40</v>
      </c>
      <c r="O146" s="87"/>
      <c r="P146" s="224">
        <f>O146*H146</f>
        <v>0</v>
      </c>
      <c r="Q146" s="224">
        <v>0.001</v>
      </c>
      <c r="R146" s="224">
        <f>Q146*H146</f>
        <v>0.01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349</v>
      </c>
      <c r="AT146" s="226" t="s">
        <v>275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248</v>
      </c>
      <c r="BM146" s="226" t="s">
        <v>7501</v>
      </c>
    </row>
    <row r="147" s="2" customFormat="1" ht="16.5" customHeight="1">
      <c r="A147" s="41"/>
      <c r="B147" s="42"/>
      <c r="C147" s="277" t="s">
        <v>306</v>
      </c>
      <c r="D147" s="277" t="s">
        <v>275</v>
      </c>
      <c r="E147" s="278" t="s">
        <v>3874</v>
      </c>
      <c r="F147" s="279" t="s">
        <v>3875</v>
      </c>
      <c r="G147" s="280" t="s">
        <v>166</v>
      </c>
      <c r="H147" s="281">
        <v>10</v>
      </c>
      <c r="I147" s="282"/>
      <c r="J147" s="283">
        <f>ROUND(I147*H147,2)</f>
        <v>0</v>
      </c>
      <c r="K147" s="279" t="s">
        <v>148</v>
      </c>
      <c r="L147" s="284"/>
      <c r="M147" s="285" t="s">
        <v>19</v>
      </c>
      <c r="N147" s="286" t="s">
        <v>40</v>
      </c>
      <c r="O147" s="87"/>
      <c r="P147" s="224">
        <f>O147*H147</f>
        <v>0</v>
      </c>
      <c r="Q147" s="224">
        <v>0.00021000000000000001</v>
      </c>
      <c r="R147" s="224">
        <f>Q147*H147</f>
        <v>0.0021000000000000003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349</v>
      </c>
      <c r="AT147" s="226" t="s">
        <v>275</v>
      </c>
      <c r="AU147" s="226" t="s">
        <v>79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248</v>
      </c>
      <c r="BM147" s="226" t="s">
        <v>7502</v>
      </c>
    </row>
    <row r="148" s="2" customFormat="1" ht="16.5" customHeight="1">
      <c r="A148" s="41"/>
      <c r="B148" s="42"/>
      <c r="C148" s="215" t="s">
        <v>315</v>
      </c>
      <c r="D148" s="215" t="s">
        <v>144</v>
      </c>
      <c r="E148" s="216" t="s">
        <v>7503</v>
      </c>
      <c r="F148" s="217" t="s">
        <v>7504</v>
      </c>
      <c r="G148" s="218" t="s">
        <v>166</v>
      </c>
      <c r="H148" s="219">
        <v>4</v>
      </c>
      <c r="I148" s="220"/>
      <c r="J148" s="221">
        <f>ROUND(I148*H148,2)</f>
        <v>0</v>
      </c>
      <c r="K148" s="217" t="s">
        <v>148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248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248</v>
      </c>
      <c r="BM148" s="226" t="s">
        <v>7505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7506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77" t="s">
        <v>321</v>
      </c>
      <c r="D150" s="277" t="s">
        <v>275</v>
      </c>
      <c r="E150" s="278" t="s">
        <v>7507</v>
      </c>
      <c r="F150" s="279" t="s">
        <v>7508</v>
      </c>
      <c r="G150" s="280" t="s">
        <v>166</v>
      </c>
      <c r="H150" s="281">
        <v>4</v>
      </c>
      <c r="I150" s="282"/>
      <c r="J150" s="283">
        <f>ROUND(I150*H150,2)</f>
        <v>0</v>
      </c>
      <c r="K150" s="279" t="s">
        <v>148</v>
      </c>
      <c r="L150" s="284"/>
      <c r="M150" s="285" t="s">
        <v>19</v>
      </c>
      <c r="N150" s="286" t="s">
        <v>40</v>
      </c>
      <c r="O150" s="87"/>
      <c r="P150" s="224">
        <f>O150*H150</f>
        <v>0</v>
      </c>
      <c r="Q150" s="224">
        <v>0.00016000000000000001</v>
      </c>
      <c r="R150" s="224">
        <f>Q150*H150</f>
        <v>0.00064000000000000005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349</v>
      </c>
      <c r="AT150" s="226" t="s">
        <v>275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248</v>
      </c>
      <c r="BM150" s="226" t="s">
        <v>7509</v>
      </c>
    </row>
    <row r="151" s="2" customFormat="1" ht="21.75" customHeight="1">
      <c r="A151" s="41"/>
      <c r="B151" s="42"/>
      <c r="C151" s="215" t="s">
        <v>326</v>
      </c>
      <c r="D151" s="215" t="s">
        <v>144</v>
      </c>
      <c r="E151" s="216" t="s">
        <v>7510</v>
      </c>
      <c r="F151" s="217" t="s">
        <v>7511</v>
      </c>
      <c r="G151" s="218" t="s">
        <v>166</v>
      </c>
      <c r="H151" s="219">
        <v>27</v>
      </c>
      <c r="I151" s="220"/>
      <c r="J151" s="221">
        <f>ROUND(I151*H151,2)</f>
        <v>0</v>
      </c>
      <c r="K151" s="217" t="s">
        <v>148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248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248</v>
      </c>
      <c r="BM151" s="226" t="s">
        <v>7512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7513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2" customFormat="1" ht="24.15" customHeight="1">
      <c r="A153" s="41"/>
      <c r="B153" s="42"/>
      <c r="C153" s="277" t="s">
        <v>332</v>
      </c>
      <c r="D153" s="277" t="s">
        <v>275</v>
      </c>
      <c r="E153" s="278" t="s">
        <v>7514</v>
      </c>
      <c r="F153" s="279" t="s">
        <v>7515</v>
      </c>
      <c r="G153" s="280" t="s">
        <v>4469</v>
      </c>
      <c r="H153" s="281">
        <v>1</v>
      </c>
      <c r="I153" s="282"/>
      <c r="J153" s="283">
        <f>ROUND(I153*H153,2)</f>
        <v>0</v>
      </c>
      <c r="K153" s="279" t="s">
        <v>148</v>
      </c>
      <c r="L153" s="284"/>
      <c r="M153" s="285" t="s">
        <v>19</v>
      </c>
      <c r="N153" s="286" t="s">
        <v>40</v>
      </c>
      <c r="O153" s="87"/>
      <c r="P153" s="224">
        <f>O153*H153</f>
        <v>0</v>
      </c>
      <c r="Q153" s="224">
        <v>0.044999999999999998</v>
      </c>
      <c r="R153" s="224">
        <f>Q153*H153</f>
        <v>0.044999999999999998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349</v>
      </c>
      <c r="AT153" s="226" t="s">
        <v>275</v>
      </c>
      <c r="AU153" s="226" t="s">
        <v>79</v>
      </c>
      <c r="AY153" s="20" t="s">
        <v>142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248</v>
      </c>
      <c r="BM153" s="226" t="s">
        <v>7516</v>
      </c>
    </row>
    <row r="154" s="2" customFormat="1" ht="24.15" customHeight="1">
      <c r="A154" s="41"/>
      <c r="B154" s="42"/>
      <c r="C154" s="277" t="s">
        <v>338</v>
      </c>
      <c r="D154" s="277" t="s">
        <v>275</v>
      </c>
      <c r="E154" s="278" t="s">
        <v>7517</v>
      </c>
      <c r="F154" s="279" t="s">
        <v>7518</v>
      </c>
      <c r="G154" s="280" t="s">
        <v>4469</v>
      </c>
      <c r="H154" s="281">
        <v>1</v>
      </c>
      <c r="I154" s="282"/>
      <c r="J154" s="283">
        <f>ROUND(I154*H154,2)</f>
        <v>0</v>
      </c>
      <c r="K154" s="279" t="s">
        <v>148</v>
      </c>
      <c r="L154" s="284"/>
      <c r="M154" s="285" t="s">
        <v>19</v>
      </c>
      <c r="N154" s="286" t="s">
        <v>40</v>
      </c>
      <c r="O154" s="87"/>
      <c r="P154" s="224">
        <f>O154*H154</f>
        <v>0</v>
      </c>
      <c r="Q154" s="224">
        <v>0.059999999999999998</v>
      </c>
      <c r="R154" s="224">
        <f>Q154*H154</f>
        <v>0.059999999999999998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349</v>
      </c>
      <c r="AT154" s="226" t="s">
        <v>275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248</v>
      </c>
      <c r="BM154" s="226" t="s">
        <v>7519</v>
      </c>
    </row>
    <row r="155" s="2" customFormat="1" ht="16.5" customHeight="1">
      <c r="A155" s="41"/>
      <c r="B155" s="42"/>
      <c r="C155" s="215" t="s">
        <v>343</v>
      </c>
      <c r="D155" s="215" t="s">
        <v>144</v>
      </c>
      <c r="E155" s="216" t="s">
        <v>7520</v>
      </c>
      <c r="F155" s="217" t="s">
        <v>7521</v>
      </c>
      <c r="G155" s="218" t="s">
        <v>166</v>
      </c>
      <c r="H155" s="219">
        <v>27</v>
      </c>
      <c r="I155" s="220"/>
      <c r="J155" s="221">
        <f>ROUND(I155*H155,2)</f>
        <v>0</v>
      </c>
      <c r="K155" s="217" t="s">
        <v>148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248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248</v>
      </c>
      <c r="BM155" s="226" t="s">
        <v>7522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7523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79</v>
      </c>
    </row>
    <row r="157" s="2" customFormat="1" ht="16.5" customHeight="1">
      <c r="A157" s="41"/>
      <c r="B157" s="42"/>
      <c r="C157" s="277" t="s">
        <v>349</v>
      </c>
      <c r="D157" s="277" t="s">
        <v>275</v>
      </c>
      <c r="E157" s="278" t="s">
        <v>7524</v>
      </c>
      <c r="F157" s="279" t="s">
        <v>7525</v>
      </c>
      <c r="G157" s="280" t="s">
        <v>771</v>
      </c>
      <c r="H157" s="281">
        <v>27</v>
      </c>
      <c r="I157" s="282"/>
      <c r="J157" s="283">
        <f>ROUND(I157*H157,2)</f>
        <v>0</v>
      </c>
      <c r="K157" s="279" t="s">
        <v>19</v>
      </c>
      <c r="L157" s="284"/>
      <c r="M157" s="285" t="s">
        <v>19</v>
      </c>
      <c r="N157" s="286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349</v>
      </c>
      <c r="AT157" s="226" t="s">
        <v>275</v>
      </c>
      <c r="AU157" s="226" t="s">
        <v>79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248</v>
      </c>
      <c r="BM157" s="226" t="s">
        <v>7526</v>
      </c>
    </row>
    <row r="158" s="2" customFormat="1" ht="24.15" customHeight="1">
      <c r="A158" s="41"/>
      <c r="B158" s="42"/>
      <c r="C158" s="215" t="s">
        <v>354</v>
      </c>
      <c r="D158" s="215" t="s">
        <v>144</v>
      </c>
      <c r="E158" s="216" t="s">
        <v>7527</v>
      </c>
      <c r="F158" s="217" t="s">
        <v>7528</v>
      </c>
      <c r="G158" s="218" t="s">
        <v>166</v>
      </c>
      <c r="H158" s="219">
        <v>1</v>
      </c>
      <c r="I158" s="220"/>
      <c r="J158" s="221">
        <f>ROUND(I158*H158,2)</f>
        <v>0</v>
      </c>
      <c r="K158" s="217" t="s">
        <v>148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248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248</v>
      </c>
      <c r="BM158" s="226" t="s">
        <v>7529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7530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 ht="16.5" customHeight="1">
      <c r="A160" s="41"/>
      <c r="B160" s="42"/>
      <c r="C160" s="277" t="s">
        <v>360</v>
      </c>
      <c r="D160" s="277" t="s">
        <v>275</v>
      </c>
      <c r="E160" s="278" t="s">
        <v>7531</v>
      </c>
      <c r="F160" s="279" t="s">
        <v>7532</v>
      </c>
      <c r="G160" s="280" t="s">
        <v>771</v>
      </c>
      <c r="H160" s="281">
        <v>1</v>
      </c>
      <c r="I160" s="282"/>
      <c r="J160" s="283">
        <f>ROUND(I160*H160,2)</f>
        <v>0</v>
      </c>
      <c r="K160" s="279" t="s">
        <v>19</v>
      </c>
      <c r="L160" s="284"/>
      <c r="M160" s="285" t="s">
        <v>19</v>
      </c>
      <c r="N160" s="286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349</v>
      </c>
      <c r="AT160" s="226" t="s">
        <v>275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248</v>
      </c>
      <c r="BM160" s="226" t="s">
        <v>7533</v>
      </c>
    </row>
    <row r="161" s="2" customFormat="1" ht="24.15" customHeight="1">
      <c r="A161" s="41"/>
      <c r="B161" s="42"/>
      <c r="C161" s="215" t="s">
        <v>365</v>
      </c>
      <c r="D161" s="215" t="s">
        <v>144</v>
      </c>
      <c r="E161" s="216" t="s">
        <v>7534</v>
      </c>
      <c r="F161" s="217" t="s">
        <v>7535</v>
      </c>
      <c r="G161" s="218" t="s">
        <v>166</v>
      </c>
      <c r="H161" s="219">
        <v>27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248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248</v>
      </c>
      <c r="BM161" s="226" t="s">
        <v>7536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7537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2" customFormat="1" ht="16.5" customHeight="1">
      <c r="A163" s="41"/>
      <c r="B163" s="42"/>
      <c r="C163" s="277" t="s">
        <v>370</v>
      </c>
      <c r="D163" s="277" t="s">
        <v>275</v>
      </c>
      <c r="E163" s="278" t="s">
        <v>7538</v>
      </c>
      <c r="F163" s="279" t="s">
        <v>7539</v>
      </c>
      <c r="G163" s="280" t="s">
        <v>166</v>
      </c>
      <c r="H163" s="281">
        <v>27</v>
      </c>
      <c r="I163" s="282"/>
      <c r="J163" s="283">
        <f>ROUND(I163*H163,2)</f>
        <v>0</v>
      </c>
      <c r="K163" s="279" t="s">
        <v>19</v>
      </c>
      <c r="L163" s="284"/>
      <c r="M163" s="285" t="s">
        <v>19</v>
      </c>
      <c r="N163" s="286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349</v>
      </c>
      <c r="AT163" s="226" t="s">
        <v>275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248</v>
      </c>
      <c r="BM163" s="226" t="s">
        <v>7540</v>
      </c>
    </row>
    <row r="164" s="2" customFormat="1" ht="21.75" customHeight="1">
      <c r="A164" s="41"/>
      <c r="B164" s="42"/>
      <c r="C164" s="215" t="s">
        <v>375</v>
      </c>
      <c r="D164" s="215" t="s">
        <v>144</v>
      </c>
      <c r="E164" s="216" t="s">
        <v>7541</v>
      </c>
      <c r="F164" s="217" t="s">
        <v>7542</v>
      </c>
      <c r="G164" s="218" t="s">
        <v>166</v>
      </c>
      <c r="H164" s="219">
        <v>1</v>
      </c>
      <c r="I164" s="220"/>
      <c r="J164" s="221">
        <f>ROUND(I164*H164,2)</f>
        <v>0</v>
      </c>
      <c r="K164" s="217" t="s">
        <v>148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248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248</v>
      </c>
      <c r="BM164" s="226" t="s">
        <v>7543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7544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2" customFormat="1" ht="16.5" customHeight="1">
      <c r="A166" s="41"/>
      <c r="B166" s="42"/>
      <c r="C166" s="277" t="s">
        <v>380</v>
      </c>
      <c r="D166" s="277" t="s">
        <v>275</v>
      </c>
      <c r="E166" s="278" t="s">
        <v>7545</v>
      </c>
      <c r="F166" s="279" t="s">
        <v>7546</v>
      </c>
      <c r="G166" s="280" t="s">
        <v>771</v>
      </c>
      <c r="H166" s="281">
        <v>1</v>
      </c>
      <c r="I166" s="282"/>
      <c r="J166" s="283">
        <f>ROUND(I166*H166,2)</f>
        <v>0</v>
      </c>
      <c r="K166" s="279" t="s">
        <v>19</v>
      </c>
      <c r="L166" s="284"/>
      <c r="M166" s="285" t="s">
        <v>19</v>
      </c>
      <c r="N166" s="286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349</v>
      </c>
      <c r="AT166" s="226" t="s">
        <v>275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248</v>
      </c>
      <c r="BM166" s="226" t="s">
        <v>7547</v>
      </c>
    </row>
    <row r="167" s="2" customFormat="1" ht="24.15" customHeight="1">
      <c r="A167" s="41"/>
      <c r="B167" s="42"/>
      <c r="C167" s="215" t="s">
        <v>1002</v>
      </c>
      <c r="D167" s="215" t="s">
        <v>144</v>
      </c>
      <c r="E167" s="216" t="s">
        <v>7548</v>
      </c>
      <c r="F167" s="217" t="s">
        <v>7549</v>
      </c>
      <c r="G167" s="218" t="s">
        <v>166</v>
      </c>
      <c r="H167" s="219">
        <v>3</v>
      </c>
      <c r="I167" s="220"/>
      <c r="J167" s="221">
        <f>ROUND(I167*H167,2)</f>
        <v>0</v>
      </c>
      <c r="K167" s="217" t="s">
        <v>148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248</v>
      </c>
      <c r="AT167" s="226" t="s">
        <v>144</v>
      </c>
      <c r="AU167" s="226" t="s">
        <v>79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248</v>
      </c>
      <c r="BM167" s="226" t="s">
        <v>7550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7551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79</v>
      </c>
    </row>
    <row r="169" s="2" customFormat="1" ht="16.5" customHeight="1">
      <c r="A169" s="41"/>
      <c r="B169" s="42"/>
      <c r="C169" s="277" t="s">
        <v>404</v>
      </c>
      <c r="D169" s="277" t="s">
        <v>275</v>
      </c>
      <c r="E169" s="278" t="s">
        <v>7552</v>
      </c>
      <c r="F169" s="279" t="s">
        <v>7553</v>
      </c>
      <c r="G169" s="280" t="s">
        <v>771</v>
      </c>
      <c r="H169" s="281">
        <v>3</v>
      </c>
      <c r="I169" s="282"/>
      <c r="J169" s="283">
        <f>ROUND(I169*H169,2)</f>
        <v>0</v>
      </c>
      <c r="K169" s="279" t="s">
        <v>19</v>
      </c>
      <c r="L169" s="284"/>
      <c r="M169" s="285" t="s">
        <v>19</v>
      </c>
      <c r="N169" s="286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349</v>
      </c>
      <c r="AT169" s="226" t="s">
        <v>275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248</v>
      </c>
      <c r="BM169" s="226" t="s">
        <v>7554</v>
      </c>
    </row>
    <row r="170" s="2" customFormat="1" ht="24.15" customHeight="1">
      <c r="A170" s="41"/>
      <c r="B170" s="42"/>
      <c r="C170" s="215" t="s">
        <v>409</v>
      </c>
      <c r="D170" s="215" t="s">
        <v>144</v>
      </c>
      <c r="E170" s="216" t="s">
        <v>7555</v>
      </c>
      <c r="F170" s="217" t="s">
        <v>7556</v>
      </c>
      <c r="G170" s="218" t="s">
        <v>166</v>
      </c>
      <c r="H170" s="219">
        <v>3</v>
      </c>
      <c r="I170" s="220"/>
      <c r="J170" s="221">
        <f>ROUND(I170*H170,2)</f>
        <v>0</v>
      </c>
      <c r="K170" s="217" t="s">
        <v>148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248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248</v>
      </c>
      <c r="BM170" s="226" t="s">
        <v>7557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7558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24.15" customHeight="1">
      <c r="A172" s="41"/>
      <c r="B172" s="42"/>
      <c r="C172" s="277" t="s">
        <v>414</v>
      </c>
      <c r="D172" s="277" t="s">
        <v>275</v>
      </c>
      <c r="E172" s="278" t="s">
        <v>7559</v>
      </c>
      <c r="F172" s="279" t="s">
        <v>7560</v>
      </c>
      <c r="G172" s="280" t="s">
        <v>166</v>
      </c>
      <c r="H172" s="281">
        <v>3</v>
      </c>
      <c r="I172" s="282"/>
      <c r="J172" s="283">
        <f>ROUND(I172*H172,2)</f>
        <v>0</v>
      </c>
      <c r="K172" s="279" t="s">
        <v>148</v>
      </c>
      <c r="L172" s="284"/>
      <c r="M172" s="285" t="s">
        <v>19</v>
      </c>
      <c r="N172" s="286" t="s">
        <v>40</v>
      </c>
      <c r="O172" s="87"/>
      <c r="P172" s="224">
        <f>O172*H172</f>
        <v>0</v>
      </c>
      <c r="Q172" s="224">
        <v>0.00011</v>
      </c>
      <c r="R172" s="224">
        <f>Q172*H172</f>
        <v>0.00033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349</v>
      </c>
      <c r="AT172" s="226" t="s">
        <v>275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248</v>
      </c>
      <c r="BM172" s="226" t="s">
        <v>7561</v>
      </c>
    </row>
    <row r="173" s="2" customFormat="1" ht="16.5" customHeight="1">
      <c r="A173" s="41"/>
      <c r="B173" s="42"/>
      <c r="C173" s="215" t="s">
        <v>421</v>
      </c>
      <c r="D173" s="215" t="s">
        <v>144</v>
      </c>
      <c r="E173" s="216" t="s">
        <v>7562</v>
      </c>
      <c r="F173" s="217" t="s">
        <v>7563</v>
      </c>
      <c r="G173" s="218" t="s">
        <v>166</v>
      </c>
      <c r="H173" s="219">
        <v>1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248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248</v>
      </c>
      <c r="BM173" s="226" t="s">
        <v>7564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7565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24.15" customHeight="1">
      <c r="A175" s="41"/>
      <c r="B175" s="42"/>
      <c r="C175" s="277" t="s">
        <v>426</v>
      </c>
      <c r="D175" s="277" t="s">
        <v>275</v>
      </c>
      <c r="E175" s="278" t="s">
        <v>7566</v>
      </c>
      <c r="F175" s="279" t="s">
        <v>7567</v>
      </c>
      <c r="G175" s="280" t="s">
        <v>166</v>
      </c>
      <c r="H175" s="281">
        <v>1</v>
      </c>
      <c r="I175" s="282"/>
      <c r="J175" s="283">
        <f>ROUND(I175*H175,2)</f>
        <v>0</v>
      </c>
      <c r="K175" s="279" t="s">
        <v>148</v>
      </c>
      <c r="L175" s="284"/>
      <c r="M175" s="285" t="s">
        <v>19</v>
      </c>
      <c r="N175" s="286" t="s">
        <v>40</v>
      </c>
      <c r="O175" s="87"/>
      <c r="P175" s="224">
        <f>O175*H175</f>
        <v>0</v>
      </c>
      <c r="Q175" s="224">
        <v>0.00025000000000000001</v>
      </c>
      <c r="R175" s="224">
        <f>Q175*H175</f>
        <v>0.00025000000000000001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349</v>
      </c>
      <c r="AT175" s="226" t="s">
        <v>275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248</v>
      </c>
      <c r="BM175" s="226" t="s">
        <v>7568</v>
      </c>
    </row>
    <row r="176" s="2" customFormat="1" ht="21.75" customHeight="1">
      <c r="A176" s="41"/>
      <c r="B176" s="42"/>
      <c r="C176" s="215" t="s">
        <v>431</v>
      </c>
      <c r="D176" s="215" t="s">
        <v>144</v>
      </c>
      <c r="E176" s="216" t="s">
        <v>7569</v>
      </c>
      <c r="F176" s="217" t="s">
        <v>7570</v>
      </c>
      <c r="G176" s="218" t="s">
        <v>166</v>
      </c>
      <c r="H176" s="219">
        <v>1</v>
      </c>
      <c r="I176" s="220"/>
      <c r="J176" s="221">
        <f>ROUND(I176*H176,2)</f>
        <v>0</v>
      </c>
      <c r="K176" s="217" t="s">
        <v>148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248</v>
      </c>
      <c r="AT176" s="226" t="s">
        <v>144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248</v>
      </c>
      <c r="BM176" s="226" t="s">
        <v>7571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7572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79</v>
      </c>
    </row>
    <row r="178" s="2" customFormat="1" ht="16.5" customHeight="1">
      <c r="A178" s="41"/>
      <c r="B178" s="42"/>
      <c r="C178" s="277" t="s">
        <v>437</v>
      </c>
      <c r="D178" s="277" t="s">
        <v>275</v>
      </c>
      <c r="E178" s="278" t="s">
        <v>7573</v>
      </c>
      <c r="F178" s="279" t="s">
        <v>7574</v>
      </c>
      <c r="G178" s="280" t="s">
        <v>166</v>
      </c>
      <c r="H178" s="281">
        <v>1</v>
      </c>
      <c r="I178" s="282"/>
      <c r="J178" s="283">
        <f>ROUND(I178*H178,2)</f>
        <v>0</v>
      </c>
      <c r="K178" s="279" t="s">
        <v>148</v>
      </c>
      <c r="L178" s="284"/>
      <c r="M178" s="285" t="s">
        <v>19</v>
      </c>
      <c r="N178" s="286" t="s">
        <v>40</v>
      </c>
      <c r="O178" s="87"/>
      <c r="P178" s="224">
        <f>O178*H178</f>
        <v>0</v>
      </c>
      <c r="Q178" s="224">
        <v>0.00025000000000000001</v>
      </c>
      <c r="R178" s="224">
        <f>Q178*H178</f>
        <v>0.00025000000000000001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349</v>
      </c>
      <c r="AT178" s="226" t="s">
        <v>275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248</v>
      </c>
      <c r="BM178" s="226" t="s">
        <v>7575</v>
      </c>
    </row>
    <row r="179" s="2" customFormat="1" ht="24.15" customHeight="1">
      <c r="A179" s="41"/>
      <c r="B179" s="42"/>
      <c r="C179" s="215" t="s">
        <v>442</v>
      </c>
      <c r="D179" s="215" t="s">
        <v>144</v>
      </c>
      <c r="E179" s="216" t="s">
        <v>7576</v>
      </c>
      <c r="F179" s="217" t="s">
        <v>7577</v>
      </c>
      <c r="G179" s="218" t="s">
        <v>176</v>
      </c>
      <c r="H179" s="219">
        <v>80</v>
      </c>
      <c r="I179" s="220"/>
      <c r="J179" s="221">
        <f>ROUND(I179*H179,2)</f>
        <v>0</v>
      </c>
      <c r="K179" s="217" t="s">
        <v>148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248</v>
      </c>
      <c r="AT179" s="226" t="s">
        <v>144</v>
      </c>
      <c r="AU179" s="226" t="s">
        <v>79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248</v>
      </c>
      <c r="BM179" s="226" t="s">
        <v>7578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7579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79</v>
      </c>
    </row>
    <row r="181" s="2" customFormat="1" ht="16.5" customHeight="1">
      <c r="A181" s="41"/>
      <c r="B181" s="42"/>
      <c r="C181" s="277" t="s">
        <v>449</v>
      </c>
      <c r="D181" s="277" t="s">
        <v>275</v>
      </c>
      <c r="E181" s="278" t="s">
        <v>7580</v>
      </c>
      <c r="F181" s="279" t="s">
        <v>7581</v>
      </c>
      <c r="G181" s="280" t="s">
        <v>176</v>
      </c>
      <c r="H181" s="281">
        <v>80</v>
      </c>
      <c r="I181" s="282"/>
      <c r="J181" s="283">
        <f>ROUND(I181*H181,2)</f>
        <v>0</v>
      </c>
      <c r="K181" s="279" t="s">
        <v>148</v>
      </c>
      <c r="L181" s="284"/>
      <c r="M181" s="285" t="s">
        <v>19</v>
      </c>
      <c r="N181" s="286" t="s">
        <v>40</v>
      </c>
      <c r="O181" s="87"/>
      <c r="P181" s="224">
        <f>O181*H181</f>
        <v>0</v>
      </c>
      <c r="Q181" s="224">
        <v>0.00010000000000000001</v>
      </c>
      <c r="R181" s="224">
        <f>Q181*H181</f>
        <v>0.0080000000000000002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349</v>
      </c>
      <c r="AT181" s="226" t="s">
        <v>275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248</v>
      </c>
      <c r="BM181" s="226" t="s">
        <v>7582</v>
      </c>
    </row>
    <row r="182" s="2" customFormat="1" ht="16.5" customHeight="1">
      <c r="A182" s="41"/>
      <c r="B182" s="42"/>
      <c r="C182" s="215" t="s">
        <v>399</v>
      </c>
      <c r="D182" s="215" t="s">
        <v>144</v>
      </c>
      <c r="E182" s="216" t="s">
        <v>7583</v>
      </c>
      <c r="F182" s="217" t="s">
        <v>7584</v>
      </c>
      <c r="G182" s="218" t="s">
        <v>166</v>
      </c>
      <c r="H182" s="219">
        <v>1</v>
      </c>
      <c r="I182" s="220"/>
      <c r="J182" s="221">
        <f>ROUND(I182*H182,2)</f>
        <v>0</v>
      </c>
      <c r="K182" s="217" t="s">
        <v>148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248</v>
      </c>
      <c r="AT182" s="226" t="s">
        <v>144</v>
      </c>
      <c r="AU182" s="226" t="s">
        <v>79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248</v>
      </c>
      <c r="BM182" s="226" t="s">
        <v>7585</v>
      </c>
    </row>
    <row r="183" s="2" customFormat="1">
      <c r="A183" s="41"/>
      <c r="B183" s="42"/>
      <c r="C183" s="43"/>
      <c r="D183" s="228" t="s">
        <v>151</v>
      </c>
      <c r="E183" s="43"/>
      <c r="F183" s="229" t="s">
        <v>7586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151</v>
      </c>
      <c r="AU183" s="20" t="s">
        <v>79</v>
      </c>
    </row>
    <row r="184" s="2" customFormat="1" ht="16.5" customHeight="1">
      <c r="A184" s="41"/>
      <c r="B184" s="42"/>
      <c r="C184" s="277" t="s">
        <v>386</v>
      </c>
      <c r="D184" s="277" t="s">
        <v>275</v>
      </c>
      <c r="E184" s="278" t="s">
        <v>7587</v>
      </c>
      <c r="F184" s="279" t="s">
        <v>7588</v>
      </c>
      <c r="G184" s="280" t="s">
        <v>166</v>
      </c>
      <c r="H184" s="281">
        <v>1</v>
      </c>
      <c r="I184" s="282"/>
      <c r="J184" s="283">
        <f>ROUND(I184*H184,2)</f>
        <v>0</v>
      </c>
      <c r="K184" s="279" t="s">
        <v>148</v>
      </c>
      <c r="L184" s="284"/>
      <c r="M184" s="285" t="s">
        <v>19</v>
      </c>
      <c r="N184" s="286" t="s">
        <v>40</v>
      </c>
      <c r="O184" s="87"/>
      <c r="P184" s="224">
        <f>O184*H184</f>
        <v>0</v>
      </c>
      <c r="Q184" s="224">
        <v>0.002</v>
      </c>
      <c r="R184" s="224">
        <f>Q184*H184</f>
        <v>0.002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349</v>
      </c>
      <c r="AT184" s="226" t="s">
        <v>275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248</v>
      </c>
      <c r="BM184" s="226" t="s">
        <v>7589</v>
      </c>
    </row>
    <row r="185" s="2" customFormat="1" ht="16.5" customHeight="1">
      <c r="A185" s="41"/>
      <c r="B185" s="42"/>
      <c r="C185" s="215" t="s">
        <v>394</v>
      </c>
      <c r="D185" s="215" t="s">
        <v>144</v>
      </c>
      <c r="E185" s="216" t="s">
        <v>7590</v>
      </c>
      <c r="F185" s="217" t="s">
        <v>7591</v>
      </c>
      <c r="G185" s="218" t="s">
        <v>166</v>
      </c>
      <c r="H185" s="219">
        <v>3</v>
      </c>
      <c r="I185" s="220"/>
      <c r="J185" s="221">
        <f>ROUND(I185*H185,2)</f>
        <v>0</v>
      </c>
      <c r="K185" s="217" t="s">
        <v>148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248</v>
      </c>
      <c r="AT185" s="226" t="s">
        <v>144</v>
      </c>
      <c r="AU185" s="226" t="s">
        <v>79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248</v>
      </c>
      <c r="BM185" s="226" t="s">
        <v>7592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7593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79</v>
      </c>
    </row>
    <row r="187" s="2" customFormat="1" ht="16.5" customHeight="1">
      <c r="A187" s="41"/>
      <c r="B187" s="42"/>
      <c r="C187" s="277" t="s">
        <v>1074</v>
      </c>
      <c r="D187" s="277" t="s">
        <v>275</v>
      </c>
      <c r="E187" s="278" t="s">
        <v>7594</v>
      </c>
      <c r="F187" s="279" t="s">
        <v>7595</v>
      </c>
      <c r="G187" s="280" t="s">
        <v>166</v>
      </c>
      <c r="H187" s="281">
        <v>3</v>
      </c>
      <c r="I187" s="282"/>
      <c r="J187" s="283">
        <f>ROUND(I187*H187,2)</f>
        <v>0</v>
      </c>
      <c r="K187" s="279" t="s">
        <v>148</v>
      </c>
      <c r="L187" s="284"/>
      <c r="M187" s="285" t="s">
        <v>19</v>
      </c>
      <c r="N187" s="286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349</v>
      </c>
      <c r="AT187" s="226" t="s">
        <v>275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248</v>
      </c>
      <c r="BM187" s="226" t="s">
        <v>7596</v>
      </c>
    </row>
    <row r="188" s="2" customFormat="1" ht="21.75" customHeight="1">
      <c r="A188" s="41"/>
      <c r="B188" s="42"/>
      <c r="C188" s="215" t="s">
        <v>1081</v>
      </c>
      <c r="D188" s="215" t="s">
        <v>144</v>
      </c>
      <c r="E188" s="216" t="s">
        <v>7597</v>
      </c>
      <c r="F188" s="217" t="s">
        <v>7598</v>
      </c>
      <c r="G188" s="218" t="s">
        <v>176</v>
      </c>
      <c r="H188" s="219">
        <v>60</v>
      </c>
      <c r="I188" s="220"/>
      <c r="J188" s="221">
        <f>ROUND(I188*H188,2)</f>
        <v>0</v>
      </c>
      <c r="K188" s="217" t="s">
        <v>148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248</v>
      </c>
      <c r="AT188" s="226" t="s">
        <v>144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248</v>
      </c>
      <c r="BM188" s="226" t="s">
        <v>7599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7600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2" customFormat="1" ht="16.5" customHeight="1">
      <c r="A190" s="41"/>
      <c r="B190" s="42"/>
      <c r="C190" s="277" t="s">
        <v>1087</v>
      </c>
      <c r="D190" s="277" t="s">
        <v>275</v>
      </c>
      <c r="E190" s="278" t="s">
        <v>3353</v>
      </c>
      <c r="F190" s="279" t="s">
        <v>7601</v>
      </c>
      <c r="G190" s="280" t="s">
        <v>176</v>
      </c>
      <c r="H190" s="281">
        <v>60</v>
      </c>
      <c r="I190" s="282"/>
      <c r="J190" s="283">
        <f>ROUND(I190*H190,2)</f>
        <v>0</v>
      </c>
      <c r="K190" s="279" t="s">
        <v>19</v>
      </c>
      <c r="L190" s="284"/>
      <c r="M190" s="285" t="s">
        <v>19</v>
      </c>
      <c r="N190" s="286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349</v>
      </c>
      <c r="AT190" s="226" t="s">
        <v>275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248</v>
      </c>
      <c r="BM190" s="226" t="s">
        <v>7602</v>
      </c>
    </row>
    <row r="191" s="2" customFormat="1" ht="16.5" customHeight="1">
      <c r="A191" s="41"/>
      <c r="B191" s="42"/>
      <c r="C191" s="215" t="s">
        <v>1096</v>
      </c>
      <c r="D191" s="215" t="s">
        <v>144</v>
      </c>
      <c r="E191" s="216" t="s">
        <v>7603</v>
      </c>
      <c r="F191" s="217" t="s">
        <v>7604</v>
      </c>
      <c r="G191" s="218" t="s">
        <v>176</v>
      </c>
      <c r="H191" s="219">
        <v>60</v>
      </c>
      <c r="I191" s="220"/>
      <c r="J191" s="221">
        <f>ROUND(I191*H191,2)</f>
        <v>0</v>
      </c>
      <c r="K191" s="217" t="s">
        <v>148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248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248</v>
      </c>
      <c r="BM191" s="226" t="s">
        <v>7605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7606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 ht="16.5" customHeight="1">
      <c r="A193" s="41"/>
      <c r="B193" s="42"/>
      <c r="C193" s="277" t="s">
        <v>1119</v>
      </c>
      <c r="D193" s="277" t="s">
        <v>275</v>
      </c>
      <c r="E193" s="278" t="s">
        <v>3952</v>
      </c>
      <c r="F193" s="279" t="s">
        <v>7607</v>
      </c>
      <c r="G193" s="280" t="s">
        <v>176</v>
      </c>
      <c r="H193" s="281">
        <v>60</v>
      </c>
      <c r="I193" s="282"/>
      <c r="J193" s="283">
        <f>ROUND(I193*H193,2)</f>
        <v>0</v>
      </c>
      <c r="K193" s="279" t="s">
        <v>19</v>
      </c>
      <c r="L193" s="284"/>
      <c r="M193" s="285" t="s">
        <v>19</v>
      </c>
      <c r="N193" s="286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349</v>
      </c>
      <c r="AT193" s="226" t="s">
        <v>275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248</v>
      </c>
      <c r="BM193" s="226" t="s">
        <v>7608</v>
      </c>
    </row>
    <row r="194" s="2" customFormat="1" ht="24.15" customHeight="1">
      <c r="A194" s="41"/>
      <c r="B194" s="42"/>
      <c r="C194" s="215" t="s">
        <v>1141</v>
      </c>
      <c r="D194" s="215" t="s">
        <v>144</v>
      </c>
      <c r="E194" s="216" t="s">
        <v>4009</v>
      </c>
      <c r="F194" s="217" t="s">
        <v>7609</v>
      </c>
      <c r="G194" s="218" t="s">
        <v>3326</v>
      </c>
      <c r="H194" s="294"/>
      <c r="I194" s="220"/>
      <c r="J194" s="221">
        <f>ROUND(I194*H194,2)</f>
        <v>0</v>
      </c>
      <c r="K194" s="217" t="s">
        <v>389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248</v>
      </c>
      <c r="AT194" s="226" t="s">
        <v>144</v>
      </c>
      <c r="AU194" s="226" t="s">
        <v>79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248</v>
      </c>
      <c r="BM194" s="226" t="s">
        <v>7610</v>
      </c>
    </row>
    <row r="195" s="2" customFormat="1">
      <c r="A195" s="41"/>
      <c r="B195" s="42"/>
      <c r="C195" s="43"/>
      <c r="D195" s="228" t="s">
        <v>151</v>
      </c>
      <c r="E195" s="43"/>
      <c r="F195" s="229" t="s">
        <v>7611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151</v>
      </c>
      <c r="AU195" s="20" t="s">
        <v>79</v>
      </c>
    </row>
    <row r="196" s="12" customFormat="1" ht="25.92" customHeight="1">
      <c r="A196" s="12"/>
      <c r="B196" s="199"/>
      <c r="C196" s="200"/>
      <c r="D196" s="201" t="s">
        <v>68</v>
      </c>
      <c r="E196" s="202" t="s">
        <v>275</v>
      </c>
      <c r="F196" s="202" t="s">
        <v>6012</v>
      </c>
      <c r="G196" s="200"/>
      <c r="H196" s="200"/>
      <c r="I196" s="203"/>
      <c r="J196" s="204">
        <f>BK196</f>
        <v>0</v>
      </c>
      <c r="K196" s="200"/>
      <c r="L196" s="205"/>
      <c r="M196" s="206"/>
      <c r="N196" s="207"/>
      <c r="O196" s="207"/>
      <c r="P196" s="208">
        <f>P197</f>
        <v>0</v>
      </c>
      <c r="Q196" s="207"/>
      <c r="R196" s="208">
        <f>R197</f>
        <v>0.0025999999999999999</v>
      </c>
      <c r="S196" s="207"/>
      <c r="T196" s="209">
        <f>T197</f>
        <v>0.035000000000000003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163</v>
      </c>
      <c r="AT196" s="211" t="s">
        <v>68</v>
      </c>
      <c r="AU196" s="211" t="s">
        <v>69</v>
      </c>
      <c r="AY196" s="210" t="s">
        <v>142</v>
      </c>
      <c r="BK196" s="212">
        <f>BK197</f>
        <v>0</v>
      </c>
    </row>
    <row r="197" s="12" customFormat="1" ht="22.8" customHeight="1">
      <c r="A197" s="12"/>
      <c r="B197" s="199"/>
      <c r="C197" s="200"/>
      <c r="D197" s="201" t="s">
        <v>68</v>
      </c>
      <c r="E197" s="213" t="s">
        <v>6025</v>
      </c>
      <c r="F197" s="213" t="s">
        <v>6026</v>
      </c>
      <c r="G197" s="200"/>
      <c r="H197" s="200"/>
      <c r="I197" s="203"/>
      <c r="J197" s="214">
        <f>BK197</f>
        <v>0</v>
      </c>
      <c r="K197" s="200"/>
      <c r="L197" s="205"/>
      <c r="M197" s="206"/>
      <c r="N197" s="207"/>
      <c r="O197" s="207"/>
      <c r="P197" s="208">
        <f>SUM(P198:P201)</f>
        <v>0</v>
      </c>
      <c r="Q197" s="207"/>
      <c r="R197" s="208">
        <f>SUM(R198:R201)</f>
        <v>0.0025999999999999999</v>
      </c>
      <c r="S197" s="207"/>
      <c r="T197" s="209">
        <f>SUM(T198:T201)</f>
        <v>0.035000000000000003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163</v>
      </c>
      <c r="AT197" s="211" t="s">
        <v>68</v>
      </c>
      <c r="AU197" s="211" t="s">
        <v>77</v>
      </c>
      <c r="AY197" s="210" t="s">
        <v>142</v>
      </c>
      <c r="BK197" s="212">
        <f>SUM(BK198:BK201)</f>
        <v>0</v>
      </c>
    </row>
    <row r="198" s="2" customFormat="1" ht="16.5" customHeight="1">
      <c r="A198" s="41"/>
      <c r="B198" s="42"/>
      <c r="C198" s="215" t="s">
        <v>1126</v>
      </c>
      <c r="D198" s="215" t="s">
        <v>144</v>
      </c>
      <c r="E198" s="216" t="s">
        <v>7612</v>
      </c>
      <c r="F198" s="217" t="s">
        <v>7613</v>
      </c>
      <c r="G198" s="218" t="s">
        <v>176</v>
      </c>
      <c r="H198" s="219">
        <v>10</v>
      </c>
      <c r="I198" s="220"/>
      <c r="J198" s="221">
        <f>ROUND(I198*H198,2)</f>
        <v>0</v>
      </c>
      <c r="K198" s="217" t="s">
        <v>148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0.00025999999999999998</v>
      </c>
      <c r="R198" s="224">
        <f>Q198*H198</f>
        <v>0.0025999999999999999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1047</v>
      </c>
      <c r="AT198" s="226" t="s">
        <v>144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1047</v>
      </c>
      <c r="BM198" s="226" t="s">
        <v>7614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7615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24.15" customHeight="1">
      <c r="A200" s="41"/>
      <c r="B200" s="42"/>
      <c r="C200" s="215" t="s">
        <v>1134</v>
      </c>
      <c r="D200" s="215" t="s">
        <v>144</v>
      </c>
      <c r="E200" s="216" t="s">
        <v>7616</v>
      </c>
      <c r="F200" s="217" t="s">
        <v>7617</v>
      </c>
      <c r="G200" s="218" t="s">
        <v>176</v>
      </c>
      <c r="H200" s="219">
        <v>10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0.0035000000000000001</v>
      </c>
      <c r="T200" s="225">
        <f>S200*H200</f>
        <v>0.035000000000000003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1047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1047</v>
      </c>
      <c r="BM200" s="226" t="s">
        <v>7618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7619</v>
      </c>
      <c r="G201" s="43"/>
      <c r="H201" s="43"/>
      <c r="I201" s="230"/>
      <c r="J201" s="43"/>
      <c r="K201" s="43"/>
      <c r="L201" s="47"/>
      <c r="M201" s="287"/>
      <c r="N201" s="288"/>
      <c r="O201" s="289"/>
      <c r="P201" s="289"/>
      <c r="Q201" s="289"/>
      <c r="R201" s="289"/>
      <c r="S201" s="289"/>
      <c r="T201" s="290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LlT7GO3wZ5Dz0PrqMnfwO4tsE/jQkxKf5vqhFgXn9S1aVhT79XcHE6FAYR9SPMEu6bUjgSt4n6xzKK14I/MlQA==" hashValue="HCAUzF+1j1J89Jv29OhEjzGec+9AwuMX6P4ywuQ8DzsyESOtT2D2y6SwZCJKSL0iWSds6fnLandncCfzR0GBxQ==" algorithmName="SHA-512" password="CC35"/>
  <autoFilter ref="C92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9" r:id="rId1" display="https://podminky.urs.cz/item/CS_URS_2023_02/997006002"/>
    <hyperlink ref="F111" r:id="rId2" display="https://podminky.urs.cz/item/CS_URS_2023_02/997013154"/>
    <hyperlink ref="F113" r:id="rId3" display="https://podminky.urs.cz/item/CS_URS_2023_02/997013501"/>
    <hyperlink ref="F115" r:id="rId4" display="https://podminky.urs.cz/item/CS_URS_2023_02/997013509"/>
    <hyperlink ref="F119" r:id="rId5" display="https://podminky.urs.cz/item/CS_URS_2023_02/997013631"/>
    <hyperlink ref="F123" r:id="rId6" display="https://podminky.urs.cz/item/CS_URS_2023_02/741120324"/>
    <hyperlink ref="F126" r:id="rId7" display="https://podminky.urs.cz/item/CS_URS_2023_02/741120405"/>
    <hyperlink ref="F129" r:id="rId8" display="https://podminky.urs.cz/item/CS_URS_2023_02/741122611"/>
    <hyperlink ref="F132" r:id="rId9" display="https://podminky.urs.cz/item/CS_URS_2023_02/741122642"/>
    <hyperlink ref="F135" r:id="rId10" display="https://podminky.urs.cz/item/CS_URS_2023_02/741210002"/>
    <hyperlink ref="F141" r:id="rId11" display="https://podminky.urs.cz/item/CS_URS_2023_02/741310011"/>
    <hyperlink ref="F145" r:id="rId12" display="https://podminky.urs.cz/item/CS_URS_2023_02/741420001"/>
    <hyperlink ref="F149" r:id="rId13" display="https://podminky.urs.cz/item/CS_URS_2023_02/741420024"/>
    <hyperlink ref="F152" r:id="rId14" display="https://podminky.urs.cz/item/CS_URS_2023_02/741711002"/>
    <hyperlink ref="F156" r:id="rId15" display="https://podminky.urs.cz/item/CS_URS_2023_02/741721201"/>
    <hyperlink ref="F159" r:id="rId16" display="https://podminky.urs.cz/item/CS_URS_2023_02/741730036"/>
    <hyperlink ref="F162" r:id="rId17" display="https://podminky.urs.cz/item/CS_URS_2023_02/741732063"/>
    <hyperlink ref="F165" r:id="rId18" display="https://podminky.urs.cz/item/CS_URS_2023_02/741751211"/>
    <hyperlink ref="F168" r:id="rId19" display="https://podminky.urs.cz/item/CS_URS_2023_02/741751213"/>
    <hyperlink ref="F171" r:id="rId20" display="https://podminky.urs.cz/item/CS_URS_2023_02/741751511"/>
    <hyperlink ref="F174" r:id="rId21" display="https://podminky.urs.cz/item/CS_URS_2023_02/741761001"/>
    <hyperlink ref="F177" r:id="rId22" display="https://podminky.urs.cz/item/CS_URS_2023_02/741761012"/>
    <hyperlink ref="F180" r:id="rId23" display="https://podminky.urs.cz/item/CS_URS_2023_02/741761073"/>
    <hyperlink ref="F183" r:id="rId24" display="https://podminky.urs.cz/item/CS_URS_2023_02/741791003"/>
    <hyperlink ref="F186" r:id="rId25" display="https://podminky.urs.cz/item/CS_URS_2023_02/741791212"/>
    <hyperlink ref="F189" r:id="rId26" display="https://podminky.urs.cz/item/CS_URS_2023_02/741910411"/>
    <hyperlink ref="F192" r:id="rId27" display="https://podminky.urs.cz/item/CS_URS_2023_02/741910421"/>
    <hyperlink ref="F195" r:id="rId28" display="https://podminky.urs.cz/item/CS_URS_2024_01/998741203"/>
    <hyperlink ref="F199" r:id="rId29" display="https://podminky.urs.cz/item/CS_URS_2023_02/460941212"/>
    <hyperlink ref="F201" r:id="rId30" display="https://podminky.urs.cz/item/CS_URS_2023_02/46810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7620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ROUND((SUM(BE86:BE152)),  2)</f>
        <v>0</v>
      </c>
      <c r="G35" s="41"/>
      <c r="H35" s="41"/>
      <c r="I35" s="160">
        <v>0.20999999999999999</v>
      </c>
      <c r="J35" s="159">
        <f>ROUND(((SUM(BE86:BE152))*I35),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ROUND((SUM(BF86:BF152)),  2)</f>
        <v>0</v>
      </c>
      <c r="G36" s="41"/>
      <c r="H36" s="41"/>
      <c r="I36" s="160">
        <v>0.14999999999999999</v>
      </c>
      <c r="J36" s="159">
        <f>ROUND(((SUM(BF86:BF152))*I36),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ROUND((SUM(BG86:BG152)),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ROUND((SUM(BH86:BH152)),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ROUND((SUM(BI86:BI152)),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701.5 - Rekuperace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7621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Děčín ul. Benešovská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112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454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455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701.5 - Rekuperace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 xml:space="preserve"> </v>
      </c>
      <c r="G80" s="43"/>
      <c r="H80" s="43"/>
      <c r="I80" s="35" t="s">
        <v>23</v>
      </c>
      <c r="J80" s="75" t="str">
        <f>IF(J14="","",J14)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 xml:space="preserve"> </v>
      </c>
      <c r="G82" s="43"/>
      <c r="H82" s="43"/>
      <c r="I82" s="35" t="s">
        <v>30</v>
      </c>
      <c r="J82" s="39" t="str">
        <f>E23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IF(E20="","",E20)</f>
        <v>Vyplň údaj</v>
      </c>
      <c r="G83" s="43"/>
      <c r="H83" s="43"/>
      <c r="I83" s="35" t="s">
        <v>32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1300</v>
      </c>
      <c r="F87" s="202" t="s">
        <v>19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SUM(P88:P152)</f>
        <v>0</v>
      </c>
      <c r="Q87" s="207"/>
      <c r="R87" s="208">
        <f>SUM(R88:R152)</f>
        <v>0</v>
      </c>
      <c r="S87" s="207"/>
      <c r="T87" s="209">
        <f>SUM(T88:T152)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142</v>
      </c>
      <c r="BK87" s="212">
        <f>SUM(BK88:BK152)</f>
        <v>0</v>
      </c>
    </row>
    <row r="88" s="2" customFormat="1" ht="90" customHeight="1">
      <c r="A88" s="41"/>
      <c r="B88" s="42"/>
      <c r="C88" s="215" t="s">
        <v>77</v>
      </c>
      <c r="D88" s="215" t="s">
        <v>144</v>
      </c>
      <c r="E88" s="216" t="s">
        <v>7622</v>
      </c>
      <c r="F88" s="217" t="s">
        <v>7623</v>
      </c>
      <c r="G88" s="218" t="s">
        <v>771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149</v>
      </c>
      <c r="AT88" s="226" t="s">
        <v>144</v>
      </c>
      <c r="AU88" s="226" t="s">
        <v>77</v>
      </c>
      <c r="AY88" s="20" t="s">
        <v>142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149</v>
      </c>
      <c r="BM88" s="226" t="s">
        <v>7624</v>
      </c>
    </row>
    <row r="89" s="2" customFormat="1" ht="16.5" customHeight="1">
      <c r="A89" s="41"/>
      <c r="B89" s="42"/>
      <c r="C89" s="215" t="s">
        <v>79</v>
      </c>
      <c r="D89" s="215" t="s">
        <v>144</v>
      </c>
      <c r="E89" s="216" t="s">
        <v>7625</v>
      </c>
      <c r="F89" s="217" t="s">
        <v>7626</v>
      </c>
      <c r="G89" s="218" t="s">
        <v>771</v>
      </c>
      <c r="H89" s="219">
        <v>4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149</v>
      </c>
      <c r="AT89" s="226" t="s">
        <v>144</v>
      </c>
      <c r="AU89" s="226" t="s">
        <v>77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149</v>
      </c>
      <c r="BM89" s="226" t="s">
        <v>7627</v>
      </c>
    </row>
    <row r="90" s="2" customFormat="1" ht="16.5" customHeight="1">
      <c r="A90" s="41"/>
      <c r="B90" s="42"/>
      <c r="C90" s="215" t="s">
        <v>163</v>
      </c>
      <c r="D90" s="215" t="s">
        <v>144</v>
      </c>
      <c r="E90" s="216" t="s">
        <v>7628</v>
      </c>
      <c r="F90" s="217" t="s">
        <v>7629</v>
      </c>
      <c r="G90" s="218" t="s">
        <v>771</v>
      </c>
      <c r="H90" s="219">
        <v>2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149</v>
      </c>
      <c r="AT90" s="226" t="s">
        <v>144</v>
      </c>
      <c r="AU90" s="226" t="s">
        <v>77</v>
      </c>
      <c r="AY90" s="20" t="s">
        <v>142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149</v>
      </c>
      <c r="BM90" s="226" t="s">
        <v>7630</v>
      </c>
    </row>
    <row r="91" s="2" customFormat="1" ht="16.5" customHeight="1">
      <c r="A91" s="41"/>
      <c r="B91" s="42"/>
      <c r="C91" s="215" t="s">
        <v>149</v>
      </c>
      <c r="D91" s="215" t="s">
        <v>144</v>
      </c>
      <c r="E91" s="216" t="s">
        <v>7631</v>
      </c>
      <c r="F91" s="217" t="s">
        <v>7632</v>
      </c>
      <c r="G91" s="218" t="s">
        <v>771</v>
      </c>
      <c r="H91" s="219">
        <v>4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77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7633</v>
      </c>
    </row>
    <row r="92" s="2" customFormat="1" ht="16.5" customHeight="1">
      <c r="A92" s="41"/>
      <c r="B92" s="42"/>
      <c r="C92" s="215" t="s">
        <v>173</v>
      </c>
      <c r="D92" s="215" t="s">
        <v>144</v>
      </c>
      <c r="E92" s="216" t="s">
        <v>7634</v>
      </c>
      <c r="F92" s="217" t="s">
        <v>7635</v>
      </c>
      <c r="G92" s="218" t="s">
        <v>771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77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7636</v>
      </c>
    </row>
    <row r="93" s="2" customFormat="1" ht="16.5" customHeight="1">
      <c r="A93" s="41"/>
      <c r="B93" s="42"/>
      <c r="C93" s="215" t="s">
        <v>179</v>
      </c>
      <c r="D93" s="215" t="s">
        <v>144</v>
      </c>
      <c r="E93" s="216" t="s">
        <v>7637</v>
      </c>
      <c r="F93" s="217" t="s">
        <v>7638</v>
      </c>
      <c r="G93" s="218" t="s">
        <v>1598</v>
      </c>
      <c r="H93" s="219">
        <v>34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149</v>
      </c>
      <c r="AT93" s="226" t="s">
        <v>144</v>
      </c>
      <c r="AU93" s="226" t="s">
        <v>77</v>
      </c>
      <c r="AY93" s="20" t="s">
        <v>142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149</v>
      </c>
      <c r="BM93" s="226" t="s">
        <v>7639</v>
      </c>
    </row>
    <row r="94" s="2" customFormat="1" ht="16.5" customHeight="1">
      <c r="A94" s="41"/>
      <c r="B94" s="42"/>
      <c r="C94" s="215" t="s">
        <v>184</v>
      </c>
      <c r="D94" s="215" t="s">
        <v>144</v>
      </c>
      <c r="E94" s="216" t="s">
        <v>7640</v>
      </c>
      <c r="F94" s="217" t="s">
        <v>7641</v>
      </c>
      <c r="G94" s="218" t="s">
        <v>1598</v>
      </c>
      <c r="H94" s="219">
        <v>33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77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7642</v>
      </c>
    </row>
    <row r="95" s="2" customFormat="1" ht="16.5" customHeight="1">
      <c r="A95" s="41"/>
      <c r="B95" s="42"/>
      <c r="C95" s="215" t="s">
        <v>193</v>
      </c>
      <c r="D95" s="215" t="s">
        <v>144</v>
      </c>
      <c r="E95" s="216" t="s">
        <v>7640</v>
      </c>
      <c r="F95" s="217" t="s">
        <v>7641</v>
      </c>
      <c r="G95" s="218" t="s">
        <v>1598</v>
      </c>
      <c r="H95" s="219">
        <v>33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149</v>
      </c>
      <c r="AT95" s="226" t="s">
        <v>144</v>
      </c>
      <c r="AU95" s="226" t="s">
        <v>77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149</v>
      </c>
      <c r="BM95" s="226" t="s">
        <v>7643</v>
      </c>
    </row>
    <row r="96" s="2" customFormat="1" ht="16.5" customHeight="1">
      <c r="A96" s="41"/>
      <c r="B96" s="42"/>
      <c r="C96" s="215" t="s">
        <v>198</v>
      </c>
      <c r="D96" s="215" t="s">
        <v>144</v>
      </c>
      <c r="E96" s="216" t="s">
        <v>7644</v>
      </c>
      <c r="F96" s="217" t="s">
        <v>7645</v>
      </c>
      <c r="G96" s="218" t="s">
        <v>1598</v>
      </c>
      <c r="H96" s="219">
        <v>35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149</v>
      </c>
      <c r="AT96" s="226" t="s">
        <v>144</v>
      </c>
      <c r="AU96" s="226" t="s">
        <v>77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149</v>
      </c>
      <c r="BM96" s="226" t="s">
        <v>7646</v>
      </c>
    </row>
    <row r="97" s="2" customFormat="1" ht="16.5" customHeight="1">
      <c r="A97" s="41"/>
      <c r="B97" s="42"/>
      <c r="C97" s="215" t="s">
        <v>206</v>
      </c>
      <c r="D97" s="215" t="s">
        <v>144</v>
      </c>
      <c r="E97" s="216" t="s">
        <v>7644</v>
      </c>
      <c r="F97" s="217" t="s">
        <v>7645</v>
      </c>
      <c r="G97" s="218" t="s">
        <v>1598</v>
      </c>
      <c r="H97" s="219">
        <v>25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149</v>
      </c>
      <c r="AT97" s="226" t="s">
        <v>144</v>
      </c>
      <c r="AU97" s="226" t="s">
        <v>77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149</v>
      </c>
      <c r="BM97" s="226" t="s">
        <v>7647</v>
      </c>
    </row>
    <row r="98" s="2" customFormat="1" ht="16.5" customHeight="1">
      <c r="A98" s="41"/>
      <c r="B98" s="42"/>
      <c r="C98" s="215" t="s">
        <v>217</v>
      </c>
      <c r="D98" s="215" t="s">
        <v>144</v>
      </c>
      <c r="E98" s="216" t="s">
        <v>7648</v>
      </c>
      <c r="F98" s="217" t="s">
        <v>7649</v>
      </c>
      <c r="G98" s="218" t="s">
        <v>1598</v>
      </c>
      <c r="H98" s="219">
        <v>50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77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7650</v>
      </c>
    </row>
    <row r="99" s="2" customFormat="1" ht="16.5" customHeight="1">
      <c r="A99" s="41"/>
      <c r="B99" s="42"/>
      <c r="C99" s="215" t="s">
        <v>223</v>
      </c>
      <c r="D99" s="215" t="s">
        <v>144</v>
      </c>
      <c r="E99" s="216" t="s">
        <v>7648</v>
      </c>
      <c r="F99" s="217" t="s">
        <v>7649</v>
      </c>
      <c r="G99" s="218" t="s">
        <v>1598</v>
      </c>
      <c r="H99" s="219">
        <v>50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77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7651</v>
      </c>
    </row>
    <row r="100" s="2" customFormat="1" ht="16.5" customHeight="1">
      <c r="A100" s="41"/>
      <c r="B100" s="42"/>
      <c r="C100" s="215" t="s">
        <v>232</v>
      </c>
      <c r="D100" s="215" t="s">
        <v>144</v>
      </c>
      <c r="E100" s="216" t="s">
        <v>7652</v>
      </c>
      <c r="F100" s="217" t="s">
        <v>7653</v>
      </c>
      <c r="G100" s="218" t="s">
        <v>1598</v>
      </c>
      <c r="H100" s="219">
        <v>70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77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7654</v>
      </c>
    </row>
    <row r="101" s="2" customFormat="1" ht="16.5" customHeight="1">
      <c r="A101" s="41"/>
      <c r="B101" s="42"/>
      <c r="C101" s="215" t="s">
        <v>237</v>
      </c>
      <c r="D101" s="215" t="s">
        <v>144</v>
      </c>
      <c r="E101" s="216" t="s">
        <v>7652</v>
      </c>
      <c r="F101" s="217" t="s">
        <v>7653</v>
      </c>
      <c r="G101" s="218" t="s">
        <v>1598</v>
      </c>
      <c r="H101" s="219">
        <v>70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77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7655</v>
      </c>
    </row>
    <row r="102" s="2" customFormat="1" ht="16.5" customHeight="1">
      <c r="A102" s="41"/>
      <c r="B102" s="42"/>
      <c r="C102" s="215" t="s">
        <v>8</v>
      </c>
      <c r="D102" s="215" t="s">
        <v>144</v>
      </c>
      <c r="E102" s="216" t="s">
        <v>7656</v>
      </c>
      <c r="F102" s="217" t="s">
        <v>7657</v>
      </c>
      <c r="G102" s="218" t="s">
        <v>1598</v>
      </c>
      <c r="H102" s="219">
        <v>120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77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7658</v>
      </c>
    </row>
    <row r="103" s="2" customFormat="1" ht="16.5" customHeight="1">
      <c r="A103" s="41"/>
      <c r="B103" s="42"/>
      <c r="C103" s="215" t="s">
        <v>248</v>
      </c>
      <c r="D103" s="215" t="s">
        <v>144</v>
      </c>
      <c r="E103" s="216" t="s">
        <v>7656</v>
      </c>
      <c r="F103" s="217" t="s">
        <v>7657</v>
      </c>
      <c r="G103" s="218" t="s">
        <v>1598</v>
      </c>
      <c r="H103" s="219">
        <v>120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77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7659</v>
      </c>
    </row>
    <row r="104" s="2" customFormat="1" ht="16.5" customHeight="1">
      <c r="A104" s="41"/>
      <c r="B104" s="42"/>
      <c r="C104" s="215" t="s">
        <v>253</v>
      </c>
      <c r="D104" s="215" t="s">
        <v>144</v>
      </c>
      <c r="E104" s="216" t="s">
        <v>7660</v>
      </c>
      <c r="F104" s="217" t="s">
        <v>7661</v>
      </c>
      <c r="G104" s="218" t="s">
        <v>771</v>
      </c>
      <c r="H104" s="219">
        <v>46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77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7662</v>
      </c>
    </row>
    <row r="105" s="2" customFormat="1" ht="16.5" customHeight="1">
      <c r="A105" s="41"/>
      <c r="B105" s="42"/>
      <c r="C105" s="215" t="s">
        <v>260</v>
      </c>
      <c r="D105" s="215" t="s">
        <v>144</v>
      </c>
      <c r="E105" s="216" t="s">
        <v>7660</v>
      </c>
      <c r="F105" s="217" t="s">
        <v>7661</v>
      </c>
      <c r="G105" s="218" t="s">
        <v>771</v>
      </c>
      <c r="H105" s="219">
        <v>46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77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7663</v>
      </c>
    </row>
    <row r="106" s="2" customFormat="1" ht="16.5" customHeight="1">
      <c r="A106" s="41"/>
      <c r="B106" s="42"/>
      <c r="C106" s="215" t="s">
        <v>265</v>
      </c>
      <c r="D106" s="215" t="s">
        <v>144</v>
      </c>
      <c r="E106" s="216" t="s">
        <v>7664</v>
      </c>
      <c r="F106" s="217" t="s">
        <v>7665</v>
      </c>
      <c r="G106" s="218" t="s">
        <v>771</v>
      </c>
      <c r="H106" s="219">
        <v>2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77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7666</v>
      </c>
    </row>
    <row r="107" s="2" customFormat="1" ht="16.5" customHeight="1">
      <c r="A107" s="41"/>
      <c r="B107" s="42"/>
      <c r="C107" s="215" t="s">
        <v>274</v>
      </c>
      <c r="D107" s="215" t="s">
        <v>144</v>
      </c>
      <c r="E107" s="216" t="s">
        <v>7664</v>
      </c>
      <c r="F107" s="217" t="s">
        <v>7665</v>
      </c>
      <c r="G107" s="218" t="s">
        <v>771</v>
      </c>
      <c r="H107" s="219">
        <v>14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77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7667</v>
      </c>
    </row>
    <row r="108" s="2" customFormat="1" ht="16.5" customHeight="1">
      <c r="A108" s="41"/>
      <c r="B108" s="42"/>
      <c r="C108" s="215" t="s">
        <v>7</v>
      </c>
      <c r="D108" s="215" t="s">
        <v>144</v>
      </c>
      <c r="E108" s="216" t="s">
        <v>7668</v>
      </c>
      <c r="F108" s="217" t="s">
        <v>7669</v>
      </c>
      <c r="G108" s="218" t="s">
        <v>771</v>
      </c>
      <c r="H108" s="219">
        <v>6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77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7670</v>
      </c>
    </row>
    <row r="109" s="2" customFormat="1" ht="16.5" customHeight="1">
      <c r="A109" s="41"/>
      <c r="B109" s="42"/>
      <c r="C109" s="215" t="s">
        <v>287</v>
      </c>
      <c r="D109" s="215" t="s">
        <v>144</v>
      </c>
      <c r="E109" s="216" t="s">
        <v>7668</v>
      </c>
      <c r="F109" s="217" t="s">
        <v>7669</v>
      </c>
      <c r="G109" s="218" t="s">
        <v>771</v>
      </c>
      <c r="H109" s="219">
        <v>2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77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7671</v>
      </c>
    </row>
    <row r="110" s="2" customFormat="1" ht="16.5" customHeight="1">
      <c r="A110" s="41"/>
      <c r="B110" s="42"/>
      <c r="C110" s="215" t="s">
        <v>293</v>
      </c>
      <c r="D110" s="215" t="s">
        <v>144</v>
      </c>
      <c r="E110" s="216" t="s">
        <v>7672</v>
      </c>
      <c r="F110" s="217" t="s">
        <v>7673</v>
      </c>
      <c r="G110" s="218" t="s">
        <v>176</v>
      </c>
      <c r="H110" s="219">
        <v>69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77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7674</v>
      </c>
    </row>
    <row r="111" s="2" customFormat="1" ht="16.5" customHeight="1">
      <c r="A111" s="41"/>
      <c r="B111" s="42"/>
      <c r="C111" s="215" t="s">
        <v>300</v>
      </c>
      <c r="D111" s="215" t="s">
        <v>144</v>
      </c>
      <c r="E111" s="216" t="s">
        <v>7672</v>
      </c>
      <c r="F111" s="217" t="s">
        <v>7673</v>
      </c>
      <c r="G111" s="218" t="s">
        <v>176</v>
      </c>
      <c r="H111" s="219">
        <v>69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77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7675</v>
      </c>
    </row>
    <row r="112" s="2" customFormat="1" ht="16.5" customHeight="1">
      <c r="A112" s="41"/>
      <c r="B112" s="42"/>
      <c r="C112" s="215" t="s">
        <v>306</v>
      </c>
      <c r="D112" s="215" t="s">
        <v>144</v>
      </c>
      <c r="E112" s="216" t="s">
        <v>7676</v>
      </c>
      <c r="F112" s="217" t="s">
        <v>7677</v>
      </c>
      <c r="G112" s="218" t="s">
        <v>176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77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7678</v>
      </c>
    </row>
    <row r="113" s="2" customFormat="1" ht="16.5" customHeight="1">
      <c r="A113" s="41"/>
      <c r="B113" s="42"/>
      <c r="C113" s="215" t="s">
        <v>315</v>
      </c>
      <c r="D113" s="215" t="s">
        <v>144</v>
      </c>
      <c r="E113" s="216" t="s">
        <v>7676</v>
      </c>
      <c r="F113" s="217" t="s">
        <v>7677</v>
      </c>
      <c r="G113" s="218" t="s">
        <v>176</v>
      </c>
      <c r="H113" s="219">
        <v>21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77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7679</v>
      </c>
    </row>
    <row r="114" s="2" customFormat="1" ht="16.5" customHeight="1">
      <c r="A114" s="41"/>
      <c r="B114" s="42"/>
      <c r="C114" s="215" t="s">
        <v>321</v>
      </c>
      <c r="D114" s="215" t="s">
        <v>144</v>
      </c>
      <c r="E114" s="216" t="s">
        <v>7680</v>
      </c>
      <c r="F114" s="217" t="s">
        <v>7681</v>
      </c>
      <c r="G114" s="218" t="s">
        <v>147</v>
      </c>
      <c r="H114" s="219">
        <v>140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77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7682</v>
      </c>
    </row>
    <row r="115" s="2" customFormat="1" ht="16.5" customHeight="1">
      <c r="A115" s="41"/>
      <c r="B115" s="42"/>
      <c r="C115" s="215" t="s">
        <v>326</v>
      </c>
      <c r="D115" s="215" t="s">
        <v>144</v>
      </c>
      <c r="E115" s="216" t="s">
        <v>7680</v>
      </c>
      <c r="F115" s="217" t="s">
        <v>7681</v>
      </c>
      <c r="G115" s="218" t="s">
        <v>147</v>
      </c>
      <c r="H115" s="219">
        <v>190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149</v>
      </c>
      <c r="AT115" s="226" t="s">
        <v>144</v>
      </c>
      <c r="AU115" s="226" t="s">
        <v>77</v>
      </c>
      <c r="AY115" s="20" t="s">
        <v>142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149</v>
      </c>
      <c r="BM115" s="226" t="s">
        <v>7683</v>
      </c>
    </row>
    <row r="116" s="2" customFormat="1" ht="16.5" customHeight="1">
      <c r="A116" s="41"/>
      <c r="B116" s="42"/>
      <c r="C116" s="215" t="s">
        <v>332</v>
      </c>
      <c r="D116" s="215" t="s">
        <v>144</v>
      </c>
      <c r="E116" s="216" t="s">
        <v>7684</v>
      </c>
      <c r="F116" s="217" t="s">
        <v>7685</v>
      </c>
      <c r="G116" s="218" t="s">
        <v>147</v>
      </c>
      <c r="H116" s="219">
        <v>6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77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7686</v>
      </c>
    </row>
    <row r="117" s="2" customFormat="1" ht="16.5" customHeight="1">
      <c r="A117" s="41"/>
      <c r="B117" s="42"/>
      <c r="C117" s="215" t="s">
        <v>338</v>
      </c>
      <c r="D117" s="215" t="s">
        <v>144</v>
      </c>
      <c r="E117" s="216" t="s">
        <v>7684</v>
      </c>
      <c r="F117" s="217" t="s">
        <v>7685</v>
      </c>
      <c r="G117" s="218" t="s">
        <v>147</v>
      </c>
      <c r="H117" s="219">
        <v>8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77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7687</v>
      </c>
    </row>
    <row r="118" s="2" customFormat="1" ht="16.5" customHeight="1">
      <c r="A118" s="41"/>
      <c r="B118" s="42"/>
      <c r="C118" s="215" t="s">
        <v>343</v>
      </c>
      <c r="D118" s="215" t="s">
        <v>144</v>
      </c>
      <c r="E118" s="216" t="s">
        <v>7688</v>
      </c>
      <c r="F118" s="217" t="s">
        <v>7689</v>
      </c>
      <c r="G118" s="218" t="s">
        <v>147</v>
      </c>
      <c r="H118" s="219">
        <v>30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77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7690</v>
      </c>
    </row>
    <row r="119" s="2" customFormat="1" ht="16.5" customHeight="1">
      <c r="A119" s="41"/>
      <c r="B119" s="42"/>
      <c r="C119" s="215" t="s">
        <v>349</v>
      </c>
      <c r="D119" s="215" t="s">
        <v>144</v>
      </c>
      <c r="E119" s="216" t="s">
        <v>7688</v>
      </c>
      <c r="F119" s="217" t="s">
        <v>7689</v>
      </c>
      <c r="G119" s="218" t="s">
        <v>147</v>
      </c>
      <c r="H119" s="219">
        <v>47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77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7691</v>
      </c>
    </row>
    <row r="120" s="2" customFormat="1" ht="16.5" customHeight="1">
      <c r="A120" s="41"/>
      <c r="B120" s="42"/>
      <c r="C120" s="215" t="s">
        <v>354</v>
      </c>
      <c r="D120" s="215" t="s">
        <v>144</v>
      </c>
      <c r="E120" s="216" t="s">
        <v>7692</v>
      </c>
      <c r="F120" s="217" t="s">
        <v>7693</v>
      </c>
      <c r="G120" s="218" t="s">
        <v>771</v>
      </c>
      <c r="H120" s="219">
        <v>17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77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7694</v>
      </c>
    </row>
    <row r="121" s="2" customFormat="1" ht="16.5" customHeight="1">
      <c r="A121" s="41"/>
      <c r="B121" s="42"/>
      <c r="C121" s="215" t="s">
        <v>360</v>
      </c>
      <c r="D121" s="215" t="s">
        <v>144</v>
      </c>
      <c r="E121" s="216" t="s">
        <v>7692</v>
      </c>
      <c r="F121" s="217" t="s">
        <v>7693</v>
      </c>
      <c r="G121" s="218" t="s">
        <v>771</v>
      </c>
      <c r="H121" s="219">
        <v>10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149</v>
      </c>
      <c r="AT121" s="226" t="s">
        <v>144</v>
      </c>
      <c r="AU121" s="226" t="s">
        <v>77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149</v>
      </c>
      <c r="BM121" s="226" t="s">
        <v>7695</v>
      </c>
    </row>
    <row r="122" s="2" customFormat="1" ht="16.5" customHeight="1">
      <c r="A122" s="41"/>
      <c r="B122" s="42"/>
      <c r="C122" s="215" t="s">
        <v>365</v>
      </c>
      <c r="D122" s="215" t="s">
        <v>144</v>
      </c>
      <c r="E122" s="216" t="s">
        <v>7696</v>
      </c>
      <c r="F122" s="217" t="s">
        <v>7697</v>
      </c>
      <c r="G122" s="218" t="s">
        <v>771</v>
      </c>
      <c r="H122" s="219">
        <v>6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7698</v>
      </c>
    </row>
    <row r="123" s="2" customFormat="1" ht="16.5" customHeight="1">
      <c r="A123" s="41"/>
      <c r="B123" s="42"/>
      <c r="C123" s="215" t="s">
        <v>370</v>
      </c>
      <c r="D123" s="215" t="s">
        <v>144</v>
      </c>
      <c r="E123" s="216" t="s">
        <v>7696</v>
      </c>
      <c r="F123" s="217" t="s">
        <v>7697</v>
      </c>
      <c r="G123" s="218" t="s">
        <v>771</v>
      </c>
      <c r="H123" s="219">
        <v>9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77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7699</v>
      </c>
    </row>
    <row r="124" s="2" customFormat="1" ht="16.5" customHeight="1">
      <c r="A124" s="41"/>
      <c r="B124" s="42"/>
      <c r="C124" s="215" t="s">
        <v>375</v>
      </c>
      <c r="D124" s="215" t="s">
        <v>144</v>
      </c>
      <c r="E124" s="216" t="s">
        <v>7700</v>
      </c>
      <c r="F124" s="217" t="s">
        <v>7701</v>
      </c>
      <c r="G124" s="218" t="s">
        <v>1284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7702</v>
      </c>
    </row>
    <row r="125" s="2" customFormat="1" ht="16.5" customHeight="1">
      <c r="A125" s="41"/>
      <c r="B125" s="42"/>
      <c r="C125" s="215" t="s">
        <v>380</v>
      </c>
      <c r="D125" s="215" t="s">
        <v>144</v>
      </c>
      <c r="E125" s="216" t="s">
        <v>7700</v>
      </c>
      <c r="F125" s="217" t="s">
        <v>7701</v>
      </c>
      <c r="G125" s="218" t="s">
        <v>1284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149</v>
      </c>
      <c r="AT125" s="226" t="s">
        <v>144</v>
      </c>
      <c r="AU125" s="226" t="s">
        <v>77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149</v>
      </c>
      <c r="BM125" s="226" t="s">
        <v>7703</v>
      </c>
    </row>
    <row r="126" s="2" customFormat="1" ht="16.5" customHeight="1">
      <c r="A126" s="41"/>
      <c r="B126" s="42"/>
      <c r="C126" s="215" t="s">
        <v>1002</v>
      </c>
      <c r="D126" s="215" t="s">
        <v>144</v>
      </c>
      <c r="E126" s="216" t="s">
        <v>7704</v>
      </c>
      <c r="F126" s="217" t="s">
        <v>7705</v>
      </c>
      <c r="G126" s="218" t="s">
        <v>1284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7706</v>
      </c>
    </row>
    <row r="127" s="2" customFormat="1" ht="90" customHeight="1">
      <c r="A127" s="41"/>
      <c r="B127" s="42"/>
      <c r="C127" s="215" t="s">
        <v>404</v>
      </c>
      <c r="D127" s="215" t="s">
        <v>144</v>
      </c>
      <c r="E127" s="216" t="s">
        <v>7707</v>
      </c>
      <c r="F127" s="217" t="s">
        <v>7708</v>
      </c>
      <c r="G127" s="218" t="s">
        <v>771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149</v>
      </c>
      <c r="AT127" s="226" t="s">
        <v>144</v>
      </c>
      <c r="AU127" s="226" t="s">
        <v>77</v>
      </c>
      <c r="AY127" s="20" t="s">
        <v>142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149</v>
      </c>
      <c r="BM127" s="226" t="s">
        <v>7709</v>
      </c>
    </row>
    <row r="128" s="2" customFormat="1" ht="16.5" customHeight="1">
      <c r="A128" s="41"/>
      <c r="B128" s="42"/>
      <c r="C128" s="215" t="s">
        <v>409</v>
      </c>
      <c r="D128" s="215" t="s">
        <v>144</v>
      </c>
      <c r="E128" s="216" t="s">
        <v>7710</v>
      </c>
      <c r="F128" s="217" t="s">
        <v>7711</v>
      </c>
      <c r="G128" s="218" t="s">
        <v>771</v>
      </c>
      <c r="H128" s="219">
        <v>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7712</v>
      </c>
    </row>
    <row r="129" s="2" customFormat="1" ht="16.5" customHeight="1">
      <c r="A129" s="41"/>
      <c r="B129" s="42"/>
      <c r="C129" s="215" t="s">
        <v>414</v>
      </c>
      <c r="D129" s="215" t="s">
        <v>144</v>
      </c>
      <c r="E129" s="216" t="s">
        <v>7713</v>
      </c>
      <c r="F129" s="217" t="s">
        <v>7714</v>
      </c>
      <c r="G129" s="218" t="s">
        <v>771</v>
      </c>
      <c r="H129" s="219">
        <v>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77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7715</v>
      </c>
    </row>
    <row r="130" s="2" customFormat="1" ht="16.5" customHeight="1">
      <c r="A130" s="41"/>
      <c r="B130" s="42"/>
      <c r="C130" s="215" t="s">
        <v>421</v>
      </c>
      <c r="D130" s="215" t="s">
        <v>144</v>
      </c>
      <c r="E130" s="216" t="s">
        <v>7716</v>
      </c>
      <c r="F130" s="217" t="s">
        <v>7629</v>
      </c>
      <c r="G130" s="218" t="s">
        <v>771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7717</v>
      </c>
    </row>
    <row r="131" s="2" customFormat="1" ht="16.5" customHeight="1">
      <c r="A131" s="41"/>
      <c r="B131" s="42"/>
      <c r="C131" s="215" t="s">
        <v>426</v>
      </c>
      <c r="D131" s="215" t="s">
        <v>144</v>
      </c>
      <c r="E131" s="216" t="s">
        <v>7718</v>
      </c>
      <c r="F131" s="217" t="s">
        <v>7719</v>
      </c>
      <c r="G131" s="218" t="s">
        <v>771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77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7720</v>
      </c>
    </row>
    <row r="132" s="2" customFormat="1" ht="16.5" customHeight="1">
      <c r="A132" s="41"/>
      <c r="B132" s="42"/>
      <c r="C132" s="215" t="s">
        <v>431</v>
      </c>
      <c r="D132" s="215" t="s">
        <v>144</v>
      </c>
      <c r="E132" s="216" t="s">
        <v>7721</v>
      </c>
      <c r="F132" s="217" t="s">
        <v>7722</v>
      </c>
      <c r="G132" s="218" t="s">
        <v>771</v>
      </c>
      <c r="H132" s="219">
        <v>2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7723</v>
      </c>
    </row>
    <row r="133" s="2" customFormat="1" ht="21.75" customHeight="1">
      <c r="A133" s="41"/>
      <c r="B133" s="42"/>
      <c r="C133" s="215" t="s">
        <v>437</v>
      </c>
      <c r="D133" s="215" t="s">
        <v>144</v>
      </c>
      <c r="E133" s="216" t="s">
        <v>7724</v>
      </c>
      <c r="F133" s="217" t="s">
        <v>7725</v>
      </c>
      <c r="G133" s="218" t="s">
        <v>147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77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7726</v>
      </c>
    </row>
    <row r="134" s="2" customFormat="1" ht="21.75" customHeight="1">
      <c r="A134" s="41"/>
      <c r="B134" s="42"/>
      <c r="C134" s="215" t="s">
        <v>442</v>
      </c>
      <c r="D134" s="215" t="s">
        <v>144</v>
      </c>
      <c r="E134" s="216" t="s">
        <v>7727</v>
      </c>
      <c r="F134" s="217" t="s">
        <v>7728</v>
      </c>
      <c r="G134" s="218" t="s">
        <v>147</v>
      </c>
      <c r="H134" s="219">
        <v>39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7729</v>
      </c>
    </row>
    <row r="135" s="2" customFormat="1" ht="21.75" customHeight="1">
      <c r="A135" s="41"/>
      <c r="B135" s="42"/>
      <c r="C135" s="215" t="s">
        <v>449</v>
      </c>
      <c r="D135" s="215" t="s">
        <v>144</v>
      </c>
      <c r="E135" s="216" t="s">
        <v>7730</v>
      </c>
      <c r="F135" s="217" t="s">
        <v>7731</v>
      </c>
      <c r="G135" s="218" t="s">
        <v>147</v>
      </c>
      <c r="H135" s="219">
        <v>4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77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7732</v>
      </c>
    </row>
    <row r="136" s="2" customFormat="1" ht="16.5" customHeight="1">
      <c r="A136" s="41"/>
      <c r="B136" s="42"/>
      <c r="C136" s="215" t="s">
        <v>399</v>
      </c>
      <c r="D136" s="215" t="s">
        <v>144</v>
      </c>
      <c r="E136" s="216" t="s">
        <v>7733</v>
      </c>
      <c r="F136" s="217" t="s">
        <v>7705</v>
      </c>
      <c r="G136" s="218" t="s">
        <v>1284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7734</v>
      </c>
    </row>
    <row r="137" s="2" customFormat="1" ht="16.5" customHeight="1">
      <c r="A137" s="41"/>
      <c r="B137" s="42"/>
      <c r="C137" s="215" t="s">
        <v>386</v>
      </c>
      <c r="D137" s="215" t="s">
        <v>144</v>
      </c>
      <c r="E137" s="216" t="s">
        <v>7735</v>
      </c>
      <c r="F137" s="217" t="s">
        <v>7736</v>
      </c>
      <c r="G137" s="218" t="s">
        <v>771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149</v>
      </c>
      <c r="AT137" s="226" t="s">
        <v>144</v>
      </c>
      <c r="AU137" s="226" t="s">
        <v>77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149</v>
      </c>
      <c r="BM137" s="226" t="s">
        <v>7737</v>
      </c>
    </row>
    <row r="138" s="2" customFormat="1" ht="16.5" customHeight="1">
      <c r="A138" s="41"/>
      <c r="B138" s="42"/>
      <c r="C138" s="215" t="s">
        <v>394</v>
      </c>
      <c r="D138" s="215" t="s">
        <v>144</v>
      </c>
      <c r="E138" s="216" t="s">
        <v>7738</v>
      </c>
      <c r="F138" s="217" t="s">
        <v>7739</v>
      </c>
      <c r="G138" s="218" t="s">
        <v>771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7740</v>
      </c>
    </row>
    <row r="139" s="2" customFormat="1" ht="16.5" customHeight="1">
      <c r="A139" s="41"/>
      <c r="B139" s="42"/>
      <c r="C139" s="215" t="s">
        <v>1074</v>
      </c>
      <c r="D139" s="215" t="s">
        <v>144</v>
      </c>
      <c r="E139" s="216" t="s">
        <v>7741</v>
      </c>
      <c r="F139" s="217" t="s">
        <v>7742</v>
      </c>
      <c r="G139" s="218" t="s">
        <v>771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77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7743</v>
      </c>
    </row>
    <row r="140" s="2" customFormat="1" ht="16.5" customHeight="1">
      <c r="A140" s="41"/>
      <c r="B140" s="42"/>
      <c r="C140" s="215" t="s">
        <v>1081</v>
      </c>
      <c r="D140" s="215" t="s">
        <v>144</v>
      </c>
      <c r="E140" s="216" t="s">
        <v>7744</v>
      </c>
      <c r="F140" s="217" t="s">
        <v>7745</v>
      </c>
      <c r="G140" s="218" t="s">
        <v>176</v>
      </c>
      <c r="H140" s="219">
        <v>20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7746</v>
      </c>
    </row>
    <row r="141" s="2" customFormat="1" ht="16.5" customHeight="1">
      <c r="A141" s="41"/>
      <c r="B141" s="42"/>
      <c r="C141" s="215" t="s">
        <v>1087</v>
      </c>
      <c r="D141" s="215" t="s">
        <v>144</v>
      </c>
      <c r="E141" s="216" t="s">
        <v>7747</v>
      </c>
      <c r="F141" s="217" t="s">
        <v>7748</v>
      </c>
      <c r="G141" s="218" t="s">
        <v>771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77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7749</v>
      </c>
    </row>
    <row r="142" s="2" customFormat="1" ht="16.5" customHeight="1">
      <c r="A142" s="41"/>
      <c r="B142" s="42"/>
      <c r="C142" s="215" t="s">
        <v>1096</v>
      </c>
      <c r="D142" s="215" t="s">
        <v>144</v>
      </c>
      <c r="E142" s="216" t="s">
        <v>7750</v>
      </c>
      <c r="F142" s="217" t="s">
        <v>7705</v>
      </c>
      <c r="G142" s="218" t="s">
        <v>1284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7751</v>
      </c>
    </row>
    <row r="143" s="2" customFormat="1" ht="24.15" customHeight="1">
      <c r="A143" s="41"/>
      <c r="B143" s="42"/>
      <c r="C143" s="215" t="s">
        <v>1119</v>
      </c>
      <c r="D143" s="215" t="s">
        <v>144</v>
      </c>
      <c r="E143" s="216" t="s">
        <v>7752</v>
      </c>
      <c r="F143" s="217" t="s">
        <v>7753</v>
      </c>
      <c r="G143" s="218" t="s">
        <v>1284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77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7754</v>
      </c>
    </row>
    <row r="144" s="2" customFormat="1" ht="16.5" customHeight="1">
      <c r="A144" s="41"/>
      <c r="B144" s="42"/>
      <c r="C144" s="215" t="s">
        <v>1126</v>
      </c>
      <c r="D144" s="215" t="s">
        <v>144</v>
      </c>
      <c r="E144" s="216" t="s">
        <v>7755</v>
      </c>
      <c r="F144" s="217" t="s">
        <v>7756</v>
      </c>
      <c r="G144" s="218" t="s">
        <v>1284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7757</v>
      </c>
    </row>
    <row r="145" s="2" customFormat="1" ht="16.5" customHeight="1">
      <c r="A145" s="41"/>
      <c r="B145" s="42"/>
      <c r="C145" s="215" t="s">
        <v>1134</v>
      </c>
      <c r="D145" s="215" t="s">
        <v>144</v>
      </c>
      <c r="E145" s="216" t="s">
        <v>7758</v>
      </c>
      <c r="F145" s="217" t="s">
        <v>7759</v>
      </c>
      <c r="G145" s="218" t="s">
        <v>1284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149</v>
      </c>
      <c r="AT145" s="226" t="s">
        <v>144</v>
      </c>
      <c r="AU145" s="226" t="s">
        <v>77</v>
      </c>
      <c r="AY145" s="20" t="s">
        <v>142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149</v>
      </c>
      <c r="BM145" s="226" t="s">
        <v>7760</v>
      </c>
    </row>
    <row r="146" s="2" customFormat="1" ht="16.5" customHeight="1">
      <c r="A146" s="41"/>
      <c r="B146" s="42"/>
      <c r="C146" s="215" t="s">
        <v>1141</v>
      </c>
      <c r="D146" s="215" t="s">
        <v>144</v>
      </c>
      <c r="E146" s="216" t="s">
        <v>7761</v>
      </c>
      <c r="F146" s="217" t="s">
        <v>7762</v>
      </c>
      <c r="G146" s="218" t="s">
        <v>1284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7763</v>
      </c>
    </row>
    <row r="147" s="2" customFormat="1" ht="16.5" customHeight="1">
      <c r="A147" s="41"/>
      <c r="B147" s="42"/>
      <c r="C147" s="215" t="s">
        <v>1154</v>
      </c>
      <c r="D147" s="215" t="s">
        <v>144</v>
      </c>
      <c r="E147" s="216" t="s">
        <v>7764</v>
      </c>
      <c r="F147" s="217" t="s">
        <v>7765</v>
      </c>
      <c r="G147" s="218" t="s">
        <v>1284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149</v>
      </c>
      <c r="AT147" s="226" t="s">
        <v>144</v>
      </c>
      <c r="AU147" s="226" t="s">
        <v>77</v>
      </c>
      <c r="AY147" s="20" t="s">
        <v>142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149</v>
      </c>
      <c r="BM147" s="226" t="s">
        <v>7766</v>
      </c>
    </row>
    <row r="148" s="2" customFormat="1" ht="16.5" customHeight="1">
      <c r="A148" s="41"/>
      <c r="B148" s="42"/>
      <c r="C148" s="215" t="s">
        <v>1166</v>
      </c>
      <c r="D148" s="215" t="s">
        <v>144</v>
      </c>
      <c r="E148" s="216" t="s">
        <v>7767</v>
      </c>
      <c r="F148" s="217" t="s">
        <v>7768</v>
      </c>
      <c r="G148" s="218" t="s">
        <v>1284</v>
      </c>
      <c r="H148" s="219">
        <v>1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7769</v>
      </c>
    </row>
    <row r="149" s="2" customFormat="1" ht="16.5" customHeight="1">
      <c r="A149" s="41"/>
      <c r="B149" s="42"/>
      <c r="C149" s="215" t="s">
        <v>1178</v>
      </c>
      <c r="D149" s="215" t="s">
        <v>144</v>
      </c>
      <c r="E149" s="216" t="s">
        <v>7770</v>
      </c>
      <c r="F149" s="217" t="s">
        <v>7771</v>
      </c>
      <c r="G149" s="218" t="s">
        <v>1284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77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7772</v>
      </c>
    </row>
    <row r="150" s="2" customFormat="1" ht="16.5" customHeight="1">
      <c r="A150" s="41"/>
      <c r="B150" s="42"/>
      <c r="C150" s="215" t="s">
        <v>809</v>
      </c>
      <c r="D150" s="215" t="s">
        <v>144</v>
      </c>
      <c r="E150" s="216" t="s">
        <v>7773</v>
      </c>
      <c r="F150" s="217" t="s">
        <v>7774</v>
      </c>
      <c r="G150" s="218" t="s">
        <v>1284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7775</v>
      </c>
    </row>
    <row r="151" s="2" customFormat="1" ht="16.5" customHeight="1">
      <c r="A151" s="41"/>
      <c r="B151" s="42"/>
      <c r="C151" s="215" t="s">
        <v>1047</v>
      </c>
      <c r="D151" s="215" t="s">
        <v>144</v>
      </c>
      <c r="E151" s="216" t="s">
        <v>7776</v>
      </c>
      <c r="F151" s="217" t="s">
        <v>7777</v>
      </c>
      <c r="G151" s="218" t="s">
        <v>1284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77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7778</v>
      </c>
    </row>
    <row r="152" s="2" customFormat="1" ht="21.75" customHeight="1">
      <c r="A152" s="41"/>
      <c r="B152" s="42"/>
      <c r="C152" s="215" t="s">
        <v>773</v>
      </c>
      <c r="D152" s="215" t="s">
        <v>144</v>
      </c>
      <c r="E152" s="216" t="s">
        <v>7779</v>
      </c>
      <c r="F152" s="217" t="s">
        <v>7780</v>
      </c>
      <c r="G152" s="218" t="s">
        <v>1284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96" t="s">
        <v>19</v>
      </c>
      <c r="N152" s="297" t="s">
        <v>40</v>
      </c>
      <c r="O152" s="289"/>
      <c r="P152" s="298">
        <f>O152*H152</f>
        <v>0</v>
      </c>
      <c r="Q152" s="298">
        <v>0</v>
      </c>
      <c r="R152" s="298">
        <f>Q152*H152</f>
        <v>0</v>
      </c>
      <c r="S152" s="298">
        <v>0</v>
      </c>
      <c r="T152" s="29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7781</v>
      </c>
    </row>
    <row r="153" s="2" customFormat="1" ht="6.96" customHeight="1">
      <c r="A153" s="41"/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47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OuKmIEtdrEdUi7Mlj7noSXVUKhbRWIGK0QNLYzzeDR9AH6flUG4TEQEOk5vkPG9Vih4GnYth6t29wYUKBRb2pg==" hashValue="KjkLab5U5qUazp1FVP2WeEXPB3MMj4tt/iLFDwwyqZXHvdy802UzYN8OVGlGRpH7HGnoofoCEDuqSlRloL7X0Q==" algorithmName="SHA-512" password="CC35"/>
  <autoFilter ref="C85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7782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ROUND((SUM(BE91:BE124)),  2)</f>
        <v>0</v>
      </c>
      <c r="G35" s="41"/>
      <c r="H35" s="41"/>
      <c r="I35" s="160">
        <v>0.20999999999999999</v>
      </c>
      <c r="J35" s="159">
        <f>ROUND(((SUM(BE91:BE124))*I35),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ROUND((SUM(BF91:BF124)),  2)</f>
        <v>0</v>
      </c>
      <c r="G36" s="41"/>
      <c r="H36" s="41"/>
      <c r="I36" s="160">
        <v>0.14999999999999999</v>
      </c>
      <c r="J36" s="159">
        <f>ROUND(((SUM(BF91:BF124))*I36),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ROUND((SUM(BG91:BG124)),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ROUND((SUM(BH91:BH124)),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ROUND((SUM(BI91:BI124)),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701.6 - Hospodaření s dešťovou a šedou vodou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457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460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7783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7784</v>
      </c>
      <c r="E67" s="185"/>
      <c r="F67" s="185"/>
      <c r="G67" s="185"/>
      <c r="H67" s="185"/>
      <c r="I67" s="185"/>
      <c r="J67" s="186">
        <f>J111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7785</v>
      </c>
      <c r="E68" s="185"/>
      <c r="F68" s="185"/>
      <c r="G68" s="185"/>
      <c r="H68" s="185"/>
      <c r="I68" s="185"/>
      <c r="J68" s="186">
        <f>J115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7786</v>
      </c>
      <c r="E69" s="185"/>
      <c r="F69" s="185"/>
      <c r="G69" s="185"/>
      <c r="H69" s="185"/>
      <c r="I69" s="185"/>
      <c r="J69" s="186">
        <f>J120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112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454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455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 xml:space="preserve">SO 701.6 - Hospodaření s dešťovou a šedou vodou 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22. 11. 2023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128</v>
      </c>
      <c r="D90" s="191" t="s">
        <v>54</v>
      </c>
      <c r="E90" s="191" t="s">
        <v>50</v>
      </c>
      <c r="F90" s="191" t="s">
        <v>51</v>
      </c>
      <c r="G90" s="191" t="s">
        <v>129</v>
      </c>
      <c r="H90" s="191" t="s">
        <v>130</v>
      </c>
      <c r="I90" s="191" t="s">
        <v>131</v>
      </c>
      <c r="J90" s="191" t="s">
        <v>116</v>
      </c>
      <c r="K90" s="192" t="s">
        <v>132</v>
      </c>
      <c r="L90" s="193"/>
      <c r="M90" s="95" t="s">
        <v>19</v>
      </c>
      <c r="N90" s="96" t="s">
        <v>39</v>
      </c>
      <c r="O90" s="96" t="s">
        <v>133</v>
      </c>
      <c r="P90" s="96" t="s">
        <v>134</v>
      </c>
      <c r="Q90" s="96" t="s">
        <v>135</v>
      </c>
      <c r="R90" s="96" t="s">
        <v>136</v>
      </c>
      <c r="S90" s="96" t="s">
        <v>137</v>
      </c>
      <c r="T90" s="97" t="s">
        <v>138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139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0.29987999999999998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117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990</v>
      </c>
      <c r="F92" s="202" t="s">
        <v>991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P93+P103+P111+P115+P120</f>
        <v>0</v>
      </c>
      <c r="Q92" s="207"/>
      <c r="R92" s="208">
        <f>R93+R103+R111+R115+R120</f>
        <v>0.29987999999999998</v>
      </c>
      <c r="S92" s="207"/>
      <c r="T92" s="209">
        <f>T93+T103+T111+T115+T120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68</v>
      </c>
      <c r="AU92" s="211" t="s">
        <v>69</v>
      </c>
      <c r="AY92" s="210" t="s">
        <v>142</v>
      </c>
      <c r="BK92" s="212">
        <f>BK93+BK103+BK111+BK115+BK120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1007</v>
      </c>
      <c r="F93" s="213" t="s">
        <v>1008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SUM(P94:P102)</f>
        <v>0</v>
      </c>
      <c r="Q93" s="207"/>
      <c r="R93" s="208">
        <f>SUM(R94:R102)</f>
        <v>0.17639999999999997</v>
      </c>
      <c r="S93" s="207"/>
      <c r="T93" s="209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77</v>
      </c>
      <c r="AY93" s="210" t="s">
        <v>142</v>
      </c>
      <c r="BK93" s="212">
        <f>SUM(BK94:BK102)</f>
        <v>0</v>
      </c>
    </row>
    <row r="94" s="2" customFormat="1" ht="24.15" customHeight="1">
      <c r="A94" s="41"/>
      <c r="B94" s="42"/>
      <c r="C94" s="215" t="s">
        <v>77</v>
      </c>
      <c r="D94" s="215" t="s">
        <v>144</v>
      </c>
      <c r="E94" s="216" t="s">
        <v>7787</v>
      </c>
      <c r="F94" s="217" t="s">
        <v>7788</v>
      </c>
      <c r="G94" s="218" t="s">
        <v>7789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0.017639999999999999</v>
      </c>
      <c r="R94" s="224">
        <f>Q94*H94</f>
        <v>0.017639999999999999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248</v>
      </c>
      <c r="AT94" s="226" t="s">
        <v>144</v>
      </c>
      <c r="AU94" s="226" t="s">
        <v>79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248</v>
      </c>
      <c r="BM94" s="226" t="s">
        <v>7790</v>
      </c>
    </row>
    <row r="95" s="2" customFormat="1" ht="24.15" customHeight="1">
      <c r="A95" s="41"/>
      <c r="B95" s="42"/>
      <c r="C95" s="215" t="s">
        <v>79</v>
      </c>
      <c r="D95" s="215" t="s">
        <v>144</v>
      </c>
      <c r="E95" s="216" t="s">
        <v>7791</v>
      </c>
      <c r="F95" s="217" t="s">
        <v>7792</v>
      </c>
      <c r="G95" s="218" t="s">
        <v>7789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0.017639999999999999</v>
      </c>
      <c r="R95" s="224">
        <f>Q95*H95</f>
        <v>0.017639999999999999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248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248</v>
      </c>
      <c r="BM95" s="226" t="s">
        <v>7793</v>
      </c>
    </row>
    <row r="96" s="2" customFormat="1" ht="24.15" customHeight="1">
      <c r="A96" s="41"/>
      <c r="B96" s="42"/>
      <c r="C96" s="215" t="s">
        <v>163</v>
      </c>
      <c r="D96" s="215" t="s">
        <v>144</v>
      </c>
      <c r="E96" s="216" t="s">
        <v>7794</v>
      </c>
      <c r="F96" s="217" t="s">
        <v>7795</v>
      </c>
      <c r="G96" s="218" t="s">
        <v>7789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0.017639999999999999</v>
      </c>
      <c r="R96" s="224">
        <f>Q96*H96</f>
        <v>0.035279999999999999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248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248</v>
      </c>
      <c r="BM96" s="226" t="s">
        <v>7796</v>
      </c>
    </row>
    <row r="97" s="2" customFormat="1" ht="24.15" customHeight="1">
      <c r="A97" s="41"/>
      <c r="B97" s="42"/>
      <c r="C97" s="215" t="s">
        <v>149</v>
      </c>
      <c r="D97" s="215" t="s">
        <v>144</v>
      </c>
      <c r="E97" s="216" t="s">
        <v>7797</v>
      </c>
      <c r="F97" s="217" t="s">
        <v>7798</v>
      </c>
      <c r="G97" s="218" t="s">
        <v>7789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0.017639999999999999</v>
      </c>
      <c r="R97" s="224">
        <f>Q97*H97</f>
        <v>0.017639999999999999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248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248</v>
      </c>
      <c r="BM97" s="226" t="s">
        <v>7799</v>
      </c>
    </row>
    <row r="98" s="2" customFormat="1" ht="24.15" customHeight="1">
      <c r="A98" s="41"/>
      <c r="B98" s="42"/>
      <c r="C98" s="215" t="s">
        <v>173</v>
      </c>
      <c r="D98" s="215" t="s">
        <v>144</v>
      </c>
      <c r="E98" s="216" t="s">
        <v>7800</v>
      </c>
      <c r="F98" s="217" t="s">
        <v>7801</v>
      </c>
      <c r="G98" s="218" t="s">
        <v>7789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0.017639999999999999</v>
      </c>
      <c r="R98" s="224">
        <f>Q98*H98</f>
        <v>0.017639999999999999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248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248</v>
      </c>
      <c r="BM98" s="226" t="s">
        <v>7802</v>
      </c>
    </row>
    <row r="99" s="2" customFormat="1" ht="24.15" customHeight="1">
      <c r="A99" s="41"/>
      <c r="B99" s="42"/>
      <c r="C99" s="215" t="s">
        <v>179</v>
      </c>
      <c r="D99" s="215" t="s">
        <v>144</v>
      </c>
      <c r="E99" s="216" t="s">
        <v>7803</v>
      </c>
      <c r="F99" s="217" t="s">
        <v>7804</v>
      </c>
      <c r="G99" s="218" t="s">
        <v>7789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0.017639999999999999</v>
      </c>
      <c r="R99" s="224">
        <f>Q99*H99</f>
        <v>0.017639999999999999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248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248</v>
      </c>
      <c r="BM99" s="226" t="s">
        <v>7805</v>
      </c>
    </row>
    <row r="100" s="2" customFormat="1" ht="24.15" customHeight="1">
      <c r="A100" s="41"/>
      <c r="B100" s="42"/>
      <c r="C100" s="215" t="s">
        <v>184</v>
      </c>
      <c r="D100" s="215" t="s">
        <v>144</v>
      </c>
      <c r="E100" s="216" t="s">
        <v>7806</v>
      </c>
      <c r="F100" s="217" t="s">
        <v>7807</v>
      </c>
      <c r="G100" s="218" t="s">
        <v>7789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0.017639999999999999</v>
      </c>
      <c r="R100" s="224">
        <f>Q100*H100</f>
        <v>0.017639999999999999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248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248</v>
      </c>
      <c r="BM100" s="226" t="s">
        <v>7808</v>
      </c>
    </row>
    <row r="101" s="2" customFormat="1" ht="24.15" customHeight="1">
      <c r="A101" s="41"/>
      <c r="B101" s="42"/>
      <c r="C101" s="215" t="s">
        <v>193</v>
      </c>
      <c r="D101" s="215" t="s">
        <v>144</v>
      </c>
      <c r="E101" s="216" t="s">
        <v>7809</v>
      </c>
      <c r="F101" s="217" t="s">
        <v>7810</v>
      </c>
      <c r="G101" s="218" t="s">
        <v>7789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0.017639999999999999</v>
      </c>
      <c r="R101" s="224">
        <f>Q101*H101</f>
        <v>0.017639999999999999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248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248</v>
      </c>
      <c r="BM101" s="226" t="s">
        <v>7811</v>
      </c>
    </row>
    <row r="102" s="2" customFormat="1" ht="24.15" customHeight="1">
      <c r="A102" s="41"/>
      <c r="B102" s="42"/>
      <c r="C102" s="215" t="s">
        <v>198</v>
      </c>
      <c r="D102" s="215" t="s">
        <v>144</v>
      </c>
      <c r="E102" s="216" t="s">
        <v>7812</v>
      </c>
      <c r="F102" s="217" t="s">
        <v>7813</v>
      </c>
      <c r="G102" s="218" t="s">
        <v>7789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0.017639999999999999</v>
      </c>
      <c r="R102" s="224">
        <f>Q102*H102</f>
        <v>0.017639999999999999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248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248</v>
      </c>
      <c r="BM102" s="226" t="s">
        <v>7814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5219</v>
      </c>
      <c r="F103" s="213" t="s">
        <v>7815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SUM(P104:P110)</f>
        <v>0</v>
      </c>
      <c r="Q103" s="207"/>
      <c r="R103" s="208">
        <f>SUM(R104:R110)</f>
        <v>0.12348000000000001</v>
      </c>
      <c r="S103" s="207"/>
      <c r="T103" s="209">
        <f>SUM(T104:T110)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68</v>
      </c>
      <c r="AU103" s="211" t="s">
        <v>77</v>
      </c>
      <c r="AY103" s="210" t="s">
        <v>142</v>
      </c>
      <c r="BK103" s="212">
        <f>SUM(BK104:BK110)</f>
        <v>0</v>
      </c>
    </row>
    <row r="104" s="2" customFormat="1" ht="24.15" customHeight="1">
      <c r="A104" s="41"/>
      <c r="B104" s="42"/>
      <c r="C104" s="215" t="s">
        <v>206</v>
      </c>
      <c r="D104" s="215" t="s">
        <v>144</v>
      </c>
      <c r="E104" s="216" t="s">
        <v>7816</v>
      </c>
      <c r="F104" s="217" t="s">
        <v>7817</v>
      </c>
      <c r="G104" s="218" t="s">
        <v>7789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0.017639999999999999</v>
      </c>
      <c r="R104" s="224">
        <f>Q104*H104</f>
        <v>0.017639999999999999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248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248</v>
      </c>
      <c r="BM104" s="226" t="s">
        <v>7818</v>
      </c>
    </row>
    <row r="105" s="2" customFormat="1" ht="24.15" customHeight="1">
      <c r="A105" s="41"/>
      <c r="B105" s="42"/>
      <c r="C105" s="215" t="s">
        <v>217</v>
      </c>
      <c r="D105" s="215" t="s">
        <v>144</v>
      </c>
      <c r="E105" s="216" t="s">
        <v>7819</v>
      </c>
      <c r="F105" s="217" t="s">
        <v>7820</v>
      </c>
      <c r="G105" s="218" t="s">
        <v>7789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0.017639999999999999</v>
      </c>
      <c r="R105" s="224">
        <f>Q105*H105</f>
        <v>0.017639999999999999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248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248</v>
      </c>
      <c r="BM105" s="226" t="s">
        <v>7821</v>
      </c>
    </row>
    <row r="106" s="2" customFormat="1" ht="24.15" customHeight="1">
      <c r="A106" s="41"/>
      <c r="B106" s="42"/>
      <c r="C106" s="215" t="s">
        <v>223</v>
      </c>
      <c r="D106" s="215" t="s">
        <v>144</v>
      </c>
      <c r="E106" s="216" t="s">
        <v>7822</v>
      </c>
      <c r="F106" s="217" t="s">
        <v>7820</v>
      </c>
      <c r="G106" s="218" t="s">
        <v>7789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0.017639999999999999</v>
      </c>
      <c r="R106" s="224">
        <f>Q106*H106</f>
        <v>0.017639999999999999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248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248</v>
      </c>
      <c r="BM106" s="226" t="s">
        <v>7823</v>
      </c>
    </row>
    <row r="107" s="2" customFormat="1" ht="24.15" customHeight="1">
      <c r="A107" s="41"/>
      <c r="B107" s="42"/>
      <c r="C107" s="215" t="s">
        <v>232</v>
      </c>
      <c r="D107" s="215" t="s">
        <v>144</v>
      </c>
      <c r="E107" s="216" t="s">
        <v>7824</v>
      </c>
      <c r="F107" s="217" t="s">
        <v>7825</v>
      </c>
      <c r="G107" s="218" t="s">
        <v>7789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0.017639999999999999</v>
      </c>
      <c r="R107" s="224">
        <f>Q107*H107</f>
        <v>0.017639999999999999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248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248</v>
      </c>
      <c r="BM107" s="226" t="s">
        <v>7826</v>
      </c>
    </row>
    <row r="108" s="2" customFormat="1" ht="24.15" customHeight="1">
      <c r="A108" s="41"/>
      <c r="B108" s="42"/>
      <c r="C108" s="215" t="s">
        <v>237</v>
      </c>
      <c r="D108" s="215" t="s">
        <v>144</v>
      </c>
      <c r="E108" s="216" t="s">
        <v>7827</v>
      </c>
      <c r="F108" s="217" t="s">
        <v>7828</v>
      </c>
      <c r="G108" s="218" t="s">
        <v>7789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0.017639999999999999</v>
      </c>
      <c r="R108" s="224">
        <f>Q108*H108</f>
        <v>0.017639999999999999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248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248</v>
      </c>
      <c r="BM108" s="226" t="s">
        <v>7829</v>
      </c>
    </row>
    <row r="109" s="2" customFormat="1" ht="24.15" customHeight="1">
      <c r="A109" s="41"/>
      <c r="B109" s="42"/>
      <c r="C109" s="215" t="s">
        <v>8</v>
      </c>
      <c r="D109" s="215" t="s">
        <v>144</v>
      </c>
      <c r="E109" s="216" t="s">
        <v>7830</v>
      </c>
      <c r="F109" s="217" t="s">
        <v>7831</v>
      </c>
      <c r="G109" s="218" t="s">
        <v>7789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0.017639999999999999</v>
      </c>
      <c r="R109" s="224">
        <f>Q109*H109</f>
        <v>0.017639999999999999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248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248</v>
      </c>
      <c r="BM109" s="226" t="s">
        <v>7832</v>
      </c>
    </row>
    <row r="110" s="2" customFormat="1" ht="24.15" customHeight="1">
      <c r="A110" s="41"/>
      <c r="B110" s="42"/>
      <c r="C110" s="215" t="s">
        <v>248</v>
      </c>
      <c r="D110" s="215" t="s">
        <v>144</v>
      </c>
      <c r="E110" s="216" t="s">
        <v>7833</v>
      </c>
      <c r="F110" s="217" t="s">
        <v>7831</v>
      </c>
      <c r="G110" s="218" t="s">
        <v>7789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0.017639999999999999</v>
      </c>
      <c r="R110" s="224">
        <f>Q110*H110</f>
        <v>0.017639999999999999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248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248</v>
      </c>
      <c r="BM110" s="226" t="s">
        <v>7834</v>
      </c>
    </row>
    <row r="111" s="12" customFormat="1" ht="22.8" customHeight="1">
      <c r="A111" s="12"/>
      <c r="B111" s="199"/>
      <c r="C111" s="200"/>
      <c r="D111" s="201" t="s">
        <v>68</v>
      </c>
      <c r="E111" s="213" t="s">
        <v>7835</v>
      </c>
      <c r="F111" s="213" t="s">
        <v>7836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SUM(P112:P114)</f>
        <v>0</v>
      </c>
      <c r="Q111" s="207"/>
      <c r="R111" s="208">
        <f>SUM(R112:R114)</f>
        <v>0</v>
      </c>
      <c r="S111" s="207"/>
      <c r="T111" s="209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79</v>
      </c>
      <c r="AT111" s="211" t="s">
        <v>68</v>
      </c>
      <c r="AU111" s="211" t="s">
        <v>77</v>
      </c>
      <c r="AY111" s="210" t="s">
        <v>142</v>
      </c>
      <c r="BK111" s="212">
        <f>SUM(BK112:BK114)</f>
        <v>0</v>
      </c>
    </row>
    <row r="112" s="2" customFormat="1" ht="24.15" customHeight="1">
      <c r="A112" s="41"/>
      <c r="B112" s="42"/>
      <c r="C112" s="215" t="s">
        <v>253</v>
      </c>
      <c r="D112" s="215" t="s">
        <v>144</v>
      </c>
      <c r="E112" s="216" t="s">
        <v>7837</v>
      </c>
      <c r="F112" s="217" t="s">
        <v>7838</v>
      </c>
      <c r="G112" s="218" t="s">
        <v>655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248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248</v>
      </c>
      <c r="BM112" s="226" t="s">
        <v>7839</v>
      </c>
    </row>
    <row r="113" s="2" customFormat="1" ht="24.15" customHeight="1">
      <c r="A113" s="41"/>
      <c r="B113" s="42"/>
      <c r="C113" s="215" t="s">
        <v>260</v>
      </c>
      <c r="D113" s="215" t="s">
        <v>144</v>
      </c>
      <c r="E113" s="216" t="s">
        <v>7840</v>
      </c>
      <c r="F113" s="217" t="s">
        <v>7841</v>
      </c>
      <c r="G113" s="218" t="s">
        <v>655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248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248</v>
      </c>
      <c r="BM113" s="226" t="s">
        <v>7842</v>
      </c>
    </row>
    <row r="114" s="2" customFormat="1" ht="24.15" customHeight="1">
      <c r="A114" s="41"/>
      <c r="B114" s="42"/>
      <c r="C114" s="215" t="s">
        <v>265</v>
      </c>
      <c r="D114" s="215" t="s">
        <v>144</v>
      </c>
      <c r="E114" s="216" t="s">
        <v>7843</v>
      </c>
      <c r="F114" s="217" t="s">
        <v>7841</v>
      </c>
      <c r="G114" s="218" t="s">
        <v>655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248</v>
      </c>
      <c r="AT114" s="226" t="s">
        <v>144</v>
      </c>
      <c r="AU114" s="226" t="s">
        <v>79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248</v>
      </c>
      <c r="BM114" s="226" t="s">
        <v>7844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7845</v>
      </c>
      <c r="F115" s="213" t="s">
        <v>7846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SUM(P116:P119)</f>
        <v>0</v>
      </c>
      <c r="Q115" s="207"/>
      <c r="R115" s="208">
        <f>SUM(R116:R119)</f>
        <v>0</v>
      </c>
      <c r="S115" s="207"/>
      <c r="T115" s="209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79</v>
      </c>
      <c r="AT115" s="211" t="s">
        <v>68</v>
      </c>
      <c r="AU115" s="211" t="s">
        <v>77</v>
      </c>
      <c r="AY115" s="210" t="s">
        <v>142</v>
      </c>
      <c r="BK115" s="212">
        <f>SUM(BK116:BK119)</f>
        <v>0</v>
      </c>
    </row>
    <row r="116" s="2" customFormat="1" ht="24.15" customHeight="1">
      <c r="A116" s="41"/>
      <c r="B116" s="42"/>
      <c r="C116" s="215" t="s">
        <v>274</v>
      </c>
      <c r="D116" s="215" t="s">
        <v>144</v>
      </c>
      <c r="E116" s="216" t="s">
        <v>7847</v>
      </c>
      <c r="F116" s="217" t="s">
        <v>7848</v>
      </c>
      <c r="G116" s="218" t="s">
        <v>7789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248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248</v>
      </c>
      <c r="BM116" s="226" t="s">
        <v>7849</v>
      </c>
    </row>
    <row r="117" s="2" customFormat="1" ht="24.15" customHeight="1">
      <c r="A117" s="41"/>
      <c r="B117" s="42"/>
      <c r="C117" s="215" t="s">
        <v>7</v>
      </c>
      <c r="D117" s="215" t="s">
        <v>144</v>
      </c>
      <c r="E117" s="216" t="s">
        <v>7850</v>
      </c>
      <c r="F117" s="217" t="s">
        <v>7851</v>
      </c>
      <c r="G117" s="218" t="s">
        <v>7789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248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248</v>
      </c>
      <c r="BM117" s="226" t="s">
        <v>7852</v>
      </c>
    </row>
    <row r="118" s="2" customFormat="1" ht="24.15" customHeight="1">
      <c r="A118" s="41"/>
      <c r="B118" s="42"/>
      <c r="C118" s="215" t="s">
        <v>287</v>
      </c>
      <c r="D118" s="215" t="s">
        <v>144</v>
      </c>
      <c r="E118" s="216" t="s">
        <v>7853</v>
      </c>
      <c r="F118" s="217" t="s">
        <v>7854</v>
      </c>
      <c r="G118" s="218" t="s">
        <v>7789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248</v>
      </c>
      <c r="AT118" s="226" t="s">
        <v>144</v>
      </c>
      <c r="AU118" s="226" t="s">
        <v>79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248</v>
      </c>
      <c r="BM118" s="226" t="s">
        <v>7855</v>
      </c>
    </row>
    <row r="119" s="2" customFormat="1" ht="24.15" customHeight="1">
      <c r="A119" s="41"/>
      <c r="B119" s="42"/>
      <c r="C119" s="215" t="s">
        <v>293</v>
      </c>
      <c r="D119" s="215" t="s">
        <v>144</v>
      </c>
      <c r="E119" s="216" t="s">
        <v>7856</v>
      </c>
      <c r="F119" s="217" t="s">
        <v>7857</v>
      </c>
      <c r="G119" s="218" t="s">
        <v>7789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248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248</v>
      </c>
      <c r="BM119" s="226" t="s">
        <v>7858</v>
      </c>
    </row>
    <row r="120" s="12" customFormat="1" ht="22.8" customHeight="1">
      <c r="A120" s="12"/>
      <c r="B120" s="199"/>
      <c r="C120" s="200"/>
      <c r="D120" s="201" t="s">
        <v>68</v>
      </c>
      <c r="E120" s="213" t="s">
        <v>7859</v>
      </c>
      <c r="F120" s="213" t="s">
        <v>7860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SUM(P121:P124)</f>
        <v>0</v>
      </c>
      <c r="Q120" s="207"/>
      <c r="R120" s="208">
        <f>SUM(R121:R124)</f>
        <v>0</v>
      </c>
      <c r="S120" s="207"/>
      <c r="T120" s="209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68</v>
      </c>
      <c r="AU120" s="211" t="s">
        <v>77</v>
      </c>
      <c r="AY120" s="210" t="s">
        <v>142</v>
      </c>
      <c r="BK120" s="212">
        <f>SUM(BK121:BK124)</f>
        <v>0</v>
      </c>
    </row>
    <row r="121" s="2" customFormat="1" ht="16.5" customHeight="1">
      <c r="A121" s="41"/>
      <c r="B121" s="42"/>
      <c r="C121" s="215" t="s">
        <v>300</v>
      </c>
      <c r="D121" s="215" t="s">
        <v>144</v>
      </c>
      <c r="E121" s="216" t="s">
        <v>7861</v>
      </c>
      <c r="F121" s="217" t="s">
        <v>7862</v>
      </c>
      <c r="G121" s="218" t="s">
        <v>655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248</v>
      </c>
      <c r="AT121" s="226" t="s">
        <v>144</v>
      </c>
      <c r="AU121" s="226" t="s">
        <v>79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248</v>
      </c>
      <c r="BM121" s="226" t="s">
        <v>7863</v>
      </c>
    </row>
    <row r="122" s="2" customFormat="1" ht="16.5" customHeight="1">
      <c r="A122" s="41"/>
      <c r="B122" s="42"/>
      <c r="C122" s="215" t="s">
        <v>306</v>
      </c>
      <c r="D122" s="215" t="s">
        <v>144</v>
      </c>
      <c r="E122" s="216" t="s">
        <v>7864</v>
      </c>
      <c r="F122" s="217" t="s">
        <v>7865</v>
      </c>
      <c r="G122" s="218" t="s">
        <v>655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248</v>
      </c>
      <c r="AT122" s="226" t="s">
        <v>144</v>
      </c>
      <c r="AU122" s="226" t="s">
        <v>79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248</v>
      </c>
      <c r="BM122" s="226" t="s">
        <v>7866</v>
      </c>
    </row>
    <row r="123" s="2" customFormat="1" ht="16.5" customHeight="1">
      <c r="A123" s="41"/>
      <c r="B123" s="42"/>
      <c r="C123" s="215" t="s">
        <v>315</v>
      </c>
      <c r="D123" s="215" t="s">
        <v>144</v>
      </c>
      <c r="E123" s="216" t="s">
        <v>7867</v>
      </c>
      <c r="F123" s="217" t="s">
        <v>7868</v>
      </c>
      <c r="G123" s="218" t="s">
        <v>4016</v>
      </c>
      <c r="H123" s="219">
        <v>16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248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248</v>
      </c>
      <c r="BM123" s="226" t="s">
        <v>7869</v>
      </c>
    </row>
    <row r="124" s="2" customFormat="1" ht="16.5" customHeight="1">
      <c r="A124" s="41"/>
      <c r="B124" s="42"/>
      <c r="C124" s="215" t="s">
        <v>321</v>
      </c>
      <c r="D124" s="215" t="s">
        <v>144</v>
      </c>
      <c r="E124" s="216" t="s">
        <v>7870</v>
      </c>
      <c r="F124" s="217" t="s">
        <v>7871</v>
      </c>
      <c r="G124" s="218" t="s">
        <v>7872</v>
      </c>
      <c r="H124" s="219">
        <v>240</v>
      </c>
      <c r="I124" s="220"/>
      <c r="J124" s="221">
        <f>ROUND(I124*H124,2)</f>
        <v>0</v>
      </c>
      <c r="K124" s="217" t="s">
        <v>19</v>
      </c>
      <c r="L124" s="47"/>
      <c r="M124" s="296" t="s">
        <v>19</v>
      </c>
      <c r="N124" s="297" t="s">
        <v>40</v>
      </c>
      <c r="O124" s="289"/>
      <c r="P124" s="298">
        <f>O124*H124</f>
        <v>0</v>
      </c>
      <c r="Q124" s="298">
        <v>0</v>
      </c>
      <c r="R124" s="298">
        <f>Q124*H124</f>
        <v>0</v>
      </c>
      <c r="S124" s="298">
        <v>0</v>
      </c>
      <c r="T124" s="29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248</v>
      </c>
      <c r="AT124" s="226" t="s">
        <v>144</v>
      </c>
      <c r="AU124" s="226" t="s">
        <v>79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248</v>
      </c>
      <c r="BM124" s="226" t="s">
        <v>7873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2sIB+QGjTdgOO5vax9P7TQQG2uTCBUxlycj+84NZsvXnTycOXLVdipHlUwG6pJOIvNc9y6CRc5GTFmdeKLkkwg==" hashValue="ui841B+hfPAVQIauuo3uB1oHVPvuAHEHyM5J3LDztzKU8VzLuT/QYPZYZOtI7bJ23sCujdPoBTczI51ejIeLug==" algorithmName="SHA-512" password="CC35"/>
  <autoFilter ref="C90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7874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ROUND((SUM(BE89:BE205)),  2)</f>
        <v>0</v>
      </c>
      <c r="G33" s="41"/>
      <c r="H33" s="41"/>
      <c r="I33" s="160">
        <v>0.20999999999999999</v>
      </c>
      <c r="J33" s="159">
        <f>ROUND(((SUM(BE89:BE205))*I33),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ROUND((SUM(BF89:BF205)),  2)</f>
        <v>0</v>
      </c>
      <c r="G34" s="41"/>
      <c r="H34" s="41"/>
      <c r="I34" s="160">
        <v>0.14999999999999999</v>
      </c>
      <c r="J34" s="159">
        <f>ROUND(((SUM(BF89:BF205))*I34),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ROUND((SUM(BH89:BH205)),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Dvůr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J115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1252</v>
      </c>
      <c r="E63" s="185"/>
      <c r="F63" s="185"/>
      <c r="G63" s="185"/>
      <c r="H63" s="185"/>
      <c r="I63" s="185"/>
      <c r="J63" s="186">
        <f>J125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J128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1253</v>
      </c>
      <c r="E65" s="185"/>
      <c r="F65" s="185"/>
      <c r="G65" s="185"/>
      <c r="H65" s="185"/>
      <c r="I65" s="185"/>
      <c r="J65" s="186">
        <f>J149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J158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J183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J194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1280</v>
      </c>
      <c r="E69" s="180"/>
      <c r="F69" s="180"/>
      <c r="G69" s="180"/>
      <c r="H69" s="180"/>
      <c r="I69" s="180"/>
      <c r="J69" s="181">
        <f>J197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08 - Dvůr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22. 11. 2023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128</v>
      </c>
      <c r="D88" s="191" t="s">
        <v>54</v>
      </c>
      <c r="E88" s="191" t="s">
        <v>50</v>
      </c>
      <c r="F88" s="191" t="s">
        <v>51</v>
      </c>
      <c r="G88" s="191" t="s">
        <v>129</v>
      </c>
      <c r="H88" s="191" t="s">
        <v>130</v>
      </c>
      <c r="I88" s="191" t="s">
        <v>131</v>
      </c>
      <c r="J88" s="191" t="s">
        <v>116</v>
      </c>
      <c r="K88" s="192" t="s">
        <v>132</v>
      </c>
      <c r="L88" s="193"/>
      <c r="M88" s="95" t="s">
        <v>19</v>
      </c>
      <c r="N88" s="96" t="s">
        <v>39</v>
      </c>
      <c r="O88" s="96" t="s">
        <v>133</v>
      </c>
      <c r="P88" s="96" t="s">
        <v>134</v>
      </c>
      <c r="Q88" s="96" t="s">
        <v>135</v>
      </c>
      <c r="R88" s="96" t="s">
        <v>136</v>
      </c>
      <c r="S88" s="96" t="s">
        <v>137</v>
      </c>
      <c r="T88" s="97" t="s">
        <v>138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139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P90+P197</f>
        <v>0</v>
      </c>
      <c r="Q89" s="99"/>
      <c r="R89" s="196">
        <f>R90+R197</f>
        <v>166.96701093999999</v>
      </c>
      <c r="S89" s="99"/>
      <c r="T89" s="197">
        <f>T90+T197</f>
        <v>107.13699999999999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117</v>
      </c>
      <c r="BK89" s="198">
        <f>BK90+BK197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140</v>
      </c>
      <c r="F90" s="202" t="s">
        <v>141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P91+P115+P125+P128+P149+P158+P183+P194</f>
        <v>0</v>
      </c>
      <c r="Q90" s="207"/>
      <c r="R90" s="208">
        <f>R91+R115+R125+R128+R149+R158+R183+R194</f>
        <v>166.96701093999999</v>
      </c>
      <c r="S90" s="207"/>
      <c r="T90" s="209">
        <f>T91+T115+T125+T128+T149+T158+T183+T194</f>
        <v>107.13699999999999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69</v>
      </c>
      <c r="AY90" s="210" t="s">
        <v>142</v>
      </c>
      <c r="BK90" s="212">
        <f>BK91+BK115+BK125+BK128+BK149+BK158+BK183+BK194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77</v>
      </c>
      <c r="F91" s="213" t="s">
        <v>143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SUM(P92:P114)</f>
        <v>0</v>
      </c>
      <c r="Q91" s="207"/>
      <c r="R91" s="208">
        <f>SUM(R92:R114)</f>
        <v>46.308528000000003</v>
      </c>
      <c r="S91" s="207"/>
      <c r="T91" s="209">
        <f>SUM(T92:T114)</f>
        <v>103.10499999999999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142</v>
      </c>
      <c r="BK91" s="212">
        <f>SUM(BK92:BK114)</f>
        <v>0</v>
      </c>
    </row>
    <row r="92" s="2" customFormat="1" ht="37.8" customHeight="1">
      <c r="A92" s="41"/>
      <c r="B92" s="42"/>
      <c r="C92" s="215" t="s">
        <v>386</v>
      </c>
      <c r="D92" s="215" t="s">
        <v>144</v>
      </c>
      <c r="E92" s="216" t="s">
        <v>7875</v>
      </c>
      <c r="F92" s="217" t="s">
        <v>7876</v>
      </c>
      <c r="G92" s="218" t="s">
        <v>147</v>
      </c>
      <c r="H92" s="219">
        <v>242.59999999999999</v>
      </c>
      <c r="I92" s="220"/>
      <c r="J92" s="221">
        <f>ROUND(I92*H92,2)</f>
        <v>0</v>
      </c>
      <c r="K92" s="217" t="s">
        <v>389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0.42499999999999999</v>
      </c>
      <c r="T92" s="225">
        <f>S92*H92</f>
        <v>103.10499999999999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7877</v>
      </c>
    </row>
    <row r="93" s="2" customFormat="1">
      <c r="A93" s="41"/>
      <c r="B93" s="42"/>
      <c r="C93" s="43"/>
      <c r="D93" s="228" t="s">
        <v>151</v>
      </c>
      <c r="E93" s="43"/>
      <c r="F93" s="229" t="s">
        <v>7878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2" customFormat="1" ht="24.15" customHeight="1">
      <c r="A94" s="41"/>
      <c r="B94" s="42"/>
      <c r="C94" s="215" t="s">
        <v>79</v>
      </c>
      <c r="D94" s="215" t="s">
        <v>144</v>
      </c>
      <c r="E94" s="216" t="s">
        <v>7879</v>
      </c>
      <c r="F94" s="217" t="s">
        <v>7880</v>
      </c>
      <c r="G94" s="218" t="s">
        <v>201</v>
      </c>
      <c r="H94" s="219">
        <v>5.1660000000000004</v>
      </c>
      <c r="I94" s="220"/>
      <c r="J94" s="221">
        <f>ROUND(I94*H94,2)</f>
        <v>0</v>
      </c>
      <c r="K94" s="217" t="s">
        <v>148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79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7881</v>
      </c>
    </row>
    <row r="95" s="2" customFormat="1">
      <c r="A95" s="41"/>
      <c r="B95" s="42"/>
      <c r="C95" s="43"/>
      <c r="D95" s="228" t="s">
        <v>151</v>
      </c>
      <c r="E95" s="43"/>
      <c r="F95" s="229" t="s">
        <v>7882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79</v>
      </c>
    </row>
    <row r="96" s="14" customFormat="1">
      <c r="A96" s="14"/>
      <c r="B96" s="244"/>
      <c r="C96" s="245"/>
      <c r="D96" s="235" t="s">
        <v>153</v>
      </c>
      <c r="E96" s="246" t="s">
        <v>19</v>
      </c>
      <c r="F96" s="247" t="s">
        <v>7883</v>
      </c>
      <c r="G96" s="245"/>
      <c r="H96" s="248">
        <v>3.1499999999999999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153</v>
      </c>
      <c r="AU96" s="254" t="s">
        <v>79</v>
      </c>
      <c r="AV96" s="14" t="s">
        <v>79</v>
      </c>
      <c r="AW96" s="14" t="s">
        <v>31</v>
      </c>
      <c r="AX96" s="14" t="s">
        <v>69</v>
      </c>
      <c r="AY96" s="254" t="s">
        <v>142</v>
      </c>
    </row>
    <row r="97" s="14" customFormat="1">
      <c r="A97" s="14"/>
      <c r="B97" s="244"/>
      <c r="C97" s="245"/>
      <c r="D97" s="235" t="s">
        <v>153</v>
      </c>
      <c r="E97" s="246" t="s">
        <v>19</v>
      </c>
      <c r="F97" s="247" t="s">
        <v>7884</v>
      </c>
      <c r="G97" s="245"/>
      <c r="H97" s="248">
        <v>2.016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153</v>
      </c>
      <c r="AU97" s="254" t="s">
        <v>79</v>
      </c>
      <c r="AV97" s="14" t="s">
        <v>79</v>
      </c>
      <c r="AW97" s="14" t="s">
        <v>31</v>
      </c>
      <c r="AX97" s="14" t="s">
        <v>69</v>
      </c>
      <c r="AY97" s="254" t="s">
        <v>142</v>
      </c>
    </row>
    <row r="98" s="15" customFormat="1">
      <c r="A98" s="15"/>
      <c r="B98" s="255"/>
      <c r="C98" s="256"/>
      <c r="D98" s="235" t="s">
        <v>153</v>
      </c>
      <c r="E98" s="257" t="s">
        <v>19</v>
      </c>
      <c r="F98" s="258" t="s">
        <v>158</v>
      </c>
      <c r="G98" s="256"/>
      <c r="H98" s="259">
        <v>5.1660000000000004</v>
      </c>
      <c r="I98" s="260"/>
      <c r="J98" s="256"/>
      <c r="K98" s="256"/>
      <c r="L98" s="261"/>
      <c r="M98" s="262"/>
      <c r="N98" s="263"/>
      <c r="O98" s="263"/>
      <c r="P98" s="263"/>
      <c r="Q98" s="263"/>
      <c r="R98" s="263"/>
      <c r="S98" s="263"/>
      <c r="T98" s="26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5" t="s">
        <v>153</v>
      </c>
      <c r="AU98" s="265" t="s">
        <v>79</v>
      </c>
      <c r="AV98" s="15" t="s">
        <v>149</v>
      </c>
      <c r="AW98" s="15" t="s">
        <v>31</v>
      </c>
      <c r="AX98" s="15" t="s">
        <v>77</v>
      </c>
      <c r="AY98" s="265" t="s">
        <v>142</v>
      </c>
    </row>
    <row r="99" s="2" customFormat="1" ht="24.15" customHeight="1">
      <c r="A99" s="41"/>
      <c r="B99" s="42"/>
      <c r="C99" s="215" t="s">
        <v>163</v>
      </c>
      <c r="D99" s="215" t="s">
        <v>144</v>
      </c>
      <c r="E99" s="216" t="s">
        <v>7885</v>
      </c>
      <c r="F99" s="217" t="s">
        <v>7886</v>
      </c>
      <c r="G99" s="218" t="s">
        <v>147</v>
      </c>
      <c r="H99" s="219">
        <v>141.41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7887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7888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79</v>
      </c>
    </row>
    <row r="101" s="2" customFormat="1" ht="16.5" customHeight="1">
      <c r="A101" s="41"/>
      <c r="B101" s="42"/>
      <c r="C101" s="277" t="s">
        <v>149</v>
      </c>
      <c r="D101" s="277" t="s">
        <v>275</v>
      </c>
      <c r="E101" s="278" t="s">
        <v>7889</v>
      </c>
      <c r="F101" s="279" t="s">
        <v>7890</v>
      </c>
      <c r="G101" s="280" t="s">
        <v>256</v>
      </c>
      <c r="H101" s="281">
        <v>46.100000000000001</v>
      </c>
      <c r="I101" s="282"/>
      <c r="J101" s="283">
        <f>ROUND(I101*H101,2)</f>
        <v>0</v>
      </c>
      <c r="K101" s="279" t="s">
        <v>148</v>
      </c>
      <c r="L101" s="284"/>
      <c r="M101" s="285" t="s">
        <v>19</v>
      </c>
      <c r="N101" s="286" t="s">
        <v>40</v>
      </c>
      <c r="O101" s="87"/>
      <c r="P101" s="224">
        <f>O101*H101</f>
        <v>0</v>
      </c>
      <c r="Q101" s="224">
        <v>1</v>
      </c>
      <c r="R101" s="224">
        <f>Q101*H101</f>
        <v>46.100000000000001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193</v>
      </c>
      <c r="AT101" s="226" t="s">
        <v>275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7891</v>
      </c>
    </row>
    <row r="102" s="2" customFormat="1" ht="24.15" customHeight="1">
      <c r="A102" s="41"/>
      <c r="B102" s="42"/>
      <c r="C102" s="215" t="s">
        <v>173</v>
      </c>
      <c r="D102" s="215" t="s">
        <v>144</v>
      </c>
      <c r="E102" s="216" t="s">
        <v>7892</v>
      </c>
      <c r="F102" s="217" t="s">
        <v>7893</v>
      </c>
      <c r="G102" s="218" t="s">
        <v>147</v>
      </c>
      <c r="H102" s="219">
        <v>141.41</v>
      </c>
      <c r="I102" s="220"/>
      <c r="J102" s="221">
        <f>ROUND(I102*H102,2)</f>
        <v>0</v>
      </c>
      <c r="K102" s="217" t="s">
        <v>148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7894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7895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79</v>
      </c>
    </row>
    <row r="104" s="2" customFormat="1" ht="16.5" customHeight="1">
      <c r="A104" s="41"/>
      <c r="B104" s="42"/>
      <c r="C104" s="277" t="s">
        <v>179</v>
      </c>
      <c r="D104" s="277" t="s">
        <v>275</v>
      </c>
      <c r="E104" s="278" t="s">
        <v>7896</v>
      </c>
      <c r="F104" s="279" t="s">
        <v>7897</v>
      </c>
      <c r="G104" s="280" t="s">
        <v>3810</v>
      </c>
      <c r="H104" s="281">
        <v>2.8279999999999998</v>
      </c>
      <c r="I104" s="282"/>
      <c r="J104" s="283">
        <f>ROUND(I104*H104,2)</f>
        <v>0</v>
      </c>
      <c r="K104" s="279" t="s">
        <v>148</v>
      </c>
      <c r="L104" s="284"/>
      <c r="M104" s="285" t="s">
        <v>19</v>
      </c>
      <c r="N104" s="286" t="s">
        <v>40</v>
      </c>
      <c r="O104" s="87"/>
      <c r="P104" s="224">
        <f>O104*H104</f>
        <v>0</v>
      </c>
      <c r="Q104" s="224">
        <v>0.001</v>
      </c>
      <c r="R104" s="224">
        <f>Q104*H104</f>
        <v>0.0028279999999999998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193</v>
      </c>
      <c r="AT104" s="226" t="s">
        <v>275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7898</v>
      </c>
    </row>
    <row r="105" s="14" customFormat="1">
      <c r="A105" s="14"/>
      <c r="B105" s="244"/>
      <c r="C105" s="245"/>
      <c r="D105" s="235" t="s">
        <v>153</v>
      </c>
      <c r="E105" s="246" t="s">
        <v>19</v>
      </c>
      <c r="F105" s="247" t="s">
        <v>7899</v>
      </c>
      <c r="G105" s="245"/>
      <c r="H105" s="248">
        <v>2.8279999999999998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153</v>
      </c>
      <c r="AU105" s="254" t="s">
        <v>79</v>
      </c>
      <c r="AV105" s="14" t="s">
        <v>79</v>
      </c>
      <c r="AW105" s="14" t="s">
        <v>31</v>
      </c>
      <c r="AX105" s="14" t="s">
        <v>69</v>
      </c>
      <c r="AY105" s="254" t="s">
        <v>142</v>
      </c>
    </row>
    <row r="106" s="15" customFormat="1">
      <c r="A106" s="15"/>
      <c r="B106" s="255"/>
      <c r="C106" s="256"/>
      <c r="D106" s="235" t="s">
        <v>153</v>
      </c>
      <c r="E106" s="257" t="s">
        <v>19</v>
      </c>
      <c r="F106" s="258" t="s">
        <v>158</v>
      </c>
      <c r="G106" s="256"/>
      <c r="H106" s="259">
        <v>2.8279999999999998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153</v>
      </c>
      <c r="AU106" s="265" t="s">
        <v>79</v>
      </c>
      <c r="AV106" s="15" t="s">
        <v>149</v>
      </c>
      <c r="AW106" s="15" t="s">
        <v>31</v>
      </c>
      <c r="AX106" s="15" t="s">
        <v>77</v>
      </c>
      <c r="AY106" s="265" t="s">
        <v>142</v>
      </c>
    </row>
    <row r="107" s="2" customFormat="1" ht="24.15" customHeight="1">
      <c r="A107" s="41"/>
      <c r="B107" s="42"/>
      <c r="C107" s="215" t="s">
        <v>184</v>
      </c>
      <c r="D107" s="215" t="s">
        <v>144</v>
      </c>
      <c r="E107" s="216" t="s">
        <v>7900</v>
      </c>
      <c r="F107" s="217" t="s">
        <v>7901</v>
      </c>
      <c r="G107" s="218" t="s">
        <v>166</v>
      </c>
      <c r="H107" s="219">
        <v>17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7902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7903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16.5" customHeight="1">
      <c r="A109" s="41"/>
      <c r="B109" s="42"/>
      <c r="C109" s="277" t="s">
        <v>193</v>
      </c>
      <c r="D109" s="277" t="s">
        <v>275</v>
      </c>
      <c r="E109" s="278" t="s">
        <v>7904</v>
      </c>
      <c r="F109" s="279" t="s">
        <v>7905</v>
      </c>
      <c r="G109" s="280" t="s">
        <v>201</v>
      </c>
      <c r="H109" s="281">
        <v>0.17000000000000001</v>
      </c>
      <c r="I109" s="282"/>
      <c r="J109" s="283">
        <f>ROUND(I109*H109,2)</f>
        <v>0</v>
      </c>
      <c r="K109" s="279" t="s">
        <v>148</v>
      </c>
      <c r="L109" s="284"/>
      <c r="M109" s="285" t="s">
        <v>19</v>
      </c>
      <c r="N109" s="286" t="s">
        <v>40</v>
      </c>
      <c r="O109" s="87"/>
      <c r="P109" s="224">
        <f>O109*H109</f>
        <v>0</v>
      </c>
      <c r="Q109" s="224">
        <v>0.20999999999999999</v>
      </c>
      <c r="R109" s="224">
        <f>Q109*H109</f>
        <v>0.035700000000000003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193</v>
      </c>
      <c r="AT109" s="226" t="s">
        <v>275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7906</v>
      </c>
    </row>
    <row r="110" s="14" customFormat="1">
      <c r="A110" s="14"/>
      <c r="B110" s="244"/>
      <c r="C110" s="245"/>
      <c r="D110" s="235" t="s">
        <v>153</v>
      </c>
      <c r="E110" s="246" t="s">
        <v>19</v>
      </c>
      <c r="F110" s="247" t="s">
        <v>7907</v>
      </c>
      <c r="G110" s="245"/>
      <c r="H110" s="248">
        <v>0.17000000000000001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153</v>
      </c>
      <c r="AU110" s="254" t="s">
        <v>79</v>
      </c>
      <c r="AV110" s="14" t="s">
        <v>79</v>
      </c>
      <c r="AW110" s="14" t="s">
        <v>31</v>
      </c>
      <c r="AX110" s="14" t="s">
        <v>69</v>
      </c>
      <c r="AY110" s="254" t="s">
        <v>142</v>
      </c>
    </row>
    <row r="111" s="15" customFormat="1">
      <c r="A111" s="15"/>
      <c r="B111" s="255"/>
      <c r="C111" s="256"/>
      <c r="D111" s="235" t="s">
        <v>153</v>
      </c>
      <c r="E111" s="257" t="s">
        <v>19</v>
      </c>
      <c r="F111" s="258" t="s">
        <v>158</v>
      </c>
      <c r="G111" s="256"/>
      <c r="H111" s="259">
        <v>0.17000000000000001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153</v>
      </c>
      <c r="AU111" s="265" t="s">
        <v>79</v>
      </c>
      <c r="AV111" s="15" t="s">
        <v>149</v>
      </c>
      <c r="AW111" s="15" t="s">
        <v>31</v>
      </c>
      <c r="AX111" s="15" t="s">
        <v>77</v>
      </c>
      <c r="AY111" s="265" t="s">
        <v>142</v>
      </c>
    </row>
    <row r="112" s="2" customFormat="1" ht="24.15" customHeight="1">
      <c r="A112" s="41"/>
      <c r="B112" s="42"/>
      <c r="C112" s="215" t="s">
        <v>198</v>
      </c>
      <c r="D112" s="215" t="s">
        <v>144</v>
      </c>
      <c r="E112" s="216" t="s">
        <v>7908</v>
      </c>
      <c r="F112" s="217" t="s">
        <v>7909</v>
      </c>
      <c r="G112" s="218" t="s">
        <v>166</v>
      </c>
      <c r="H112" s="219">
        <v>17</v>
      </c>
      <c r="I112" s="220"/>
      <c r="J112" s="221">
        <f>ROUND(I112*H112,2)</f>
        <v>0</v>
      </c>
      <c r="K112" s="217" t="s">
        <v>148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79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7910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7911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79</v>
      </c>
    </row>
    <row r="114" s="2" customFormat="1" ht="16.5" customHeight="1">
      <c r="A114" s="41"/>
      <c r="B114" s="42"/>
      <c r="C114" s="277" t="s">
        <v>206</v>
      </c>
      <c r="D114" s="277" t="s">
        <v>275</v>
      </c>
      <c r="E114" s="278" t="s">
        <v>7912</v>
      </c>
      <c r="F114" s="279" t="s">
        <v>7913</v>
      </c>
      <c r="G114" s="280" t="s">
        <v>166</v>
      </c>
      <c r="H114" s="281">
        <v>17</v>
      </c>
      <c r="I114" s="282"/>
      <c r="J114" s="283">
        <f>ROUND(I114*H114,2)</f>
        <v>0</v>
      </c>
      <c r="K114" s="279" t="s">
        <v>148</v>
      </c>
      <c r="L114" s="284"/>
      <c r="M114" s="285" t="s">
        <v>19</v>
      </c>
      <c r="N114" s="286" t="s">
        <v>40</v>
      </c>
      <c r="O114" s="87"/>
      <c r="P114" s="224">
        <f>O114*H114</f>
        <v>0</v>
      </c>
      <c r="Q114" s="224">
        <v>0.01</v>
      </c>
      <c r="R114" s="224">
        <f>Q114*H114</f>
        <v>0.17000000000000001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193</v>
      </c>
      <c r="AT114" s="226" t="s">
        <v>275</v>
      </c>
      <c r="AU114" s="226" t="s">
        <v>79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7914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79</v>
      </c>
      <c r="F115" s="213" t="s">
        <v>292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SUM(P116:P124)</f>
        <v>0</v>
      </c>
      <c r="Q115" s="207"/>
      <c r="R115" s="208">
        <f>SUM(R116:R124)</f>
        <v>6.2473727399999994</v>
      </c>
      <c r="S115" s="207"/>
      <c r="T115" s="209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77</v>
      </c>
      <c r="AT115" s="211" t="s">
        <v>68</v>
      </c>
      <c r="AU115" s="211" t="s">
        <v>77</v>
      </c>
      <c r="AY115" s="210" t="s">
        <v>142</v>
      </c>
      <c r="BK115" s="212">
        <f>SUM(BK116:BK124)</f>
        <v>0</v>
      </c>
    </row>
    <row r="116" s="2" customFormat="1" ht="21.75" customHeight="1">
      <c r="A116" s="41"/>
      <c r="B116" s="42"/>
      <c r="C116" s="215" t="s">
        <v>217</v>
      </c>
      <c r="D116" s="215" t="s">
        <v>144</v>
      </c>
      <c r="E116" s="216" t="s">
        <v>7915</v>
      </c>
      <c r="F116" s="217" t="s">
        <v>7916</v>
      </c>
      <c r="G116" s="218" t="s">
        <v>201</v>
      </c>
      <c r="H116" s="219">
        <v>0.69999999999999996</v>
      </c>
      <c r="I116" s="220"/>
      <c r="J116" s="221">
        <f>ROUND(I116*H116,2)</f>
        <v>0</v>
      </c>
      <c r="K116" s="217" t="s">
        <v>148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2.1600000000000001</v>
      </c>
      <c r="R116" s="224">
        <f>Q116*H116</f>
        <v>1.512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7917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7918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14" customFormat="1">
      <c r="A118" s="14"/>
      <c r="B118" s="244"/>
      <c r="C118" s="245"/>
      <c r="D118" s="235" t="s">
        <v>153</v>
      </c>
      <c r="E118" s="246" t="s">
        <v>19</v>
      </c>
      <c r="F118" s="247" t="s">
        <v>7919</v>
      </c>
      <c r="G118" s="245"/>
      <c r="H118" s="248">
        <v>0.69999999999999996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153</v>
      </c>
      <c r="AU118" s="254" t="s">
        <v>79</v>
      </c>
      <c r="AV118" s="14" t="s">
        <v>79</v>
      </c>
      <c r="AW118" s="14" t="s">
        <v>31</v>
      </c>
      <c r="AX118" s="14" t="s">
        <v>77</v>
      </c>
      <c r="AY118" s="254" t="s">
        <v>142</v>
      </c>
    </row>
    <row r="119" s="2" customFormat="1" ht="21.75" customHeight="1">
      <c r="A119" s="41"/>
      <c r="B119" s="42"/>
      <c r="C119" s="215" t="s">
        <v>223</v>
      </c>
      <c r="D119" s="215" t="s">
        <v>144</v>
      </c>
      <c r="E119" s="216" t="s">
        <v>7920</v>
      </c>
      <c r="F119" s="217" t="s">
        <v>7921</v>
      </c>
      <c r="G119" s="218" t="s">
        <v>201</v>
      </c>
      <c r="H119" s="219">
        <v>2.016</v>
      </c>
      <c r="I119" s="220"/>
      <c r="J119" s="221">
        <f>ROUND(I119*H119,2)</f>
        <v>0</v>
      </c>
      <c r="K119" s="217" t="s">
        <v>148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2.3010199999999998</v>
      </c>
      <c r="R119" s="224">
        <f>Q119*H119</f>
        <v>4.6388563199999995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7922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7923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14" customFormat="1">
      <c r="A121" s="14"/>
      <c r="B121" s="244"/>
      <c r="C121" s="245"/>
      <c r="D121" s="235" t="s">
        <v>153</v>
      </c>
      <c r="E121" s="246" t="s">
        <v>19</v>
      </c>
      <c r="F121" s="247" t="s">
        <v>7884</v>
      </c>
      <c r="G121" s="245"/>
      <c r="H121" s="248">
        <v>2.016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153</v>
      </c>
      <c r="AU121" s="254" t="s">
        <v>79</v>
      </c>
      <c r="AV121" s="14" t="s">
        <v>79</v>
      </c>
      <c r="AW121" s="14" t="s">
        <v>31</v>
      </c>
      <c r="AX121" s="14" t="s">
        <v>69</v>
      </c>
      <c r="AY121" s="254" t="s">
        <v>142</v>
      </c>
    </row>
    <row r="122" s="15" customFormat="1">
      <c r="A122" s="15"/>
      <c r="B122" s="255"/>
      <c r="C122" s="256"/>
      <c r="D122" s="235" t="s">
        <v>153</v>
      </c>
      <c r="E122" s="257" t="s">
        <v>19</v>
      </c>
      <c r="F122" s="258" t="s">
        <v>158</v>
      </c>
      <c r="G122" s="256"/>
      <c r="H122" s="259">
        <v>2.016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153</v>
      </c>
      <c r="AU122" s="265" t="s">
        <v>79</v>
      </c>
      <c r="AV122" s="15" t="s">
        <v>149</v>
      </c>
      <c r="AW122" s="15" t="s">
        <v>31</v>
      </c>
      <c r="AX122" s="15" t="s">
        <v>77</v>
      </c>
      <c r="AY122" s="265" t="s">
        <v>142</v>
      </c>
    </row>
    <row r="123" s="2" customFormat="1" ht="16.5" customHeight="1">
      <c r="A123" s="41"/>
      <c r="B123" s="42"/>
      <c r="C123" s="215" t="s">
        <v>232</v>
      </c>
      <c r="D123" s="215" t="s">
        <v>144</v>
      </c>
      <c r="E123" s="216" t="s">
        <v>7924</v>
      </c>
      <c r="F123" s="217" t="s">
        <v>7925</v>
      </c>
      <c r="G123" s="218" t="s">
        <v>256</v>
      </c>
      <c r="H123" s="219">
        <v>0.090999999999999998</v>
      </c>
      <c r="I123" s="220"/>
      <c r="J123" s="221">
        <f>ROUND(I123*H123,2)</f>
        <v>0</v>
      </c>
      <c r="K123" s="217" t="s">
        <v>148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1.0606199999999999</v>
      </c>
      <c r="R123" s="224">
        <f>Q123*H123</f>
        <v>0.096516419999999992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7926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7927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163</v>
      </c>
      <c r="F125" s="213" t="s">
        <v>1873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SUM(P126:P127)</f>
        <v>0</v>
      </c>
      <c r="Q125" s="207"/>
      <c r="R125" s="208">
        <f>SUM(R126:R127)</f>
        <v>16.216217</v>
      </c>
      <c r="S125" s="207"/>
      <c r="T125" s="20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77</v>
      </c>
      <c r="AT125" s="211" t="s">
        <v>68</v>
      </c>
      <c r="AU125" s="211" t="s">
        <v>77</v>
      </c>
      <c r="AY125" s="210" t="s">
        <v>142</v>
      </c>
      <c r="BK125" s="212">
        <f>SUM(BK126:BK127)</f>
        <v>0</v>
      </c>
    </row>
    <row r="126" s="2" customFormat="1" ht="24.15" customHeight="1">
      <c r="A126" s="41"/>
      <c r="B126" s="42"/>
      <c r="C126" s="215" t="s">
        <v>237</v>
      </c>
      <c r="D126" s="215" t="s">
        <v>144</v>
      </c>
      <c r="E126" s="216" t="s">
        <v>7928</v>
      </c>
      <c r="F126" s="217" t="s">
        <v>7929</v>
      </c>
      <c r="G126" s="218" t="s">
        <v>147</v>
      </c>
      <c r="H126" s="219">
        <v>31.300000000000001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0.51809000000000005</v>
      </c>
      <c r="R126" s="224">
        <f>Q126*H126</f>
        <v>16.216217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7930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7931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173</v>
      </c>
      <c r="F128" s="213" t="s">
        <v>320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SUM(P129:P148)</f>
        <v>0</v>
      </c>
      <c r="Q128" s="207"/>
      <c r="R128" s="208">
        <f>SUM(R129:R148)</f>
        <v>32.852065199999998</v>
      </c>
      <c r="S128" s="207"/>
      <c r="T128" s="20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77</v>
      </c>
      <c r="AY128" s="210" t="s">
        <v>142</v>
      </c>
      <c r="BK128" s="212">
        <f>SUM(BK129:BK148)</f>
        <v>0</v>
      </c>
    </row>
    <row r="129" s="2" customFormat="1" ht="24.15" customHeight="1">
      <c r="A129" s="41"/>
      <c r="B129" s="42"/>
      <c r="C129" s="215" t="s">
        <v>8</v>
      </c>
      <c r="D129" s="215" t="s">
        <v>144</v>
      </c>
      <c r="E129" s="216" t="s">
        <v>7932</v>
      </c>
      <c r="F129" s="217" t="s">
        <v>7933</v>
      </c>
      <c r="G129" s="218" t="s">
        <v>147</v>
      </c>
      <c r="H129" s="219">
        <v>59.390000000000001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7934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7935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2" customFormat="1" ht="24.15" customHeight="1">
      <c r="A131" s="41"/>
      <c r="B131" s="42"/>
      <c r="C131" s="215" t="s">
        <v>248</v>
      </c>
      <c r="D131" s="215" t="s">
        <v>144</v>
      </c>
      <c r="E131" s="216" t="s">
        <v>7936</v>
      </c>
      <c r="F131" s="217" t="s">
        <v>7937</v>
      </c>
      <c r="G131" s="218" t="s">
        <v>147</v>
      </c>
      <c r="H131" s="219">
        <v>59.390000000000001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7938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7939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 ht="24.15" customHeight="1">
      <c r="A133" s="41"/>
      <c r="B133" s="42"/>
      <c r="C133" s="215" t="s">
        <v>253</v>
      </c>
      <c r="D133" s="215" t="s">
        <v>144</v>
      </c>
      <c r="E133" s="216" t="s">
        <v>7940</v>
      </c>
      <c r="F133" s="217" t="s">
        <v>7941</v>
      </c>
      <c r="G133" s="218" t="s">
        <v>147</v>
      </c>
      <c r="H133" s="219">
        <v>59.390000000000001</v>
      </c>
      <c r="I133" s="220"/>
      <c r="J133" s="221">
        <f>ROUND(I133*H133,2)</f>
        <v>0</v>
      </c>
      <c r="K133" s="217" t="s">
        <v>148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149</v>
      </c>
      <c r="AT133" s="226" t="s">
        <v>144</v>
      </c>
      <c r="AU133" s="226" t="s">
        <v>79</v>
      </c>
      <c r="AY133" s="20" t="s">
        <v>142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149</v>
      </c>
      <c r="BM133" s="226" t="s">
        <v>7942</v>
      </c>
    </row>
    <row r="134" s="2" customFormat="1">
      <c r="A134" s="41"/>
      <c r="B134" s="42"/>
      <c r="C134" s="43"/>
      <c r="D134" s="228" t="s">
        <v>151</v>
      </c>
      <c r="E134" s="43"/>
      <c r="F134" s="229" t="s">
        <v>7943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151</v>
      </c>
      <c r="AU134" s="20" t="s">
        <v>79</v>
      </c>
    </row>
    <row r="135" s="2" customFormat="1" ht="24.15" customHeight="1">
      <c r="A135" s="41"/>
      <c r="B135" s="42"/>
      <c r="C135" s="215" t="s">
        <v>260</v>
      </c>
      <c r="D135" s="215" t="s">
        <v>144</v>
      </c>
      <c r="E135" s="216" t="s">
        <v>7944</v>
      </c>
      <c r="F135" s="217" t="s">
        <v>7945</v>
      </c>
      <c r="G135" s="218" t="s">
        <v>147</v>
      </c>
      <c r="H135" s="219">
        <v>59.390000000000001</v>
      </c>
      <c r="I135" s="220"/>
      <c r="J135" s="221">
        <f>ROUND(I135*H135,2)</f>
        <v>0</v>
      </c>
      <c r="K135" s="217" t="s">
        <v>148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7946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7947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 ht="21.75" customHeight="1">
      <c r="A137" s="41"/>
      <c r="B137" s="42"/>
      <c r="C137" s="215" t="s">
        <v>265</v>
      </c>
      <c r="D137" s="215" t="s">
        <v>144</v>
      </c>
      <c r="E137" s="216" t="s">
        <v>7948</v>
      </c>
      <c r="F137" s="217" t="s">
        <v>7949</v>
      </c>
      <c r="G137" s="218" t="s">
        <v>147</v>
      </c>
      <c r="H137" s="219">
        <v>17.809999999999999</v>
      </c>
      <c r="I137" s="220"/>
      <c r="J137" s="221">
        <f>ROUND(I137*H137,2)</f>
        <v>0</v>
      </c>
      <c r="K137" s="217" t="s">
        <v>148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149</v>
      </c>
      <c r="AT137" s="226" t="s">
        <v>144</v>
      </c>
      <c r="AU137" s="226" t="s">
        <v>79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149</v>
      </c>
      <c r="BM137" s="226" t="s">
        <v>7950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7951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79</v>
      </c>
    </row>
    <row r="139" s="2" customFormat="1" ht="24.15" customHeight="1">
      <c r="A139" s="41"/>
      <c r="B139" s="42"/>
      <c r="C139" s="215" t="s">
        <v>274</v>
      </c>
      <c r="D139" s="215" t="s">
        <v>144</v>
      </c>
      <c r="E139" s="216" t="s">
        <v>7952</v>
      </c>
      <c r="F139" s="217" t="s">
        <v>7953</v>
      </c>
      <c r="G139" s="218" t="s">
        <v>147</v>
      </c>
      <c r="H139" s="219">
        <v>59.390000000000001</v>
      </c>
      <c r="I139" s="220"/>
      <c r="J139" s="221">
        <f>ROUND(I139*H139,2)</f>
        <v>0</v>
      </c>
      <c r="K139" s="217" t="s">
        <v>148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0.47720000000000001</v>
      </c>
      <c r="R139" s="224">
        <f>Q139*H139</f>
        <v>28.340908000000002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7954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7955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37.8" customHeight="1">
      <c r="A141" s="41"/>
      <c r="B141" s="42"/>
      <c r="C141" s="215" t="s">
        <v>7</v>
      </c>
      <c r="D141" s="215" t="s">
        <v>144</v>
      </c>
      <c r="E141" s="216" t="s">
        <v>7956</v>
      </c>
      <c r="F141" s="217" t="s">
        <v>7957</v>
      </c>
      <c r="G141" s="218" t="s">
        <v>147</v>
      </c>
      <c r="H141" s="219">
        <v>59.390000000000001</v>
      </c>
      <c r="I141" s="220"/>
      <c r="J141" s="221">
        <f>ROUND(I141*H141,2)</f>
        <v>0</v>
      </c>
      <c r="K141" s="217" t="s">
        <v>148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0.0143</v>
      </c>
      <c r="R141" s="224">
        <f>Q141*H141</f>
        <v>0.84927700000000006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149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149</v>
      </c>
      <c r="BM141" s="226" t="s">
        <v>7958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7959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14" customFormat="1">
      <c r="A143" s="14"/>
      <c r="B143" s="244"/>
      <c r="C143" s="245"/>
      <c r="D143" s="235" t="s">
        <v>153</v>
      </c>
      <c r="E143" s="246" t="s">
        <v>19</v>
      </c>
      <c r="F143" s="247" t="s">
        <v>7960</v>
      </c>
      <c r="G143" s="245"/>
      <c r="H143" s="248">
        <v>59.390000000000001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153</v>
      </c>
      <c r="AU143" s="254" t="s">
        <v>79</v>
      </c>
      <c r="AV143" s="14" t="s">
        <v>79</v>
      </c>
      <c r="AW143" s="14" t="s">
        <v>31</v>
      </c>
      <c r="AX143" s="14" t="s">
        <v>77</v>
      </c>
      <c r="AY143" s="254" t="s">
        <v>142</v>
      </c>
    </row>
    <row r="144" s="2" customFormat="1" ht="37.8" customHeight="1">
      <c r="A144" s="41"/>
      <c r="B144" s="42"/>
      <c r="C144" s="215" t="s">
        <v>287</v>
      </c>
      <c r="D144" s="215" t="s">
        <v>144</v>
      </c>
      <c r="E144" s="216" t="s">
        <v>7961</v>
      </c>
      <c r="F144" s="217" t="s">
        <v>7962</v>
      </c>
      <c r="G144" s="218" t="s">
        <v>147</v>
      </c>
      <c r="H144" s="219">
        <v>17.809999999999999</v>
      </c>
      <c r="I144" s="220"/>
      <c r="J144" s="221">
        <f>ROUND(I144*H144,2)</f>
        <v>0</v>
      </c>
      <c r="K144" s="217" t="s">
        <v>148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0.089219999999999994</v>
      </c>
      <c r="R144" s="224">
        <f>Q144*H144</f>
        <v>1.5890081999999999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7963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7964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77" t="s">
        <v>293</v>
      </c>
      <c r="D146" s="277" t="s">
        <v>275</v>
      </c>
      <c r="E146" s="278" t="s">
        <v>7965</v>
      </c>
      <c r="F146" s="279" t="s">
        <v>7966</v>
      </c>
      <c r="G146" s="280" t="s">
        <v>147</v>
      </c>
      <c r="H146" s="281">
        <v>18.344000000000001</v>
      </c>
      <c r="I146" s="282"/>
      <c r="J146" s="283">
        <f>ROUND(I146*H146,2)</f>
        <v>0</v>
      </c>
      <c r="K146" s="279" t="s">
        <v>148</v>
      </c>
      <c r="L146" s="284"/>
      <c r="M146" s="285" t="s">
        <v>19</v>
      </c>
      <c r="N146" s="286" t="s">
        <v>40</v>
      </c>
      <c r="O146" s="87"/>
      <c r="P146" s="224">
        <f>O146*H146</f>
        <v>0</v>
      </c>
      <c r="Q146" s="224">
        <v>0.113</v>
      </c>
      <c r="R146" s="224">
        <f>Q146*H146</f>
        <v>2.0728720000000003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193</v>
      </c>
      <c r="AT146" s="226" t="s">
        <v>275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7967</v>
      </c>
    </row>
    <row r="147" s="14" customFormat="1">
      <c r="A147" s="14"/>
      <c r="B147" s="244"/>
      <c r="C147" s="245"/>
      <c r="D147" s="235" t="s">
        <v>153</v>
      </c>
      <c r="E147" s="246" t="s">
        <v>19</v>
      </c>
      <c r="F147" s="247" t="s">
        <v>7968</v>
      </c>
      <c r="G147" s="245"/>
      <c r="H147" s="248">
        <v>18.344000000000001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153</v>
      </c>
      <c r="AU147" s="254" t="s">
        <v>79</v>
      </c>
      <c r="AV147" s="14" t="s">
        <v>79</v>
      </c>
      <c r="AW147" s="14" t="s">
        <v>31</v>
      </c>
      <c r="AX147" s="14" t="s">
        <v>69</v>
      </c>
      <c r="AY147" s="254" t="s">
        <v>142</v>
      </c>
    </row>
    <row r="148" s="15" customFormat="1">
      <c r="A148" s="15"/>
      <c r="B148" s="255"/>
      <c r="C148" s="256"/>
      <c r="D148" s="235" t="s">
        <v>153</v>
      </c>
      <c r="E148" s="257" t="s">
        <v>19</v>
      </c>
      <c r="F148" s="258" t="s">
        <v>158</v>
      </c>
      <c r="G148" s="256"/>
      <c r="H148" s="259">
        <v>18.344000000000001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153</v>
      </c>
      <c r="AU148" s="265" t="s">
        <v>79</v>
      </c>
      <c r="AV148" s="15" t="s">
        <v>149</v>
      </c>
      <c r="AW148" s="15" t="s">
        <v>31</v>
      </c>
      <c r="AX148" s="15" t="s">
        <v>77</v>
      </c>
      <c r="AY148" s="265" t="s">
        <v>142</v>
      </c>
    </row>
    <row r="149" s="12" customFormat="1" ht="22.8" customHeight="1">
      <c r="A149" s="12"/>
      <c r="B149" s="199"/>
      <c r="C149" s="200"/>
      <c r="D149" s="201" t="s">
        <v>68</v>
      </c>
      <c r="E149" s="213" t="s">
        <v>179</v>
      </c>
      <c r="F149" s="213" t="s">
        <v>2242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SUM(P150:P157)</f>
        <v>0</v>
      </c>
      <c r="Q149" s="207"/>
      <c r="R149" s="208">
        <f>SUM(R150:R157)</f>
        <v>48.229264000000001</v>
      </c>
      <c r="S149" s="207"/>
      <c r="T149" s="209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77</v>
      </c>
      <c r="AT149" s="211" t="s">
        <v>68</v>
      </c>
      <c r="AU149" s="211" t="s">
        <v>77</v>
      </c>
      <c r="AY149" s="210" t="s">
        <v>142</v>
      </c>
      <c r="BK149" s="212">
        <f>SUM(BK150:BK157)</f>
        <v>0</v>
      </c>
    </row>
    <row r="150" s="2" customFormat="1" ht="16.5" customHeight="1">
      <c r="A150" s="41"/>
      <c r="B150" s="42"/>
      <c r="C150" s="215" t="s">
        <v>300</v>
      </c>
      <c r="D150" s="215" t="s">
        <v>144</v>
      </c>
      <c r="E150" s="216" t="s">
        <v>7969</v>
      </c>
      <c r="F150" s="217" t="s">
        <v>7970</v>
      </c>
      <c r="G150" s="218" t="s">
        <v>147</v>
      </c>
      <c r="H150" s="219">
        <v>65.590000000000003</v>
      </c>
      <c r="I150" s="220"/>
      <c r="J150" s="221">
        <f>ROUND(I150*H150,2)</f>
        <v>0</v>
      </c>
      <c r="K150" s="217" t="s">
        <v>148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0.55110000000000003</v>
      </c>
      <c r="R150" s="224">
        <f>Q150*H150</f>
        <v>36.146649000000004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7971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7972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14" customFormat="1">
      <c r="A152" s="14"/>
      <c r="B152" s="244"/>
      <c r="C152" s="245"/>
      <c r="D152" s="235" t="s">
        <v>153</v>
      </c>
      <c r="E152" s="246" t="s">
        <v>19</v>
      </c>
      <c r="F152" s="247" t="s">
        <v>7973</v>
      </c>
      <c r="G152" s="245"/>
      <c r="H152" s="248">
        <v>65.590000000000003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153</v>
      </c>
      <c r="AU152" s="254" t="s">
        <v>79</v>
      </c>
      <c r="AV152" s="14" t="s">
        <v>79</v>
      </c>
      <c r="AW152" s="14" t="s">
        <v>31</v>
      </c>
      <c r="AX152" s="14" t="s">
        <v>69</v>
      </c>
      <c r="AY152" s="254" t="s">
        <v>142</v>
      </c>
    </row>
    <row r="153" s="15" customFormat="1">
      <c r="A153" s="15"/>
      <c r="B153" s="255"/>
      <c r="C153" s="256"/>
      <c r="D153" s="235" t="s">
        <v>153</v>
      </c>
      <c r="E153" s="257" t="s">
        <v>19</v>
      </c>
      <c r="F153" s="258" t="s">
        <v>158</v>
      </c>
      <c r="G153" s="256"/>
      <c r="H153" s="259">
        <v>65.590000000000003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153</v>
      </c>
      <c r="AU153" s="265" t="s">
        <v>79</v>
      </c>
      <c r="AV153" s="15" t="s">
        <v>149</v>
      </c>
      <c r="AW153" s="15" t="s">
        <v>31</v>
      </c>
      <c r="AX153" s="15" t="s">
        <v>77</v>
      </c>
      <c r="AY153" s="265" t="s">
        <v>142</v>
      </c>
    </row>
    <row r="154" s="2" customFormat="1" ht="24.15" customHeight="1">
      <c r="A154" s="41"/>
      <c r="B154" s="42"/>
      <c r="C154" s="215" t="s">
        <v>306</v>
      </c>
      <c r="D154" s="215" t="s">
        <v>144</v>
      </c>
      <c r="E154" s="216" t="s">
        <v>7974</v>
      </c>
      <c r="F154" s="217" t="s">
        <v>7975</v>
      </c>
      <c r="G154" s="218" t="s">
        <v>176</v>
      </c>
      <c r="H154" s="219">
        <v>93.700000000000003</v>
      </c>
      <c r="I154" s="220"/>
      <c r="J154" s="221">
        <f>ROUND(I154*H154,2)</f>
        <v>0</v>
      </c>
      <c r="K154" s="217" t="s">
        <v>148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0.12895000000000001</v>
      </c>
      <c r="R154" s="224">
        <f>Q154*H154</f>
        <v>12.082615000000001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7976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7977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14" customFormat="1">
      <c r="A156" s="14"/>
      <c r="B156" s="244"/>
      <c r="C156" s="245"/>
      <c r="D156" s="235" t="s">
        <v>153</v>
      </c>
      <c r="E156" s="246" t="s">
        <v>19</v>
      </c>
      <c r="F156" s="247" t="s">
        <v>7978</v>
      </c>
      <c r="G156" s="245"/>
      <c r="H156" s="248">
        <v>93.700000000000003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153</v>
      </c>
      <c r="AU156" s="254" t="s">
        <v>79</v>
      </c>
      <c r="AV156" s="14" t="s">
        <v>79</v>
      </c>
      <c r="AW156" s="14" t="s">
        <v>31</v>
      </c>
      <c r="AX156" s="14" t="s">
        <v>69</v>
      </c>
      <c r="AY156" s="254" t="s">
        <v>142</v>
      </c>
    </row>
    <row r="157" s="15" customFormat="1">
      <c r="A157" s="15"/>
      <c r="B157" s="255"/>
      <c r="C157" s="256"/>
      <c r="D157" s="235" t="s">
        <v>153</v>
      </c>
      <c r="E157" s="257" t="s">
        <v>19</v>
      </c>
      <c r="F157" s="258" t="s">
        <v>158</v>
      </c>
      <c r="G157" s="256"/>
      <c r="H157" s="259">
        <v>93.700000000000003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153</v>
      </c>
      <c r="AU157" s="265" t="s">
        <v>79</v>
      </c>
      <c r="AV157" s="15" t="s">
        <v>149</v>
      </c>
      <c r="AW157" s="15" t="s">
        <v>31</v>
      </c>
      <c r="AX157" s="15" t="s">
        <v>77</v>
      </c>
      <c r="AY157" s="265" t="s">
        <v>142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198</v>
      </c>
      <c r="F158" s="213" t="s">
        <v>385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SUM(P159:P182)</f>
        <v>0</v>
      </c>
      <c r="Q158" s="207"/>
      <c r="R158" s="208">
        <f>SUM(R159:R182)</f>
        <v>17.113563999999997</v>
      </c>
      <c r="S158" s="207"/>
      <c r="T158" s="209">
        <f>SUM(T159:T182)</f>
        <v>4.032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142</v>
      </c>
      <c r="BK158" s="212">
        <f>SUM(BK159:BK182)</f>
        <v>0</v>
      </c>
    </row>
    <row r="159" s="2" customFormat="1" ht="24.15" customHeight="1">
      <c r="A159" s="41"/>
      <c r="B159" s="42"/>
      <c r="C159" s="215" t="s">
        <v>315</v>
      </c>
      <c r="D159" s="215" t="s">
        <v>144</v>
      </c>
      <c r="E159" s="216" t="s">
        <v>7979</v>
      </c>
      <c r="F159" s="217" t="s">
        <v>7980</v>
      </c>
      <c r="G159" s="218" t="s">
        <v>176</v>
      </c>
      <c r="H159" s="219">
        <v>45.979999999999997</v>
      </c>
      <c r="I159" s="220"/>
      <c r="J159" s="221">
        <f>ROUND(I159*H159,2)</f>
        <v>0</v>
      </c>
      <c r="K159" s="217" t="s">
        <v>148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0.1295</v>
      </c>
      <c r="R159" s="224">
        <f>Q159*H159</f>
        <v>5.9544100000000002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7981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7982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14" customFormat="1">
      <c r="A161" s="14"/>
      <c r="B161" s="244"/>
      <c r="C161" s="245"/>
      <c r="D161" s="235" t="s">
        <v>153</v>
      </c>
      <c r="E161" s="246" t="s">
        <v>19</v>
      </c>
      <c r="F161" s="247" t="s">
        <v>7983</v>
      </c>
      <c r="G161" s="245"/>
      <c r="H161" s="248">
        <v>45.979999999999997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153</v>
      </c>
      <c r="AU161" s="254" t="s">
        <v>79</v>
      </c>
      <c r="AV161" s="14" t="s">
        <v>79</v>
      </c>
      <c r="AW161" s="14" t="s">
        <v>31</v>
      </c>
      <c r="AX161" s="14" t="s">
        <v>77</v>
      </c>
      <c r="AY161" s="254" t="s">
        <v>142</v>
      </c>
    </row>
    <row r="162" s="2" customFormat="1" ht="16.5" customHeight="1">
      <c r="A162" s="41"/>
      <c r="B162" s="42"/>
      <c r="C162" s="277" t="s">
        <v>321</v>
      </c>
      <c r="D162" s="277" t="s">
        <v>275</v>
      </c>
      <c r="E162" s="278" t="s">
        <v>7984</v>
      </c>
      <c r="F162" s="279" t="s">
        <v>7985</v>
      </c>
      <c r="G162" s="280" t="s">
        <v>176</v>
      </c>
      <c r="H162" s="281">
        <v>46.899999999999999</v>
      </c>
      <c r="I162" s="282"/>
      <c r="J162" s="283">
        <f>ROUND(I162*H162,2)</f>
        <v>0</v>
      </c>
      <c r="K162" s="279" t="s">
        <v>148</v>
      </c>
      <c r="L162" s="284"/>
      <c r="M162" s="285" t="s">
        <v>19</v>
      </c>
      <c r="N162" s="286" t="s">
        <v>40</v>
      </c>
      <c r="O162" s="87"/>
      <c r="P162" s="224">
        <f>O162*H162</f>
        <v>0</v>
      </c>
      <c r="Q162" s="224">
        <v>0.056120000000000003</v>
      </c>
      <c r="R162" s="224">
        <f>Q162*H162</f>
        <v>2.632028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193</v>
      </c>
      <c r="AT162" s="226" t="s">
        <v>275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7986</v>
      </c>
    </row>
    <row r="163" s="14" customFormat="1">
      <c r="A163" s="14"/>
      <c r="B163" s="244"/>
      <c r="C163" s="245"/>
      <c r="D163" s="235" t="s">
        <v>153</v>
      </c>
      <c r="E163" s="246" t="s">
        <v>19</v>
      </c>
      <c r="F163" s="247" t="s">
        <v>7987</v>
      </c>
      <c r="G163" s="245"/>
      <c r="H163" s="248">
        <v>46.899999999999999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153</v>
      </c>
      <c r="AU163" s="254" t="s">
        <v>79</v>
      </c>
      <c r="AV163" s="14" t="s">
        <v>79</v>
      </c>
      <c r="AW163" s="14" t="s">
        <v>31</v>
      </c>
      <c r="AX163" s="14" t="s">
        <v>77</v>
      </c>
      <c r="AY163" s="254" t="s">
        <v>142</v>
      </c>
    </row>
    <row r="164" s="2" customFormat="1" ht="24.15" customHeight="1">
      <c r="A164" s="41"/>
      <c r="B164" s="42"/>
      <c r="C164" s="215" t="s">
        <v>326</v>
      </c>
      <c r="D164" s="215" t="s">
        <v>144</v>
      </c>
      <c r="E164" s="216" t="s">
        <v>7988</v>
      </c>
      <c r="F164" s="217" t="s">
        <v>7989</v>
      </c>
      <c r="G164" s="218" t="s">
        <v>176</v>
      </c>
      <c r="H164" s="219">
        <v>23.800000000000001</v>
      </c>
      <c r="I164" s="220"/>
      <c r="J164" s="221">
        <f>ROUND(I164*H164,2)</f>
        <v>0</v>
      </c>
      <c r="K164" s="217" t="s">
        <v>148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0.25564999999999999</v>
      </c>
      <c r="R164" s="224">
        <f>Q164*H164</f>
        <v>6.0844699999999996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7990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7991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14" customFormat="1">
      <c r="A166" s="14"/>
      <c r="B166" s="244"/>
      <c r="C166" s="245"/>
      <c r="D166" s="235" t="s">
        <v>153</v>
      </c>
      <c r="E166" s="246" t="s">
        <v>19</v>
      </c>
      <c r="F166" s="247" t="s">
        <v>7992</v>
      </c>
      <c r="G166" s="245"/>
      <c r="H166" s="248">
        <v>23.800000000000001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153</v>
      </c>
      <c r="AU166" s="254" t="s">
        <v>79</v>
      </c>
      <c r="AV166" s="14" t="s">
        <v>79</v>
      </c>
      <c r="AW166" s="14" t="s">
        <v>31</v>
      </c>
      <c r="AX166" s="14" t="s">
        <v>77</v>
      </c>
      <c r="AY166" s="254" t="s">
        <v>142</v>
      </c>
    </row>
    <row r="167" s="2" customFormat="1" ht="16.5" customHeight="1">
      <c r="A167" s="41"/>
      <c r="B167" s="42"/>
      <c r="C167" s="215" t="s">
        <v>332</v>
      </c>
      <c r="D167" s="215" t="s">
        <v>144</v>
      </c>
      <c r="E167" s="216" t="s">
        <v>7993</v>
      </c>
      <c r="F167" s="217" t="s">
        <v>7994</v>
      </c>
      <c r="G167" s="218" t="s">
        <v>166</v>
      </c>
      <c r="H167" s="219">
        <v>2</v>
      </c>
      <c r="I167" s="220"/>
      <c r="J167" s="221">
        <f>ROUND(I167*H167,2)</f>
        <v>0</v>
      </c>
      <c r="K167" s="217" t="s">
        <v>148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0.00080000000000000004</v>
      </c>
      <c r="R167" s="224">
        <f>Q167*H167</f>
        <v>0.0016000000000000001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79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7995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7996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79</v>
      </c>
    </row>
    <row r="169" s="2" customFormat="1" ht="16.5" customHeight="1">
      <c r="A169" s="41"/>
      <c r="B169" s="42"/>
      <c r="C169" s="277" t="s">
        <v>338</v>
      </c>
      <c r="D169" s="277" t="s">
        <v>275</v>
      </c>
      <c r="E169" s="278" t="s">
        <v>7997</v>
      </c>
      <c r="F169" s="279" t="s">
        <v>7998</v>
      </c>
      <c r="G169" s="280" t="s">
        <v>166</v>
      </c>
      <c r="H169" s="281">
        <v>2</v>
      </c>
      <c r="I169" s="282"/>
      <c r="J169" s="283">
        <f>ROUND(I169*H169,2)</f>
        <v>0</v>
      </c>
      <c r="K169" s="279" t="s">
        <v>19</v>
      </c>
      <c r="L169" s="284"/>
      <c r="M169" s="285" t="s">
        <v>19</v>
      </c>
      <c r="N169" s="286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193</v>
      </c>
      <c r="AT169" s="226" t="s">
        <v>275</v>
      </c>
      <c r="AU169" s="226" t="s">
        <v>79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7999</v>
      </c>
    </row>
    <row r="170" s="2" customFormat="1" ht="16.5" customHeight="1">
      <c r="A170" s="41"/>
      <c r="B170" s="42"/>
      <c r="C170" s="215" t="s">
        <v>343</v>
      </c>
      <c r="D170" s="215" t="s">
        <v>144</v>
      </c>
      <c r="E170" s="216" t="s">
        <v>8000</v>
      </c>
      <c r="F170" s="217" t="s">
        <v>8001</v>
      </c>
      <c r="G170" s="218" t="s">
        <v>166</v>
      </c>
      <c r="H170" s="219">
        <v>4</v>
      </c>
      <c r="I170" s="220"/>
      <c r="J170" s="221">
        <f>ROUND(I170*H170,2)</f>
        <v>0</v>
      </c>
      <c r="K170" s="217" t="s">
        <v>148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0.35743999999999998</v>
      </c>
      <c r="R170" s="224">
        <f>Q170*H170</f>
        <v>1.4297599999999999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8002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8003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16.5" customHeight="1">
      <c r="A172" s="41"/>
      <c r="B172" s="42"/>
      <c r="C172" s="277" t="s">
        <v>349</v>
      </c>
      <c r="D172" s="277" t="s">
        <v>275</v>
      </c>
      <c r="E172" s="278" t="s">
        <v>8004</v>
      </c>
      <c r="F172" s="279" t="s">
        <v>8005</v>
      </c>
      <c r="G172" s="280" t="s">
        <v>166</v>
      </c>
      <c r="H172" s="281">
        <v>4</v>
      </c>
      <c r="I172" s="282"/>
      <c r="J172" s="283">
        <f>ROUND(I172*H172,2)</f>
        <v>0</v>
      </c>
      <c r="K172" s="279" t="s">
        <v>19</v>
      </c>
      <c r="L172" s="284"/>
      <c r="M172" s="285" t="s">
        <v>19</v>
      </c>
      <c r="N172" s="286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193</v>
      </c>
      <c r="AT172" s="226" t="s">
        <v>275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8006</v>
      </c>
    </row>
    <row r="173" s="2" customFormat="1" ht="16.5" customHeight="1">
      <c r="A173" s="41"/>
      <c r="B173" s="42"/>
      <c r="C173" s="215" t="s">
        <v>354</v>
      </c>
      <c r="D173" s="215" t="s">
        <v>144</v>
      </c>
      <c r="E173" s="216" t="s">
        <v>8007</v>
      </c>
      <c r="F173" s="217" t="s">
        <v>8008</v>
      </c>
      <c r="G173" s="218" t="s">
        <v>201</v>
      </c>
      <c r="H173" s="219">
        <v>1.6799999999999999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2.3999999999999999</v>
      </c>
      <c r="T173" s="225">
        <f>S173*H173</f>
        <v>4.032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8009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8010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16.5" customHeight="1">
      <c r="A175" s="41"/>
      <c r="B175" s="42"/>
      <c r="C175" s="215" t="s">
        <v>360</v>
      </c>
      <c r="D175" s="215" t="s">
        <v>144</v>
      </c>
      <c r="E175" s="216" t="s">
        <v>8011</v>
      </c>
      <c r="F175" s="217" t="s">
        <v>8012</v>
      </c>
      <c r="G175" s="218" t="s">
        <v>147</v>
      </c>
      <c r="H175" s="219">
        <v>169</v>
      </c>
      <c r="I175" s="220"/>
      <c r="J175" s="221">
        <f>ROUND(I175*H175,2)</f>
        <v>0</v>
      </c>
      <c r="K175" s="217" t="s">
        <v>148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8013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8014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14" customFormat="1">
      <c r="A177" s="14"/>
      <c r="B177" s="244"/>
      <c r="C177" s="245"/>
      <c r="D177" s="235" t="s">
        <v>153</v>
      </c>
      <c r="E177" s="246" t="s">
        <v>19</v>
      </c>
      <c r="F177" s="247" t="s">
        <v>8015</v>
      </c>
      <c r="G177" s="245"/>
      <c r="H177" s="248">
        <v>169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153</v>
      </c>
      <c r="AU177" s="254" t="s">
        <v>79</v>
      </c>
      <c r="AV177" s="14" t="s">
        <v>79</v>
      </c>
      <c r="AW177" s="14" t="s">
        <v>31</v>
      </c>
      <c r="AX177" s="14" t="s">
        <v>77</v>
      </c>
      <c r="AY177" s="254" t="s">
        <v>142</v>
      </c>
    </row>
    <row r="178" s="2" customFormat="1" ht="16.5" customHeight="1">
      <c r="A178" s="41"/>
      <c r="B178" s="42"/>
      <c r="C178" s="215" t="s">
        <v>365</v>
      </c>
      <c r="D178" s="215" t="s">
        <v>144</v>
      </c>
      <c r="E178" s="216" t="s">
        <v>8016</v>
      </c>
      <c r="F178" s="217" t="s">
        <v>8017</v>
      </c>
      <c r="G178" s="218" t="s">
        <v>147</v>
      </c>
      <c r="H178" s="219">
        <v>16.899999999999999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0.020140000000000002</v>
      </c>
      <c r="R178" s="224">
        <f>Q178*H178</f>
        <v>0.340366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8018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8019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14" customFormat="1">
      <c r="A180" s="14"/>
      <c r="B180" s="244"/>
      <c r="C180" s="245"/>
      <c r="D180" s="235" t="s">
        <v>153</v>
      </c>
      <c r="E180" s="246" t="s">
        <v>19</v>
      </c>
      <c r="F180" s="247" t="s">
        <v>8020</v>
      </c>
      <c r="G180" s="245"/>
      <c r="H180" s="248">
        <v>16.899999999999999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153</v>
      </c>
      <c r="AU180" s="254" t="s">
        <v>79</v>
      </c>
      <c r="AV180" s="14" t="s">
        <v>79</v>
      </c>
      <c r="AW180" s="14" t="s">
        <v>31</v>
      </c>
      <c r="AX180" s="14" t="s">
        <v>77</v>
      </c>
      <c r="AY180" s="254" t="s">
        <v>142</v>
      </c>
    </row>
    <row r="181" s="2" customFormat="1" ht="16.5" customHeight="1">
      <c r="A181" s="41"/>
      <c r="B181" s="42"/>
      <c r="C181" s="215" t="s">
        <v>370</v>
      </c>
      <c r="D181" s="215" t="s">
        <v>144</v>
      </c>
      <c r="E181" s="216" t="s">
        <v>8021</v>
      </c>
      <c r="F181" s="217" t="s">
        <v>8022</v>
      </c>
      <c r="G181" s="218" t="s">
        <v>147</v>
      </c>
      <c r="H181" s="219">
        <v>169</v>
      </c>
      <c r="I181" s="220"/>
      <c r="J181" s="221">
        <f>ROUND(I181*H181,2)</f>
        <v>0</v>
      </c>
      <c r="K181" s="217" t="s">
        <v>148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0.0039699999999999996</v>
      </c>
      <c r="R181" s="224">
        <f>Q181*H181</f>
        <v>0.67092999999999992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8023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8024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79</v>
      </c>
    </row>
    <row r="183" s="12" customFormat="1" ht="22.8" customHeight="1">
      <c r="A183" s="12"/>
      <c r="B183" s="199"/>
      <c r="C183" s="200"/>
      <c r="D183" s="201" t="s">
        <v>68</v>
      </c>
      <c r="E183" s="213" t="s">
        <v>419</v>
      </c>
      <c r="F183" s="213" t="s">
        <v>420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SUM(P184:P193)</f>
        <v>0</v>
      </c>
      <c r="Q183" s="207"/>
      <c r="R183" s="208">
        <f>SUM(R184:R193)</f>
        <v>0</v>
      </c>
      <c r="S183" s="207"/>
      <c r="T183" s="209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68</v>
      </c>
      <c r="AU183" s="211" t="s">
        <v>77</v>
      </c>
      <c r="AY183" s="210" t="s">
        <v>142</v>
      </c>
      <c r="BK183" s="212">
        <f>SUM(BK184:BK193)</f>
        <v>0</v>
      </c>
    </row>
    <row r="184" s="2" customFormat="1" ht="24.15" customHeight="1">
      <c r="A184" s="41"/>
      <c r="B184" s="42"/>
      <c r="C184" s="215" t="s">
        <v>375</v>
      </c>
      <c r="D184" s="215" t="s">
        <v>144</v>
      </c>
      <c r="E184" s="216" t="s">
        <v>427</v>
      </c>
      <c r="F184" s="217" t="s">
        <v>428</v>
      </c>
      <c r="G184" s="218" t="s">
        <v>256</v>
      </c>
      <c r="H184" s="219">
        <v>103.137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8025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430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 ht="24.15" customHeight="1">
      <c r="A186" s="41"/>
      <c r="B186" s="42"/>
      <c r="C186" s="215" t="s">
        <v>380</v>
      </c>
      <c r="D186" s="215" t="s">
        <v>144</v>
      </c>
      <c r="E186" s="216" t="s">
        <v>432</v>
      </c>
      <c r="F186" s="217" t="s">
        <v>433</v>
      </c>
      <c r="G186" s="218" t="s">
        <v>256</v>
      </c>
      <c r="H186" s="219">
        <v>2269.0140000000001</v>
      </c>
      <c r="I186" s="220"/>
      <c r="J186" s="221">
        <f>ROUND(I186*H186,2)</f>
        <v>0</v>
      </c>
      <c r="K186" s="217" t="s">
        <v>148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79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8026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435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79</v>
      </c>
    </row>
    <row r="188" s="14" customFormat="1">
      <c r="A188" s="14"/>
      <c r="B188" s="244"/>
      <c r="C188" s="245"/>
      <c r="D188" s="235" t="s">
        <v>153</v>
      </c>
      <c r="E188" s="246" t="s">
        <v>19</v>
      </c>
      <c r="F188" s="247" t="s">
        <v>8027</v>
      </c>
      <c r="G188" s="245"/>
      <c r="H188" s="248">
        <v>2269.0140000000001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153</v>
      </c>
      <c r="AU188" s="254" t="s">
        <v>79</v>
      </c>
      <c r="AV188" s="14" t="s">
        <v>79</v>
      </c>
      <c r="AW188" s="14" t="s">
        <v>31</v>
      </c>
      <c r="AX188" s="14" t="s">
        <v>69</v>
      </c>
      <c r="AY188" s="254" t="s">
        <v>142</v>
      </c>
    </row>
    <row r="189" s="15" customFormat="1">
      <c r="A189" s="15"/>
      <c r="B189" s="255"/>
      <c r="C189" s="256"/>
      <c r="D189" s="235" t="s">
        <v>153</v>
      </c>
      <c r="E189" s="257" t="s">
        <v>19</v>
      </c>
      <c r="F189" s="258" t="s">
        <v>158</v>
      </c>
      <c r="G189" s="256"/>
      <c r="H189" s="259">
        <v>2269.0140000000001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153</v>
      </c>
      <c r="AU189" s="265" t="s">
        <v>79</v>
      </c>
      <c r="AV189" s="15" t="s">
        <v>149</v>
      </c>
      <c r="AW189" s="15" t="s">
        <v>31</v>
      </c>
      <c r="AX189" s="15" t="s">
        <v>77</v>
      </c>
      <c r="AY189" s="265" t="s">
        <v>142</v>
      </c>
    </row>
    <row r="190" s="2" customFormat="1" ht="16.5" customHeight="1">
      <c r="A190" s="41"/>
      <c r="B190" s="42"/>
      <c r="C190" s="215" t="s">
        <v>1002</v>
      </c>
      <c r="D190" s="215" t="s">
        <v>144</v>
      </c>
      <c r="E190" s="216" t="s">
        <v>438</v>
      </c>
      <c r="F190" s="217" t="s">
        <v>439</v>
      </c>
      <c r="G190" s="218" t="s">
        <v>256</v>
      </c>
      <c r="H190" s="219">
        <v>103.137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8028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441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2" customFormat="1" ht="24.15" customHeight="1">
      <c r="A192" s="41"/>
      <c r="B192" s="42"/>
      <c r="C192" s="215" t="s">
        <v>404</v>
      </c>
      <c r="D192" s="215" t="s">
        <v>144</v>
      </c>
      <c r="E192" s="216" t="s">
        <v>443</v>
      </c>
      <c r="F192" s="217" t="s">
        <v>444</v>
      </c>
      <c r="G192" s="218" t="s">
        <v>256</v>
      </c>
      <c r="H192" s="219">
        <v>103.137</v>
      </c>
      <c r="I192" s="220"/>
      <c r="J192" s="221">
        <f>ROUND(I192*H192,2)</f>
        <v>0</v>
      </c>
      <c r="K192" s="217" t="s">
        <v>148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79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8029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446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79</v>
      </c>
    </row>
    <row r="194" s="12" customFormat="1" ht="22.8" customHeight="1">
      <c r="A194" s="12"/>
      <c r="B194" s="199"/>
      <c r="C194" s="200"/>
      <c r="D194" s="201" t="s">
        <v>68</v>
      </c>
      <c r="E194" s="213" t="s">
        <v>447</v>
      </c>
      <c r="F194" s="213" t="s">
        <v>448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SUM(P195:P196)</f>
        <v>0</v>
      </c>
      <c r="Q194" s="207"/>
      <c r="R194" s="208">
        <f>SUM(R195:R196)</f>
        <v>0</v>
      </c>
      <c r="S194" s="207"/>
      <c r="T194" s="209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77</v>
      </c>
      <c r="AT194" s="211" t="s">
        <v>68</v>
      </c>
      <c r="AU194" s="211" t="s">
        <v>77</v>
      </c>
      <c r="AY194" s="210" t="s">
        <v>142</v>
      </c>
      <c r="BK194" s="212">
        <f>SUM(BK195:BK196)</f>
        <v>0</v>
      </c>
    </row>
    <row r="195" s="2" customFormat="1" ht="24.15" customHeight="1">
      <c r="A195" s="41"/>
      <c r="B195" s="42"/>
      <c r="C195" s="215" t="s">
        <v>409</v>
      </c>
      <c r="D195" s="215" t="s">
        <v>144</v>
      </c>
      <c r="E195" s="216" t="s">
        <v>8030</v>
      </c>
      <c r="F195" s="217" t="s">
        <v>8031</v>
      </c>
      <c r="G195" s="218" t="s">
        <v>256</v>
      </c>
      <c r="H195" s="219">
        <v>166.96700000000001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8032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8033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12" customFormat="1" ht="25.92" customHeight="1">
      <c r="A197" s="12"/>
      <c r="B197" s="199"/>
      <c r="C197" s="200"/>
      <c r="D197" s="201" t="s">
        <v>68</v>
      </c>
      <c r="E197" s="202" t="s">
        <v>6061</v>
      </c>
      <c r="F197" s="202" t="s">
        <v>1282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SUM(P198:P205)</f>
        <v>0</v>
      </c>
      <c r="Q197" s="207"/>
      <c r="R197" s="208">
        <f>SUM(R198:R205)</f>
        <v>0</v>
      </c>
      <c r="S197" s="207"/>
      <c r="T197" s="209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149</v>
      </c>
      <c r="AT197" s="211" t="s">
        <v>68</v>
      </c>
      <c r="AU197" s="211" t="s">
        <v>69</v>
      </c>
      <c r="AY197" s="210" t="s">
        <v>142</v>
      </c>
      <c r="BK197" s="212">
        <f>SUM(BK198:BK205)</f>
        <v>0</v>
      </c>
    </row>
    <row r="198" s="2" customFormat="1" ht="16.5" customHeight="1">
      <c r="A198" s="41"/>
      <c r="B198" s="42"/>
      <c r="C198" s="215" t="s">
        <v>414</v>
      </c>
      <c r="D198" s="215" t="s">
        <v>144</v>
      </c>
      <c r="E198" s="216" t="s">
        <v>8034</v>
      </c>
      <c r="F198" s="217" t="s">
        <v>8035</v>
      </c>
      <c r="G198" s="218" t="s">
        <v>166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8036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8036</v>
      </c>
      <c r="BM198" s="226" t="s">
        <v>8037</v>
      </c>
    </row>
    <row r="199" s="2" customFormat="1" ht="16.5" customHeight="1">
      <c r="A199" s="41"/>
      <c r="B199" s="42"/>
      <c r="C199" s="215" t="s">
        <v>421</v>
      </c>
      <c r="D199" s="215" t="s">
        <v>144</v>
      </c>
      <c r="E199" s="216" t="s">
        <v>8038</v>
      </c>
      <c r="F199" s="217" t="s">
        <v>8039</v>
      </c>
      <c r="G199" s="218" t="s">
        <v>166</v>
      </c>
      <c r="H199" s="219">
        <v>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8036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8036</v>
      </c>
      <c r="BM199" s="226" t="s">
        <v>8040</v>
      </c>
    </row>
    <row r="200" s="2" customFormat="1" ht="16.5" customHeight="1">
      <c r="A200" s="41"/>
      <c r="B200" s="42"/>
      <c r="C200" s="215" t="s">
        <v>426</v>
      </c>
      <c r="D200" s="215" t="s">
        <v>144</v>
      </c>
      <c r="E200" s="216" t="s">
        <v>8041</v>
      </c>
      <c r="F200" s="217" t="s">
        <v>8042</v>
      </c>
      <c r="G200" s="218" t="s">
        <v>166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8036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8036</v>
      </c>
      <c r="BM200" s="226" t="s">
        <v>8043</v>
      </c>
    </row>
    <row r="201" s="2" customFormat="1" ht="16.5" customHeight="1">
      <c r="A201" s="41"/>
      <c r="B201" s="42"/>
      <c r="C201" s="215" t="s">
        <v>431</v>
      </c>
      <c r="D201" s="215" t="s">
        <v>144</v>
      </c>
      <c r="E201" s="216" t="s">
        <v>8044</v>
      </c>
      <c r="F201" s="217" t="s">
        <v>8045</v>
      </c>
      <c r="G201" s="218" t="s">
        <v>166</v>
      </c>
      <c r="H201" s="219">
        <v>1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8036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8036</v>
      </c>
      <c r="BM201" s="226" t="s">
        <v>8046</v>
      </c>
    </row>
    <row r="202" s="2" customFormat="1" ht="16.5" customHeight="1">
      <c r="A202" s="41"/>
      <c r="B202" s="42"/>
      <c r="C202" s="215" t="s">
        <v>437</v>
      </c>
      <c r="D202" s="215" t="s">
        <v>144</v>
      </c>
      <c r="E202" s="216" t="s">
        <v>8047</v>
      </c>
      <c r="F202" s="217" t="s">
        <v>8048</v>
      </c>
      <c r="G202" s="218" t="s">
        <v>166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8036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8036</v>
      </c>
      <c r="BM202" s="226" t="s">
        <v>8049</v>
      </c>
    </row>
    <row r="203" s="2" customFormat="1" ht="16.5" customHeight="1">
      <c r="A203" s="41"/>
      <c r="B203" s="42"/>
      <c r="C203" s="215" t="s">
        <v>442</v>
      </c>
      <c r="D203" s="215" t="s">
        <v>144</v>
      </c>
      <c r="E203" s="216" t="s">
        <v>8050</v>
      </c>
      <c r="F203" s="217" t="s">
        <v>8051</v>
      </c>
      <c r="G203" s="218" t="s">
        <v>166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8036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8036</v>
      </c>
      <c r="BM203" s="226" t="s">
        <v>8052</v>
      </c>
    </row>
    <row r="204" s="2" customFormat="1" ht="16.5" customHeight="1">
      <c r="A204" s="41"/>
      <c r="B204" s="42"/>
      <c r="C204" s="215" t="s">
        <v>449</v>
      </c>
      <c r="D204" s="215" t="s">
        <v>144</v>
      </c>
      <c r="E204" s="216" t="s">
        <v>8053</v>
      </c>
      <c r="F204" s="217" t="s">
        <v>8054</v>
      </c>
      <c r="G204" s="218" t="s">
        <v>1284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8036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8036</v>
      </c>
      <c r="BM204" s="226" t="s">
        <v>8055</v>
      </c>
    </row>
    <row r="205" s="2" customFormat="1" ht="16.5" customHeight="1">
      <c r="A205" s="41"/>
      <c r="B205" s="42"/>
      <c r="C205" s="215" t="s">
        <v>399</v>
      </c>
      <c r="D205" s="215" t="s">
        <v>144</v>
      </c>
      <c r="E205" s="216" t="s">
        <v>8056</v>
      </c>
      <c r="F205" s="217" t="s">
        <v>8057</v>
      </c>
      <c r="G205" s="218" t="s">
        <v>1284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96" t="s">
        <v>19</v>
      </c>
      <c r="N205" s="297" t="s">
        <v>40</v>
      </c>
      <c r="O205" s="289"/>
      <c r="P205" s="298">
        <f>O205*H205</f>
        <v>0</v>
      </c>
      <c r="Q205" s="298">
        <v>0</v>
      </c>
      <c r="R205" s="298">
        <f>Q205*H205</f>
        <v>0</v>
      </c>
      <c r="S205" s="298">
        <v>0</v>
      </c>
      <c r="T205" s="29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8036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8036</v>
      </c>
      <c r="BM205" s="226" t="s">
        <v>8058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gfMyQKDf98kT/1FXPPYMvmczO3XgeZ7YsPsHoNC4iDhLkDsQnzD7xT+bxX2ILTbOjyT37Fs78Wq8mAs7ZbA8kw==" hashValue="GTegu1/nF7k1qxZw5RVal5j9xLkn3AMSy7u2hBK5I4KVG1U0ffRFQaB5Ix5QlNZuvULqQe+QtblqGF5cjngw/A==" algorithmName="SHA-512" password="CC35"/>
  <autoFilter ref="C88:K20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6242"/>
    <hyperlink ref="F95" r:id="rId2" display="https://podminky.urs.cz/item/CS_URS_2023_02/132212131"/>
    <hyperlink ref="F100" r:id="rId3" display="https://podminky.urs.cz/item/CS_URS_2023_02/181311103"/>
    <hyperlink ref="F103" r:id="rId4" display="https://podminky.urs.cz/item/CS_URS_2023_02/181411131"/>
    <hyperlink ref="F108" r:id="rId5" display="https://podminky.urs.cz/item/CS_URS_2023_02/183111313"/>
    <hyperlink ref="F113" r:id="rId6" display="https://podminky.urs.cz/item/CS_URS_2023_02/184102112"/>
    <hyperlink ref="F117" r:id="rId7" display="https://podminky.urs.cz/item/CS_URS_2023_02/271532213"/>
    <hyperlink ref="F120" r:id="rId8" display="https://podminky.urs.cz/item/CS_URS_2023_02/275321311"/>
    <hyperlink ref="F124" r:id="rId9" display="https://podminky.urs.cz/item/CS_URS_2023_02/275361821"/>
    <hyperlink ref="F127" r:id="rId10" display="https://podminky.urs.cz/item/CS_URS_2023_02/311113133"/>
    <hyperlink ref="F130" r:id="rId11" display="https://podminky.urs.cz/item/CS_URS_2023_02/564201011"/>
    <hyperlink ref="F132" r:id="rId12" display="https://podminky.urs.cz/item/CS_URS_2023_02/564211012"/>
    <hyperlink ref="F134" r:id="rId13" display="https://podminky.urs.cz/item/CS_URS_2023_02/56471010R01"/>
    <hyperlink ref="F136" r:id="rId14" display="https://podminky.urs.cz/item/CS_URS_2023_02/564751101"/>
    <hyperlink ref="F138" r:id="rId15" display="https://podminky.urs.cz/item/CS_URS_2023_02/564851011"/>
    <hyperlink ref="F140" r:id="rId16" display="https://podminky.urs.cz/item/CS_URS_2023_02/565191111"/>
    <hyperlink ref="F142" r:id="rId17" display="https://podminky.urs.cz/item/CS_URS_2023_02/593235112"/>
    <hyperlink ref="F145" r:id="rId18" display="https://podminky.urs.cz/item/CS_URS_2023_02/596211110"/>
    <hyperlink ref="F151" r:id="rId19" display="https://podminky.urs.cz/item/CS_URS_2023_02/637121115"/>
    <hyperlink ref="F155" r:id="rId20" display="https://podminky.urs.cz/item/CS_URS_2023_02/637311131"/>
    <hyperlink ref="F160" r:id="rId21" display="https://podminky.urs.cz/item/CS_URS_2023_02/916231213"/>
    <hyperlink ref="F165" r:id="rId22" display="https://podminky.urs.cz/item/CS_URS_2023_02/935114112"/>
    <hyperlink ref="F168" r:id="rId23" display="https://podminky.urs.cz/item/CS_URS_2023_02/936104213"/>
    <hyperlink ref="F171" r:id="rId24" display="https://podminky.urs.cz/item/CS_URS_2023_02/936124112"/>
    <hyperlink ref="F174" r:id="rId25" display="https://podminky.urs.cz/item/CS_URS_2023_02/962052211"/>
    <hyperlink ref="F176" r:id="rId26" display="https://podminky.urs.cz/item/CS_URS_2023_02/985131111"/>
    <hyperlink ref="F179" r:id="rId27" display="https://podminky.urs.cz/item/CS_URS_2023_02/985311111.1."/>
    <hyperlink ref="F182" r:id="rId28" display="https://podminky.urs.cz/item/CS_URS_2023_02/985312111"/>
    <hyperlink ref="F185" r:id="rId29" display="https://podminky.urs.cz/item/CS_URS_2023_02/997221561"/>
    <hyperlink ref="F187" r:id="rId30" display="https://podminky.urs.cz/item/CS_URS_2023_02/997221569"/>
    <hyperlink ref="F191" r:id="rId31" display="https://podminky.urs.cz/item/CS_URS_2023_02/997221611"/>
    <hyperlink ref="F193" r:id="rId32" display="https://podminky.urs.cz/item/CS_URS_2023_02/997221615"/>
    <hyperlink ref="F196" r:id="rId33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8059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ROUND((SUM(BE86:BE105)),  2)</f>
        <v>0</v>
      </c>
      <c r="G33" s="41"/>
      <c r="H33" s="41"/>
      <c r="I33" s="160">
        <v>0.20999999999999999</v>
      </c>
      <c r="J33" s="159">
        <f>ROUND(((SUM(BE86:BE105))*I33),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ROUND((SUM(BF86:BF105)),  2)</f>
        <v>0</v>
      </c>
      <c r="G34" s="41"/>
      <c r="H34" s="41"/>
      <c r="I34" s="160">
        <v>0.14999999999999999</v>
      </c>
      <c r="J34" s="159">
        <f>ROUND(((SUM(BF86:BF105))*I34),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VRN - Vedlejší rozpočtové náklady 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8060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8061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8062</v>
      </c>
      <c r="E62" s="185"/>
      <c r="F62" s="185"/>
      <c r="G62" s="185"/>
      <c r="H62" s="185"/>
      <c r="I62" s="185"/>
      <c r="J62" s="186">
        <f>J91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8063</v>
      </c>
      <c r="E63" s="185"/>
      <c r="F63" s="185"/>
      <c r="G63" s="185"/>
      <c r="H63" s="185"/>
      <c r="I63" s="185"/>
      <c r="J63" s="186">
        <f>J94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8064</v>
      </c>
      <c r="E64" s="185"/>
      <c r="F64" s="185"/>
      <c r="G64" s="185"/>
      <c r="H64" s="185"/>
      <c r="I64" s="185"/>
      <c r="J64" s="186">
        <f>J97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8065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8066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Děčín ul. Benešovská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112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VRN - Vedlejší rozpočtové náklady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108</v>
      </c>
      <c r="F87" s="202" t="s">
        <v>8067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P88+P91+P94+P97+P100+P103</f>
        <v>0</v>
      </c>
      <c r="Q87" s="207"/>
      <c r="R87" s="208">
        <f>R88+R91+R94+R97+R100+R103</f>
        <v>0</v>
      </c>
      <c r="S87" s="207"/>
      <c r="T87" s="209">
        <f>T88+T91+T94+T97+T100+T103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173</v>
      </c>
      <c r="AT87" s="211" t="s">
        <v>68</v>
      </c>
      <c r="AU87" s="211" t="s">
        <v>69</v>
      </c>
      <c r="AY87" s="210" t="s">
        <v>142</v>
      </c>
      <c r="BK87" s="212">
        <f>BK88+BK91+BK94+BK97+BK100+BK103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8068</v>
      </c>
      <c r="F88" s="213" t="s">
        <v>8069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SUM(P89:P90)</f>
        <v>0</v>
      </c>
      <c r="Q88" s="207"/>
      <c r="R88" s="208">
        <f>SUM(R89:R90)</f>
        <v>0</v>
      </c>
      <c r="S88" s="207"/>
      <c r="T88" s="209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173</v>
      </c>
      <c r="AT88" s="211" t="s">
        <v>68</v>
      </c>
      <c r="AU88" s="211" t="s">
        <v>77</v>
      </c>
      <c r="AY88" s="210" t="s">
        <v>142</v>
      </c>
      <c r="BK88" s="212">
        <f>SUM(BK89:BK90)</f>
        <v>0</v>
      </c>
    </row>
    <row r="89" s="2" customFormat="1" ht="16.5" customHeight="1">
      <c r="A89" s="41"/>
      <c r="B89" s="42"/>
      <c r="C89" s="215" t="s">
        <v>77</v>
      </c>
      <c r="D89" s="215" t="s">
        <v>144</v>
      </c>
      <c r="E89" s="216" t="s">
        <v>8070</v>
      </c>
      <c r="F89" s="217" t="s">
        <v>8069</v>
      </c>
      <c r="G89" s="218" t="s">
        <v>8071</v>
      </c>
      <c r="H89" s="219">
        <v>1</v>
      </c>
      <c r="I89" s="220"/>
      <c r="J89" s="221">
        <f>ROUND(I89*H89,2)</f>
        <v>0</v>
      </c>
      <c r="K89" s="217" t="s">
        <v>148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8072</v>
      </c>
      <c r="AT89" s="226" t="s">
        <v>144</v>
      </c>
      <c r="AU89" s="226" t="s">
        <v>79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8072</v>
      </c>
      <c r="BM89" s="226" t="s">
        <v>8073</v>
      </c>
    </row>
    <row r="90" s="2" customFormat="1">
      <c r="A90" s="41"/>
      <c r="B90" s="42"/>
      <c r="C90" s="43"/>
      <c r="D90" s="228" t="s">
        <v>151</v>
      </c>
      <c r="E90" s="43"/>
      <c r="F90" s="229" t="s">
        <v>8074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79</v>
      </c>
    </row>
    <row r="91" s="12" customFormat="1" ht="22.8" customHeight="1">
      <c r="A91" s="12"/>
      <c r="B91" s="199"/>
      <c r="C91" s="200"/>
      <c r="D91" s="201" t="s">
        <v>68</v>
      </c>
      <c r="E91" s="213" t="s">
        <v>8075</v>
      </c>
      <c r="F91" s="213" t="s">
        <v>7768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SUM(P92:P93)</f>
        <v>0</v>
      </c>
      <c r="Q91" s="207"/>
      <c r="R91" s="208">
        <f>SUM(R92:R93)</f>
        <v>0</v>
      </c>
      <c r="S91" s="207"/>
      <c r="T91" s="20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173</v>
      </c>
      <c r="AT91" s="211" t="s">
        <v>68</v>
      </c>
      <c r="AU91" s="211" t="s">
        <v>77</v>
      </c>
      <c r="AY91" s="210" t="s">
        <v>142</v>
      </c>
      <c r="BK91" s="212">
        <f>SUM(BK92:BK93)</f>
        <v>0</v>
      </c>
    </row>
    <row r="92" s="2" customFormat="1" ht="16.5" customHeight="1">
      <c r="A92" s="41"/>
      <c r="B92" s="42"/>
      <c r="C92" s="215" t="s">
        <v>79</v>
      </c>
      <c r="D92" s="215" t="s">
        <v>144</v>
      </c>
      <c r="E92" s="216" t="s">
        <v>8076</v>
      </c>
      <c r="F92" s="217" t="s">
        <v>7768</v>
      </c>
      <c r="G92" s="218" t="s">
        <v>8071</v>
      </c>
      <c r="H92" s="219">
        <v>1</v>
      </c>
      <c r="I92" s="220"/>
      <c r="J92" s="221">
        <f>ROUND(I92*H92,2)</f>
        <v>0</v>
      </c>
      <c r="K92" s="217" t="s">
        <v>148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8072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8072</v>
      </c>
      <c r="BM92" s="226" t="s">
        <v>8077</v>
      </c>
    </row>
    <row r="93" s="2" customFormat="1">
      <c r="A93" s="41"/>
      <c r="B93" s="42"/>
      <c r="C93" s="43"/>
      <c r="D93" s="228" t="s">
        <v>151</v>
      </c>
      <c r="E93" s="43"/>
      <c r="F93" s="229" t="s">
        <v>8078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12" customFormat="1" ht="22.8" customHeight="1">
      <c r="A94" s="12"/>
      <c r="B94" s="199"/>
      <c r="C94" s="200"/>
      <c r="D94" s="201" t="s">
        <v>68</v>
      </c>
      <c r="E94" s="213" t="s">
        <v>8079</v>
      </c>
      <c r="F94" s="213" t="s">
        <v>8080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SUM(P95:P96)</f>
        <v>0</v>
      </c>
      <c r="Q94" s="207"/>
      <c r="R94" s="208">
        <f>SUM(R95:R96)</f>
        <v>0</v>
      </c>
      <c r="S94" s="207"/>
      <c r="T94" s="20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173</v>
      </c>
      <c r="AT94" s="211" t="s">
        <v>68</v>
      </c>
      <c r="AU94" s="211" t="s">
        <v>77</v>
      </c>
      <c r="AY94" s="210" t="s">
        <v>142</v>
      </c>
      <c r="BK94" s="212">
        <f>SUM(BK95:BK96)</f>
        <v>0</v>
      </c>
    </row>
    <row r="95" s="2" customFormat="1" ht="16.5" customHeight="1">
      <c r="A95" s="41"/>
      <c r="B95" s="42"/>
      <c r="C95" s="215" t="s">
        <v>163</v>
      </c>
      <c r="D95" s="215" t="s">
        <v>144</v>
      </c>
      <c r="E95" s="216" t="s">
        <v>8081</v>
      </c>
      <c r="F95" s="217" t="s">
        <v>8080</v>
      </c>
      <c r="G95" s="218" t="s">
        <v>8071</v>
      </c>
      <c r="H95" s="219">
        <v>1</v>
      </c>
      <c r="I95" s="220"/>
      <c r="J95" s="221">
        <f>ROUND(I95*H95,2)</f>
        <v>0</v>
      </c>
      <c r="K95" s="217" t="s">
        <v>148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8072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8072</v>
      </c>
      <c r="BM95" s="226" t="s">
        <v>8082</v>
      </c>
    </row>
    <row r="96" s="2" customFormat="1">
      <c r="A96" s="41"/>
      <c r="B96" s="42"/>
      <c r="C96" s="43"/>
      <c r="D96" s="228" t="s">
        <v>151</v>
      </c>
      <c r="E96" s="43"/>
      <c r="F96" s="229" t="s">
        <v>8083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79</v>
      </c>
    </row>
    <row r="97" s="12" customFormat="1" ht="22.8" customHeight="1">
      <c r="A97" s="12"/>
      <c r="B97" s="199"/>
      <c r="C97" s="200"/>
      <c r="D97" s="201" t="s">
        <v>68</v>
      </c>
      <c r="E97" s="213" t="s">
        <v>8084</v>
      </c>
      <c r="F97" s="213" t="s">
        <v>8085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SUM(P98:P99)</f>
        <v>0</v>
      </c>
      <c r="Q97" s="207"/>
      <c r="R97" s="208">
        <f>SUM(R98:R99)</f>
        <v>0</v>
      </c>
      <c r="S97" s="207"/>
      <c r="T97" s="209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173</v>
      </c>
      <c r="AT97" s="211" t="s">
        <v>68</v>
      </c>
      <c r="AU97" s="211" t="s">
        <v>77</v>
      </c>
      <c r="AY97" s="210" t="s">
        <v>142</v>
      </c>
      <c r="BK97" s="212">
        <f>SUM(BK98:BK99)</f>
        <v>0</v>
      </c>
    </row>
    <row r="98" s="2" customFormat="1" ht="16.5" customHeight="1">
      <c r="A98" s="41"/>
      <c r="B98" s="42"/>
      <c r="C98" s="215" t="s">
        <v>149</v>
      </c>
      <c r="D98" s="215" t="s">
        <v>144</v>
      </c>
      <c r="E98" s="216" t="s">
        <v>8086</v>
      </c>
      <c r="F98" s="217" t="s">
        <v>8085</v>
      </c>
      <c r="G98" s="218" t="s">
        <v>8071</v>
      </c>
      <c r="H98" s="219">
        <v>1</v>
      </c>
      <c r="I98" s="220"/>
      <c r="J98" s="221">
        <f>ROUND(I98*H98,2)</f>
        <v>0</v>
      </c>
      <c r="K98" s="217" t="s">
        <v>148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8072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8072</v>
      </c>
      <c r="BM98" s="226" t="s">
        <v>8087</v>
      </c>
    </row>
    <row r="99" s="2" customFormat="1">
      <c r="A99" s="41"/>
      <c r="B99" s="42"/>
      <c r="C99" s="43"/>
      <c r="D99" s="228" t="s">
        <v>151</v>
      </c>
      <c r="E99" s="43"/>
      <c r="F99" s="229" t="s">
        <v>8088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8089</v>
      </c>
      <c r="F100" s="213" t="s">
        <v>8090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SUM(P101:P102)</f>
        <v>0</v>
      </c>
      <c r="Q100" s="207"/>
      <c r="R100" s="208">
        <f>SUM(R101:R102)</f>
        <v>0</v>
      </c>
      <c r="S100" s="207"/>
      <c r="T100" s="20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173</v>
      </c>
      <c r="AT100" s="211" t="s">
        <v>68</v>
      </c>
      <c r="AU100" s="211" t="s">
        <v>77</v>
      </c>
      <c r="AY100" s="210" t="s">
        <v>142</v>
      </c>
      <c r="BK100" s="212">
        <f>SUM(BK101:BK102)</f>
        <v>0</v>
      </c>
    </row>
    <row r="101" s="2" customFormat="1" ht="16.5" customHeight="1">
      <c r="A101" s="41"/>
      <c r="B101" s="42"/>
      <c r="C101" s="215" t="s">
        <v>173</v>
      </c>
      <c r="D101" s="215" t="s">
        <v>144</v>
      </c>
      <c r="E101" s="216" t="s">
        <v>8091</v>
      </c>
      <c r="F101" s="217" t="s">
        <v>8090</v>
      </c>
      <c r="G101" s="218" t="s">
        <v>8071</v>
      </c>
      <c r="H101" s="219">
        <v>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8072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8072</v>
      </c>
      <c r="BM101" s="226" t="s">
        <v>8092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8093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8094</v>
      </c>
      <c r="F103" s="213" t="s">
        <v>8095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SUM(P104:P105)</f>
        <v>0</v>
      </c>
      <c r="Q103" s="207"/>
      <c r="R103" s="208">
        <f>SUM(R104:R105)</f>
        <v>0</v>
      </c>
      <c r="S103" s="207"/>
      <c r="T103" s="20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173</v>
      </c>
      <c r="AT103" s="211" t="s">
        <v>68</v>
      </c>
      <c r="AU103" s="211" t="s">
        <v>77</v>
      </c>
      <c r="AY103" s="210" t="s">
        <v>142</v>
      </c>
      <c r="BK103" s="212">
        <f>SUM(BK104:BK105)</f>
        <v>0</v>
      </c>
    </row>
    <row r="104" s="2" customFormat="1" ht="16.5" customHeight="1">
      <c r="A104" s="41"/>
      <c r="B104" s="42"/>
      <c r="C104" s="215" t="s">
        <v>179</v>
      </c>
      <c r="D104" s="215" t="s">
        <v>144</v>
      </c>
      <c r="E104" s="216" t="s">
        <v>8096</v>
      </c>
      <c r="F104" s="217" t="s">
        <v>8095</v>
      </c>
      <c r="G104" s="218" t="s">
        <v>8071</v>
      </c>
      <c r="H104" s="219">
        <v>1</v>
      </c>
      <c r="I104" s="220"/>
      <c r="J104" s="221">
        <f>ROUND(I104*H104,2)</f>
        <v>0</v>
      </c>
      <c r="K104" s="217" t="s">
        <v>148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8072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8072</v>
      </c>
      <c r="BM104" s="226" t="s">
        <v>8097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8098</v>
      </c>
      <c r="G105" s="43"/>
      <c r="H105" s="43"/>
      <c r="I105" s="230"/>
      <c r="J105" s="43"/>
      <c r="K105" s="43"/>
      <c r="L105" s="47"/>
      <c r="M105" s="287"/>
      <c r="N105" s="288"/>
      <c r="O105" s="289"/>
      <c r="P105" s="289"/>
      <c r="Q105" s="289"/>
      <c r="R105" s="289"/>
      <c r="S105" s="289"/>
      <c r="T105" s="290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4YGn60fY6Cga++ATfdQ1+HuNlOJsbqvsb7BN06hlG0RTFc9CEBayOKcRgvoj6/UoY56BafwT8lbI4uoZUfm+uQ==" hashValue="pOmxgwcP4xPvthZ88qqpzuP+ADMV4oYdlSEHBXy+/9SZC0l/UiBnD1dFkxomJzG9aZG7z+TPkmODglLbBY46+w==" algorithmName="SHA-512" password="CC35"/>
  <autoFilter ref="C85:K10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010001000"/>
    <hyperlink ref="F93" r:id="rId2" display="https://podminky.urs.cz/item/CS_URS_2023_02/030001000"/>
    <hyperlink ref="F96" r:id="rId3" display="https://podminky.urs.cz/item/CS_URS_2023_02/040001000"/>
    <hyperlink ref="F99" r:id="rId4" display="https://podminky.urs.cz/item/CS_URS_2023_02/050001000"/>
    <hyperlink ref="F102" r:id="rId5" display="https://podminky.urs.cz/item/CS_URS_2023_02/060001000"/>
    <hyperlink ref="F105" r:id="rId6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8099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8100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8101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8102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8103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8104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8105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8106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8107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8108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8109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76</v>
      </c>
      <c r="F18" s="311" t="s">
        <v>8110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8111</v>
      </c>
      <c r="F19" s="311" t="s">
        <v>8112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8113</v>
      </c>
      <c r="F20" s="311" t="s">
        <v>8114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8115</v>
      </c>
      <c r="F21" s="311" t="s">
        <v>8116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6061</v>
      </c>
      <c r="F22" s="311" t="s">
        <v>1282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85</v>
      </c>
      <c r="F23" s="311" t="s">
        <v>8117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8118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8119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8120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8121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8122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8123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8124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8125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8126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128</v>
      </c>
      <c r="F36" s="311"/>
      <c r="G36" s="311" t="s">
        <v>8127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8128</v>
      </c>
      <c r="F37" s="311"/>
      <c r="G37" s="311" t="s">
        <v>8129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50</v>
      </c>
      <c r="F38" s="311"/>
      <c r="G38" s="311" t="s">
        <v>8130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51</v>
      </c>
      <c r="F39" s="311"/>
      <c r="G39" s="311" t="s">
        <v>8131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129</v>
      </c>
      <c r="F40" s="311"/>
      <c r="G40" s="311" t="s">
        <v>8132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130</v>
      </c>
      <c r="F41" s="311"/>
      <c r="G41" s="311" t="s">
        <v>8133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8134</v>
      </c>
      <c r="F42" s="311"/>
      <c r="G42" s="311" t="s">
        <v>8135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8136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8137</v>
      </c>
      <c r="F44" s="311"/>
      <c r="G44" s="311" t="s">
        <v>8138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132</v>
      </c>
      <c r="F45" s="311"/>
      <c r="G45" s="311" t="s">
        <v>8139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8140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8141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8142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8143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8144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8145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8146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8147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8148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8149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8150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8151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8152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8153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8154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8155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8156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8157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8158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8159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8160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8161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8162</v>
      </c>
      <c r="D76" s="329"/>
      <c r="E76" s="329"/>
      <c r="F76" s="329" t="s">
        <v>8163</v>
      </c>
      <c r="G76" s="330"/>
      <c r="H76" s="329" t="s">
        <v>51</v>
      </c>
      <c r="I76" s="329" t="s">
        <v>54</v>
      </c>
      <c r="J76" s="329" t="s">
        <v>8164</v>
      </c>
      <c r="K76" s="328"/>
    </row>
    <row r="77" s="1" customFormat="1" ht="17.25" customHeight="1">
      <c r="B77" s="326"/>
      <c r="C77" s="331" t="s">
        <v>8165</v>
      </c>
      <c r="D77" s="331"/>
      <c r="E77" s="331"/>
      <c r="F77" s="332" t="s">
        <v>8166</v>
      </c>
      <c r="G77" s="333"/>
      <c r="H77" s="331"/>
      <c r="I77" s="331"/>
      <c r="J77" s="331" t="s">
        <v>8167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50</v>
      </c>
      <c r="D79" s="336"/>
      <c r="E79" s="336"/>
      <c r="F79" s="337" t="s">
        <v>8168</v>
      </c>
      <c r="G79" s="338"/>
      <c r="H79" s="314" t="s">
        <v>8169</v>
      </c>
      <c r="I79" s="314" t="s">
        <v>8170</v>
      </c>
      <c r="J79" s="314">
        <v>20</v>
      </c>
      <c r="K79" s="328"/>
    </row>
    <row r="80" s="1" customFormat="1" ht="15" customHeight="1">
      <c r="B80" s="326"/>
      <c r="C80" s="314" t="s">
        <v>8171</v>
      </c>
      <c r="D80" s="314"/>
      <c r="E80" s="314"/>
      <c r="F80" s="337" t="s">
        <v>8168</v>
      </c>
      <c r="G80" s="338"/>
      <c r="H80" s="314" t="s">
        <v>8172</v>
      </c>
      <c r="I80" s="314" t="s">
        <v>8170</v>
      </c>
      <c r="J80" s="314">
        <v>120</v>
      </c>
      <c r="K80" s="328"/>
    </row>
    <row r="81" s="1" customFormat="1" ht="15" customHeight="1">
      <c r="B81" s="339"/>
      <c r="C81" s="314" t="s">
        <v>8173</v>
      </c>
      <c r="D81" s="314"/>
      <c r="E81" s="314"/>
      <c r="F81" s="337" t="s">
        <v>8174</v>
      </c>
      <c r="G81" s="338"/>
      <c r="H81" s="314" t="s">
        <v>8175</v>
      </c>
      <c r="I81" s="314" t="s">
        <v>8170</v>
      </c>
      <c r="J81" s="314">
        <v>50</v>
      </c>
      <c r="K81" s="328"/>
    </row>
    <row r="82" s="1" customFormat="1" ht="15" customHeight="1">
      <c r="B82" s="339"/>
      <c r="C82" s="314" t="s">
        <v>8176</v>
      </c>
      <c r="D82" s="314"/>
      <c r="E82" s="314"/>
      <c r="F82" s="337" t="s">
        <v>8168</v>
      </c>
      <c r="G82" s="338"/>
      <c r="H82" s="314" t="s">
        <v>8177</v>
      </c>
      <c r="I82" s="314" t="s">
        <v>8178</v>
      </c>
      <c r="J82" s="314"/>
      <c r="K82" s="328"/>
    </row>
    <row r="83" s="1" customFormat="1" ht="15" customHeight="1">
      <c r="B83" s="339"/>
      <c r="C83" s="340" t="s">
        <v>8179</v>
      </c>
      <c r="D83" s="340"/>
      <c r="E83" s="340"/>
      <c r="F83" s="341" t="s">
        <v>8174</v>
      </c>
      <c r="G83" s="340"/>
      <c r="H83" s="340" t="s">
        <v>8180</v>
      </c>
      <c r="I83" s="340" t="s">
        <v>8170</v>
      </c>
      <c r="J83" s="340">
        <v>15</v>
      </c>
      <c r="K83" s="328"/>
    </row>
    <row r="84" s="1" customFormat="1" ht="15" customHeight="1">
      <c r="B84" s="339"/>
      <c r="C84" s="340" t="s">
        <v>8181</v>
      </c>
      <c r="D84" s="340"/>
      <c r="E84" s="340"/>
      <c r="F84" s="341" t="s">
        <v>8174</v>
      </c>
      <c r="G84" s="340"/>
      <c r="H84" s="340" t="s">
        <v>8182</v>
      </c>
      <c r="I84" s="340" t="s">
        <v>8170</v>
      </c>
      <c r="J84" s="340">
        <v>15</v>
      </c>
      <c r="K84" s="328"/>
    </row>
    <row r="85" s="1" customFormat="1" ht="15" customHeight="1">
      <c r="B85" s="339"/>
      <c r="C85" s="340" t="s">
        <v>8183</v>
      </c>
      <c r="D85" s="340"/>
      <c r="E85" s="340"/>
      <c r="F85" s="341" t="s">
        <v>8174</v>
      </c>
      <c r="G85" s="340"/>
      <c r="H85" s="340" t="s">
        <v>8184</v>
      </c>
      <c r="I85" s="340" t="s">
        <v>8170</v>
      </c>
      <c r="J85" s="340">
        <v>20</v>
      </c>
      <c r="K85" s="328"/>
    </row>
    <row r="86" s="1" customFormat="1" ht="15" customHeight="1">
      <c r="B86" s="339"/>
      <c r="C86" s="340" t="s">
        <v>8185</v>
      </c>
      <c r="D86" s="340"/>
      <c r="E86" s="340"/>
      <c r="F86" s="341" t="s">
        <v>8174</v>
      </c>
      <c r="G86" s="340"/>
      <c r="H86" s="340" t="s">
        <v>8186</v>
      </c>
      <c r="I86" s="340" t="s">
        <v>8170</v>
      </c>
      <c r="J86" s="340">
        <v>20</v>
      </c>
      <c r="K86" s="328"/>
    </row>
    <row r="87" s="1" customFormat="1" ht="15" customHeight="1">
      <c r="B87" s="339"/>
      <c r="C87" s="314" t="s">
        <v>8187</v>
      </c>
      <c r="D87" s="314"/>
      <c r="E87" s="314"/>
      <c r="F87" s="337" t="s">
        <v>8174</v>
      </c>
      <c r="G87" s="338"/>
      <c r="H87" s="314" t="s">
        <v>8188</v>
      </c>
      <c r="I87" s="314" t="s">
        <v>8170</v>
      </c>
      <c r="J87" s="314">
        <v>50</v>
      </c>
      <c r="K87" s="328"/>
    </row>
    <row r="88" s="1" customFormat="1" ht="15" customHeight="1">
      <c r="B88" s="339"/>
      <c r="C88" s="314" t="s">
        <v>8189</v>
      </c>
      <c r="D88" s="314"/>
      <c r="E88" s="314"/>
      <c r="F88" s="337" t="s">
        <v>8174</v>
      </c>
      <c r="G88" s="338"/>
      <c r="H88" s="314" t="s">
        <v>8190</v>
      </c>
      <c r="I88" s="314" t="s">
        <v>8170</v>
      </c>
      <c r="J88" s="314">
        <v>20</v>
      </c>
      <c r="K88" s="328"/>
    </row>
    <row r="89" s="1" customFormat="1" ht="15" customHeight="1">
      <c r="B89" s="339"/>
      <c r="C89" s="314" t="s">
        <v>8191</v>
      </c>
      <c r="D89" s="314"/>
      <c r="E89" s="314"/>
      <c r="F89" s="337" t="s">
        <v>8174</v>
      </c>
      <c r="G89" s="338"/>
      <c r="H89" s="314" t="s">
        <v>8192</v>
      </c>
      <c r="I89" s="314" t="s">
        <v>8170</v>
      </c>
      <c r="J89" s="314">
        <v>20</v>
      </c>
      <c r="K89" s="328"/>
    </row>
    <row r="90" s="1" customFormat="1" ht="15" customHeight="1">
      <c r="B90" s="339"/>
      <c r="C90" s="314" t="s">
        <v>8193</v>
      </c>
      <c r="D90" s="314"/>
      <c r="E90" s="314"/>
      <c r="F90" s="337" t="s">
        <v>8174</v>
      </c>
      <c r="G90" s="338"/>
      <c r="H90" s="314" t="s">
        <v>8194</v>
      </c>
      <c r="I90" s="314" t="s">
        <v>8170</v>
      </c>
      <c r="J90" s="314">
        <v>50</v>
      </c>
      <c r="K90" s="328"/>
    </row>
    <row r="91" s="1" customFormat="1" ht="15" customHeight="1">
      <c r="B91" s="339"/>
      <c r="C91" s="314" t="s">
        <v>8195</v>
      </c>
      <c r="D91" s="314"/>
      <c r="E91" s="314"/>
      <c r="F91" s="337" t="s">
        <v>8174</v>
      </c>
      <c r="G91" s="338"/>
      <c r="H91" s="314" t="s">
        <v>8195</v>
      </c>
      <c r="I91" s="314" t="s">
        <v>8170</v>
      </c>
      <c r="J91" s="314">
        <v>50</v>
      </c>
      <c r="K91" s="328"/>
    </row>
    <row r="92" s="1" customFormat="1" ht="15" customHeight="1">
      <c r="B92" s="339"/>
      <c r="C92" s="314" t="s">
        <v>8196</v>
      </c>
      <c r="D92" s="314"/>
      <c r="E92" s="314"/>
      <c r="F92" s="337" t="s">
        <v>8174</v>
      </c>
      <c r="G92" s="338"/>
      <c r="H92" s="314" t="s">
        <v>8197</v>
      </c>
      <c r="I92" s="314" t="s">
        <v>8170</v>
      </c>
      <c r="J92" s="314">
        <v>255</v>
      </c>
      <c r="K92" s="328"/>
    </row>
    <row r="93" s="1" customFormat="1" ht="15" customHeight="1">
      <c r="B93" s="339"/>
      <c r="C93" s="314" t="s">
        <v>8198</v>
      </c>
      <c r="D93" s="314"/>
      <c r="E93" s="314"/>
      <c r="F93" s="337" t="s">
        <v>8168</v>
      </c>
      <c r="G93" s="338"/>
      <c r="H93" s="314" t="s">
        <v>8199</v>
      </c>
      <c r="I93" s="314" t="s">
        <v>8200</v>
      </c>
      <c r="J93" s="314"/>
      <c r="K93" s="328"/>
    </row>
    <row r="94" s="1" customFormat="1" ht="15" customHeight="1">
      <c r="B94" s="339"/>
      <c r="C94" s="314" t="s">
        <v>8201</v>
      </c>
      <c r="D94" s="314"/>
      <c r="E94" s="314"/>
      <c r="F94" s="337" t="s">
        <v>8168</v>
      </c>
      <c r="G94" s="338"/>
      <c r="H94" s="314" t="s">
        <v>8202</v>
      </c>
      <c r="I94" s="314" t="s">
        <v>8203</v>
      </c>
      <c r="J94" s="314"/>
      <c r="K94" s="328"/>
    </row>
    <row r="95" s="1" customFormat="1" ht="15" customHeight="1">
      <c r="B95" s="339"/>
      <c r="C95" s="314" t="s">
        <v>8204</v>
      </c>
      <c r="D95" s="314"/>
      <c r="E95" s="314"/>
      <c r="F95" s="337" t="s">
        <v>8168</v>
      </c>
      <c r="G95" s="338"/>
      <c r="H95" s="314" t="s">
        <v>8204</v>
      </c>
      <c r="I95" s="314" t="s">
        <v>8203</v>
      </c>
      <c r="J95" s="314"/>
      <c r="K95" s="328"/>
    </row>
    <row r="96" s="1" customFormat="1" ht="15" customHeight="1">
      <c r="B96" s="339"/>
      <c r="C96" s="314" t="s">
        <v>35</v>
      </c>
      <c r="D96" s="314"/>
      <c r="E96" s="314"/>
      <c r="F96" s="337" t="s">
        <v>8168</v>
      </c>
      <c r="G96" s="338"/>
      <c r="H96" s="314" t="s">
        <v>8205</v>
      </c>
      <c r="I96" s="314" t="s">
        <v>8203</v>
      </c>
      <c r="J96" s="314"/>
      <c r="K96" s="328"/>
    </row>
    <row r="97" s="1" customFormat="1" ht="15" customHeight="1">
      <c r="B97" s="339"/>
      <c r="C97" s="314" t="s">
        <v>45</v>
      </c>
      <c r="D97" s="314"/>
      <c r="E97" s="314"/>
      <c r="F97" s="337" t="s">
        <v>8168</v>
      </c>
      <c r="G97" s="338"/>
      <c r="H97" s="314" t="s">
        <v>8206</v>
      </c>
      <c r="I97" s="314" t="s">
        <v>8203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8207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8162</v>
      </c>
      <c r="D103" s="329"/>
      <c r="E103" s="329"/>
      <c r="F103" s="329" t="s">
        <v>8163</v>
      </c>
      <c r="G103" s="330"/>
      <c r="H103" s="329" t="s">
        <v>51</v>
      </c>
      <c r="I103" s="329" t="s">
        <v>54</v>
      </c>
      <c r="J103" s="329" t="s">
        <v>8164</v>
      </c>
      <c r="K103" s="328"/>
    </row>
    <row r="104" s="1" customFormat="1" ht="17.25" customHeight="1">
      <c r="B104" s="326"/>
      <c r="C104" s="331" t="s">
        <v>8165</v>
      </c>
      <c r="D104" s="331"/>
      <c r="E104" s="331"/>
      <c r="F104" s="332" t="s">
        <v>8166</v>
      </c>
      <c r="G104" s="333"/>
      <c r="H104" s="331"/>
      <c r="I104" s="331"/>
      <c r="J104" s="331" t="s">
        <v>8167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50</v>
      </c>
      <c r="D106" s="336"/>
      <c r="E106" s="336"/>
      <c r="F106" s="337" t="s">
        <v>8168</v>
      </c>
      <c r="G106" s="314"/>
      <c r="H106" s="314" t="s">
        <v>8208</v>
      </c>
      <c r="I106" s="314" t="s">
        <v>8170</v>
      </c>
      <c r="J106" s="314">
        <v>20</v>
      </c>
      <c r="K106" s="328"/>
    </row>
    <row r="107" s="1" customFormat="1" ht="15" customHeight="1">
      <c r="B107" s="326"/>
      <c r="C107" s="314" t="s">
        <v>8171</v>
      </c>
      <c r="D107" s="314"/>
      <c r="E107" s="314"/>
      <c r="F107" s="337" t="s">
        <v>8168</v>
      </c>
      <c r="G107" s="314"/>
      <c r="H107" s="314" t="s">
        <v>8208</v>
      </c>
      <c r="I107" s="314" t="s">
        <v>8170</v>
      </c>
      <c r="J107" s="314">
        <v>120</v>
      </c>
      <c r="K107" s="328"/>
    </row>
    <row r="108" s="1" customFormat="1" ht="15" customHeight="1">
      <c r="B108" s="339"/>
      <c r="C108" s="314" t="s">
        <v>8173</v>
      </c>
      <c r="D108" s="314"/>
      <c r="E108" s="314"/>
      <c r="F108" s="337" t="s">
        <v>8174</v>
      </c>
      <c r="G108" s="314"/>
      <c r="H108" s="314" t="s">
        <v>8208</v>
      </c>
      <c r="I108" s="314" t="s">
        <v>8170</v>
      </c>
      <c r="J108" s="314">
        <v>50</v>
      </c>
      <c r="K108" s="328"/>
    </row>
    <row r="109" s="1" customFormat="1" ht="15" customHeight="1">
      <c r="B109" s="339"/>
      <c r="C109" s="314" t="s">
        <v>8176</v>
      </c>
      <c r="D109" s="314"/>
      <c r="E109" s="314"/>
      <c r="F109" s="337" t="s">
        <v>8168</v>
      </c>
      <c r="G109" s="314"/>
      <c r="H109" s="314" t="s">
        <v>8208</v>
      </c>
      <c r="I109" s="314" t="s">
        <v>8178</v>
      </c>
      <c r="J109" s="314"/>
      <c r="K109" s="328"/>
    </row>
    <row r="110" s="1" customFormat="1" ht="15" customHeight="1">
      <c r="B110" s="339"/>
      <c r="C110" s="314" t="s">
        <v>8187</v>
      </c>
      <c r="D110" s="314"/>
      <c r="E110" s="314"/>
      <c r="F110" s="337" t="s">
        <v>8174</v>
      </c>
      <c r="G110" s="314"/>
      <c r="H110" s="314" t="s">
        <v>8208</v>
      </c>
      <c r="I110" s="314" t="s">
        <v>8170</v>
      </c>
      <c r="J110" s="314">
        <v>50</v>
      </c>
      <c r="K110" s="328"/>
    </row>
    <row r="111" s="1" customFormat="1" ht="15" customHeight="1">
      <c r="B111" s="339"/>
      <c r="C111" s="314" t="s">
        <v>8195</v>
      </c>
      <c r="D111" s="314"/>
      <c r="E111" s="314"/>
      <c r="F111" s="337" t="s">
        <v>8174</v>
      </c>
      <c r="G111" s="314"/>
      <c r="H111" s="314" t="s">
        <v>8208</v>
      </c>
      <c r="I111" s="314" t="s">
        <v>8170</v>
      </c>
      <c r="J111" s="314">
        <v>50</v>
      </c>
      <c r="K111" s="328"/>
    </row>
    <row r="112" s="1" customFormat="1" ht="15" customHeight="1">
      <c r="B112" s="339"/>
      <c r="C112" s="314" t="s">
        <v>8193</v>
      </c>
      <c r="D112" s="314"/>
      <c r="E112" s="314"/>
      <c r="F112" s="337" t="s">
        <v>8174</v>
      </c>
      <c r="G112" s="314"/>
      <c r="H112" s="314" t="s">
        <v>8208</v>
      </c>
      <c r="I112" s="314" t="s">
        <v>8170</v>
      </c>
      <c r="J112" s="314">
        <v>50</v>
      </c>
      <c r="K112" s="328"/>
    </row>
    <row r="113" s="1" customFormat="1" ht="15" customHeight="1">
      <c r="B113" s="339"/>
      <c r="C113" s="314" t="s">
        <v>50</v>
      </c>
      <c r="D113" s="314"/>
      <c r="E113" s="314"/>
      <c r="F113" s="337" t="s">
        <v>8168</v>
      </c>
      <c r="G113" s="314"/>
      <c r="H113" s="314" t="s">
        <v>8209</v>
      </c>
      <c r="I113" s="314" t="s">
        <v>8170</v>
      </c>
      <c r="J113" s="314">
        <v>20</v>
      </c>
      <c r="K113" s="328"/>
    </row>
    <row r="114" s="1" customFormat="1" ht="15" customHeight="1">
      <c r="B114" s="339"/>
      <c r="C114" s="314" t="s">
        <v>8210</v>
      </c>
      <c r="D114" s="314"/>
      <c r="E114" s="314"/>
      <c r="F114" s="337" t="s">
        <v>8168</v>
      </c>
      <c r="G114" s="314"/>
      <c r="H114" s="314" t="s">
        <v>8211</v>
      </c>
      <c r="I114" s="314" t="s">
        <v>8170</v>
      </c>
      <c r="J114" s="314">
        <v>120</v>
      </c>
      <c r="K114" s="328"/>
    </row>
    <row r="115" s="1" customFormat="1" ht="15" customHeight="1">
      <c r="B115" s="339"/>
      <c r="C115" s="314" t="s">
        <v>35</v>
      </c>
      <c r="D115" s="314"/>
      <c r="E115" s="314"/>
      <c r="F115" s="337" t="s">
        <v>8168</v>
      </c>
      <c r="G115" s="314"/>
      <c r="H115" s="314" t="s">
        <v>8212</v>
      </c>
      <c r="I115" s="314" t="s">
        <v>8203</v>
      </c>
      <c r="J115" s="314"/>
      <c r="K115" s="328"/>
    </row>
    <row r="116" s="1" customFormat="1" ht="15" customHeight="1">
      <c r="B116" s="339"/>
      <c r="C116" s="314" t="s">
        <v>45</v>
      </c>
      <c r="D116" s="314"/>
      <c r="E116" s="314"/>
      <c r="F116" s="337" t="s">
        <v>8168</v>
      </c>
      <c r="G116" s="314"/>
      <c r="H116" s="314" t="s">
        <v>8213</v>
      </c>
      <c r="I116" s="314" t="s">
        <v>8203</v>
      </c>
      <c r="J116" s="314"/>
      <c r="K116" s="328"/>
    </row>
    <row r="117" s="1" customFormat="1" ht="15" customHeight="1">
      <c r="B117" s="339"/>
      <c r="C117" s="314" t="s">
        <v>54</v>
      </c>
      <c r="D117" s="314"/>
      <c r="E117" s="314"/>
      <c r="F117" s="337" t="s">
        <v>8168</v>
      </c>
      <c r="G117" s="314"/>
      <c r="H117" s="314" t="s">
        <v>8214</v>
      </c>
      <c r="I117" s="314" t="s">
        <v>8215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8216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8162</v>
      </c>
      <c r="D123" s="329"/>
      <c r="E123" s="329"/>
      <c r="F123" s="329" t="s">
        <v>8163</v>
      </c>
      <c r="G123" s="330"/>
      <c r="H123" s="329" t="s">
        <v>51</v>
      </c>
      <c r="I123" s="329" t="s">
        <v>54</v>
      </c>
      <c r="J123" s="329" t="s">
        <v>8164</v>
      </c>
      <c r="K123" s="358"/>
    </row>
    <row r="124" s="1" customFormat="1" ht="17.25" customHeight="1">
      <c r="B124" s="357"/>
      <c r="C124" s="331" t="s">
        <v>8165</v>
      </c>
      <c r="D124" s="331"/>
      <c r="E124" s="331"/>
      <c r="F124" s="332" t="s">
        <v>8166</v>
      </c>
      <c r="G124" s="333"/>
      <c r="H124" s="331"/>
      <c r="I124" s="331"/>
      <c r="J124" s="331" t="s">
        <v>8167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8171</v>
      </c>
      <c r="D126" s="336"/>
      <c r="E126" s="336"/>
      <c r="F126" s="337" t="s">
        <v>8168</v>
      </c>
      <c r="G126" s="314"/>
      <c r="H126" s="314" t="s">
        <v>8208</v>
      </c>
      <c r="I126" s="314" t="s">
        <v>8170</v>
      </c>
      <c r="J126" s="314">
        <v>120</v>
      </c>
      <c r="K126" s="362"/>
    </row>
    <row r="127" s="1" customFormat="1" ht="15" customHeight="1">
      <c r="B127" s="359"/>
      <c r="C127" s="314" t="s">
        <v>8217</v>
      </c>
      <c r="D127" s="314"/>
      <c r="E127" s="314"/>
      <c r="F127" s="337" t="s">
        <v>8168</v>
      </c>
      <c r="G127" s="314"/>
      <c r="H127" s="314" t="s">
        <v>8218</v>
      </c>
      <c r="I127" s="314" t="s">
        <v>8170</v>
      </c>
      <c r="J127" s="314" t="s">
        <v>8219</v>
      </c>
      <c r="K127" s="362"/>
    </row>
    <row r="128" s="1" customFormat="1" ht="15" customHeight="1">
      <c r="B128" s="359"/>
      <c r="C128" s="314" t="s">
        <v>85</v>
      </c>
      <c r="D128" s="314"/>
      <c r="E128" s="314"/>
      <c r="F128" s="337" t="s">
        <v>8168</v>
      </c>
      <c r="G128" s="314"/>
      <c r="H128" s="314" t="s">
        <v>8220</v>
      </c>
      <c r="I128" s="314" t="s">
        <v>8170</v>
      </c>
      <c r="J128" s="314" t="s">
        <v>8219</v>
      </c>
      <c r="K128" s="362"/>
    </row>
    <row r="129" s="1" customFormat="1" ht="15" customHeight="1">
      <c r="B129" s="359"/>
      <c r="C129" s="314" t="s">
        <v>8179</v>
      </c>
      <c r="D129" s="314"/>
      <c r="E129" s="314"/>
      <c r="F129" s="337" t="s">
        <v>8174</v>
      </c>
      <c r="G129" s="314"/>
      <c r="H129" s="314" t="s">
        <v>8180</v>
      </c>
      <c r="I129" s="314" t="s">
        <v>8170</v>
      </c>
      <c r="J129" s="314">
        <v>15</v>
      </c>
      <c r="K129" s="362"/>
    </row>
    <row r="130" s="1" customFormat="1" ht="15" customHeight="1">
      <c r="B130" s="359"/>
      <c r="C130" s="340" t="s">
        <v>8181</v>
      </c>
      <c r="D130" s="340"/>
      <c r="E130" s="340"/>
      <c r="F130" s="341" t="s">
        <v>8174</v>
      </c>
      <c r="G130" s="340"/>
      <c r="H130" s="340" t="s">
        <v>8182</v>
      </c>
      <c r="I130" s="340" t="s">
        <v>8170</v>
      </c>
      <c r="J130" s="340">
        <v>15</v>
      </c>
      <c r="K130" s="362"/>
    </row>
    <row r="131" s="1" customFormat="1" ht="15" customHeight="1">
      <c r="B131" s="359"/>
      <c r="C131" s="340" t="s">
        <v>8183</v>
      </c>
      <c r="D131" s="340"/>
      <c r="E131" s="340"/>
      <c r="F131" s="341" t="s">
        <v>8174</v>
      </c>
      <c r="G131" s="340"/>
      <c r="H131" s="340" t="s">
        <v>8184</v>
      </c>
      <c r="I131" s="340" t="s">
        <v>8170</v>
      </c>
      <c r="J131" s="340">
        <v>20</v>
      </c>
      <c r="K131" s="362"/>
    </row>
    <row r="132" s="1" customFormat="1" ht="15" customHeight="1">
      <c r="B132" s="359"/>
      <c r="C132" s="340" t="s">
        <v>8185</v>
      </c>
      <c r="D132" s="340"/>
      <c r="E132" s="340"/>
      <c r="F132" s="341" t="s">
        <v>8174</v>
      </c>
      <c r="G132" s="340"/>
      <c r="H132" s="340" t="s">
        <v>8186</v>
      </c>
      <c r="I132" s="340" t="s">
        <v>8170</v>
      </c>
      <c r="J132" s="340">
        <v>20</v>
      </c>
      <c r="K132" s="362"/>
    </row>
    <row r="133" s="1" customFormat="1" ht="15" customHeight="1">
      <c r="B133" s="359"/>
      <c r="C133" s="314" t="s">
        <v>8173</v>
      </c>
      <c r="D133" s="314"/>
      <c r="E133" s="314"/>
      <c r="F133" s="337" t="s">
        <v>8174</v>
      </c>
      <c r="G133" s="314"/>
      <c r="H133" s="314" t="s">
        <v>8208</v>
      </c>
      <c r="I133" s="314" t="s">
        <v>8170</v>
      </c>
      <c r="J133" s="314">
        <v>50</v>
      </c>
      <c r="K133" s="362"/>
    </row>
    <row r="134" s="1" customFormat="1" ht="15" customHeight="1">
      <c r="B134" s="359"/>
      <c r="C134" s="314" t="s">
        <v>8187</v>
      </c>
      <c r="D134" s="314"/>
      <c r="E134" s="314"/>
      <c r="F134" s="337" t="s">
        <v>8174</v>
      </c>
      <c r="G134" s="314"/>
      <c r="H134" s="314" t="s">
        <v>8208</v>
      </c>
      <c r="I134" s="314" t="s">
        <v>8170</v>
      </c>
      <c r="J134" s="314">
        <v>50</v>
      </c>
      <c r="K134" s="362"/>
    </row>
    <row r="135" s="1" customFormat="1" ht="15" customHeight="1">
      <c r="B135" s="359"/>
      <c r="C135" s="314" t="s">
        <v>8193</v>
      </c>
      <c r="D135" s="314"/>
      <c r="E135" s="314"/>
      <c r="F135" s="337" t="s">
        <v>8174</v>
      </c>
      <c r="G135" s="314"/>
      <c r="H135" s="314" t="s">
        <v>8208</v>
      </c>
      <c r="I135" s="314" t="s">
        <v>8170</v>
      </c>
      <c r="J135" s="314">
        <v>50</v>
      </c>
      <c r="K135" s="362"/>
    </row>
    <row r="136" s="1" customFormat="1" ht="15" customHeight="1">
      <c r="B136" s="359"/>
      <c r="C136" s="314" t="s">
        <v>8195</v>
      </c>
      <c r="D136" s="314"/>
      <c r="E136" s="314"/>
      <c r="F136" s="337" t="s">
        <v>8174</v>
      </c>
      <c r="G136" s="314"/>
      <c r="H136" s="314" t="s">
        <v>8208</v>
      </c>
      <c r="I136" s="314" t="s">
        <v>8170</v>
      </c>
      <c r="J136" s="314">
        <v>50</v>
      </c>
      <c r="K136" s="362"/>
    </row>
    <row r="137" s="1" customFormat="1" ht="15" customHeight="1">
      <c r="B137" s="359"/>
      <c r="C137" s="314" t="s">
        <v>8196</v>
      </c>
      <c r="D137" s="314"/>
      <c r="E137" s="314"/>
      <c r="F137" s="337" t="s">
        <v>8174</v>
      </c>
      <c r="G137" s="314"/>
      <c r="H137" s="314" t="s">
        <v>8221</v>
      </c>
      <c r="I137" s="314" t="s">
        <v>8170</v>
      </c>
      <c r="J137" s="314">
        <v>255</v>
      </c>
      <c r="K137" s="362"/>
    </row>
    <row r="138" s="1" customFormat="1" ht="15" customHeight="1">
      <c r="B138" s="359"/>
      <c r="C138" s="314" t="s">
        <v>8198</v>
      </c>
      <c r="D138" s="314"/>
      <c r="E138" s="314"/>
      <c r="F138" s="337" t="s">
        <v>8168</v>
      </c>
      <c r="G138" s="314"/>
      <c r="H138" s="314" t="s">
        <v>8222</v>
      </c>
      <c r="I138" s="314" t="s">
        <v>8200</v>
      </c>
      <c r="J138" s="314"/>
      <c r="K138" s="362"/>
    </row>
    <row r="139" s="1" customFormat="1" ht="15" customHeight="1">
      <c r="B139" s="359"/>
      <c r="C139" s="314" t="s">
        <v>8201</v>
      </c>
      <c r="D139" s="314"/>
      <c r="E139" s="314"/>
      <c r="F139" s="337" t="s">
        <v>8168</v>
      </c>
      <c r="G139" s="314"/>
      <c r="H139" s="314" t="s">
        <v>8223</v>
      </c>
      <c r="I139" s="314" t="s">
        <v>8203</v>
      </c>
      <c r="J139" s="314"/>
      <c r="K139" s="362"/>
    </row>
    <row r="140" s="1" customFormat="1" ht="15" customHeight="1">
      <c r="B140" s="359"/>
      <c r="C140" s="314" t="s">
        <v>8204</v>
      </c>
      <c r="D140" s="314"/>
      <c r="E140" s="314"/>
      <c r="F140" s="337" t="s">
        <v>8168</v>
      </c>
      <c r="G140" s="314"/>
      <c r="H140" s="314" t="s">
        <v>8204</v>
      </c>
      <c r="I140" s="314" t="s">
        <v>8203</v>
      </c>
      <c r="J140" s="314"/>
      <c r="K140" s="362"/>
    </row>
    <row r="141" s="1" customFormat="1" ht="15" customHeight="1">
      <c r="B141" s="359"/>
      <c r="C141" s="314" t="s">
        <v>35</v>
      </c>
      <c r="D141" s="314"/>
      <c r="E141" s="314"/>
      <c r="F141" s="337" t="s">
        <v>8168</v>
      </c>
      <c r="G141" s="314"/>
      <c r="H141" s="314" t="s">
        <v>8224</v>
      </c>
      <c r="I141" s="314" t="s">
        <v>8203</v>
      </c>
      <c r="J141" s="314"/>
      <c r="K141" s="362"/>
    </row>
    <row r="142" s="1" customFormat="1" ht="15" customHeight="1">
      <c r="B142" s="359"/>
      <c r="C142" s="314" t="s">
        <v>8225</v>
      </c>
      <c r="D142" s="314"/>
      <c r="E142" s="314"/>
      <c r="F142" s="337" t="s">
        <v>8168</v>
      </c>
      <c r="G142" s="314"/>
      <c r="H142" s="314" t="s">
        <v>8226</v>
      </c>
      <c r="I142" s="314" t="s">
        <v>8203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8227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8162</v>
      </c>
      <c r="D148" s="329"/>
      <c r="E148" s="329"/>
      <c r="F148" s="329" t="s">
        <v>8163</v>
      </c>
      <c r="G148" s="330"/>
      <c r="H148" s="329" t="s">
        <v>51</v>
      </c>
      <c r="I148" s="329" t="s">
        <v>54</v>
      </c>
      <c r="J148" s="329" t="s">
        <v>8164</v>
      </c>
      <c r="K148" s="328"/>
    </row>
    <row r="149" s="1" customFormat="1" ht="17.25" customHeight="1">
      <c r="B149" s="326"/>
      <c r="C149" s="331" t="s">
        <v>8165</v>
      </c>
      <c r="D149" s="331"/>
      <c r="E149" s="331"/>
      <c r="F149" s="332" t="s">
        <v>8166</v>
      </c>
      <c r="G149" s="333"/>
      <c r="H149" s="331"/>
      <c r="I149" s="331"/>
      <c r="J149" s="331" t="s">
        <v>8167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8171</v>
      </c>
      <c r="D151" s="314"/>
      <c r="E151" s="314"/>
      <c r="F151" s="367" t="s">
        <v>8168</v>
      </c>
      <c r="G151" s="314"/>
      <c r="H151" s="366" t="s">
        <v>8208</v>
      </c>
      <c r="I151" s="366" t="s">
        <v>8170</v>
      </c>
      <c r="J151" s="366">
        <v>120</v>
      </c>
      <c r="K151" s="362"/>
    </row>
    <row r="152" s="1" customFormat="1" ht="15" customHeight="1">
      <c r="B152" s="339"/>
      <c r="C152" s="366" t="s">
        <v>8217</v>
      </c>
      <c r="D152" s="314"/>
      <c r="E152" s="314"/>
      <c r="F152" s="367" t="s">
        <v>8168</v>
      </c>
      <c r="G152" s="314"/>
      <c r="H152" s="366" t="s">
        <v>8228</v>
      </c>
      <c r="I152" s="366" t="s">
        <v>8170</v>
      </c>
      <c r="J152" s="366" t="s">
        <v>8219</v>
      </c>
      <c r="K152" s="362"/>
    </row>
    <row r="153" s="1" customFormat="1" ht="15" customHeight="1">
      <c r="B153" s="339"/>
      <c r="C153" s="366" t="s">
        <v>85</v>
      </c>
      <c r="D153" s="314"/>
      <c r="E153" s="314"/>
      <c r="F153" s="367" t="s">
        <v>8168</v>
      </c>
      <c r="G153" s="314"/>
      <c r="H153" s="366" t="s">
        <v>8229</v>
      </c>
      <c r="I153" s="366" t="s">
        <v>8170</v>
      </c>
      <c r="J153" s="366" t="s">
        <v>8219</v>
      </c>
      <c r="K153" s="362"/>
    </row>
    <row r="154" s="1" customFormat="1" ht="15" customHeight="1">
      <c r="B154" s="339"/>
      <c r="C154" s="366" t="s">
        <v>8173</v>
      </c>
      <c r="D154" s="314"/>
      <c r="E154" s="314"/>
      <c r="F154" s="367" t="s">
        <v>8174</v>
      </c>
      <c r="G154" s="314"/>
      <c r="H154" s="366" t="s">
        <v>8208</v>
      </c>
      <c r="I154" s="366" t="s">
        <v>8170</v>
      </c>
      <c r="J154" s="366">
        <v>50</v>
      </c>
      <c r="K154" s="362"/>
    </row>
    <row r="155" s="1" customFormat="1" ht="15" customHeight="1">
      <c r="B155" s="339"/>
      <c r="C155" s="366" t="s">
        <v>8176</v>
      </c>
      <c r="D155" s="314"/>
      <c r="E155" s="314"/>
      <c r="F155" s="367" t="s">
        <v>8168</v>
      </c>
      <c r="G155" s="314"/>
      <c r="H155" s="366" t="s">
        <v>8208</v>
      </c>
      <c r="I155" s="366" t="s">
        <v>8178</v>
      </c>
      <c r="J155" s="366"/>
      <c r="K155" s="362"/>
    </row>
    <row r="156" s="1" customFormat="1" ht="15" customHeight="1">
      <c r="B156" s="339"/>
      <c r="C156" s="366" t="s">
        <v>8187</v>
      </c>
      <c r="D156" s="314"/>
      <c r="E156" s="314"/>
      <c r="F156" s="367" t="s">
        <v>8174</v>
      </c>
      <c r="G156" s="314"/>
      <c r="H156" s="366" t="s">
        <v>8208</v>
      </c>
      <c r="I156" s="366" t="s">
        <v>8170</v>
      </c>
      <c r="J156" s="366">
        <v>50</v>
      </c>
      <c r="K156" s="362"/>
    </row>
    <row r="157" s="1" customFormat="1" ht="15" customHeight="1">
      <c r="B157" s="339"/>
      <c r="C157" s="366" t="s">
        <v>8195</v>
      </c>
      <c r="D157" s="314"/>
      <c r="E157" s="314"/>
      <c r="F157" s="367" t="s">
        <v>8174</v>
      </c>
      <c r="G157" s="314"/>
      <c r="H157" s="366" t="s">
        <v>8208</v>
      </c>
      <c r="I157" s="366" t="s">
        <v>8170</v>
      </c>
      <c r="J157" s="366">
        <v>50</v>
      </c>
      <c r="K157" s="362"/>
    </row>
    <row r="158" s="1" customFormat="1" ht="15" customHeight="1">
      <c r="B158" s="339"/>
      <c r="C158" s="366" t="s">
        <v>8193</v>
      </c>
      <c r="D158" s="314"/>
      <c r="E158" s="314"/>
      <c r="F158" s="367" t="s">
        <v>8174</v>
      </c>
      <c r="G158" s="314"/>
      <c r="H158" s="366" t="s">
        <v>8208</v>
      </c>
      <c r="I158" s="366" t="s">
        <v>8170</v>
      </c>
      <c r="J158" s="366">
        <v>50</v>
      </c>
      <c r="K158" s="362"/>
    </row>
    <row r="159" s="1" customFormat="1" ht="15" customHeight="1">
      <c r="B159" s="339"/>
      <c r="C159" s="366" t="s">
        <v>115</v>
      </c>
      <c r="D159" s="314"/>
      <c r="E159" s="314"/>
      <c r="F159" s="367" t="s">
        <v>8168</v>
      </c>
      <c r="G159" s="314"/>
      <c r="H159" s="366" t="s">
        <v>8230</v>
      </c>
      <c r="I159" s="366" t="s">
        <v>8170</v>
      </c>
      <c r="J159" s="366" t="s">
        <v>8231</v>
      </c>
      <c r="K159" s="362"/>
    </row>
    <row r="160" s="1" customFormat="1" ht="15" customHeight="1">
      <c r="B160" s="339"/>
      <c r="C160" s="366" t="s">
        <v>8232</v>
      </c>
      <c r="D160" s="314"/>
      <c r="E160" s="314"/>
      <c r="F160" s="367" t="s">
        <v>8168</v>
      </c>
      <c r="G160" s="314"/>
      <c r="H160" s="366" t="s">
        <v>8233</v>
      </c>
      <c r="I160" s="366" t="s">
        <v>8203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8234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8162</v>
      </c>
      <c r="D166" s="329"/>
      <c r="E166" s="329"/>
      <c r="F166" s="329" t="s">
        <v>8163</v>
      </c>
      <c r="G166" s="371"/>
      <c r="H166" s="372" t="s">
        <v>51</v>
      </c>
      <c r="I166" s="372" t="s">
        <v>54</v>
      </c>
      <c r="J166" s="329" t="s">
        <v>8164</v>
      </c>
      <c r="K166" s="306"/>
    </row>
    <row r="167" s="1" customFormat="1" ht="17.25" customHeight="1">
      <c r="B167" s="307"/>
      <c r="C167" s="331" t="s">
        <v>8165</v>
      </c>
      <c r="D167" s="331"/>
      <c r="E167" s="331"/>
      <c r="F167" s="332" t="s">
        <v>8166</v>
      </c>
      <c r="G167" s="373"/>
      <c r="H167" s="374"/>
      <c r="I167" s="374"/>
      <c r="J167" s="331" t="s">
        <v>8167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8171</v>
      </c>
      <c r="D169" s="314"/>
      <c r="E169" s="314"/>
      <c r="F169" s="337" t="s">
        <v>8168</v>
      </c>
      <c r="G169" s="314"/>
      <c r="H169" s="314" t="s">
        <v>8208</v>
      </c>
      <c r="I169" s="314" t="s">
        <v>8170</v>
      </c>
      <c r="J169" s="314">
        <v>120</v>
      </c>
      <c r="K169" s="362"/>
    </row>
    <row r="170" s="1" customFormat="1" ht="15" customHeight="1">
      <c r="B170" s="339"/>
      <c r="C170" s="314" t="s">
        <v>8217</v>
      </c>
      <c r="D170" s="314"/>
      <c r="E170" s="314"/>
      <c r="F170" s="337" t="s">
        <v>8168</v>
      </c>
      <c r="G170" s="314"/>
      <c r="H170" s="314" t="s">
        <v>8218</v>
      </c>
      <c r="I170" s="314" t="s">
        <v>8170</v>
      </c>
      <c r="J170" s="314" t="s">
        <v>8219</v>
      </c>
      <c r="K170" s="362"/>
    </row>
    <row r="171" s="1" customFormat="1" ht="15" customHeight="1">
      <c r="B171" s="339"/>
      <c r="C171" s="314" t="s">
        <v>85</v>
      </c>
      <c r="D171" s="314"/>
      <c r="E171" s="314"/>
      <c r="F171" s="337" t="s">
        <v>8168</v>
      </c>
      <c r="G171" s="314"/>
      <c r="H171" s="314" t="s">
        <v>8235</v>
      </c>
      <c r="I171" s="314" t="s">
        <v>8170</v>
      </c>
      <c r="J171" s="314" t="s">
        <v>8219</v>
      </c>
      <c r="K171" s="362"/>
    </row>
    <row r="172" s="1" customFormat="1" ht="15" customHeight="1">
      <c r="B172" s="339"/>
      <c r="C172" s="314" t="s">
        <v>8173</v>
      </c>
      <c r="D172" s="314"/>
      <c r="E172" s="314"/>
      <c r="F172" s="337" t="s">
        <v>8174</v>
      </c>
      <c r="G172" s="314"/>
      <c r="H172" s="314" t="s">
        <v>8235</v>
      </c>
      <c r="I172" s="314" t="s">
        <v>8170</v>
      </c>
      <c r="J172" s="314">
        <v>50</v>
      </c>
      <c r="K172" s="362"/>
    </row>
    <row r="173" s="1" customFormat="1" ht="15" customHeight="1">
      <c r="B173" s="339"/>
      <c r="C173" s="314" t="s">
        <v>8176</v>
      </c>
      <c r="D173" s="314"/>
      <c r="E173" s="314"/>
      <c r="F173" s="337" t="s">
        <v>8168</v>
      </c>
      <c r="G173" s="314"/>
      <c r="H173" s="314" t="s">
        <v>8235</v>
      </c>
      <c r="I173" s="314" t="s">
        <v>8178</v>
      </c>
      <c r="J173" s="314"/>
      <c r="K173" s="362"/>
    </row>
    <row r="174" s="1" customFormat="1" ht="15" customHeight="1">
      <c r="B174" s="339"/>
      <c r="C174" s="314" t="s">
        <v>8187</v>
      </c>
      <c r="D174" s="314"/>
      <c r="E174" s="314"/>
      <c r="F174" s="337" t="s">
        <v>8174</v>
      </c>
      <c r="G174" s="314"/>
      <c r="H174" s="314" t="s">
        <v>8235</v>
      </c>
      <c r="I174" s="314" t="s">
        <v>8170</v>
      </c>
      <c r="J174" s="314">
        <v>50</v>
      </c>
      <c r="K174" s="362"/>
    </row>
    <row r="175" s="1" customFormat="1" ht="15" customHeight="1">
      <c r="B175" s="339"/>
      <c r="C175" s="314" t="s">
        <v>8195</v>
      </c>
      <c r="D175" s="314"/>
      <c r="E175" s="314"/>
      <c r="F175" s="337" t="s">
        <v>8174</v>
      </c>
      <c r="G175" s="314"/>
      <c r="H175" s="314" t="s">
        <v>8235</v>
      </c>
      <c r="I175" s="314" t="s">
        <v>8170</v>
      </c>
      <c r="J175" s="314">
        <v>50</v>
      </c>
      <c r="K175" s="362"/>
    </row>
    <row r="176" s="1" customFormat="1" ht="15" customHeight="1">
      <c r="B176" s="339"/>
      <c r="C176" s="314" t="s">
        <v>8193</v>
      </c>
      <c r="D176" s="314"/>
      <c r="E176" s="314"/>
      <c r="F176" s="337" t="s">
        <v>8174</v>
      </c>
      <c r="G176" s="314"/>
      <c r="H176" s="314" t="s">
        <v>8235</v>
      </c>
      <c r="I176" s="314" t="s">
        <v>8170</v>
      </c>
      <c r="J176" s="314">
        <v>50</v>
      </c>
      <c r="K176" s="362"/>
    </row>
    <row r="177" s="1" customFormat="1" ht="15" customHeight="1">
      <c r="B177" s="339"/>
      <c r="C177" s="314" t="s">
        <v>128</v>
      </c>
      <c r="D177" s="314"/>
      <c r="E177" s="314"/>
      <c r="F177" s="337" t="s">
        <v>8168</v>
      </c>
      <c r="G177" s="314"/>
      <c r="H177" s="314" t="s">
        <v>8236</v>
      </c>
      <c r="I177" s="314" t="s">
        <v>8237</v>
      </c>
      <c r="J177" s="314"/>
      <c r="K177" s="362"/>
    </row>
    <row r="178" s="1" customFormat="1" ht="15" customHeight="1">
      <c r="B178" s="339"/>
      <c r="C178" s="314" t="s">
        <v>54</v>
      </c>
      <c r="D178" s="314"/>
      <c r="E178" s="314"/>
      <c r="F178" s="337" t="s">
        <v>8168</v>
      </c>
      <c r="G178" s="314"/>
      <c r="H178" s="314" t="s">
        <v>8238</v>
      </c>
      <c r="I178" s="314" t="s">
        <v>8239</v>
      </c>
      <c r="J178" s="314">
        <v>1</v>
      </c>
      <c r="K178" s="362"/>
    </row>
    <row r="179" s="1" customFormat="1" ht="15" customHeight="1">
      <c r="B179" s="339"/>
      <c r="C179" s="314" t="s">
        <v>50</v>
      </c>
      <c r="D179" s="314"/>
      <c r="E179" s="314"/>
      <c r="F179" s="337" t="s">
        <v>8168</v>
      </c>
      <c r="G179" s="314"/>
      <c r="H179" s="314" t="s">
        <v>8240</v>
      </c>
      <c r="I179" s="314" t="s">
        <v>8170</v>
      </c>
      <c r="J179" s="314">
        <v>20</v>
      </c>
      <c r="K179" s="362"/>
    </row>
    <row r="180" s="1" customFormat="1" ht="15" customHeight="1">
      <c r="B180" s="339"/>
      <c r="C180" s="314" t="s">
        <v>51</v>
      </c>
      <c r="D180" s="314"/>
      <c r="E180" s="314"/>
      <c r="F180" s="337" t="s">
        <v>8168</v>
      </c>
      <c r="G180" s="314"/>
      <c r="H180" s="314" t="s">
        <v>8241</v>
      </c>
      <c r="I180" s="314" t="s">
        <v>8170</v>
      </c>
      <c r="J180" s="314">
        <v>255</v>
      </c>
      <c r="K180" s="362"/>
    </row>
    <row r="181" s="1" customFormat="1" ht="15" customHeight="1">
      <c r="B181" s="339"/>
      <c r="C181" s="314" t="s">
        <v>129</v>
      </c>
      <c r="D181" s="314"/>
      <c r="E181" s="314"/>
      <c r="F181" s="337" t="s">
        <v>8168</v>
      </c>
      <c r="G181" s="314"/>
      <c r="H181" s="314" t="s">
        <v>8132</v>
      </c>
      <c r="I181" s="314" t="s">
        <v>8170</v>
      </c>
      <c r="J181" s="314">
        <v>10</v>
      </c>
      <c r="K181" s="362"/>
    </row>
    <row r="182" s="1" customFormat="1" ht="15" customHeight="1">
      <c r="B182" s="339"/>
      <c r="C182" s="314" t="s">
        <v>130</v>
      </c>
      <c r="D182" s="314"/>
      <c r="E182" s="314"/>
      <c r="F182" s="337" t="s">
        <v>8168</v>
      </c>
      <c r="G182" s="314"/>
      <c r="H182" s="314" t="s">
        <v>8242</v>
      </c>
      <c r="I182" s="314" t="s">
        <v>8203</v>
      </c>
      <c r="J182" s="314"/>
      <c r="K182" s="362"/>
    </row>
    <row r="183" s="1" customFormat="1" ht="15" customHeight="1">
      <c r="B183" s="339"/>
      <c r="C183" s="314" t="s">
        <v>8243</v>
      </c>
      <c r="D183" s="314"/>
      <c r="E183" s="314"/>
      <c r="F183" s="337" t="s">
        <v>8168</v>
      </c>
      <c r="G183" s="314"/>
      <c r="H183" s="314" t="s">
        <v>8244</v>
      </c>
      <c r="I183" s="314" t="s">
        <v>8203</v>
      </c>
      <c r="J183" s="314"/>
      <c r="K183" s="362"/>
    </row>
    <row r="184" s="1" customFormat="1" ht="15" customHeight="1">
      <c r="B184" s="339"/>
      <c r="C184" s="314" t="s">
        <v>8232</v>
      </c>
      <c r="D184" s="314"/>
      <c r="E184" s="314"/>
      <c r="F184" s="337" t="s">
        <v>8168</v>
      </c>
      <c r="G184" s="314"/>
      <c r="H184" s="314" t="s">
        <v>8245</v>
      </c>
      <c r="I184" s="314" t="s">
        <v>8203</v>
      </c>
      <c r="J184" s="314"/>
      <c r="K184" s="362"/>
    </row>
    <row r="185" s="1" customFormat="1" ht="15" customHeight="1">
      <c r="B185" s="339"/>
      <c r="C185" s="314" t="s">
        <v>132</v>
      </c>
      <c r="D185" s="314"/>
      <c r="E185" s="314"/>
      <c r="F185" s="337" t="s">
        <v>8174</v>
      </c>
      <c r="G185" s="314"/>
      <c r="H185" s="314" t="s">
        <v>8246</v>
      </c>
      <c r="I185" s="314" t="s">
        <v>8170</v>
      </c>
      <c r="J185" s="314">
        <v>50</v>
      </c>
      <c r="K185" s="362"/>
    </row>
    <row r="186" s="1" customFormat="1" ht="15" customHeight="1">
      <c r="B186" s="339"/>
      <c r="C186" s="314" t="s">
        <v>8247</v>
      </c>
      <c r="D186" s="314"/>
      <c r="E186" s="314"/>
      <c r="F186" s="337" t="s">
        <v>8174</v>
      </c>
      <c r="G186" s="314"/>
      <c r="H186" s="314" t="s">
        <v>8248</v>
      </c>
      <c r="I186" s="314" t="s">
        <v>8249</v>
      </c>
      <c r="J186" s="314"/>
      <c r="K186" s="362"/>
    </row>
    <row r="187" s="1" customFormat="1" ht="15" customHeight="1">
      <c r="B187" s="339"/>
      <c r="C187" s="314" t="s">
        <v>8250</v>
      </c>
      <c r="D187" s="314"/>
      <c r="E187" s="314"/>
      <c r="F187" s="337" t="s">
        <v>8174</v>
      </c>
      <c r="G187" s="314"/>
      <c r="H187" s="314" t="s">
        <v>8251</v>
      </c>
      <c r="I187" s="314" t="s">
        <v>8249</v>
      </c>
      <c r="J187" s="314"/>
      <c r="K187" s="362"/>
    </row>
    <row r="188" s="1" customFormat="1" ht="15" customHeight="1">
      <c r="B188" s="339"/>
      <c r="C188" s="314" t="s">
        <v>8252</v>
      </c>
      <c r="D188" s="314"/>
      <c r="E188" s="314"/>
      <c r="F188" s="337" t="s">
        <v>8174</v>
      </c>
      <c r="G188" s="314"/>
      <c r="H188" s="314" t="s">
        <v>8253</v>
      </c>
      <c r="I188" s="314" t="s">
        <v>8249</v>
      </c>
      <c r="J188" s="314"/>
      <c r="K188" s="362"/>
    </row>
    <row r="189" s="1" customFormat="1" ht="15" customHeight="1">
      <c r="B189" s="339"/>
      <c r="C189" s="375" t="s">
        <v>8254</v>
      </c>
      <c r="D189" s="314"/>
      <c r="E189" s="314"/>
      <c r="F189" s="337" t="s">
        <v>8174</v>
      </c>
      <c r="G189" s="314"/>
      <c r="H189" s="314" t="s">
        <v>8255</v>
      </c>
      <c r="I189" s="314" t="s">
        <v>8256</v>
      </c>
      <c r="J189" s="376" t="s">
        <v>8257</v>
      </c>
      <c r="K189" s="362"/>
    </row>
    <row r="190" s="18" customFormat="1" ht="15" customHeight="1">
      <c r="B190" s="377"/>
      <c r="C190" s="378" t="s">
        <v>8258</v>
      </c>
      <c r="D190" s="379"/>
      <c r="E190" s="379"/>
      <c r="F190" s="380" t="s">
        <v>8174</v>
      </c>
      <c r="G190" s="379"/>
      <c r="H190" s="379" t="s">
        <v>8259</v>
      </c>
      <c r="I190" s="379" t="s">
        <v>8256</v>
      </c>
      <c r="J190" s="381" t="s">
        <v>8257</v>
      </c>
      <c r="K190" s="382"/>
    </row>
    <row r="191" s="1" customFormat="1" ht="15" customHeight="1">
      <c r="B191" s="339"/>
      <c r="C191" s="375" t="s">
        <v>39</v>
      </c>
      <c r="D191" s="314"/>
      <c r="E191" s="314"/>
      <c r="F191" s="337" t="s">
        <v>8168</v>
      </c>
      <c r="G191" s="314"/>
      <c r="H191" s="311" t="s">
        <v>8260</v>
      </c>
      <c r="I191" s="314" t="s">
        <v>8261</v>
      </c>
      <c r="J191" s="314"/>
      <c r="K191" s="362"/>
    </row>
    <row r="192" s="1" customFormat="1" ht="15" customHeight="1">
      <c r="B192" s="339"/>
      <c r="C192" s="375" t="s">
        <v>8262</v>
      </c>
      <c r="D192" s="314"/>
      <c r="E192" s="314"/>
      <c r="F192" s="337" t="s">
        <v>8168</v>
      </c>
      <c r="G192" s="314"/>
      <c r="H192" s="314" t="s">
        <v>8263</v>
      </c>
      <c r="I192" s="314" t="s">
        <v>8203</v>
      </c>
      <c r="J192" s="314"/>
      <c r="K192" s="362"/>
    </row>
    <row r="193" s="1" customFormat="1" ht="15" customHeight="1">
      <c r="B193" s="339"/>
      <c r="C193" s="375" t="s">
        <v>8264</v>
      </c>
      <c r="D193" s="314"/>
      <c r="E193" s="314"/>
      <c r="F193" s="337" t="s">
        <v>8168</v>
      </c>
      <c r="G193" s="314"/>
      <c r="H193" s="314" t="s">
        <v>8265</v>
      </c>
      <c r="I193" s="314" t="s">
        <v>8203</v>
      </c>
      <c r="J193" s="314"/>
      <c r="K193" s="362"/>
    </row>
    <row r="194" s="1" customFormat="1" ht="15" customHeight="1">
      <c r="B194" s="339"/>
      <c r="C194" s="375" t="s">
        <v>8266</v>
      </c>
      <c r="D194" s="314"/>
      <c r="E194" s="314"/>
      <c r="F194" s="337" t="s">
        <v>8174</v>
      </c>
      <c r="G194" s="314"/>
      <c r="H194" s="314" t="s">
        <v>8267</v>
      </c>
      <c r="I194" s="314" t="s">
        <v>8203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8268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8269</v>
      </c>
      <c r="D201" s="384"/>
      <c r="E201" s="384"/>
      <c r="F201" s="384" t="s">
        <v>8270</v>
      </c>
      <c r="G201" s="385"/>
      <c r="H201" s="384" t="s">
        <v>8271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8261</v>
      </c>
      <c r="D203" s="314"/>
      <c r="E203" s="314"/>
      <c r="F203" s="337" t="s">
        <v>40</v>
      </c>
      <c r="G203" s="314"/>
      <c r="H203" s="314" t="s">
        <v>8272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41</v>
      </c>
      <c r="G204" s="314"/>
      <c r="H204" s="314" t="s">
        <v>8273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44</v>
      </c>
      <c r="G205" s="314"/>
      <c r="H205" s="314" t="s">
        <v>8274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42</v>
      </c>
      <c r="G206" s="314"/>
      <c r="H206" s="314" t="s">
        <v>8275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43</v>
      </c>
      <c r="G207" s="314"/>
      <c r="H207" s="314" t="s">
        <v>8276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8215</v>
      </c>
      <c r="D209" s="314"/>
      <c r="E209" s="314"/>
      <c r="F209" s="337" t="s">
        <v>76</v>
      </c>
      <c r="G209" s="314"/>
      <c r="H209" s="314" t="s">
        <v>8277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8113</v>
      </c>
      <c r="G210" s="314"/>
      <c r="H210" s="314" t="s">
        <v>8114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8111</v>
      </c>
      <c r="G211" s="314"/>
      <c r="H211" s="314" t="s">
        <v>8278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8115</v>
      </c>
      <c r="G212" s="375"/>
      <c r="H212" s="366" t="s">
        <v>8116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6061</v>
      </c>
      <c r="G213" s="375"/>
      <c r="H213" s="366" t="s">
        <v>8279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8239</v>
      </c>
      <c r="D215" s="314"/>
      <c r="E215" s="314"/>
      <c r="F215" s="337">
        <v>1</v>
      </c>
      <c r="G215" s="375"/>
      <c r="H215" s="366" t="s">
        <v>8280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8281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8282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8283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2024-05-22T08:06:18Z</dcterms:created>
  <dcterms:modified xsi:type="dcterms:W3CDTF">2024-05-22T08:07:08Z</dcterms:modified>
</cp:coreProperties>
</file>