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 - 1 - SO 01 - interiery..." sheetId="2" r:id="rId2"/>
  </sheets>
  <definedNames>
    <definedName name="_xlnm.Print_Area" localSheetId="0">'Rekapitulace stavby'!$D$4:$AO$76,'Rekapitulace stavby'!$C$82:$AQ$96</definedName>
    <definedName name="_xlnm._FilterDatabase" localSheetId="1" hidden="1">'7 - 1 - SO 01 - interiery...'!$C$116:$K$120</definedName>
    <definedName name="_xlnm.Print_Area" localSheetId="1">'7 - 1 - SO 01 - interiery...'!$C$82:$J$98,'7 - 1 - SO 01 - interiery...'!$C$104:$K$120</definedName>
    <definedName name="_xlnm.Print_Titles" localSheetId="0">'Rekapitulace stavby'!$92:$92</definedName>
    <definedName name="_xlnm.Print_Titles" localSheetId="1">'7 - 1 - SO 01 - interiery...'!$116:$116</definedName>
  </definedNames>
  <calcPr fullCalcOnLoad="1"/>
</workbook>
</file>

<file path=xl/sharedStrings.xml><?xml version="1.0" encoding="utf-8"?>
<sst xmlns="http://schemas.openxmlformats.org/spreadsheetml/2006/main" count="264" uniqueCount="115">
  <si>
    <t>Export Komplet</t>
  </si>
  <si>
    <t/>
  </si>
  <si>
    <t>2.0</t>
  </si>
  <si>
    <t>ZAMOK</t>
  </si>
  <si>
    <t>False</t>
  </si>
  <si>
    <t>{beb38cc8-501d-4689-b10a-d42ed785a2fa}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</si>
  <si>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</si>
  <si>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</si>
  <si>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</si>
  <si>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</si>
  <si>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</si>
  <si>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</si>
  <si>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</si>
  <si>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</si>
  <si>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20FBC606E-III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</si>
  <si>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</si>
  <si>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</si>
  <si>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DZR-R-interier-22092021</t>
  </si>
  <si>
    <t>KSO:</t>
  </si>
  <si>
    <t>CC-CZ:</t>
  </si>
  <si>
    <t>Místo:</t>
  </si>
  <si>
    <t xml:space="preserve"> </t>
  </si>
  <si>
    <t>Datum:</t>
  </si>
  <si>
    <t>23. 2. 2024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</si>
  <si>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</si>
  <si>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</si>
  <si>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</si>
  <si>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</si>
  <si>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</si>
  <si>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</si>
  <si>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</si>
  <si>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</si>
  <si>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</si>
  <si>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</si>
  <si>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</si>
  <si>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</si>
  <si>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</si>
  <si>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</si>
  <si>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</si>
  <si>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</si>
  <si>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</si>
  <si>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</si>
  <si>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</si>
  <si>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</si>
  <si>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</si>
  <si>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</si>
  <si>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</si>
  <si>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</si>
  <si>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</si>
  <si>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</si>
  <si>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</si>
  <si>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</si>
  <si>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</si>
  <si>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</si>
  <si>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</si>
  <si>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</si>
  <si>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</si>
  <si>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</si>
  <si>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</si>
  <si>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</si>
  <si>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</si>
  <si>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</si>
  <si>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</si>
  <si>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</si>
  <si>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</si>
  <si>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</si>
  <si>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</si>
  <si>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</si>
  <si>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</si>
  <si>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</si>
  <si>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</si>
  <si>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</si>
  <si>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</si>
  <si>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</si>
  <si>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</si>
  <si>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</si>
  <si>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</si>
  <si>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</si>
  <si>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7</t>
  </si>
  <si>
    <t>1 - SO 01 - interiery...</t>
  </si>
  <si>
    <t>STA</t>
  </si>
  <si>
    <t>1</t>
  </si>
  <si>
    <t>{92b31bd0-b09b-4d78-aafc-432f222c6515}</t>
  </si>
  <si>
    <t>KRYCÍ LIST SOUPISU PRACÍ</t>
  </si>
  <si>
    <t>Objekt:</t>
  </si>
  <si>
    <t>7 - 1 - SO 01 - interiery...</t>
  </si>
  <si>
    <t>REKAPITULACE ČLENĚNÍ SOUPISU PRACÍ</t>
  </si>
  <si>
    <t>Kód dílu - Popis</t>
  </si>
  <si>
    <t>Cena celkem [CZK]</t>
  </si>
  <si>
    <t>Náklady ze soupisu prací</t>
  </si>
  <si>
    <t>-1</t>
  </si>
  <si>
    <t>D2 - Typový nábytek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</si>
  <si>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</si>
  <si>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</si>
  <si>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</si>
  <si>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</si>
  <si>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</si>
  <si>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</si>
  <si>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</si>
  <si>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</si>
  <si>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</si>
  <si>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</si>
  <si>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</si>
  <si>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</si>
  <si>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</si>
  <si>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D2</t>
  </si>
  <si>
    <t>Typový nábytek</t>
  </si>
  <si>
    <t>ROZPOCET</t>
  </si>
  <si>
    <t>K</t>
  </si>
  <si>
    <t>Pol175</t>
  </si>
  <si>
    <t>plohovatelné lůžko</t>
  </si>
  <si>
    <t>ks</t>
  </si>
  <si>
    <t>4</t>
  </si>
  <si>
    <t>2</t>
  </si>
  <si>
    <t>PP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</si>
</sst>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21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30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30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>
      <c r="A29" s="3"/>
      <c r="B29" s="42"/>
      <c r="C29" s="43"/>
      <c r="D29" s="28" t="s">
        <v>37</v>
      </c>
      <c r="E29" s="43"/>
      <c r="F29" s="28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>
      <c r="A30" s="3"/>
      <c r="B30" s="42"/>
      <c r="C30" s="43"/>
      <c r="D30" s="43"/>
      <c r="E30" s="43"/>
      <c r="F30" s="28" t="s">
        <v>39</v>
      </c>
      <c r="G30" s="43"/>
      <c r="H30" s="43"/>
      <c r="I30" s="43"/>
      <c r="J30" s="43"/>
      <c r="K30" s="43"/>
      <c r="L30" s="44">
        <v>0.12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 hidden="1">
      <c r="A31" s="3"/>
      <c r="B31" s="42"/>
      <c r="C31" s="43"/>
      <c r="D31" s="43"/>
      <c r="E31" s="43"/>
      <c r="F31" s="28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 hidden="1">
      <c r="A32" s="3"/>
      <c r="B32" s="42"/>
      <c r="C32" s="43"/>
      <c r="D32" s="43"/>
      <c r="E32" s="43"/>
      <c r="F32" s="28" t="s">
        <v>41</v>
      </c>
      <c r="G32" s="43"/>
      <c r="H32" s="43"/>
      <c r="I32" s="43"/>
      <c r="J32" s="43"/>
      <c r="K32" s="43"/>
      <c r="L32" s="44">
        <v>0.12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8"/>
      <c r="D35" s="49" t="s">
        <v>43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44</v>
      </c>
      <c r="U35" s="50"/>
      <c r="V35" s="50"/>
      <c r="W35" s="50"/>
      <c r="X35" s="52" t="s">
        <v>45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5"/>
      <c r="C49" s="56"/>
      <c r="D49" s="57" t="s">
        <v>46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47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0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48</v>
      </c>
      <c r="AI60" s="38"/>
      <c r="AJ60" s="38"/>
      <c r="AK60" s="38"/>
      <c r="AL60" s="38"/>
      <c r="AM60" s="60" t="s">
        <v>49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7" t="s">
        <v>50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51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0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48</v>
      </c>
      <c r="AI75" s="38"/>
      <c r="AJ75" s="38"/>
      <c r="AK75" s="38"/>
      <c r="AL75" s="38"/>
      <c r="AM75" s="60" t="s">
        <v>49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pans="1:57" s="2" customFormat="1" ht="6.95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pans="1:57" s="2" customFormat="1" ht="24.95" customHeight="1">
      <c r="A82" s="34"/>
      <c r="B82" s="35"/>
      <c r="C82" s="19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6"/>
      <c r="C84" s="28" t="s">
        <v>13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20FBC606E-III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pans="1:57" s="5" customFormat="1" ht="36.95" customHeight="1">
      <c r="A85" s="5"/>
      <c r="B85" s="69"/>
      <c r="C85" s="70" t="s">
        <v>16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DZR-R-interier-22092021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5" t="str">
        <f>IF(AN8="","",AN8)</f>
        <v>23. 2. 2024</v>
      </c>
      <c r="AN87" s="75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7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53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7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31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pans="1:57" s="2" customFormat="1" ht="29.25" customHeight="1">
      <c r="A92" s="34"/>
      <c r="B92" s="35"/>
      <c r="C92" s="89" t="s">
        <v>54</v>
      </c>
      <c r="D92" s="90"/>
      <c r="E92" s="90"/>
      <c r="F92" s="90"/>
      <c r="G92" s="90"/>
      <c r="H92" s="91"/>
      <c r="I92" s="92" t="s">
        <v>55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56</v>
      </c>
      <c r="AH92" s="90"/>
      <c r="AI92" s="90"/>
      <c r="AJ92" s="90"/>
      <c r="AK92" s="90"/>
      <c r="AL92" s="90"/>
      <c r="AM92" s="90"/>
      <c r="AN92" s="92" t="s">
        <v>57</v>
      </c>
      <c r="AO92" s="90"/>
      <c r="AP92" s="94"/>
      <c r="AQ92" s="95" t="s">
        <v>58</v>
      </c>
      <c r="AR92" s="40"/>
      <c r="AS92" s="96" t="s">
        <v>59</v>
      </c>
      <c r="AT92" s="97" t="s">
        <v>60</v>
      </c>
      <c r="AU92" s="97" t="s">
        <v>61</v>
      </c>
      <c r="AV92" s="97" t="s">
        <v>62</v>
      </c>
      <c r="AW92" s="97" t="s">
        <v>63</v>
      </c>
      <c r="AX92" s="97" t="s">
        <v>64</v>
      </c>
      <c r="AY92" s="97" t="s">
        <v>65</v>
      </c>
      <c r="AZ92" s="97" t="s">
        <v>66</v>
      </c>
      <c r="BA92" s="97" t="s">
        <v>67</v>
      </c>
      <c r="BB92" s="97" t="s">
        <v>68</v>
      </c>
      <c r="BC92" s="97" t="s">
        <v>69</v>
      </c>
      <c r="BD92" s="98" t="s">
        <v>70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pans="1:90" s="6" customFormat="1" ht="32.4" customHeight="1">
      <c r="A94" s="6"/>
      <c r="B94" s="102"/>
      <c r="C94" s="103" t="s">
        <v>71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ROUND(AG95,2)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ROUND(AS95,2)</f>
        <v>0</v>
      </c>
      <c r="AT94" s="110">
        <f>ROUND(SUM(AV94:AW94),2)</f>
        <v>0</v>
      </c>
      <c r="AU94" s="111">
        <f>ROUND(AU95,5)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ROUND(AZ95,2)</f>
        <v>0</v>
      </c>
      <c r="BA94" s="110">
        <f>ROUND(BA95,2)</f>
        <v>0</v>
      </c>
      <c r="BB94" s="110">
        <f>ROUND(BB95,2)</f>
        <v>0</v>
      </c>
      <c r="BC94" s="110">
        <f>ROUND(BC95,2)</f>
        <v>0</v>
      </c>
      <c r="BD94" s="112">
        <f>ROUND(BD95,2)</f>
        <v>0</v>
      </c>
      <c r="BE94" s="6"/>
      <c r="BS94" s="113" t="s">
        <v>72</v>
      </c>
      <c r="BT94" s="113" t="s">
        <v>73</v>
      </c>
      <c r="BU94" s="114" t="s">
        <v>74</v>
      </c>
      <c r="BV94" s="113" t="s">
        <v>75</v>
      </c>
      <c r="BW94" s="113" t="s">
        <v>5</v>
      </c>
      <c r="BX94" s="113" t="s">
        <v>76</v>
      </c>
      <c r="CL94" s="113" t="s">
        <v>1</v>
      </c>
    </row>
    <row r="95" spans="1:91" s="7" customFormat="1" ht="16.5" customHeight="1">
      <c r="A95" s="115" t="s">
        <v>77</v>
      </c>
      <c r="B95" s="116"/>
      <c r="C95" s="117"/>
      <c r="D95" s="118" t="s">
        <v>78</v>
      </c>
      <c r="E95" s="118"/>
      <c r="F95" s="118"/>
      <c r="G95" s="118"/>
      <c r="H95" s="118"/>
      <c r="I95" s="119"/>
      <c r="J95" s="118" t="s">
        <v>79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'7 - 1 - SO 01 - interiery...'!J30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'7 - 1 - SO 01 - interiery...'!P117</f>
        <v>0</v>
      </c>
      <c r="AV95" s="124">
        <f>'7 - 1 - SO 01 - interiery...'!J33</f>
        <v>0</v>
      </c>
      <c r="AW95" s="124">
        <f>'7 - 1 - SO 01 - interiery...'!J34</f>
        <v>0</v>
      </c>
      <c r="AX95" s="124">
        <f>'7 - 1 - SO 01 - interiery...'!J35</f>
        <v>0</v>
      </c>
      <c r="AY95" s="124">
        <f>'7 - 1 - SO 01 - interiery...'!J36</f>
        <v>0</v>
      </c>
      <c r="AZ95" s="124">
        <f>'7 - 1 - SO 01 - interiery...'!F33</f>
        <v>0</v>
      </c>
      <c r="BA95" s="124">
        <f>'7 - 1 - SO 01 - interiery...'!F34</f>
        <v>0</v>
      </c>
      <c r="BB95" s="124">
        <f>'7 - 1 - SO 01 - interiery...'!F35</f>
        <v>0</v>
      </c>
      <c r="BC95" s="124">
        <f>'7 - 1 - SO 01 - interiery...'!F36</f>
        <v>0</v>
      </c>
      <c r="BD95" s="126">
        <f>'7 - 1 - SO 01 - interiery...'!F37</f>
        <v>0</v>
      </c>
      <c r="BE95" s="7"/>
      <c r="BT95" s="127" t="s">
        <v>81</v>
      </c>
      <c r="BV95" s="127" t="s">
        <v>75</v>
      </c>
      <c r="BW95" s="127" t="s">
        <v>82</v>
      </c>
      <c r="BX95" s="127" t="s">
        <v>5</v>
      </c>
      <c r="CL95" s="127" t="s">
        <v>1</v>
      </c>
      <c r="CM95" s="127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7 - 1 - SO 01 - interier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6"/>
      <c r="AT3" s="13" t="s">
        <v>81</v>
      </c>
    </row>
    <row r="4" spans="2:46" s="1" customFormat="1" ht="24.95" customHeight="1" hidden="1">
      <c r="B4" s="16"/>
      <c r="D4" s="130" t="s">
        <v>83</v>
      </c>
      <c r="L4" s="16"/>
      <c r="M4" s="131" t="s">
        <v>10</v>
      </c>
      <c r="AT4" s="13" t="s">
        <v>4</v>
      </c>
    </row>
    <row r="5" spans="2:12" s="1" customFormat="1" ht="6.95" customHeight="1" hidden="1">
      <c r="B5" s="16"/>
      <c r="L5" s="16"/>
    </row>
    <row r="6" spans="2:12" s="1" customFormat="1" ht="12" customHeight="1" hidden="1">
      <c r="B6" s="16"/>
      <c r="D6" s="132" t="s">
        <v>16</v>
      </c>
      <c r="L6" s="16"/>
    </row>
    <row r="7" spans="2:12" s="1" customFormat="1" ht="16.5" customHeight="1" hidden="1">
      <c r="B7" s="16"/>
      <c r="E7" s="133" t="str">
        <f>'Rekapitulace stavby'!K6</f>
        <v>DZR-R-interier-22092021</v>
      </c>
      <c r="F7" s="132"/>
      <c r="G7" s="132"/>
      <c r="H7" s="132"/>
      <c r="L7" s="16"/>
    </row>
    <row r="8" spans="1:31" s="2" customFormat="1" ht="12" customHeight="1" hidden="1">
      <c r="A8" s="34"/>
      <c r="B8" s="40"/>
      <c r="C8" s="34"/>
      <c r="D8" s="132" t="s">
        <v>84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40"/>
      <c r="C9" s="34"/>
      <c r="D9" s="34"/>
      <c r="E9" s="134" t="s">
        <v>85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hidden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40"/>
      <c r="C11" s="34"/>
      <c r="D11" s="132" t="s">
        <v>18</v>
      </c>
      <c r="E11" s="34"/>
      <c r="F11" s="135" t="s">
        <v>1</v>
      </c>
      <c r="G11" s="34"/>
      <c r="H11" s="34"/>
      <c r="I11" s="132" t="s">
        <v>19</v>
      </c>
      <c r="J11" s="135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40"/>
      <c r="C12" s="34"/>
      <c r="D12" s="132" t="s">
        <v>20</v>
      </c>
      <c r="E12" s="34"/>
      <c r="F12" s="135" t="s">
        <v>21</v>
      </c>
      <c r="G12" s="34"/>
      <c r="H12" s="34"/>
      <c r="I12" s="132" t="s">
        <v>22</v>
      </c>
      <c r="J12" s="136" t="str">
        <f>'Rekapitulace stavby'!AN8</f>
        <v>23. 2. 2024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 hidden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40"/>
      <c r="C14" s="34"/>
      <c r="D14" s="132" t="s">
        <v>24</v>
      </c>
      <c r="E14" s="34"/>
      <c r="F14" s="34"/>
      <c r="G14" s="34"/>
      <c r="H14" s="34"/>
      <c r="I14" s="132" t="s">
        <v>25</v>
      </c>
      <c r="J14" s="135" t="str">
        <f>IF('Rekapitulace stavby'!AN10="","",'Rekapitulace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40"/>
      <c r="C15" s="34"/>
      <c r="D15" s="34"/>
      <c r="E15" s="135" t="str">
        <f>IF('Rekapitulace stavby'!E11="","",'Rekapitulace stavby'!E11)</f>
        <v xml:space="preserve"> </v>
      </c>
      <c r="F15" s="34"/>
      <c r="G15" s="34"/>
      <c r="H15" s="34"/>
      <c r="I15" s="132" t="s">
        <v>26</v>
      </c>
      <c r="J15" s="135" t="str">
        <f>IF('Rekapitulace stavby'!AN11="","",'Rekapitulace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40"/>
      <c r="C17" s="34"/>
      <c r="D17" s="132" t="s">
        <v>27</v>
      </c>
      <c r="E17" s="34"/>
      <c r="F17" s="34"/>
      <c r="G17" s="34"/>
      <c r="H17" s="34"/>
      <c r="I17" s="132" t="s">
        <v>25</v>
      </c>
      <c r="J17" s="29" t="str">
        <f>'Rekapitulace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40"/>
      <c r="C18" s="34"/>
      <c r="D18" s="34"/>
      <c r="E18" s="29" t="str">
        <f>'Rekapitulace stavby'!E14</f>
        <v>Vyplň údaj</v>
      </c>
      <c r="F18" s="135"/>
      <c r="G18" s="135"/>
      <c r="H18" s="135"/>
      <c r="I18" s="132" t="s">
        <v>26</v>
      </c>
      <c r="J18" s="29" t="str">
        <f>'Rekapitulace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40"/>
      <c r="C20" s="34"/>
      <c r="D20" s="132" t="s">
        <v>29</v>
      </c>
      <c r="E20" s="34"/>
      <c r="F20" s="34"/>
      <c r="G20" s="34"/>
      <c r="H20" s="34"/>
      <c r="I20" s="132" t="s">
        <v>25</v>
      </c>
      <c r="J20" s="135" t="str">
        <f>IF('Rekapitulace stavby'!AN16="","",'Rekapitulace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40"/>
      <c r="C21" s="34"/>
      <c r="D21" s="34"/>
      <c r="E21" s="135" t="str">
        <f>IF('Rekapitulace stavby'!E17="","",'Rekapitulace stavby'!E17)</f>
        <v xml:space="preserve"> </v>
      </c>
      <c r="F21" s="34"/>
      <c r="G21" s="34"/>
      <c r="H21" s="34"/>
      <c r="I21" s="132" t="s">
        <v>26</v>
      </c>
      <c r="J21" s="135" t="str">
        <f>IF('Rekapitulace stavby'!AN17="","",'Rekapitulace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40"/>
      <c r="C23" s="34"/>
      <c r="D23" s="132" t="s">
        <v>31</v>
      </c>
      <c r="E23" s="34"/>
      <c r="F23" s="34"/>
      <c r="G23" s="34"/>
      <c r="H23" s="34"/>
      <c r="I23" s="132" t="s">
        <v>25</v>
      </c>
      <c r="J23" s="135" t="str">
        <f>IF('Rekapitulace stavby'!AN19="","",'Rekapitulace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40"/>
      <c r="C24" s="34"/>
      <c r="D24" s="34"/>
      <c r="E24" s="135" t="str">
        <f>IF('Rekapitulace stavby'!E20="","",'Rekapitulace stavby'!E20)</f>
        <v xml:space="preserve"> </v>
      </c>
      <c r="F24" s="34"/>
      <c r="G24" s="34"/>
      <c r="H24" s="34"/>
      <c r="I24" s="132" t="s">
        <v>26</v>
      </c>
      <c r="J24" s="135" t="str">
        <f>IF('Rekapitulace stavby'!AN20="","",'Rekapitulace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40"/>
      <c r="C26" s="34"/>
      <c r="D26" s="132" t="s">
        <v>32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37"/>
      <c r="B27" s="138"/>
      <c r="C27" s="137"/>
      <c r="D27" s="137"/>
      <c r="E27" s="139" t="s">
        <v>1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 hidden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40"/>
      <c r="C29" s="34"/>
      <c r="D29" s="141"/>
      <c r="E29" s="141"/>
      <c r="F29" s="141"/>
      <c r="G29" s="141"/>
      <c r="H29" s="141"/>
      <c r="I29" s="141"/>
      <c r="J29" s="141"/>
      <c r="K29" s="141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 hidden="1">
      <c r="A30" s="34"/>
      <c r="B30" s="40"/>
      <c r="C30" s="34"/>
      <c r="D30" s="142" t="s">
        <v>33</v>
      </c>
      <c r="E30" s="34"/>
      <c r="F30" s="34"/>
      <c r="G30" s="34"/>
      <c r="H30" s="34"/>
      <c r="I30" s="34"/>
      <c r="J30" s="143">
        <f>ROUND(J117,2)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40"/>
      <c r="C31" s="34"/>
      <c r="D31" s="141"/>
      <c r="E31" s="141"/>
      <c r="F31" s="141"/>
      <c r="G31" s="141"/>
      <c r="H31" s="141"/>
      <c r="I31" s="141"/>
      <c r="J31" s="141"/>
      <c r="K31" s="141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 hidden="1">
      <c r="A32" s="34"/>
      <c r="B32" s="40"/>
      <c r="C32" s="34"/>
      <c r="D32" s="34"/>
      <c r="E32" s="34"/>
      <c r="F32" s="144" t="s">
        <v>35</v>
      </c>
      <c r="G32" s="34"/>
      <c r="H32" s="34"/>
      <c r="I32" s="144" t="s">
        <v>34</v>
      </c>
      <c r="J32" s="144" t="s">
        <v>36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45" t="s">
        <v>37</v>
      </c>
      <c r="E33" s="132" t="s">
        <v>38</v>
      </c>
      <c r="F33" s="146">
        <f>ROUND((SUM(BE117:BE120)),2)</f>
        <v>0</v>
      </c>
      <c r="G33" s="34"/>
      <c r="H33" s="34"/>
      <c r="I33" s="147">
        <v>0.21</v>
      </c>
      <c r="J33" s="146">
        <f>ROUND(((SUM(BE117:BE120))*I33),2)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2" t="s">
        <v>39</v>
      </c>
      <c r="F34" s="146">
        <f>ROUND((SUM(BF117:BF120)),2)</f>
        <v>0</v>
      </c>
      <c r="G34" s="34"/>
      <c r="H34" s="34"/>
      <c r="I34" s="147">
        <v>0.12</v>
      </c>
      <c r="J34" s="146">
        <f>ROUND(((SUM(BF117:BF120))*I34),2)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40"/>
      <c r="C35" s="34"/>
      <c r="D35" s="34"/>
      <c r="E35" s="132" t="s">
        <v>40</v>
      </c>
      <c r="F35" s="146">
        <f>ROUND((SUM(BG117:BG120)),2)</f>
        <v>0</v>
      </c>
      <c r="G35" s="34"/>
      <c r="H35" s="34"/>
      <c r="I35" s="147">
        <v>0.21</v>
      </c>
      <c r="J35" s="146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40"/>
      <c r="C36" s="34"/>
      <c r="D36" s="34"/>
      <c r="E36" s="132" t="s">
        <v>41</v>
      </c>
      <c r="F36" s="146">
        <f>ROUND((SUM(BH117:BH120)),2)</f>
        <v>0</v>
      </c>
      <c r="G36" s="34"/>
      <c r="H36" s="34"/>
      <c r="I36" s="147">
        <v>0.12</v>
      </c>
      <c r="J36" s="146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2" t="s">
        <v>42</v>
      </c>
      <c r="F37" s="146">
        <f>ROUND((SUM(BI117:BI120)),2)</f>
        <v>0</v>
      </c>
      <c r="G37" s="34"/>
      <c r="H37" s="34"/>
      <c r="I37" s="147">
        <v>0</v>
      </c>
      <c r="J37" s="146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 hidden="1">
      <c r="A39" s="34"/>
      <c r="B39" s="40"/>
      <c r="C39" s="148"/>
      <c r="D39" s="149" t="s">
        <v>43</v>
      </c>
      <c r="E39" s="150"/>
      <c r="F39" s="150"/>
      <c r="G39" s="151" t="s">
        <v>44</v>
      </c>
      <c r="H39" s="152" t="s">
        <v>45</v>
      </c>
      <c r="I39" s="150"/>
      <c r="J39" s="153">
        <f>SUM(J30:J37)</f>
        <v>0</v>
      </c>
      <c r="K39" s="154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 hidden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 hidden="1">
      <c r="B41" s="16"/>
      <c r="L41" s="16"/>
    </row>
    <row r="42" spans="2:12" s="1" customFormat="1" ht="14.4" customHeight="1" hidden="1">
      <c r="B42" s="16"/>
      <c r="L42" s="16"/>
    </row>
    <row r="43" spans="2:12" s="1" customFormat="1" ht="14.4" customHeight="1" hidden="1">
      <c r="B43" s="16"/>
      <c r="L43" s="16"/>
    </row>
    <row r="44" spans="2:12" s="1" customFormat="1" ht="14.4" customHeight="1" hidden="1">
      <c r="B44" s="16"/>
      <c r="L44" s="16"/>
    </row>
    <row r="45" spans="2:12" s="1" customFormat="1" ht="14.4" customHeight="1" hidden="1">
      <c r="B45" s="16"/>
      <c r="L45" s="16"/>
    </row>
    <row r="46" spans="2:12" s="1" customFormat="1" ht="14.4" customHeight="1" hidden="1">
      <c r="B46" s="16"/>
      <c r="L46" s="16"/>
    </row>
    <row r="47" spans="2:12" s="1" customFormat="1" ht="14.4" customHeight="1" hidden="1">
      <c r="B47" s="16"/>
      <c r="L47" s="16"/>
    </row>
    <row r="48" spans="2:12" s="1" customFormat="1" ht="14.4" customHeight="1" hidden="1">
      <c r="B48" s="16"/>
      <c r="L48" s="16"/>
    </row>
    <row r="49" spans="2:12" s="1" customFormat="1" ht="14.4" customHeight="1" hidden="1">
      <c r="B49" s="16"/>
      <c r="L49" s="16"/>
    </row>
    <row r="50" spans="2:12" s="2" customFormat="1" ht="14.4" customHeight="1" hidden="1">
      <c r="B50" s="59"/>
      <c r="D50" s="155" t="s">
        <v>46</v>
      </c>
      <c r="E50" s="156"/>
      <c r="F50" s="156"/>
      <c r="G50" s="155" t="s">
        <v>47</v>
      </c>
      <c r="H50" s="156"/>
      <c r="I50" s="156"/>
      <c r="J50" s="156"/>
      <c r="K50" s="156"/>
      <c r="L50" s="59"/>
    </row>
    <row r="51" spans="2:12" ht="12" hidden="1">
      <c r="B51" s="16"/>
      <c r="L51" s="16"/>
    </row>
    <row r="52" spans="2:12" ht="12" hidden="1">
      <c r="B52" s="16"/>
      <c r="L52" s="16"/>
    </row>
    <row r="53" spans="2:12" ht="12" hidden="1">
      <c r="B53" s="16"/>
      <c r="L53" s="16"/>
    </row>
    <row r="54" spans="2:12" ht="12" hidden="1">
      <c r="B54" s="16"/>
      <c r="L54" s="16"/>
    </row>
    <row r="55" spans="2:12" ht="12" hidden="1">
      <c r="B55" s="16"/>
      <c r="L55" s="16"/>
    </row>
    <row r="56" spans="2:12" ht="12" hidden="1">
      <c r="B56" s="16"/>
      <c r="L56" s="16"/>
    </row>
    <row r="57" spans="2:12" ht="12" hidden="1">
      <c r="B57" s="16"/>
      <c r="L57" s="16"/>
    </row>
    <row r="58" spans="2:12" ht="12" hidden="1">
      <c r="B58" s="16"/>
      <c r="L58" s="16"/>
    </row>
    <row r="59" spans="2:12" ht="12" hidden="1">
      <c r="B59" s="16"/>
      <c r="L59" s="16"/>
    </row>
    <row r="60" spans="2:12" ht="12" hidden="1">
      <c r="B60" s="16"/>
      <c r="L60" s="16"/>
    </row>
    <row r="61" spans="1:31" s="2" customFormat="1" ht="12" hidden="1">
      <c r="A61" s="34"/>
      <c r="B61" s="40"/>
      <c r="C61" s="34"/>
      <c r="D61" s="157" t="s">
        <v>48</v>
      </c>
      <c r="E61" s="158"/>
      <c r="F61" s="159" t="s">
        <v>49</v>
      </c>
      <c r="G61" s="157" t="s">
        <v>48</v>
      </c>
      <c r="H61" s="158"/>
      <c r="I61" s="158"/>
      <c r="J61" s="160" t="s">
        <v>49</v>
      </c>
      <c r="K61" s="158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 hidden="1">
      <c r="B62" s="16"/>
      <c r="L62" s="16"/>
    </row>
    <row r="63" spans="2:12" ht="12" hidden="1">
      <c r="B63" s="16"/>
      <c r="L63" s="16"/>
    </row>
    <row r="64" spans="2:12" ht="12" hidden="1">
      <c r="B64" s="16"/>
      <c r="L64" s="16"/>
    </row>
    <row r="65" spans="1:31" s="2" customFormat="1" ht="12" hidden="1">
      <c r="A65" s="34"/>
      <c r="B65" s="40"/>
      <c r="C65" s="34"/>
      <c r="D65" s="155" t="s">
        <v>50</v>
      </c>
      <c r="E65" s="161"/>
      <c r="F65" s="161"/>
      <c r="G65" s="155" t="s">
        <v>51</v>
      </c>
      <c r="H65" s="161"/>
      <c r="I65" s="161"/>
      <c r="J65" s="161"/>
      <c r="K65" s="161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 hidden="1">
      <c r="B66" s="16"/>
      <c r="L66" s="16"/>
    </row>
    <row r="67" spans="2:12" ht="12" hidden="1">
      <c r="B67" s="16"/>
      <c r="L67" s="16"/>
    </row>
    <row r="68" spans="2:12" ht="12" hidden="1">
      <c r="B68" s="16"/>
      <c r="L68" s="16"/>
    </row>
    <row r="69" spans="2:12" ht="12" hidden="1">
      <c r="B69" s="16"/>
      <c r="L69" s="16"/>
    </row>
    <row r="70" spans="2:12" ht="12" hidden="1">
      <c r="B70" s="16"/>
      <c r="L70" s="16"/>
    </row>
    <row r="71" spans="2:12" ht="12" hidden="1">
      <c r="B71" s="16"/>
      <c r="L71" s="16"/>
    </row>
    <row r="72" spans="2:12" ht="12" hidden="1">
      <c r="B72" s="16"/>
      <c r="L72" s="16"/>
    </row>
    <row r="73" spans="2:12" ht="12" hidden="1">
      <c r="B73" s="16"/>
      <c r="L73" s="16"/>
    </row>
    <row r="74" spans="2:12" ht="12" hidden="1">
      <c r="B74" s="16"/>
      <c r="L74" s="16"/>
    </row>
    <row r="75" spans="2:12" ht="12" hidden="1">
      <c r="B75" s="16"/>
      <c r="L75" s="16"/>
    </row>
    <row r="76" spans="1:31" s="2" customFormat="1" ht="12" hidden="1">
      <c r="A76" s="34"/>
      <c r="B76" s="40"/>
      <c r="C76" s="34"/>
      <c r="D76" s="157" t="s">
        <v>48</v>
      </c>
      <c r="E76" s="158"/>
      <c r="F76" s="159" t="s">
        <v>49</v>
      </c>
      <c r="G76" s="157" t="s">
        <v>48</v>
      </c>
      <c r="H76" s="158"/>
      <c r="I76" s="158"/>
      <c r="J76" s="160" t="s">
        <v>49</v>
      </c>
      <c r="K76" s="158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 hidden="1">
      <c r="A77" s="34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2" hidden="1"/>
    <row r="79" ht="12" hidden="1"/>
    <row r="80" ht="12" hidden="1"/>
    <row r="81" spans="1:31" s="2" customFormat="1" ht="6.95" customHeight="1">
      <c r="A81" s="34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86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66" t="str">
        <f>E7</f>
        <v>DZR-R-interier-22092021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84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2" t="str">
        <f>E9</f>
        <v>7 - 1 - SO 01 - interiery...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28" t="s">
        <v>22</v>
      </c>
      <c r="J89" s="75" t="str">
        <f>IF(J12="","",J12)</f>
        <v>23. 2. 2024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28" t="s">
        <v>29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31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7" t="s">
        <v>87</v>
      </c>
      <c r="D94" s="168"/>
      <c r="E94" s="168"/>
      <c r="F94" s="168"/>
      <c r="G94" s="168"/>
      <c r="H94" s="168"/>
      <c r="I94" s="168"/>
      <c r="J94" s="169" t="s">
        <v>88</v>
      </c>
      <c r="K94" s="168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70" t="s">
        <v>89</v>
      </c>
      <c r="D96" s="36"/>
      <c r="E96" s="36"/>
      <c r="F96" s="36"/>
      <c r="G96" s="36"/>
      <c r="H96" s="36"/>
      <c r="I96" s="36"/>
      <c r="J96" s="106">
        <f>J117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90</v>
      </c>
    </row>
    <row r="97" spans="1:31" s="9" customFormat="1" ht="24.95" customHeight="1">
      <c r="A97" s="9"/>
      <c r="B97" s="171"/>
      <c r="C97" s="172"/>
      <c r="D97" s="173" t="s">
        <v>91</v>
      </c>
      <c r="E97" s="174"/>
      <c r="F97" s="174"/>
      <c r="G97" s="174"/>
      <c r="H97" s="174"/>
      <c r="I97" s="174"/>
      <c r="J97" s="175">
        <f>J118</f>
        <v>0</v>
      </c>
      <c r="K97" s="172"/>
      <c r="L97" s="17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19" t="s">
        <v>92</v>
      </c>
      <c r="D104" s="36"/>
      <c r="E104" s="36"/>
      <c r="F104" s="36"/>
      <c r="G104" s="36"/>
      <c r="H104" s="36"/>
      <c r="I104" s="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8" t="s">
        <v>16</v>
      </c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166" t="str">
        <f>E7</f>
        <v>DZR-R-interier-22092021</v>
      </c>
      <c r="F107" s="28"/>
      <c r="G107" s="28"/>
      <c r="H107" s="28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84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2" t="str">
        <f>E9</f>
        <v>7 - 1 - SO 01 - interiery...</v>
      </c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F12</f>
        <v xml:space="preserve"> </v>
      </c>
      <c r="G111" s="36"/>
      <c r="H111" s="36"/>
      <c r="I111" s="28" t="s">
        <v>22</v>
      </c>
      <c r="J111" s="75" t="str">
        <f>IF(J12="","",J12)</f>
        <v>23. 2. 2024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E15</f>
        <v xml:space="preserve"> </v>
      </c>
      <c r="G113" s="36"/>
      <c r="H113" s="36"/>
      <c r="I113" s="28" t="s">
        <v>29</v>
      </c>
      <c r="J113" s="32" t="str">
        <f>E21</f>
        <v xml:space="preserve"> 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27</v>
      </c>
      <c r="D114" s="36"/>
      <c r="E114" s="36"/>
      <c r="F114" s="23" t="str">
        <f>IF(E18="","",E18)</f>
        <v>Vyplň údaj</v>
      </c>
      <c r="G114" s="36"/>
      <c r="H114" s="36"/>
      <c r="I114" s="28" t="s">
        <v>31</v>
      </c>
      <c r="J114" s="32" t="str">
        <f>E24</f>
        <v xml:space="preserve"> 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77"/>
      <c r="B116" s="178"/>
      <c r="C116" s="179" t="s">
        <v>93</v>
      </c>
      <c r="D116" s="180" t="s">
        <v>58</v>
      </c>
      <c r="E116" s="180" t="s">
        <v>54</v>
      </c>
      <c r="F116" s="180" t="s">
        <v>55</v>
      </c>
      <c r="G116" s="180" t="s">
        <v>94</v>
      </c>
      <c r="H116" s="180" t="s">
        <v>95</v>
      </c>
      <c r="I116" s="180" t="s">
        <v>96</v>
      </c>
      <c r="J116" s="180" t="s">
        <v>88</v>
      </c>
      <c r="K116" s="181" t="s">
        <v>97</v>
      </c>
      <c r="L116" s="182"/>
      <c r="M116" s="96" t="s">
        <v>1</v>
      </c>
      <c r="N116" s="97" t="s">
        <v>37</v>
      </c>
      <c r="O116" s="97" t="s">
        <v>98</v>
      </c>
      <c r="P116" s="97" t="s">
        <v>99</v>
      </c>
      <c r="Q116" s="97" t="s">
        <v>100</v>
      </c>
      <c r="R116" s="97" t="s">
        <v>101</v>
      </c>
      <c r="S116" s="97" t="s">
        <v>102</v>
      </c>
      <c r="T116" s="98" t="s">
        <v>103</v>
      </c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</row>
    <row r="117" spans="1:63" s="2" customFormat="1" ht="22.8" customHeight="1">
      <c r="A117" s="34"/>
      <c r="B117" s="35"/>
      <c r="C117" s="103" t="s">
        <v>104</v>
      </c>
      <c r="D117" s="36"/>
      <c r="E117" s="36"/>
      <c r="F117" s="36"/>
      <c r="G117" s="36"/>
      <c r="H117" s="36"/>
      <c r="I117" s="36"/>
      <c r="J117" s="183">
        <f>BK117</f>
        <v>0</v>
      </c>
      <c r="K117" s="36"/>
      <c r="L117" s="40"/>
      <c r="M117" s="99"/>
      <c r="N117" s="184"/>
      <c r="O117" s="100"/>
      <c r="P117" s="185">
        <f>P118</f>
        <v>0</v>
      </c>
      <c r="Q117" s="100"/>
      <c r="R117" s="185">
        <f>R118</f>
        <v>0</v>
      </c>
      <c r="S117" s="100"/>
      <c r="T117" s="186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72</v>
      </c>
      <c r="AU117" s="13" t="s">
        <v>90</v>
      </c>
      <c r="BK117" s="187">
        <f>BK118</f>
        <v>0</v>
      </c>
    </row>
    <row r="118" spans="1:63" s="11" customFormat="1" ht="25.9" customHeight="1">
      <c r="A118" s="11"/>
      <c r="B118" s="188"/>
      <c r="C118" s="189"/>
      <c r="D118" s="190" t="s">
        <v>72</v>
      </c>
      <c r="E118" s="191" t="s">
        <v>105</v>
      </c>
      <c r="F118" s="191" t="s">
        <v>106</v>
      </c>
      <c r="G118" s="189"/>
      <c r="H118" s="189"/>
      <c r="I118" s="192"/>
      <c r="J118" s="193">
        <f>BK118</f>
        <v>0</v>
      </c>
      <c r="K118" s="189"/>
      <c r="L118" s="194"/>
      <c r="M118" s="195"/>
      <c r="N118" s="196"/>
      <c r="O118" s="196"/>
      <c r="P118" s="197">
        <f>SUM(P119:P120)</f>
        <v>0</v>
      </c>
      <c r="Q118" s="196"/>
      <c r="R118" s="197">
        <f>SUM(R119:R120)</f>
        <v>0</v>
      </c>
      <c r="S118" s="196"/>
      <c r="T118" s="198">
        <f>SUM(T119:T120)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199" t="s">
        <v>81</v>
      </c>
      <c r="AT118" s="200" t="s">
        <v>72</v>
      </c>
      <c r="AU118" s="200" t="s">
        <v>73</v>
      </c>
      <c r="AY118" s="199" t="s">
        <v>107</v>
      </c>
      <c r="BK118" s="201">
        <f>SUM(BK119:BK120)</f>
        <v>0</v>
      </c>
    </row>
    <row r="119" spans="1:65" s="2" customFormat="1" ht="16.5" customHeight="1">
      <c r="A119" s="34"/>
      <c r="B119" s="35"/>
      <c r="C119" s="202" t="s">
        <v>81</v>
      </c>
      <c r="D119" s="202" t="s">
        <v>108</v>
      </c>
      <c r="E119" s="203" t="s">
        <v>109</v>
      </c>
      <c r="F119" s="204" t="s">
        <v>110</v>
      </c>
      <c r="G119" s="205" t="s">
        <v>111</v>
      </c>
      <c r="H119" s="206">
        <v>21</v>
      </c>
      <c r="I119" s="207"/>
      <c r="J119" s="208">
        <f>ROUND(I119*H119,2)</f>
        <v>0</v>
      </c>
      <c r="K119" s="204" t="s">
        <v>1</v>
      </c>
      <c r="L119" s="40"/>
      <c r="M119" s="209" t="s">
        <v>1</v>
      </c>
      <c r="N119" s="210" t="s">
        <v>39</v>
      </c>
      <c r="O119" s="87"/>
      <c r="P119" s="211">
        <f>O119*H119</f>
        <v>0</v>
      </c>
      <c r="Q119" s="211">
        <v>0</v>
      </c>
      <c r="R119" s="211">
        <f>Q119*H119</f>
        <v>0</v>
      </c>
      <c r="S119" s="211">
        <v>0</v>
      </c>
      <c r="T119" s="212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3" t="s">
        <v>112</v>
      </c>
      <c r="AT119" s="213" t="s">
        <v>108</v>
      </c>
      <c r="AU119" s="213" t="s">
        <v>81</v>
      </c>
      <c r="AY119" s="13" t="s">
        <v>107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3" t="s">
        <v>113</v>
      </c>
      <c r="BK119" s="214">
        <f>ROUND(I119*H119,2)</f>
        <v>0</v>
      </c>
      <c r="BL119" s="13" t="s">
        <v>112</v>
      </c>
      <c r="BM119" s="213" t="s">
        <v>113</v>
      </c>
    </row>
    <row r="120" spans="1:47" s="2" customFormat="1" ht="12">
      <c r="A120" s="34"/>
      <c r="B120" s="35"/>
      <c r="C120" s="36"/>
      <c r="D120" s="215" t="s">
        <v>114</v>
      </c>
      <c r="E120" s="36"/>
      <c r="F120" s="216" t="s">
        <v>110</v>
      </c>
      <c r="G120" s="36"/>
      <c r="H120" s="36"/>
      <c r="I120" s="217"/>
      <c r="J120" s="36"/>
      <c r="K120" s="36"/>
      <c r="L120" s="40"/>
      <c r="M120" s="218"/>
      <c r="N120" s="219"/>
      <c r="O120" s="220"/>
      <c r="P120" s="220"/>
      <c r="Q120" s="220"/>
      <c r="R120" s="220"/>
      <c r="S120" s="220"/>
      <c r="T120" s="221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3" t="s">
        <v>114</v>
      </c>
      <c r="AU120" s="13" t="s">
        <v>81</v>
      </c>
    </row>
    <row r="121" spans="1:31" s="2" customFormat="1" ht="6.95" customHeight="1">
      <c r="A121" s="34"/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40"/>
      <c r="M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</sheetData>
  <sheetProtection password="CC35" sheet="1" objects="1" scenarios="1" formatColumns="0" formatRows="0" autoFilter="0"/>
  <autoFilter ref="C116:K12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DESKTOP-MIN34TP\Pracovna</dc:creator>
  <cp:keywords/>
  <dc:description/>
  <cp:lastModifiedBy>DESKTOP-MIN34TP\Pracovna</cp:lastModifiedBy>
  <dcterms:created xsi:type="dcterms:W3CDTF">2024-02-23T12:24:17Z</dcterms:created>
  <dcterms:modified xsi:type="dcterms:W3CDTF">2024-02-23T12:24:19Z</dcterms:modified>
  <cp:category/>
  <cp:version/>
  <cp:contentType/>
  <cp:contentStatus/>
</cp:coreProperties>
</file>