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8635" yWindow="465" windowWidth="27855" windowHeight="15135" activeTab="0"/>
  </bookViews>
  <sheets>
    <sheet name="REKAPITULACE" sheetId="4" r:id="rId1"/>
    <sheet name="CENÍK" sheetId="3" r:id="rId2"/>
  </sheets>
  <definedNames>
    <definedName name="_xlnm.Print_Area" localSheetId="1">'CENÍK'!$A:$G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<sst xmlns="http://schemas.openxmlformats.org/spreadsheetml/2006/main" count="153" uniqueCount="114">
  <si>
    <t>Plastový obal</t>
  </si>
  <si>
    <t>Objemný odpad</t>
  </si>
  <si>
    <t>060404</t>
  </si>
  <si>
    <t>Odpady obsahující rtuť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</si>
  <si>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</si>
  <si>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</si>
  <si>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</si>
  <si>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</si>
  <si>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</si>
  <si>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</si>
  <si>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</si>
  <si>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Rozpouštědla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</si>
  <si>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</si>
  <si>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</si>
  <si>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</si>
  <si>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</si>
  <si>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</si>
  <si>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</si>
  <si>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</si>
  <si>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080317</t>
  </si>
  <si>
    <t>Odpadní tiskařský toner</t>
  </si>
  <si>
    <t>Asfalt s obsahem dehtu</t>
  </si>
  <si>
    <t>Zemina a kamení</t>
  </si>
  <si>
    <t>Zařízení s obsahem CFC</t>
  </si>
  <si>
    <t>Baterie a akumulátory</t>
  </si>
  <si>
    <t>Elektrotechnický odpad</t>
  </si>
  <si>
    <t xml:space="preserve">Jiný biologicky nerozložitelný odpad </t>
  </si>
  <si>
    <t>Směs obalových odpadů</t>
  </si>
  <si>
    <t>Skelná vlákna</t>
  </si>
  <si>
    <t>Odpadní sklo</t>
  </si>
  <si>
    <t>Dřevo</t>
  </si>
  <si>
    <t>Plast</t>
  </si>
  <si>
    <t>ZO</t>
  </si>
  <si>
    <t>Jiné emulze</t>
  </si>
  <si>
    <t>Rekapitulace nabídkové ceny:</t>
  </si>
  <si>
    <t>ČINNOST</t>
  </si>
  <si>
    <t>CENA / ROK</t>
  </si>
  <si>
    <t>Provozování sběrného dvora</t>
  </si>
  <si>
    <t>Kalkulace ceny a specifikace předmětu</t>
  </si>
  <si>
    <t>Celková cena bez DPH / 1 rok</t>
  </si>
  <si>
    <t>Poznámka:</t>
  </si>
  <si>
    <t>činnost / služba</t>
  </si>
  <si>
    <t>cena bez DPH / 1 rok</t>
  </si>
  <si>
    <t>200140</t>
  </si>
  <si>
    <t>Kovy</t>
  </si>
  <si>
    <t>130208</t>
  </si>
  <si>
    <t>170405</t>
  </si>
  <si>
    <t>Jiné motorové, převodové a mazací oleje</t>
  </si>
  <si>
    <t>Železo a ocel</t>
  </si>
  <si>
    <t>Pneumatiky</t>
  </si>
  <si>
    <t>Beton</t>
  </si>
  <si>
    <t>Cihla</t>
  </si>
  <si>
    <t xml:space="preserve">Železo a ocel </t>
  </si>
  <si>
    <t>Azbest</t>
  </si>
  <si>
    <t>Stavební a demoliční odpad</t>
  </si>
  <si>
    <t>Zemina a kameny</t>
  </si>
  <si>
    <t>Odpad z tržišť</t>
  </si>
  <si>
    <t>A) Provozování sběrného dvora</t>
  </si>
  <si>
    <t>Asfaltové směsi neobsahující dehet</t>
  </si>
  <si>
    <t>Izolační materiály</t>
  </si>
  <si>
    <t>Nakládání s odpadem
Kč/t</t>
  </si>
  <si>
    <t>Zákonné poplatky
Kč/t</t>
  </si>
  <si>
    <t>Cena celkem
Kč/t</t>
  </si>
  <si>
    <t xml:space="preserve">Cena celkem
Kč/rok </t>
  </si>
  <si>
    <t>Katalové číslo</t>
  </si>
  <si>
    <t>Název odpadu</t>
  </si>
  <si>
    <t>Činnost</t>
  </si>
  <si>
    <t>Cena celkem
Kč/měsíc</t>
  </si>
  <si>
    <t>Do ceny za provozování sběrného dvora dodavatel zahrne veškeré náklady potřebné k zajištění této činnosti dle požadavků objedenatele uvedených v zadávací dokumentaci a smlouvě o dílo vyjma nákladů za využití nebo odstranění odpadů.</t>
  </si>
  <si>
    <t>C) Využití / odstranění odpadů - fakturace občanovi</t>
  </si>
  <si>
    <t>REKAPITULACE</t>
  </si>
  <si>
    <t>B) Využití / odstranění odpadů</t>
  </si>
  <si>
    <t>E) využití / odstranění odpadů - odběr ZDARMA</t>
  </si>
  <si>
    <t>Množství
t/rok</t>
  </si>
  <si>
    <t>Pro stanovení celkových cen za jeden rok plnění veřejné zakázky byly pro účely hodnocení tohoto výběrového řízení použity některé měrné jednotky a informace (např. množství odpadu, apod.) za uplynulá období. Při plnění předmětu veřejné zakázky budou použity aktuální informace a konkrétní měrné jednotky budou upraveny dle aktuálních požadavků zadavatele v obdobném rozsahu.</t>
  </si>
  <si>
    <t>Biologicky rozložitelný odpad</t>
  </si>
  <si>
    <t>Jedlý olej a tuk</t>
  </si>
  <si>
    <t>Laboratorní chemikálie a jejich směsi</t>
  </si>
  <si>
    <t>Plasty</t>
  </si>
  <si>
    <t>Zemina a kamení obsahující nebezp. látky</t>
  </si>
  <si>
    <t>Sklo</t>
  </si>
  <si>
    <t>Papír a lepenka</t>
  </si>
  <si>
    <t>Odpadní písek a jíl</t>
  </si>
  <si>
    <t>040109</t>
  </si>
  <si>
    <t>Součástky jinak blíže neurčené</t>
  </si>
  <si>
    <t>Směsi betonu, cihel, tašek a keram. výrobků</t>
  </si>
  <si>
    <t>200125</t>
  </si>
  <si>
    <t>080318</t>
  </si>
  <si>
    <t>Fotochemikálie</t>
  </si>
  <si>
    <t>200117</t>
  </si>
  <si>
    <t>Zářivky a jiný odpad obsahující rtuť</t>
  </si>
  <si>
    <t>200121</t>
  </si>
  <si>
    <t>Barvy, tiskařské barvy, lepidla a pryskyřice</t>
  </si>
  <si>
    <t>200128</t>
  </si>
  <si>
    <t>200129</t>
  </si>
  <si>
    <t>200130</t>
  </si>
  <si>
    <t>Detergenty</t>
  </si>
  <si>
    <t>200137</t>
  </si>
  <si>
    <t>Dřevo neuvedené pod č. 20 01 37</t>
  </si>
  <si>
    <t>Detergenty neuvedené pod č. 20 01 28</t>
  </si>
  <si>
    <t>Olej a tuk neuvedený pod č. 20 01 25</t>
  </si>
  <si>
    <t>Barvy neuvedené pod č. 20 01 27</t>
  </si>
  <si>
    <t>200141</t>
  </si>
  <si>
    <t>Odpady z čištění komínů</t>
  </si>
  <si>
    <t>D) zpětný odběr - ZDARMA</t>
  </si>
  <si>
    <r>
      <t xml:space="preserve">Provozování sběrného dvora - </t>
    </r>
    <r>
      <rPr>
        <b/>
        <sz val="12"/>
        <color theme="1"/>
        <rFont val="Calibri"/>
        <family val="2"/>
        <scheme val="minor"/>
      </rPr>
      <t>A</t>
    </r>
  </si>
  <si>
    <r>
      <t xml:space="preserve">Využití / odstranění odpadů - </t>
    </r>
    <r>
      <rPr>
        <b/>
        <sz val="12"/>
        <color theme="1"/>
        <rFont val="Calibri"/>
        <family val="2"/>
        <scheme val="minor"/>
      </rPr>
      <t>B</t>
    </r>
  </si>
  <si>
    <t>Tento list nevyplňujte, údaje jsou přenášeny z listu s názvem CENÍK</t>
  </si>
  <si>
    <t>Nabídková cena celkem v Kč bez DPH / 1 rok</t>
  </si>
  <si>
    <t>Nabídková cena celkem v Kč bez DPH / 4 roky</t>
  </si>
  <si>
    <r>
      <rPr>
        <sz val="12"/>
        <color theme="1"/>
        <rFont val="Calibri"/>
        <family val="2"/>
        <scheme val="minor"/>
      </rPr>
      <t>Využití / odstranění odpadů - fakturace občanovi</t>
    </r>
    <r>
      <rPr>
        <b/>
        <sz val="12"/>
        <color theme="1"/>
        <rFont val="Calibri"/>
        <family val="2"/>
        <scheme val="minor"/>
      </rPr>
      <t xml:space="preserve"> - C</t>
    </r>
  </si>
  <si>
    <t>Celková cena v Kč bez DPH / 1 rok</t>
  </si>
  <si>
    <t>Pokyn pro účastníky - Vyplňte pouze takto podbarvená pole tabulky.</t>
  </si>
  <si>
    <t>Do jednotkových cen dodavatel zahrne veškeré náklady související s nakládáním s odpadem, především náklady na jeho využití nebo odstranění vč. přepravy na koncové zařízení a veškeré poplatky za nakládání s odpadem stanovené legislativou.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</si>
</sst>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_-* #,##0.00\ _K_č_-;\-* #,##0.00\ _K_č_-;_-* &quot;-&quot;??\ _K_č_-;_-@_-"/>
    <numFmt numFmtId="165" formatCode="#,##0\ &quot;Kč&quot;"/>
    <numFmt numFmtId="166" formatCode="_-* #,##0.000\ _K_č_-;\-* #,##0.0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164" fontId="0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2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right" vertical="center"/>
      <protection locked="0"/>
    </xf>
    <xf numFmtId="6" fontId="6" fillId="0" borderId="5" xfId="20" applyNumberFormat="1" applyFont="1" applyBorder="1" applyAlignment="1">
      <alignment horizontal="right" vertical="center" indent="1"/>
    </xf>
    <xf numFmtId="6" fontId="6" fillId="0" borderId="6" xfId="20" applyNumberFormat="1" applyFont="1" applyBorder="1" applyAlignment="1">
      <alignment horizontal="right" vertical="center" indent="1"/>
    </xf>
    <xf numFmtId="6" fontId="4" fillId="2" borderId="2" xfId="20" applyNumberFormat="1" applyFont="1" applyFill="1" applyBorder="1" applyAlignment="1">
      <alignment horizontal="right" vertical="center" indent="1"/>
    </xf>
    <xf numFmtId="0" fontId="11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0" xfId="20" applyNumberFormat="1" applyFont="1" applyBorder="1" applyAlignment="1" applyProtection="1">
      <alignment horizontal="left" vertical="center" wrapText="1"/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66" fontId="8" fillId="0" borderId="10" xfId="20" applyNumberFormat="1" applyFont="1" applyBorder="1" applyAlignment="1" applyProtection="1">
      <alignment horizontal="left" vertical="center" wrapText="1"/>
      <protection locked="0"/>
    </xf>
    <xf numFmtId="4" fontId="8" fillId="3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66" fontId="0" fillId="0" borderId="10" xfId="20" applyNumberFormat="1" applyFont="1" applyFill="1" applyBorder="1" applyAlignment="1" applyProtection="1">
      <alignment horizontal="left" vertical="center" wrapText="1"/>
      <protection locked="0"/>
    </xf>
    <xf numFmtId="166" fontId="8" fillId="0" borderId="10" xfId="2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21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6" fontId="0" fillId="0" borderId="11" xfId="20" applyNumberFormat="1" applyFont="1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9" fontId="2" fillId="0" borderId="12" xfId="21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" fontId="8" fillId="0" borderId="13" xfId="0" applyNumberFormat="1" applyFon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166" fontId="8" fillId="0" borderId="14" xfId="20" applyNumberFormat="1" applyFont="1" applyBorder="1" applyAlignment="1" applyProtection="1">
      <alignment horizontal="left" vertical="center" wrapText="1"/>
      <protection locked="0"/>
    </xf>
    <xf numFmtId="4" fontId="8" fillId="3" borderId="14" xfId="0" applyNumberFormat="1" applyFont="1" applyFill="1" applyBorder="1" applyAlignment="1" applyProtection="1">
      <alignment vertical="center"/>
      <protection locked="0"/>
    </xf>
    <xf numFmtId="4" fontId="8" fillId="0" borderId="14" xfId="0" applyNumberFormat="1" applyFont="1" applyBorder="1" applyAlignment="1" applyProtection="1">
      <alignment vertical="center"/>
      <protection locked="0"/>
    </xf>
    <xf numFmtId="4" fontId="8" fillId="0" borderId="6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6" fontId="0" fillId="0" borderId="5" xfId="20" applyNumberFormat="1" applyFont="1" applyBorder="1" applyAlignment="1" applyProtection="1">
      <alignment horizontal="left" vertical="center" wrapText="1"/>
      <protection locked="0"/>
    </xf>
    <xf numFmtId="166" fontId="0" fillId="0" borderId="13" xfId="20" applyNumberFormat="1" applyFont="1" applyBorder="1" applyAlignment="1" applyProtection="1">
      <alignment horizontal="left" vertical="center" wrapText="1"/>
      <protection locked="0"/>
    </xf>
    <xf numFmtId="49" fontId="2" fillId="0" borderId="3" xfId="21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66" fontId="0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6" fontId="5" fillId="2" borderId="15" xfId="0" applyNumberFormat="1" applyFont="1" applyFill="1" applyBorder="1" applyAlignment="1">
      <alignment horizontal="right" vertical="center"/>
    </xf>
    <xf numFmtId="6" fontId="5" fillId="2" borderId="2" xfId="0" applyNumberFormat="1" applyFont="1" applyFill="1" applyBorder="1" applyAlignment="1">
      <alignment horizontal="right" vertical="center"/>
    </xf>
    <xf numFmtId="4" fontId="0" fillId="3" borderId="15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6" fontId="3" fillId="5" borderId="19" xfId="0" applyNumberFormat="1" applyFont="1" applyFill="1" applyBorder="1" applyAlignment="1">
      <alignment horizontal="right" vertical="center"/>
    </xf>
    <xf numFmtId="6" fontId="3" fillId="5" borderId="17" xfId="0" applyNumberFormat="1" applyFont="1" applyFill="1" applyBorder="1" applyAlignment="1">
      <alignment horizontal="right" vertical="center"/>
    </xf>
    <xf numFmtId="6" fontId="3" fillId="5" borderId="20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6" fontId="6" fillId="0" borderId="24" xfId="0" applyNumberFormat="1" applyFont="1" applyBorder="1" applyAlignment="1">
      <alignment horizontal="right" vertical="center"/>
    </xf>
    <xf numFmtId="6" fontId="6" fillId="0" borderId="22" xfId="0" applyNumberFormat="1" applyFont="1" applyBorder="1" applyAlignment="1">
      <alignment horizontal="right" vertical="center"/>
    </xf>
    <xf numFmtId="6" fontId="6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6" fontId="6" fillId="0" borderId="29" xfId="0" applyNumberFormat="1" applyFont="1" applyBorder="1" applyAlignment="1">
      <alignment horizontal="right" vertical="center"/>
    </xf>
    <xf numFmtId="6" fontId="6" fillId="0" borderId="27" xfId="0" applyNumberFormat="1" applyFont="1" applyBorder="1" applyAlignment="1">
      <alignment horizontal="right" vertical="center"/>
    </xf>
    <xf numFmtId="6" fontId="6" fillId="0" borderId="30" xfId="0" applyNumberFormat="1" applyFont="1" applyBorder="1" applyAlignment="1">
      <alignment horizontal="righ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 topLeftCell="A1">
      <selection activeCell="A1" sqref="A1:B1048576"/>
    </sheetView>
  </sheetViews>
  <sheetFormatPr defaultColWidth="8.8515625" defaultRowHeight="15"/>
  <cols>
    <col min="1" max="1" width="62.7109375" style="3" customWidth="1"/>
    <col min="2" max="2" width="26.7109375" style="1" customWidth="1"/>
    <col min="3" max="16384" width="8.8515625" style="3" customWidth="1"/>
  </cols>
  <sheetData>
    <row r="1" spans="1:5" ht="31.9" customHeight="1">
      <c r="A1" s="2" t="s">
        <v>34</v>
      </c>
      <c r="B1" s="2"/>
      <c r="C1" s="2"/>
      <c r="D1" s="2"/>
      <c r="E1" s="2"/>
    </row>
    <row r="2" spans="1:5" ht="18.75">
      <c r="A2" s="71" t="s">
        <v>107</v>
      </c>
      <c r="B2" s="71"/>
      <c r="C2" s="2"/>
      <c r="D2" s="2"/>
      <c r="E2" s="2"/>
    </row>
    <row r="3" ht="31.9" customHeight="1" thickBot="1"/>
    <row r="4" spans="1:2" ht="31.9" customHeight="1" thickBot="1">
      <c r="A4" s="4" t="s">
        <v>35</v>
      </c>
      <c r="B4" s="5" t="s">
        <v>36</v>
      </c>
    </row>
    <row r="5" spans="1:2" ht="31.9" customHeight="1">
      <c r="A5" s="6" t="s">
        <v>105</v>
      </c>
      <c r="B5" s="14">
        <f>CENÍK!D81</f>
        <v>0</v>
      </c>
    </row>
    <row r="6" spans="1:2" ht="31.9" customHeight="1" thickBot="1">
      <c r="A6" s="7" t="s">
        <v>106</v>
      </c>
      <c r="B6" s="15">
        <f>CENÍK!D82</f>
        <v>0</v>
      </c>
    </row>
    <row r="7" spans="1:2" ht="31.9" customHeight="1" thickBot="1">
      <c r="A7" s="8" t="s">
        <v>108</v>
      </c>
      <c r="B7" s="16">
        <f>SUM(B5:B6)</f>
        <v>0</v>
      </c>
    </row>
    <row r="8" spans="1:2" ht="31.9" customHeight="1" thickBot="1">
      <c r="A8" s="8" t="s">
        <v>109</v>
      </c>
      <c r="B8" s="16">
        <f>4*B7</f>
        <v>0</v>
      </c>
    </row>
    <row r="9" ht="31.9" customHeight="1"/>
    <row r="10" ht="31.9" customHeight="1"/>
    <row r="11" ht="31.9" customHeight="1" thickBot="1"/>
    <row r="12" spans="1:2" ht="31.9" customHeight="1" thickBot="1">
      <c r="A12" s="4" t="s">
        <v>35</v>
      </c>
      <c r="B12" s="5" t="s">
        <v>36</v>
      </c>
    </row>
    <row r="13" spans="1:2" ht="31.9" customHeight="1" thickBot="1">
      <c r="A13" s="67" t="s">
        <v>110</v>
      </c>
      <c r="B13" s="14">
        <f>CENÍK!F101</f>
        <v>0</v>
      </c>
    </row>
    <row r="14" spans="1:2" ht="31.9" customHeight="1" thickBot="1">
      <c r="A14" s="8" t="s">
        <v>108</v>
      </c>
      <c r="B14" s="16">
        <f>B13</f>
        <v>0</v>
      </c>
    </row>
    <row r="15" spans="1:2" ht="31.9" customHeight="1" thickBot="1">
      <c r="A15" s="8" t="s">
        <v>109</v>
      </c>
      <c r="B15" s="16">
        <f>4*B14</f>
        <v>0</v>
      </c>
    </row>
  </sheetData>
  <mergeCells count="1"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6"/>
  <sheetViews>
    <sheetView workbookViewId="0" topLeftCell="A1">
      <selection activeCell="A2" sqref="A1:G1048576"/>
    </sheetView>
  </sheetViews>
  <sheetFormatPr defaultColWidth="8.8515625" defaultRowHeight="15"/>
  <cols>
    <col min="1" max="1" width="11.7109375" style="10" customWidth="1"/>
    <col min="2" max="2" width="37.8515625" style="10" customWidth="1"/>
    <col min="3" max="6" width="14.7109375" style="10" customWidth="1"/>
    <col min="7" max="7" width="14.7109375" style="13" customWidth="1"/>
    <col min="8" max="16384" width="8.8515625" style="10" customWidth="1"/>
  </cols>
  <sheetData>
    <row r="1" spans="1:7" ht="26.25">
      <c r="A1" s="77" t="s">
        <v>38</v>
      </c>
      <c r="B1" s="77"/>
      <c r="C1" s="77"/>
      <c r="D1" s="77"/>
      <c r="E1" s="77"/>
      <c r="F1" s="77"/>
      <c r="G1" s="77"/>
    </row>
    <row r="2" spans="1:7" ht="16.9" customHeight="1">
      <c r="A2" s="3"/>
      <c r="B2" s="3"/>
      <c r="C2" s="3"/>
      <c r="D2" s="3"/>
      <c r="E2" s="3"/>
      <c r="F2" s="3"/>
      <c r="G2" s="11"/>
    </row>
    <row r="3" spans="1:7" ht="46.9" customHeight="1">
      <c r="A3" s="78" t="s">
        <v>74</v>
      </c>
      <c r="B3" s="78"/>
      <c r="C3" s="78"/>
      <c r="D3" s="78"/>
      <c r="E3" s="78"/>
      <c r="F3" s="78"/>
      <c r="G3" s="78"/>
    </row>
    <row r="4" spans="1:7" ht="16.9" customHeight="1">
      <c r="A4" s="3"/>
      <c r="B4" s="3"/>
      <c r="C4" s="3"/>
      <c r="D4" s="3"/>
      <c r="E4" s="3"/>
      <c r="F4" s="3"/>
      <c r="G4" s="11"/>
    </row>
    <row r="5" spans="1:7" ht="16.9" customHeight="1">
      <c r="A5" s="79" t="s">
        <v>112</v>
      </c>
      <c r="B5" s="79"/>
      <c r="C5" s="79"/>
      <c r="D5" s="79"/>
      <c r="E5" s="79"/>
      <c r="F5" s="79"/>
      <c r="G5" s="79"/>
    </row>
    <row r="6" spans="1:7" ht="16.9" customHeight="1" thickBot="1">
      <c r="A6" s="3"/>
      <c r="B6" s="3"/>
      <c r="C6" s="3"/>
      <c r="D6" s="3"/>
      <c r="E6" s="3"/>
      <c r="F6" s="3"/>
      <c r="G6" s="11"/>
    </row>
    <row r="7" spans="1:7" ht="18" customHeight="1" thickBot="1">
      <c r="A7" s="80" t="s">
        <v>57</v>
      </c>
      <c r="B7" s="81"/>
      <c r="C7" s="81"/>
      <c r="D7" s="81"/>
      <c r="E7" s="81"/>
      <c r="F7" s="81"/>
      <c r="G7" s="82"/>
    </row>
    <row r="8" spans="1:7" ht="28.9" customHeight="1" thickBot="1">
      <c r="A8" s="90" t="s">
        <v>66</v>
      </c>
      <c r="B8" s="83"/>
      <c r="C8" s="83"/>
      <c r="D8" s="83" t="s">
        <v>67</v>
      </c>
      <c r="E8" s="83"/>
      <c r="F8" s="83" t="s">
        <v>63</v>
      </c>
      <c r="G8" s="84"/>
    </row>
    <row r="9" spans="1:7" ht="16.9" customHeight="1" thickBot="1">
      <c r="A9" s="91" t="s">
        <v>37</v>
      </c>
      <c r="B9" s="92"/>
      <c r="C9" s="92"/>
      <c r="D9" s="89"/>
      <c r="E9" s="89"/>
      <c r="F9" s="85">
        <f>12*D9</f>
        <v>0</v>
      </c>
      <c r="G9" s="86"/>
    </row>
    <row r="10" spans="1:7" ht="16.9" customHeight="1" thickBot="1">
      <c r="A10" s="73" t="s">
        <v>39</v>
      </c>
      <c r="B10" s="74"/>
      <c r="C10" s="74"/>
      <c r="D10" s="74"/>
      <c r="E10" s="74"/>
      <c r="F10" s="87">
        <f>F9</f>
        <v>0</v>
      </c>
      <c r="G10" s="88"/>
    </row>
    <row r="11" spans="1:7" ht="16.9" customHeight="1">
      <c r="A11" s="3"/>
      <c r="B11" s="3"/>
      <c r="C11" s="3"/>
      <c r="D11" s="3"/>
      <c r="E11" s="3"/>
      <c r="F11" s="3"/>
      <c r="G11" s="11"/>
    </row>
    <row r="12" spans="1:7" ht="31.15" customHeight="1">
      <c r="A12" s="12" t="s">
        <v>40</v>
      </c>
      <c r="B12" s="78" t="s">
        <v>68</v>
      </c>
      <c r="C12" s="78"/>
      <c r="D12" s="78"/>
      <c r="E12" s="78"/>
      <c r="F12" s="78"/>
      <c r="G12" s="78"/>
    </row>
    <row r="13" spans="1:7" ht="16.9" customHeight="1" thickBot="1">
      <c r="A13" s="3"/>
      <c r="B13" s="3"/>
      <c r="C13" s="3"/>
      <c r="D13" s="3"/>
      <c r="E13" s="3"/>
      <c r="F13" s="3"/>
      <c r="G13" s="11"/>
    </row>
    <row r="14" spans="1:7" ht="18" customHeight="1" thickBot="1">
      <c r="A14" s="80" t="s">
        <v>71</v>
      </c>
      <c r="B14" s="81"/>
      <c r="C14" s="81"/>
      <c r="D14" s="81"/>
      <c r="E14" s="81"/>
      <c r="F14" s="81"/>
      <c r="G14" s="82"/>
    </row>
    <row r="15" spans="1:7" ht="45.75" thickBot="1">
      <c r="A15" s="19" t="s">
        <v>64</v>
      </c>
      <c r="B15" s="20" t="s">
        <v>65</v>
      </c>
      <c r="C15" s="20" t="s">
        <v>73</v>
      </c>
      <c r="D15" s="20" t="s">
        <v>60</v>
      </c>
      <c r="E15" s="20" t="s">
        <v>61</v>
      </c>
      <c r="F15" s="20" t="s">
        <v>62</v>
      </c>
      <c r="G15" s="21" t="s">
        <v>63</v>
      </c>
    </row>
    <row r="16" spans="1:7" ht="16.9" customHeight="1">
      <c r="A16" s="33" t="s">
        <v>83</v>
      </c>
      <c r="B16" s="34" t="s">
        <v>82</v>
      </c>
      <c r="C16" s="35">
        <v>0.1</v>
      </c>
      <c r="D16" s="36"/>
      <c r="E16" s="36"/>
      <c r="F16" s="37">
        <f aca="true" t="shared" si="0" ref="F16">D16+E16</f>
        <v>0</v>
      </c>
      <c r="G16" s="38">
        <f aca="true" t="shared" si="1" ref="G16">C16*F16</f>
        <v>0</v>
      </c>
    </row>
    <row r="17" spans="1:7" ht="16.9" customHeight="1">
      <c r="A17" s="39" t="s">
        <v>2</v>
      </c>
      <c r="B17" s="22" t="s">
        <v>3</v>
      </c>
      <c r="C17" s="23">
        <v>0.002</v>
      </c>
      <c r="D17" s="24"/>
      <c r="E17" s="24"/>
      <c r="F17" s="25">
        <f>D17+E17</f>
        <v>0</v>
      </c>
      <c r="G17" s="40">
        <f aca="true" t="shared" si="2" ref="G17:G74">C17*F17</f>
        <v>0</v>
      </c>
    </row>
    <row r="18" spans="1:7" ht="16.9" customHeight="1">
      <c r="A18" s="39" t="s">
        <v>19</v>
      </c>
      <c r="B18" s="22" t="s">
        <v>20</v>
      </c>
      <c r="C18" s="23">
        <v>0.05</v>
      </c>
      <c r="D18" s="24"/>
      <c r="E18" s="24"/>
      <c r="F18" s="25">
        <f aca="true" t="shared" si="3" ref="F18:F74">D18+E18</f>
        <v>0</v>
      </c>
      <c r="G18" s="40">
        <f t="shared" si="2"/>
        <v>0</v>
      </c>
    </row>
    <row r="19" spans="1:7" ht="16.9" customHeight="1">
      <c r="A19" s="39" t="s">
        <v>87</v>
      </c>
      <c r="B19" s="22" t="s">
        <v>20</v>
      </c>
      <c r="C19" s="23">
        <v>0.05</v>
      </c>
      <c r="D19" s="24"/>
      <c r="E19" s="24"/>
      <c r="F19" s="25">
        <f aca="true" t="shared" si="4" ref="F19">D19+E19</f>
        <v>0</v>
      </c>
      <c r="G19" s="40">
        <f aca="true" t="shared" si="5" ref="G19">C19*F19</f>
        <v>0</v>
      </c>
    </row>
    <row r="20" spans="1:7" ht="16.9" customHeight="1">
      <c r="A20" s="41">
        <v>101103</v>
      </c>
      <c r="B20" s="26" t="s">
        <v>28</v>
      </c>
      <c r="C20" s="27">
        <v>0.5</v>
      </c>
      <c r="D20" s="28"/>
      <c r="E20" s="28"/>
      <c r="F20" s="29">
        <f t="shared" si="3"/>
        <v>0</v>
      </c>
      <c r="G20" s="42">
        <f t="shared" si="2"/>
        <v>0</v>
      </c>
    </row>
    <row r="21" spans="1:7" ht="16.9" customHeight="1">
      <c r="A21" s="41">
        <v>101112</v>
      </c>
      <c r="B21" s="26" t="s">
        <v>29</v>
      </c>
      <c r="C21" s="27">
        <v>0.5</v>
      </c>
      <c r="D21" s="28"/>
      <c r="E21" s="28"/>
      <c r="F21" s="29">
        <f t="shared" si="3"/>
        <v>0</v>
      </c>
      <c r="G21" s="42">
        <f t="shared" si="2"/>
        <v>0</v>
      </c>
    </row>
    <row r="22" spans="1:7" ht="16.9" customHeight="1">
      <c r="A22" s="41">
        <v>120112</v>
      </c>
      <c r="B22" s="26" t="s">
        <v>12</v>
      </c>
      <c r="C22" s="27">
        <v>0.05</v>
      </c>
      <c r="D22" s="28"/>
      <c r="E22" s="28"/>
      <c r="F22" s="29">
        <f t="shared" si="3"/>
        <v>0</v>
      </c>
      <c r="G22" s="42">
        <f t="shared" si="2"/>
        <v>0</v>
      </c>
    </row>
    <row r="23" spans="1:7" ht="16.9" customHeight="1">
      <c r="A23" s="41">
        <v>130208</v>
      </c>
      <c r="B23" s="26" t="s">
        <v>47</v>
      </c>
      <c r="C23" s="27">
        <v>0.05</v>
      </c>
      <c r="D23" s="28"/>
      <c r="E23" s="28"/>
      <c r="F23" s="29">
        <f t="shared" si="3"/>
        <v>0</v>
      </c>
      <c r="G23" s="42">
        <f t="shared" si="2"/>
        <v>0</v>
      </c>
    </row>
    <row r="24" spans="1:7" ht="16.9" customHeight="1">
      <c r="A24" s="41">
        <v>130802</v>
      </c>
      <c r="B24" s="26" t="s">
        <v>33</v>
      </c>
      <c r="C24" s="27">
        <v>0.866</v>
      </c>
      <c r="D24" s="28"/>
      <c r="E24" s="28"/>
      <c r="F24" s="29">
        <f t="shared" si="3"/>
        <v>0</v>
      </c>
      <c r="G24" s="42">
        <f t="shared" si="2"/>
        <v>0</v>
      </c>
    </row>
    <row r="25" spans="1:7" ht="16.9" customHeight="1">
      <c r="A25" s="41">
        <v>150102</v>
      </c>
      <c r="B25" s="26" t="s">
        <v>0</v>
      </c>
      <c r="C25" s="27">
        <v>0.01</v>
      </c>
      <c r="D25" s="28"/>
      <c r="E25" s="28"/>
      <c r="F25" s="29">
        <f t="shared" si="3"/>
        <v>0</v>
      </c>
      <c r="G25" s="42">
        <f t="shared" si="2"/>
        <v>0</v>
      </c>
    </row>
    <row r="26" spans="1:7" ht="16.9" customHeight="1">
      <c r="A26" s="41">
        <v>150106</v>
      </c>
      <c r="B26" s="26" t="s">
        <v>27</v>
      </c>
      <c r="C26" s="27">
        <v>0.01</v>
      </c>
      <c r="D26" s="28"/>
      <c r="E26" s="28"/>
      <c r="F26" s="29">
        <f t="shared" si="3"/>
        <v>0</v>
      </c>
      <c r="G26" s="42">
        <f t="shared" si="2"/>
        <v>0</v>
      </c>
    </row>
    <row r="27" spans="1:7" ht="16.9" customHeight="1">
      <c r="A27" s="41">
        <v>150110</v>
      </c>
      <c r="B27" s="26" t="s">
        <v>15</v>
      </c>
      <c r="C27" s="27">
        <v>7.262</v>
      </c>
      <c r="D27" s="28"/>
      <c r="E27" s="28"/>
      <c r="F27" s="29">
        <f t="shared" si="3"/>
        <v>0</v>
      </c>
      <c r="G27" s="42">
        <f t="shared" si="2"/>
        <v>0</v>
      </c>
    </row>
    <row r="28" spans="1:7" ht="16.9" customHeight="1">
      <c r="A28" s="41">
        <v>150111</v>
      </c>
      <c r="B28" s="26" t="s">
        <v>16</v>
      </c>
      <c r="C28" s="27">
        <v>0.459</v>
      </c>
      <c r="D28" s="28"/>
      <c r="E28" s="28"/>
      <c r="F28" s="29">
        <f t="shared" si="3"/>
        <v>0</v>
      </c>
      <c r="G28" s="42">
        <f t="shared" si="2"/>
        <v>0</v>
      </c>
    </row>
    <row r="29" spans="1:7" ht="16.9" customHeight="1">
      <c r="A29" s="41">
        <v>150202</v>
      </c>
      <c r="B29" s="26" t="s">
        <v>17</v>
      </c>
      <c r="C29" s="27">
        <v>0.05</v>
      </c>
      <c r="D29" s="28"/>
      <c r="E29" s="28"/>
      <c r="F29" s="29">
        <f t="shared" si="3"/>
        <v>0</v>
      </c>
      <c r="G29" s="42">
        <f t="shared" si="2"/>
        <v>0</v>
      </c>
    </row>
    <row r="30" spans="1:7" ht="16.9" customHeight="1">
      <c r="A30" s="43">
        <v>160103</v>
      </c>
      <c r="B30" s="22" t="s">
        <v>49</v>
      </c>
      <c r="C30" s="27">
        <v>0.5</v>
      </c>
      <c r="D30" s="28"/>
      <c r="E30" s="28"/>
      <c r="F30" s="29">
        <f aca="true" t="shared" si="6" ref="F30">D30+E30</f>
        <v>0</v>
      </c>
      <c r="G30" s="42">
        <f aca="true" t="shared" si="7" ref="G30">C30*F30</f>
        <v>0</v>
      </c>
    </row>
    <row r="31" spans="1:7" ht="16.9" customHeight="1">
      <c r="A31" s="41">
        <v>160107</v>
      </c>
      <c r="B31" s="26" t="s">
        <v>13</v>
      </c>
      <c r="C31" s="27">
        <v>0.387</v>
      </c>
      <c r="D31" s="28"/>
      <c r="E31" s="28"/>
      <c r="F31" s="29">
        <f t="shared" si="3"/>
        <v>0</v>
      </c>
      <c r="G31" s="42">
        <f t="shared" si="2"/>
        <v>0</v>
      </c>
    </row>
    <row r="32" spans="1:7" ht="16.9" customHeight="1">
      <c r="A32" s="43">
        <v>160113</v>
      </c>
      <c r="B32" s="22" t="s">
        <v>8</v>
      </c>
      <c r="C32" s="23">
        <v>0.068</v>
      </c>
      <c r="D32" s="24"/>
      <c r="E32" s="24"/>
      <c r="F32" s="25">
        <f t="shared" si="3"/>
        <v>0</v>
      </c>
      <c r="G32" s="40">
        <f t="shared" si="2"/>
        <v>0</v>
      </c>
    </row>
    <row r="33" spans="1:7" ht="16.9" customHeight="1">
      <c r="A33" s="43">
        <v>160114</v>
      </c>
      <c r="B33" s="22" t="s">
        <v>14</v>
      </c>
      <c r="C33" s="23">
        <v>0.585</v>
      </c>
      <c r="D33" s="24"/>
      <c r="E33" s="24"/>
      <c r="F33" s="25">
        <f t="shared" si="3"/>
        <v>0</v>
      </c>
      <c r="G33" s="40">
        <f t="shared" si="2"/>
        <v>0</v>
      </c>
    </row>
    <row r="34" spans="1:7" ht="16.9" customHeight="1">
      <c r="A34" s="44">
        <v>160122</v>
      </c>
      <c r="B34" s="22" t="s">
        <v>84</v>
      </c>
      <c r="C34" s="23">
        <v>0.05</v>
      </c>
      <c r="D34" s="24"/>
      <c r="E34" s="24"/>
      <c r="F34" s="25">
        <f t="shared" si="3"/>
        <v>0</v>
      </c>
      <c r="G34" s="40">
        <f t="shared" si="2"/>
        <v>0</v>
      </c>
    </row>
    <row r="35" spans="1:7" ht="16.9" customHeight="1">
      <c r="A35" s="44">
        <v>160506</v>
      </c>
      <c r="B35" s="22" t="s">
        <v>77</v>
      </c>
      <c r="C35" s="31">
        <v>0.05</v>
      </c>
      <c r="D35" s="24"/>
      <c r="E35" s="24"/>
      <c r="F35" s="25">
        <f aca="true" t="shared" si="8" ref="F35">D35+E35</f>
        <v>0</v>
      </c>
      <c r="G35" s="40">
        <f aca="true" t="shared" si="9" ref="G35">C35*F35</f>
        <v>0</v>
      </c>
    </row>
    <row r="36" spans="1:7" ht="16.9" customHeight="1">
      <c r="A36" s="41">
        <v>160507</v>
      </c>
      <c r="B36" s="26" t="s">
        <v>9</v>
      </c>
      <c r="C36" s="27">
        <v>2.131</v>
      </c>
      <c r="D36" s="24"/>
      <c r="E36" s="24"/>
      <c r="F36" s="29">
        <f t="shared" si="3"/>
        <v>0</v>
      </c>
      <c r="G36" s="42">
        <f t="shared" si="2"/>
        <v>0</v>
      </c>
    </row>
    <row r="37" spans="1:7" ht="16.9" customHeight="1">
      <c r="A37" s="41">
        <v>160508</v>
      </c>
      <c r="B37" s="26" t="s">
        <v>10</v>
      </c>
      <c r="C37" s="27">
        <v>1.407</v>
      </c>
      <c r="D37" s="24"/>
      <c r="E37" s="24"/>
      <c r="F37" s="29">
        <f t="shared" si="3"/>
        <v>0</v>
      </c>
      <c r="G37" s="42">
        <f t="shared" si="2"/>
        <v>0</v>
      </c>
    </row>
    <row r="38" spans="1:7" ht="16.9" customHeight="1">
      <c r="A38" s="43">
        <v>170101</v>
      </c>
      <c r="B38" s="22" t="s">
        <v>50</v>
      </c>
      <c r="C38" s="23">
        <v>1</v>
      </c>
      <c r="D38" s="24"/>
      <c r="E38" s="24"/>
      <c r="F38" s="29">
        <f aca="true" t="shared" si="10" ref="F38:F72">D38+E38</f>
        <v>0</v>
      </c>
      <c r="G38" s="42">
        <f aca="true" t="shared" si="11" ref="G38:G72">C38*F38</f>
        <v>0</v>
      </c>
    </row>
    <row r="39" spans="1:7" ht="16.9" customHeight="1">
      <c r="A39" s="43">
        <v>170102</v>
      </c>
      <c r="B39" s="22" t="s">
        <v>51</v>
      </c>
      <c r="C39" s="23">
        <v>1</v>
      </c>
      <c r="D39" s="24"/>
      <c r="E39" s="24"/>
      <c r="F39" s="29">
        <f t="shared" si="10"/>
        <v>0</v>
      </c>
      <c r="G39" s="42">
        <f t="shared" si="11"/>
        <v>0</v>
      </c>
    </row>
    <row r="40" spans="1:7" ht="16.9" customHeight="1">
      <c r="A40" s="43">
        <v>170107</v>
      </c>
      <c r="B40" s="22" t="s">
        <v>85</v>
      </c>
      <c r="C40" s="23">
        <v>1</v>
      </c>
      <c r="D40" s="24"/>
      <c r="E40" s="24"/>
      <c r="F40" s="29">
        <f t="shared" si="10"/>
        <v>0</v>
      </c>
      <c r="G40" s="42">
        <f t="shared" si="11"/>
        <v>0</v>
      </c>
    </row>
    <row r="41" spans="1:7" ht="16.9" customHeight="1">
      <c r="A41" s="41">
        <v>170201</v>
      </c>
      <c r="B41" s="26" t="s">
        <v>30</v>
      </c>
      <c r="C41" s="27">
        <v>1</v>
      </c>
      <c r="D41" s="24"/>
      <c r="E41" s="24"/>
      <c r="F41" s="29">
        <f t="shared" si="10"/>
        <v>0</v>
      </c>
      <c r="G41" s="42">
        <f t="shared" si="11"/>
        <v>0</v>
      </c>
    </row>
    <row r="42" spans="1:7" ht="16.9" customHeight="1">
      <c r="A42" s="41">
        <v>170203</v>
      </c>
      <c r="B42" s="26" t="s">
        <v>31</v>
      </c>
      <c r="C42" s="27">
        <v>0.05</v>
      </c>
      <c r="D42" s="24"/>
      <c r="E42" s="24"/>
      <c r="F42" s="29">
        <f t="shared" si="10"/>
        <v>0</v>
      </c>
      <c r="G42" s="42">
        <f t="shared" si="11"/>
        <v>0</v>
      </c>
    </row>
    <row r="43" spans="1:7" ht="16.9" customHeight="1">
      <c r="A43" s="41">
        <v>170301</v>
      </c>
      <c r="B43" s="26" t="s">
        <v>21</v>
      </c>
      <c r="C43" s="27">
        <v>0.237</v>
      </c>
      <c r="D43" s="24"/>
      <c r="E43" s="24"/>
      <c r="F43" s="29">
        <f t="shared" si="10"/>
        <v>0</v>
      </c>
      <c r="G43" s="42">
        <f t="shared" si="11"/>
        <v>0</v>
      </c>
    </row>
    <row r="44" spans="1:7" ht="16.9" customHeight="1">
      <c r="A44" s="43">
        <v>170302</v>
      </c>
      <c r="B44" s="22" t="s">
        <v>58</v>
      </c>
      <c r="C44" s="27">
        <v>0.5</v>
      </c>
      <c r="D44" s="24"/>
      <c r="E44" s="24"/>
      <c r="F44" s="29">
        <f t="shared" si="10"/>
        <v>0</v>
      </c>
      <c r="G44" s="42">
        <f t="shared" si="11"/>
        <v>0</v>
      </c>
    </row>
    <row r="45" spans="1:7" ht="16.9" customHeight="1">
      <c r="A45" s="45">
        <v>170405</v>
      </c>
      <c r="B45" s="26" t="s">
        <v>52</v>
      </c>
      <c r="C45" s="27">
        <v>215.405</v>
      </c>
      <c r="D45" s="24"/>
      <c r="E45" s="24"/>
      <c r="F45" s="29">
        <f t="shared" si="10"/>
        <v>0</v>
      </c>
      <c r="G45" s="42">
        <f t="shared" si="11"/>
        <v>0</v>
      </c>
    </row>
    <row r="46" spans="1:7" ht="16.9" customHeight="1">
      <c r="A46" s="45">
        <v>170503</v>
      </c>
      <c r="B46" s="26" t="s">
        <v>79</v>
      </c>
      <c r="C46" s="32">
        <v>0.5</v>
      </c>
      <c r="D46" s="24"/>
      <c r="E46" s="24"/>
      <c r="F46" s="29">
        <f t="shared" si="10"/>
        <v>0</v>
      </c>
      <c r="G46" s="42">
        <f t="shared" si="11"/>
        <v>0</v>
      </c>
    </row>
    <row r="47" spans="1:7" ht="16.9" customHeight="1">
      <c r="A47" s="43">
        <v>170504</v>
      </c>
      <c r="B47" s="22" t="s">
        <v>22</v>
      </c>
      <c r="C47" s="31">
        <v>1</v>
      </c>
      <c r="D47" s="24"/>
      <c r="E47" s="24"/>
      <c r="F47" s="29">
        <f t="shared" si="10"/>
        <v>0</v>
      </c>
      <c r="G47" s="42">
        <f t="shared" si="11"/>
        <v>0</v>
      </c>
    </row>
    <row r="48" spans="1:7" ht="16.9" customHeight="1">
      <c r="A48" s="41">
        <v>170604</v>
      </c>
      <c r="B48" s="26" t="s">
        <v>59</v>
      </c>
      <c r="C48" s="31">
        <v>0.1</v>
      </c>
      <c r="D48" s="24"/>
      <c r="E48" s="24"/>
      <c r="F48" s="29">
        <f t="shared" si="10"/>
        <v>0</v>
      </c>
      <c r="G48" s="42">
        <f t="shared" si="11"/>
        <v>0</v>
      </c>
    </row>
    <row r="49" spans="1:7" ht="16.9" customHeight="1">
      <c r="A49" s="43">
        <v>170605</v>
      </c>
      <c r="B49" s="22" t="s">
        <v>53</v>
      </c>
      <c r="C49" s="31">
        <v>0.5</v>
      </c>
      <c r="D49" s="24"/>
      <c r="E49" s="24"/>
      <c r="F49" s="29">
        <f t="shared" si="10"/>
        <v>0</v>
      </c>
      <c r="G49" s="42">
        <f t="shared" si="11"/>
        <v>0</v>
      </c>
    </row>
    <row r="50" spans="1:7" ht="16.9" customHeight="1">
      <c r="A50" s="43">
        <v>170904</v>
      </c>
      <c r="B50" s="22" t="s">
        <v>54</v>
      </c>
      <c r="C50" s="31">
        <v>0.4</v>
      </c>
      <c r="D50" s="24"/>
      <c r="E50" s="24"/>
      <c r="F50" s="29">
        <f t="shared" si="10"/>
        <v>0</v>
      </c>
      <c r="G50" s="42">
        <f t="shared" si="11"/>
        <v>0</v>
      </c>
    </row>
    <row r="51" spans="1:7" ht="16.9" customHeight="1">
      <c r="A51" s="45">
        <v>200101</v>
      </c>
      <c r="B51" s="26" t="s">
        <v>81</v>
      </c>
      <c r="C51" s="32">
        <v>18.241</v>
      </c>
      <c r="D51" s="24"/>
      <c r="E51" s="24"/>
      <c r="F51" s="29">
        <f t="shared" si="10"/>
        <v>0</v>
      </c>
      <c r="G51" s="42">
        <f t="shared" si="11"/>
        <v>0</v>
      </c>
    </row>
    <row r="52" spans="1:7" ht="16.9" customHeight="1">
      <c r="A52" s="45">
        <v>200102</v>
      </c>
      <c r="B52" s="26" t="s">
        <v>80</v>
      </c>
      <c r="C52" s="32">
        <v>21.33</v>
      </c>
      <c r="D52" s="24"/>
      <c r="E52" s="24"/>
      <c r="F52" s="29">
        <f t="shared" si="10"/>
        <v>0</v>
      </c>
      <c r="G52" s="42">
        <f t="shared" si="11"/>
        <v>0</v>
      </c>
    </row>
    <row r="53" spans="1:7" ht="16.9" customHeight="1">
      <c r="A53" s="41">
        <v>200111</v>
      </c>
      <c r="B53" s="26" t="s">
        <v>18</v>
      </c>
      <c r="C53" s="27">
        <v>1</v>
      </c>
      <c r="D53" s="24"/>
      <c r="E53" s="24"/>
      <c r="F53" s="29">
        <f t="shared" si="10"/>
        <v>0</v>
      </c>
      <c r="G53" s="42">
        <f t="shared" si="11"/>
        <v>0</v>
      </c>
    </row>
    <row r="54" spans="1:7" ht="16.9" customHeight="1">
      <c r="A54" s="41">
        <v>200113</v>
      </c>
      <c r="B54" s="26" t="s">
        <v>11</v>
      </c>
      <c r="C54" s="27">
        <v>0.85</v>
      </c>
      <c r="D54" s="24"/>
      <c r="E54" s="24"/>
      <c r="F54" s="29">
        <f t="shared" si="10"/>
        <v>0</v>
      </c>
      <c r="G54" s="42">
        <f t="shared" si="11"/>
        <v>0</v>
      </c>
    </row>
    <row r="55" spans="1:7" ht="16.9" customHeight="1">
      <c r="A55" s="41">
        <v>200114</v>
      </c>
      <c r="B55" s="26" t="s">
        <v>5</v>
      </c>
      <c r="C55" s="27">
        <v>0.094</v>
      </c>
      <c r="D55" s="24"/>
      <c r="E55" s="24"/>
      <c r="F55" s="29">
        <f aca="true" t="shared" si="12" ref="F55:F68">D55+E55</f>
        <v>0</v>
      </c>
      <c r="G55" s="42">
        <f aca="true" t="shared" si="13" ref="G55:G68">C55*F55</f>
        <v>0</v>
      </c>
    </row>
    <row r="56" spans="1:7" ht="16.9" customHeight="1">
      <c r="A56" s="41">
        <v>200115</v>
      </c>
      <c r="B56" s="26" t="s">
        <v>6</v>
      </c>
      <c r="C56" s="27">
        <v>0.315</v>
      </c>
      <c r="D56" s="24"/>
      <c r="E56" s="24"/>
      <c r="F56" s="29">
        <f t="shared" si="12"/>
        <v>0</v>
      </c>
      <c r="G56" s="42">
        <f t="shared" si="13"/>
        <v>0</v>
      </c>
    </row>
    <row r="57" spans="1:7" ht="16.9" customHeight="1">
      <c r="A57" s="41" t="s">
        <v>89</v>
      </c>
      <c r="B57" s="26" t="s">
        <v>88</v>
      </c>
      <c r="C57" s="27">
        <v>0.25</v>
      </c>
      <c r="D57" s="24"/>
      <c r="E57" s="24"/>
      <c r="F57" s="29">
        <f t="shared" si="12"/>
        <v>0</v>
      </c>
      <c r="G57" s="42">
        <f t="shared" si="13"/>
        <v>0</v>
      </c>
    </row>
    <row r="58" spans="1:7" ht="16.9" customHeight="1">
      <c r="A58" s="41">
        <v>200119</v>
      </c>
      <c r="B58" s="26" t="s">
        <v>7</v>
      </c>
      <c r="C58" s="27">
        <v>0.389</v>
      </c>
      <c r="D58" s="24"/>
      <c r="E58" s="24"/>
      <c r="F58" s="29">
        <f t="shared" si="12"/>
        <v>0</v>
      </c>
      <c r="G58" s="42">
        <f t="shared" si="13"/>
        <v>0</v>
      </c>
    </row>
    <row r="59" spans="1:7" ht="16.9" customHeight="1">
      <c r="A59" s="41" t="s">
        <v>91</v>
      </c>
      <c r="B59" s="26" t="s">
        <v>90</v>
      </c>
      <c r="C59" s="27">
        <v>0.05</v>
      </c>
      <c r="D59" s="24"/>
      <c r="E59" s="24"/>
      <c r="F59" s="29">
        <f t="shared" si="12"/>
        <v>0</v>
      </c>
      <c r="G59" s="42">
        <f t="shared" si="13"/>
        <v>0</v>
      </c>
    </row>
    <row r="60" spans="1:7" ht="16.9" customHeight="1">
      <c r="A60" s="41" t="s">
        <v>86</v>
      </c>
      <c r="B60" s="26" t="s">
        <v>76</v>
      </c>
      <c r="C60" s="32">
        <v>0.05</v>
      </c>
      <c r="D60" s="24"/>
      <c r="E60" s="24"/>
      <c r="F60" s="29">
        <f t="shared" si="12"/>
        <v>0</v>
      </c>
      <c r="G60" s="42">
        <f t="shared" si="13"/>
        <v>0</v>
      </c>
    </row>
    <row r="61" spans="1:7" ht="16.9" customHeight="1">
      <c r="A61" s="41">
        <v>200126</v>
      </c>
      <c r="B61" s="26" t="s">
        <v>100</v>
      </c>
      <c r="C61" s="27">
        <v>3.662</v>
      </c>
      <c r="D61" s="24"/>
      <c r="E61" s="24"/>
      <c r="F61" s="29">
        <f t="shared" si="12"/>
        <v>0</v>
      </c>
      <c r="G61" s="42">
        <f t="shared" si="13"/>
        <v>0</v>
      </c>
    </row>
    <row r="62" spans="1:7" ht="16.9" customHeight="1">
      <c r="A62" s="41">
        <v>200127</v>
      </c>
      <c r="B62" s="26" t="s">
        <v>92</v>
      </c>
      <c r="C62" s="27">
        <v>39.309</v>
      </c>
      <c r="D62" s="24"/>
      <c r="E62" s="24"/>
      <c r="F62" s="29">
        <f t="shared" si="12"/>
        <v>0</v>
      </c>
      <c r="G62" s="42">
        <f t="shared" si="13"/>
        <v>0</v>
      </c>
    </row>
    <row r="63" spans="1:7" ht="16.9" customHeight="1">
      <c r="A63" s="41" t="s">
        <v>93</v>
      </c>
      <c r="B63" s="26" t="s">
        <v>101</v>
      </c>
      <c r="C63" s="27">
        <v>0.05</v>
      </c>
      <c r="D63" s="24"/>
      <c r="E63" s="24"/>
      <c r="F63" s="29">
        <f t="shared" si="12"/>
        <v>0</v>
      </c>
      <c r="G63" s="42">
        <f t="shared" si="13"/>
        <v>0</v>
      </c>
    </row>
    <row r="64" spans="1:7" ht="16.9" customHeight="1">
      <c r="A64" s="41" t="s">
        <v>94</v>
      </c>
      <c r="B64" s="26" t="s">
        <v>96</v>
      </c>
      <c r="C64" s="27">
        <v>0.05</v>
      </c>
      <c r="D64" s="24"/>
      <c r="E64" s="24"/>
      <c r="F64" s="29">
        <f t="shared" si="12"/>
        <v>0</v>
      </c>
      <c r="G64" s="42">
        <f t="shared" si="13"/>
        <v>0</v>
      </c>
    </row>
    <row r="65" spans="1:7" ht="16.9" customHeight="1">
      <c r="A65" s="41" t="s">
        <v>95</v>
      </c>
      <c r="B65" s="26" t="s">
        <v>99</v>
      </c>
      <c r="C65" s="27">
        <v>0.05</v>
      </c>
      <c r="D65" s="24"/>
      <c r="E65" s="24"/>
      <c r="F65" s="29">
        <f t="shared" si="12"/>
        <v>0</v>
      </c>
      <c r="G65" s="42">
        <f t="shared" si="13"/>
        <v>0</v>
      </c>
    </row>
    <row r="66" spans="1:7" ht="16.9" customHeight="1">
      <c r="A66" s="41" t="s">
        <v>97</v>
      </c>
      <c r="B66" s="26" t="s">
        <v>30</v>
      </c>
      <c r="C66" s="27">
        <v>0.5</v>
      </c>
      <c r="D66" s="24"/>
      <c r="E66" s="24"/>
      <c r="F66" s="29">
        <f t="shared" si="12"/>
        <v>0</v>
      </c>
      <c r="G66" s="42">
        <f t="shared" si="13"/>
        <v>0</v>
      </c>
    </row>
    <row r="67" spans="1:7" ht="16.9" customHeight="1">
      <c r="A67" s="41">
        <v>200138</v>
      </c>
      <c r="B67" s="26" t="s">
        <v>98</v>
      </c>
      <c r="C67" s="27">
        <v>63.47</v>
      </c>
      <c r="D67" s="24"/>
      <c r="E67" s="24"/>
      <c r="F67" s="29">
        <f t="shared" si="12"/>
        <v>0</v>
      </c>
      <c r="G67" s="42">
        <f t="shared" si="13"/>
        <v>0</v>
      </c>
    </row>
    <row r="68" spans="1:7" ht="16.9" customHeight="1">
      <c r="A68" s="41">
        <v>200139</v>
      </c>
      <c r="B68" s="26" t="s">
        <v>78</v>
      </c>
      <c r="C68" s="32">
        <v>4.344</v>
      </c>
      <c r="D68" s="24"/>
      <c r="E68" s="24"/>
      <c r="F68" s="29">
        <f t="shared" si="12"/>
        <v>0</v>
      </c>
      <c r="G68" s="42">
        <f t="shared" si="13"/>
        <v>0</v>
      </c>
    </row>
    <row r="69" spans="1:7" ht="16.9" customHeight="1">
      <c r="A69" s="41" t="s">
        <v>102</v>
      </c>
      <c r="B69" s="26" t="s">
        <v>103</v>
      </c>
      <c r="C69" s="32">
        <v>0.5</v>
      </c>
      <c r="D69" s="24"/>
      <c r="E69" s="24"/>
      <c r="F69" s="29">
        <f aca="true" t="shared" si="14" ref="F69:F71">D69+E69</f>
        <v>0</v>
      </c>
      <c r="G69" s="42">
        <f aca="true" t="shared" si="15" ref="G69:G71">C69*F69</f>
        <v>0</v>
      </c>
    </row>
    <row r="70" spans="1:7" ht="16.9" customHeight="1">
      <c r="A70" s="41">
        <v>200201</v>
      </c>
      <c r="B70" s="26" t="s">
        <v>75</v>
      </c>
      <c r="C70" s="32">
        <v>474.528</v>
      </c>
      <c r="D70" s="24"/>
      <c r="E70" s="24"/>
      <c r="F70" s="29">
        <f t="shared" si="14"/>
        <v>0</v>
      </c>
      <c r="G70" s="42">
        <f t="shared" si="15"/>
        <v>0</v>
      </c>
    </row>
    <row r="71" spans="1:7" ht="16.9" customHeight="1">
      <c r="A71" s="43">
        <v>200202</v>
      </c>
      <c r="B71" s="22" t="s">
        <v>55</v>
      </c>
      <c r="C71" s="23">
        <v>0.5</v>
      </c>
      <c r="D71" s="24"/>
      <c r="E71" s="24"/>
      <c r="F71" s="29">
        <f t="shared" si="14"/>
        <v>0</v>
      </c>
      <c r="G71" s="42">
        <f t="shared" si="15"/>
        <v>0</v>
      </c>
    </row>
    <row r="72" spans="1:7" ht="16.9" customHeight="1">
      <c r="A72" s="41">
        <v>200203</v>
      </c>
      <c r="B72" s="26" t="s">
        <v>26</v>
      </c>
      <c r="C72" s="27">
        <v>0.5</v>
      </c>
      <c r="D72" s="24"/>
      <c r="E72" s="24"/>
      <c r="F72" s="29">
        <f t="shared" si="10"/>
        <v>0</v>
      </c>
      <c r="G72" s="42">
        <f t="shared" si="11"/>
        <v>0</v>
      </c>
    </row>
    <row r="73" spans="1:7" ht="16.9" customHeight="1">
      <c r="A73" s="41">
        <v>200302</v>
      </c>
      <c r="B73" s="26" t="s">
        <v>56</v>
      </c>
      <c r="C73" s="27">
        <v>161.94</v>
      </c>
      <c r="D73" s="28"/>
      <c r="E73" s="28"/>
      <c r="F73" s="29">
        <f t="shared" si="3"/>
        <v>0</v>
      </c>
      <c r="G73" s="42">
        <f t="shared" si="2"/>
        <v>0</v>
      </c>
    </row>
    <row r="74" spans="1:7" ht="16.9" customHeight="1" thickBot="1">
      <c r="A74" s="46">
        <v>200307</v>
      </c>
      <c r="B74" s="47" t="s">
        <v>1</v>
      </c>
      <c r="C74" s="48">
        <v>3081.314</v>
      </c>
      <c r="D74" s="49"/>
      <c r="E74" s="49"/>
      <c r="F74" s="50">
        <f t="shared" si="3"/>
        <v>0</v>
      </c>
      <c r="G74" s="51">
        <f t="shared" si="2"/>
        <v>0</v>
      </c>
    </row>
    <row r="75" spans="1:7" ht="16.9" customHeight="1" thickBot="1">
      <c r="A75" s="73" t="s">
        <v>39</v>
      </c>
      <c r="B75" s="74"/>
      <c r="C75" s="74"/>
      <c r="D75" s="74"/>
      <c r="E75" s="74"/>
      <c r="F75" s="75">
        <f>SUM(G16:G74)</f>
        <v>0</v>
      </c>
      <c r="G75" s="76"/>
    </row>
    <row r="76" spans="1:7" ht="16.9" customHeight="1">
      <c r="A76" s="3"/>
      <c r="B76" s="3"/>
      <c r="C76" s="3"/>
      <c r="D76" s="3"/>
      <c r="E76" s="3"/>
      <c r="F76" s="3"/>
      <c r="G76" s="11"/>
    </row>
    <row r="77" spans="1:7" ht="30" customHeight="1">
      <c r="A77" s="12" t="s">
        <v>40</v>
      </c>
      <c r="B77" s="78" t="s">
        <v>113</v>
      </c>
      <c r="C77" s="78"/>
      <c r="D77" s="78"/>
      <c r="E77" s="78"/>
      <c r="F77" s="78"/>
      <c r="G77" s="78"/>
    </row>
    <row r="78" spans="3:7" ht="16.9" customHeight="1" thickBot="1">
      <c r="C78" s="9"/>
      <c r="D78" s="9"/>
      <c r="E78" s="9"/>
      <c r="F78" s="9"/>
      <c r="G78" s="9"/>
    </row>
    <row r="79" spans="1:7" ht="28.9" customHeight="1" thickBot="1">
      <c r="A79" s="99" t="s">
        <v>70</v>
      </c>
      <c r="B79" s="100"/>
      <c r="C79" s="101"/>
      <c r="D79" s="101"/>
      <c r="E79" s="102"/>
      <c r="F79" s="102"/>
      <c r="G79" s="103"/>
    </row>
    <row r="80" spans="1:7" ht="19.9" customHeight="1" thickBot="1">
      <c r="A80" s="104" t="s">
        <v>41</v>
      </c>
      <c r="B80" s="105"/>
      <c r="C80" s="106"/>
      <c r="D80" s="107" t="s">
        <v>42</v>
      </c>
      <c r="E80" s="105"/>
      <c r="F80" s="105"/>
      <c r="G80" s="108"/>
    </row>
    <row r="81" spans="1:7" ht="19.9" customHeight="1">
      <c r="A81" s="109" t="str">
        <f>A7</f>
        <v>A) Provozování sběrného dvora</v>
      </c>
      <c r="B81" s="110"/>
      <c r="C81" s="111"/>
      <c r="D81" s="112">
        <f>F10</f>
        <v>0</v>
      </c>
      <c r="E81" s="113"/>
      <c r="F81" s="113"/>
      <c r="G81" s="114"/>
    </row>
    <row r="82" spans="1:7" ht="19.9" customHeight="1" thickBot="1">
      <c r="A82" s="115" t="str">
        <f>A14</f>
        <v>B) Využití / odstranění odpadů</v>
      </c>
      <c r="B82" s="116"/>
      <c r="C82" s="117"/>
      <c r="D82" s="118">
        <f>F75</f>
        <v>0</v>
      </c>
      <c r="E82" s="119"/>
      <c r="F82" s="119"/>
      <c r="G82" s="120"/>
    </row>
    <row r="83" spans="1:7" ht="28.9" customHeight="1" thickBot="1">
      <c r="A83" s="93" t="s">
        <v>111</v>
      </c>
      <c r="B83" s="94"/>
      <c r="C83" s="95"/>
      <c r="D83" s="96">
        <f>SUM(D81:G82)</f>
        <v>0</v>
      </c>
      <c r="E83" s="97"/>
      <c r="F83" s="97"/>
      <c r="G83" s="98"/>
    </row>
    <row r="84" ht="17.45" customHeight="1"/>
    <row r="85" ht="17.45" customHeight="1"/>
    <row r="86" ht="26.25">
      <c r="A86" s="17"/>
    </row>
    <row r="87" ht="17.45" customHeight="1"/>
    <row r="88" spans="1:7" ht="17.45" customHeight="1">
      <c r="A88" s="72" t="s">
        <v>69</v>
      </c>
      <c r="B88" s="72"/>
      <c r="C88" s="72"/>
      <c r="D88" s="72"/>
      <c r="E88" s="72"/>
      <c r="F88" s="72"/>
      <c r="G88" s="72"/>
    </row>
    <row r="89" spans="1:7" ht="45">
      <c r="A89" s="68" t="s">
        <v>64</v>
      </c>
      <c r="B89" s="68" t="s">
        <v>65</v>
      </c>
      <c r="C89" s="68" t="s">
        <v>73</v>
      </c>
      <c r="D89" s="68" t="s">
        <v>60</v>
      </c>
      <c r="E89" s="68" t="s">
        <v>61</v>
      </c>
      <c r="F89" s="68" t="s">
        <v>62</v>
      </c>
      <c r="G89" s="68" t="s">
        <v>63</v>
      </c>
    </row>
    <row r="90" spans="1:7" ht="17.45" customHeight="1">
      <c r="A90" s="69">
        <v>160103</v>
      </c>
      <c r="B90" s="22" t="s">
        <v>49</v>
      </c>
      <c r="C90" s="31">
        <v>8.915</v>
      </c>
      <c r="D90" s="24"/>
      <c r="E90" s="24"/>
      <c r="F90" s="25">
        <f aca="true" t="shared" si="16" ref="F90">D90+E90</f>
        <v>0</v>
      </c>
      <c r="G90" s="42">
        <f>C90*F90</f>
        <v>0</v>
      </c>
    </row>
    <row r="91" spans="1:7" ht="17.45" customHeight="1">
      <c r="A91" s="69">
        <v>160122</v>
      </c>
      <c r="B91" s="22" t="s">
        <v>84</v>
      </c>
      <c r="C91" s="31">
        <v>0.1</v>
      </c>
      <c r="D91" s="24"/>
      <c r="E91" s="24"/>
      <c r="F91" s="25">
        <f>D91+E91</f>
        <v>0</v>
      </c>
      <c r="G91" s="42">
        <f aca="true" t="shared" si="17" ref="G91:G100">C91*F91</f>
        <v>0</v>
      </c>
    </row>
    <row r="92" spans="1:7" ht="17.45" customHeight="1">
      <c r="A92" s="69">
        <v>170101</v>
      </c>
      <c r="B92" s="22" t="s">
        <v>50</v>
      </c>
      <c r="C92" s="23">
        <v>1</v>
      </c>
      <c r="D92" s="24"/>
      <c r="E92" s="24"/>
      <c r="F92" s="25">
        <f aca="true" t="shared" si="18" ref="F92:F99">D92+E92</f>
        <v>0</v>
      </c>
      <c r="G92" s="42">
        <f t="shared" si="17"/>
        <v>0</v>
      </c>
    </row>
    <row r="93" spans="1:7" ht="17.45" customHeight="1">
      <c r="A93" s="69">
        <v>170102</v>
      </c>
      <c r="B93" s="22" t="s">
        <v>51</v>
      </c>
      <c r="C93" s="23">
        <v>1</v>
      </c>
      <c r="D93" s="24"/>
      <c r="E93" s="24"/>
      <c r="F93" s="25">
        <f t="shared" si="18"/>
        <v>0</v>
      </c>
      <c r="G93" s="42">
        <f t="shared" si="17"/>
        <v>0</v>
      </c>
    </row>
    <row r="94" spans="1:7" ht="17.45" customHeight="1">
      <c r="A94" s="69">
        <v>170107</v>
      </c>
      <c r="B94" s="22" t="s">
        <v>85</v>
      </c>
      <c r="C94" s="23">
        <v>1</v>
      </c>
      <c r="D94" s="24"/>
      <c r="E94" s="24"/>
      <c r="F94" s="25">
        <f>D94+E94</f>
        <v>0</v>
      </c>
      <c r="G94" s="42">
        <f t="shared" si="17"/>
        <v>0</v>
      </c>
    </row>
    <row r="95" spans="1:7" ht="17.45" customHeight="1">
      <c r="A95" s="69">
        <v>170302</v>
      </c>
      <c r="B95" s="22" t="s">
        <v>58</v>
      </c>
      <c r="C95" s="23">
        <v>1</v>
      </c>
      <c r="D95" s="24"/>
      <c r="E95" s="24"/>
      <c r="F95" s="25">
        <f t="shared" si="18"/>
        <v>0</v>
      </c>
      <c r="G95" s="42">
        <f t="shared" si="17"/>
        <v>0</v>
      </c>
    </row>
    <row r="96" spans="1:7" ht="17.45" customHeight="1">
      <c r="A96" s="69">
        <v>170504</v>
      </c>
      <c r="B96" s="22" t="s">
        <v>22</v>
      </c>
      <c r="C96" s="23">
        <v>1</v>
      </c>
      <c r="D96" s="24"/>
      <c r="E96" s="24"/>
      <c r="F96" s="25">
        <f t="shared" si="18"/>
        <v>0</v>
      </c>
      <c r="G96" s="42">
        <f t="shared" si="17"/>
        <v>0</v>
      </c>
    </row>
    <row r="97" spans="1:7" ht="17.45" customHeight="1">
      <c r="A97" s="70">
        <v>170604</v>
      </c>
      <c r="B97" s="26" t="s">
        <v>59</v>
      </c>
      <c r="C97" s="27">
        <v>20.58</v>
      </c>
      <c r="D97" s="24"/>
      <c r="E97" s="24"/>
      <c r="F97" s="25">
        <f t="shared" si="18"/>
        <v>0</v>
      </c>
      <c r="G97" s="42">
        <f t="shared" si="17"/>
        <v>0</v>
      </c>
    </row>
    <row r="98" spans="1:7" ht="17.45" customHeight="1">
      <c r="A98" s="69">
        <v>170605</v>
      </c>
      <c r="B98" s="22" t="s">
        <v>53</v>
      </c>
      <c r="C98" s="23">
        <v>9.22</v>
      </c>
      <c r="D98" s="24"/>
      <c r="E98" s="24"/>
      <c r="F98" s="25">
        <f t="shared" si="18"/>
        <v>0</v>
      </c>
      <c r="G98" s="42">
        <f t="shared" si="17"/>
        <v>0</v>
      </c>
    </row>
    <row r="99" spans="1:7" ht="17.45" customHeight="1">
      <c r="A99" s="69">
        <v>170904</v>
      </c>
      <c r="B99" s="22" t="s">
        <v>54</v>
      </c>
      <c r="C99" s="23">
        <v>102.26</v>
      </c>
      <c r="D99" s="24"/>
      <c r="E99" s="24"/>
      <c r="F99" s="25">
        <f t="shared" si="18"/>
        <v>0</v>
      </c>
      <c r="G99" s="42">
        <f t="shared" si="17"/>
        <v>0</v>
      </c>
    </row>
    <row r="100" spans="1:7" ht="17.45" customHeight="1" thickBot="1">
      <c r="A100" s="69">
        <v>200202</v>
      </c>
      <c r="B100" s="22" t="s">
        <v>55</v>
      </c>
      <c r="C100" s="23">
        <v>3.43</v>
      </c>
      <c r="D100" s="24"/>
      <c r="E100" s="24"/>
      <c r="F100" s="25">
        <f>D100+E100</f>
        <v>0</v>
      </c>
      <c r="G100" s="42">
        <f t="shared" si="17"/>
        <v>0</v>
      </c>
    </row>
    <row r="101" spans="1:7" ht="17.45" customHeight="1" thickBot="1">
      <c r="A101" s="73" t="s">
        <v>111</v>
      </c>
      <c r="B101" s="74"/>
      <c r="C101" s="74"/>
      <c r="D101" s="74"/>
      <c r="E101" s="74"/>
      <c r="F101" s="75">
        <f>SUM(G90:G100)</f>
        <v>0</v>
      </c>
      <c r="G101" s="76"/>
    </row>
    <row r="102" spans="3:7" ht="17.45" customHeight="1">
      <c r="C102" s="9"/>
      <c r="D102" s="9"/>
      <c r="E102" s="9"/>
      <c r="F102" s="9"/>
      <c r="G102" s="9"/>
    </row>
    <row r="103" spans="1:7" ht="30" customHeight="1">
      <c r="A103" s="12" t="s">
        <v>40</v>
      </c>
      <c r="B103" s="78" t="s">
        <v>113</v>
      </c>
      <c r="C103" s="78"/>
      <c r="D103" s="78"/>
      <c r="E103" s="78"/>
      <c r="F103" s="78"/>
      <c r="G103" s="78"/>
    </row>
    <row r="104" ht="17.45" customHeight="1" thickBot="1"/>
    <row r="105" spans="1:7" ht="17.45" customHeight="1" thickBot="1">
      <c r="A105" s="121" t="s">
        <v>104</v>
      </c>
      <c r="B105" s="122"/>
      <c r="G105" s="10"/>
    </row>
    <row r="106" spans="1:7" ht="43.9" customHeight="1" thickBot="1">
      <c r="A106" s="18" t="s">
        <v>64</v>
      </c>
      <c r="B106" s="63" t="s">
        <v>65</v>
      </c>
      <c r="G106" s="10"/>
    </row>
    <row r="107" spans="1:7" ht="17.45" customHeight="1">
      <c r="A107" s="52" t="s">
        <v>32</v>
      </c>
      <c r="B107" s="64" t="s">
        <v>4</v>
      </c>
      <c r="G107" s="10"/>
    </row>
    <row r="108" spans="1:7" ht="17.45" customHeight="1">
      <c r="A108" s="53" t="s">
        <v>32</v>
      </c>
      <c r="B108" s="65" t="s">
        <v>23</v>
      </c>
      <c r="G108" s="10"/>
    </row>
    <row r="109" spans="1:7" ht="17.45" customHeight="1">
      <c r="A109" s="53" t="s">
        <v>32</v>
      </c>
      <c r="B109" s="65" t="s">
        <v>24</v>
      </c>
      <c r="G109" s="10"/>
    </row>
    <row r="110" spans="1:7" ht="17.45" customHeight="1" thickBot="1">
      <c r="A110" s="54" t="s">
        <v>32</v>
      </c>
      <c r="B110" s="66" t="s">
        <v>25</v>
      </c>
      <c r="G110" s="10"/>
    </row>
    <row r="111" ht="17.45" customHeight="1" thickBot="1"/>
    <row r="112" spans="1:7" ht="17.45" customHeight="1" thickBot="1">
      <c r="A112" s="80" t="s">
        <v>72</v>
      </c>
      <c r="B112" s="81"/>
      <c r="C112" s="82"/>
      <c r="G112" s="10"/>
    </row>
    <row r="113" spans="1:7" ht="43.9" customHeight="1" thickBot="1">
      <c r="A113" s="19" t="s">
        <v>64</v>
      </c>
      <c r="B113" s="20" t="s">
        <v>65</v>
      </c>
      <c r="C113" s="21" t="s">
        <v>73</v>
      </c>
      <c r="G113" s="10"/>
    </row>
    <row r="114" spans="1:7" ht="17.45" customHeight="1">
      <c r="A114" s="57" t="s">
        <v>43</v>
      </c>
      <c r="B114" s="58" t="s">
        <v>44</v>
      </c>
      <c r="C114" s="55">
        <v>5</v>
      </c>
      <c r="G114" s="10"/>
    </row>
    <row r="115" spans="1:7" ht="17.45" customHeight="1">
      <c r="A115" s="59" t="s">
        <v>45</v>
      </c>
      <c r="B115" s="30" t="s">
        <v>47</v>
      </c>
      <c r="C115" s="56">
        <v>1</v>
      </c>
      <c r="G115" s="10"/>
    </row>
    <row r="116" spans="1:7" ht="17.45" customHeight="1" thickBot="1">
      <c r="A116" s="60" t="s">
        <v>46</v>
      </c>
      <c r="B116" s="61" t="s">
        <v>48</v>
      </c>
      <c r="C116" s="62">
        <v>215.265</v>
      </c>
      <c r="G116" s="10"/>
    </row>
  </sheetData>
  <mergeCells count="32">
    <mergeCell ref="D9:E9"/>
    <mergeCell ref="A8:C8"/>
    <mergeCell ref="A9:C9"/>
    <mergeCell ref="B77:G77"/>
    <mergeCell ref="A112:C112"/>
    <mergeCell ref="A83:C83"/>
    <mergeCell ref="D83:G83"/>
    <mergeCell ref="A79:G79"/>
    <mergeCell ref="A80:C80"/>
    <mergeCell ref="D80:G80"/>
    <mergeCell ref="A81:C81"/>
    <mergeCell ref="D81:G81"/>
    <mergeCell ref="A82:C82"/>
    <mergeCell ref="D82:G82"/>
    <mergeCell ref="B103:G103"/>
    <mergeCell ref="A105:B105"/>
    <mergeCell ref="A88:G88"/>
    <mergeCell ref="A101:E101"/>
    <mergeCell ref="F101:G101"/>
    <mergeCell ref="A1:G1"/>
    <mergeCell ref="A3:G3"/>
    <mergeCell ref="A5:G5"/>
    <mergeCell ref="A7:G7"/>
    <mergeCell ref="F75:G75"/>
    <mergeCell ref="A75:E75"/>
    <mergeCell ref="B12:G12"/>
    <mergeCell ref="A14:G14"/>
    <mergeCell ref="F8:G8"/>
    <mergeCell ref="F9:G9"/>
    <mergeCell ref="F10:G10"/>
    <mergeCell ref="A10:E10"/>
    <mergeCell ref="D8:E8"/>
  </mergeCells>
  <printOptions/>
  <pageMargins left="0.7874015748031497" right="0.7874015748031497" top="0.3937007874015748" bottom="0.3937007874015748" header="0.31496062992125984" footer="0.31496062992125984"/>
  <pageSetup fitToHeight="0" fitToWidth="1" horizontalDpi="600" verticalDpi="600" orientation="portrait" paperSize="9" scale="69" r:id="rId1"/>
  <ignoredErrors>
    <ignoredError sqref="F90:G100 F9 F17:G18 F73:G74 F36:G37 F20:G29 F31:G34 F16:G16 F35:G35 F30:G30 F38:G72 F19:G19" unlockedFormula="1"/>
    <ignoredError sqref="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2024-04-08T14:29:18Z</cp:lastPrinted>
  <dcterms:created xsi:type="dcterms:W3CDTF">2015-05-28T08:57:50Z</dcterms:created>
  <dcterms:modified xsi:type="dcterms:W3CDTF">2024-04-29T13:17:02Z</dcterms:modified>
  <cp:category/>
  <cp:version/>
  <cp:contentType/>
  <cp:contentStatus/>
</cp:coreProperties>
</file>