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01 - Dešťová kanalizace P..." sheetId="2" r:id="rId2"/>
    <sheet name="02 - Vedlejší a ostatní 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Dešťová kanalizace P...'!$C$87:$K$345</definedName>
    <definedName name="_xlnm.Print_Area" localSheetId="1">'01 - Dešťová kanalizace P...'!$C$4:$J$39,'01 - Dešťová kanalizace P...'!$C$45:$J$69,'01 - Dešťová kanalizace P...'!$C$75:$K$345</definedName>
    <definedName name="_xlnm.Print_Titles" localSheetId="1">'01 - Dešťová kanalizace P...'!$87:$87</definedName>
    <definedName name="_xlnm._FilterDatabase" localSheetId="2" hidden="1">'02 - Vedlejší a ostatní n...'!$C$83:$K$110</definedName>
    <definedName name="_xlnm.Print_Area" localSheetId="2">'02 - Vedlejší a ostatní n...'!$C$4:$J$39,'02 - Vedlejší a ostatní n...'!$C$45:$J$65,'02 - Vedlejší a ostatní n...'!$C$71:$K$110</definedName>
    <definedName name="_xlnm.Print_Titles" localSheetId="2">'02 - Vedlejší a ostatní n...'!$83:$83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9"/>
  <c r="BH109"/>
  <c r="BG109"/>
  <c r="BF109"/>
  <c r="T109"/>
  <c r="T108"/>
  <c r="R109"/>
  <c r="R108"/>
  <c r="P109"/>
  <c r="P108"/>
  <c r="BI106"/>
  <c r="BH106"/>
  <c r="BG106"/>
  <c r="BF106"/>
  <c r="T106"/>
  <c r="T105"/>
  <c r="R106"/>
  <c r="R105"/>
  <c r="P106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2" r="J37"/>
  <c r="J36"/>
  <c i="1" r="AY55"/>
  <c i="2" r="J35"/>
  <c i="1" r="AX55"/>
  <c i="2" r="BI343"/>
  <c r="BH343"/>
  <c r="BG343"/>
  <c r="BF343"/>
  <c r="T343"/>
  <c r="T342"/>
  <c r="R343"/>
  <c r="R342"/>
  <c r="P343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4"/>
  <c r="BH324"/>
  <c r="BG324"/>
  <c r="BF324"/>
  <c r="T324"/>
  <c r="T323"/>
  <c r="R324"/>
  <c r="R323"/>
  <c r="P324"/>
  <c r="P323"/>
  <c r="BI320"/>
  <c r="BH320"/>
  <c r="BG320"/>
  <c r="BF320"/>
  <c r="T320"/>
  <c r="R320"/>
  <c r="P320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49"/>
  <c r="BH249"/>
  <c r="BG249"/>
  <c r="BF249"/>
  <c r="T249"/>
  <c r="R249"/>
  <c r="P249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3"/>
  <c r="BH213"/>
  <c r="BG213"/>
  <c r="BF213"/>
  <c r="T213"/>
  <c r="R213"/>
  <c r="P213"/>
  <c r="BI210"/>
  <c r="BH210"/>
  <c r="BG210"/>
  <c r="BF210"/>
  <c r="T210"/>
  <c r="R210"/>
  <c r="P210"/>
  <c r="BI197"/>
  <c r="BH197"/>
  <c r="BG197"/>
  <c r="BF197"/>
  <c r="T197"/>
  <c r="R197"/>
  <c r="P197"/>
  <c r="BI195"/>
  <c r="BH195"/>
  <c r="BG195"/>
  <c r="BF195"/>
  <c r="T195"/>
  <c r="R195"/>
  <c r="P19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21"/>
  <c r="BH121"/>
  <c r="BG121"/>
  <c r="BF121"/>
  <c r="T121"/>
  <c r="R121"/>
  <c r="P121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1" r="L50"/>
  <c r="AM50"/>
  <c r="AM49"/>
  <c r="L49"/>
  <c r="AM47"/>
  <c r="L47"/>
  <c r="L45"/>
  <c r="L44"/>
  <c i="2" r="BK291"/>
  <c r="BK179"/>
  <c r="J320"/>
  <c r="BK273"/>
  <c r="BK149"/>
  <c r="J295"/>
  <c r="BK249"/>
  <c r="J334"/>
  <c r="BK195"/>
  <c i="3" r="BK103"/>
  <c r="J103"/>
  <c i="2" r="BK279"/>
  <c r="J106"/>
  <c r="BK319"/>
  <c r="J259"/>
  <c r="J172"/>
  <c r="BK324"/>
  <c r="J267"/>
  <c r="J102"/>
  <c r="J179"/>
  <c i="3" r="J100"/>
  <c i="2" r="J311"/>
  <c r="BK258"/>
  <c r="BK135"/>
  <c r="BK307"/>
  <c r="BK257"/>
  <c r="BK182"/>
  <c r="J338"/>
  <c r="J257"/>
  <c r="BK312"/>
  <c r="J153"/>
  <c i="3" r="BK91"/>
  <c i="2" r="BK334"/>
  <c r="BK153"/>
  <c r="J273"/>
  <c r="BK106"/>
  <c i="3" r="BK90"/>
  <c i="2" r="BK295"/>
  <c r="J161"/>
  <c r="BK99"/>
  <c r="J301"/>
  <c r="J210"/>
  <c i="1" r="AS54"/>
  <c i="2" r="J291"/>
  <c r="BK161"/>
  <c i="3" r="J87"/>
  <c r="J91"/>
  <c i="2" r="J307"/>
  <c r="BK172"/>
  <c r="BK308"/>
  <c r="BK256"/>
  <c r="BK147"/>
  <c r="BK311"/>
  <c r="BK240"/>
  <c r="BK304"/>
  <c r="BK95"/>
  <c r="BK305"/>
  <c r="J182"/>
  <c r="J343"/>
  <c r="BK292"/>
  <c r="J213"/>
  <c r="BK91"/>
  <c r="J283"/>
  <c r="J135"/>
  <c r="J235"/>
  <c i="3" r="BK106"/>
  <c r="J106"/>
  <c i="2" r="BK281"/>
  <c r="J319"/>
  <c r="J168"/>
  <c i="3" r="J98"/>
  <c r="J90"/>
  <c i="2" r="J308"/>
  <c r="BK259"/>
  <c r="J121"/>
  <c r="BK314"/>
  <c r="J226"/>
  <c r="BK141"/>
  <c r="J279"/>
  <c r="J141"/>
  <c r="J229"/>
  <c r="J99"/>
  <c i="3" r="BK87"/>
  <c i="2" r="BK330"/>
  <c r="BK287"/>
  <c r="BK145"/>
  <c r="BK338"/>
  <c r="J286"/>
  <c r="J197"/>
  <c r="BK343"/>
  <c r="BK286"/>
  <c r="J139"/>
  <c r="J222"/>
  <c i="3" r="BK100"/>
  <c i="2" r="BK320"/>
  <c r="BK283"/>
  <c r="BK102"/>
  <c r="J324"/>
  <c r="J281"/>
  <c r="BK163"/>
  <c r="J314"/>
  <c r="BK159"/>
  <c r="BK197"/>
  <c r="BK139"/>
  <c i="3" r="BK94"/>
  <c i="2" r="BK213"/>
  <c r="J240"/>
  <c r="J149"/>
  <c i="3" r="J92"/>
  <c i="2" r="BK316"/>
  <c r="BK235"/>
  <c r="J330"/>
  <c r="J287"/>
  <c r="J176"/>
  <c r="J304"/>
  <c r="J195"/>
  <c r="J258"/>
  <c r="J147"/>
  <c i="3" r="BK109"/>
  <c i="2" r="J312"/>
  <c r="J249"/>
  <c r="J91"/>
  <c r="J298"/>
  <c r="BK222"/>
  <c r="J95"/>
  <c r="BK301"/>
  <c r="J163"/>
  <c r="J256"/>
  <c r="J159"/>
  <c i="3" r="BK92"/>
  <c i="2" r="J292"/>
  <c r="BK168"/>
  <c r="J316"/>
  <c r="BK229"/>
  <c r="J145"/>
  <c r="J305"/>
  <c r="BK226"/>
  <c r="BK267"/>
  <c r="BK176"/>
  <c i="3" r="J94"/>
  <c i="2" r="BK298"/>
  <c r="BK121"/>
  <c r="BK210"/>
  <c i="3" r="J109"/>
  <c r="BK98"/>
  <c i="2" l="1" r="T90"/>
  <c r="T221"/>
  <c r="T228"/>
  <c r="BK239"/>
  <c r="J239"/>
  <c r="J64"/>
  <c r="BK278"/>
  <c r="J278"/>
  <c r="J65"/>
  <c r="BK329"/>
  <c r="J329"/>
  <c r="J67"/>
  <c i="3" r="P86"/>
  <c i="2" r="R90"/>
  <c r="P221"/>
  <c r="P228"/>
  <c r="R239"/>
  <c r="T278"/>
  <c r="T329"/>
  <c i="3" r="R86"/>
  <c r="P97"/>
  <c i="2" r="P90"/>
  <c r="R221"/>
  <c r="R228"/>
  <c r="T239"/>
  <c r="R278"/>
  <c r="P329"/>
  <c i="3" r="T86"/>
  <c r="R97"/>
  <c i="2" r="BK90"/>
  <c r="J90"/>
  <c r="J61"/>
  <c r="BK221"/>
  <c r="J221"/>
  <c r="J62"/>
  <c r="BK228"/>
  <c r="J228"/>
  <c r="J63"/>
  <c r="P239"/>
  <c r="P278"/>
  <c r="R329"/>
  <c i="3" r="BK86"/>
  <c r="J86"/>
  <c r="J61"/>
  <c r="BK97"/>
  <c r="J97"/>
  <c r="J62"/>
  <c r="T97"/>
  <c i="2" r="BK323"/>
  <c r="J323"/>
  <c r="J66"/>
  <c r="BK342"/>
  <c r="J342"/>
  <c r="J68"/>
  <c i="3" r="BK105"/>
  <c r="J105"/>
  <c r="J63"/>
  <c r="BK108"/>
  <c r="J108"/>
  <c r="J64"/>
  <c r="J52"/>
  <c r="E74"/>
  <c r="F81"/>
  <c r="BE98"/>
  <c r="BE100"/>
  <c r="BE109"/>
  <c r="BE91"/>
  <c r="BE94"/>
  <c r="BE90"/>
  <c r="BE103"/>
  <c r="BE106"/>
  <c r="BE87"/>
  <c r="BE92"/>
  <c i="2" r="E48"/>
  <c r="F85"/>
  <c r="BE99"/>
  <c r="BE141"/>
  <c r="BE172"/>
  <c r="BE179"/>
  <c r="BE213"/>
  <c r="BE240"/>
  <c r="BE249"/>
  <c r="BE267"/>
  <c r="BE273"/>
  <c r="BE279"/>
  <c r="BE281"/>
  <c r="BE295"/>
  <c r="BE312"/>
  <c r="BE324"/>
  <c r="J52"/>
  <c r="BE95"/>
  <c r="BE145"/>
  <c r="BE163"/>
  <c r="BE168"/>
  <c r="BE182"/>
  <c r="BE229"/>
  <c r="BE257"/>
  <c r="BE258"/>
  <c r="BE259"/>
  <c r="BE283"/>
  <c r="BE287"/>
  <c r="BE316"/>
  <c r="BE320"/>
  <c r="BE330"/>
  <c r="BE338"/>
  <c r="BE102"/>
  <c r="BE106"/>
  <c r="BE121"/>
  <c r="BE135"/>
  <c r="BE149"/>
  <c r="BE159"/>
  <c r="BE161"/>
  <c r="BE176"/>
  <c r="BE235"/>
  <c r="BE292"/>
  <c r="BE298"/>
  <c r="BE304"/>
  <c r="BE308"/>
  <c r="BE311"/>
  <c r="BE319"/>
  <c r="BE343"/>
  <c r="BE91"/>
  <c r="BE139"/>
  <c r="BE147"/>
  <c r="BE153"/>
  <c r="BE195"/>
  <c r="BE197"/>
  <c r="BE210"/>
  <c r="BE222"/>
  <c r="BE226"/>
  <c r="BE256"/>
  <c r="BE286"/>
  <c r="BE291"/>
  <c r="BE301"/>
  <c r="BE305"/>
  <c r="BE307"/>
  <c r="BE314"/>
  <c r="BE334"/>
  <c r="F37"/>
  <c i="1" r="BD55"/>
  <c i="3" r="J34"/>
  <c i="1" r="AW56"/>
  <c i="3" r="F35"/>
  <c i="1" r="BB56"/>
  <c i="3" r="F37"/>
  <c i="1" r="BD56"/>
  <c i="2" r="J34"/>
  <c i="1" r="AW55"/>
  <c i="3" r="F34"/>
  <c i="1" r="BA56"/>
  <c i="3" r="F36"/>
  <c i="1" r="BC56"/>
  <c i="2" r="F35"/>
  <c i="1" r="BB55"/>
  <c i="2" r="F34"/>
  <c i="1" r="BA55"/>
  <c i="2" r="F36"/>
  <c i="1" r="BC55"/>
  <c i="3" l="1" r="T85"/>
  <c r="T84"/>
  <c i="2" r="R89"/>
  <c r="R88"/>
  <c i="3" r="P85"/>
  <c r="P84"/>
  <c i="1" r="AU56"/>
  <c i="2" r="P89"/>
  <c r="P88"/>
  <c i="1" r="AU55"/>
  <c i="3" r="R85"/>
  <c r="R84"/>
  <c i="2" r="T89"/>
  <c r="T88"/>
  <c r="BK89"/>
  <c r="J89"/>
  <c r="J60"/>
  <c i="3" r="BK85"/>
  <c r="J85"/>
  <c r="J60"/>
  <c i="2" r="J33"/>
  <c i="1" r="AV55"/>
  <c r="AT55"/>
  <c i="2" r="F33"/>
  <c i="1" r="AZ55"/>
  <c r="BC54"/>
  <c r="W32"/>
  <c i="3" r="F33"/>
  <c i="1" r="AZ56"/>
  <c i="3" r="J33"/>
  <c i="1" r="AV56"/>
  <c r="AT56"/>
  <c r="BD54"/>
  <c r="W33"/>
  <c r="BB54"/>
  <c r="W31"/>
  <c r="BA54"/>
  <c r="W30"/>
  <c i="2" l="1" r="BK88"/>
  <c r="J88"/>
  <c r="J59"/>
  <c i="3" r="BK84"/>
  <c r="J84"/>
  <c r="J59"/>
  <c i="1" r="AU54"/>
  <c r="AW54"/>
  <c r="AK30"/>
  <c r="AY54"/>
  <c r="AX54"/>
  <c r="AZ54"/>
  <c r="W29"/>
  <c i="3" l="1" r="J30"/>
  <c i="1" r="AG56"/>
  <c i="2" r="J30"/>
  <c i="1" r="AG55"/>
  <c r="AV54"/>
  <c r="AK29"/>
  <c i="3" l="1" r="J39"/>
  <c i="2" r="J39"/>
  <c i="1" r="AN55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<sst xmlns="http://schemas.openxmlformats.org/spreadsheetml/2006/main">
  <si>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</si>
  <si>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</si>
  <si>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</si>
  <si>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</si>
  <si>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</si>
  <si>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{5b05cc89-4a7c-4f34-bda1-987efe881473}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</si>
  <si>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</si>
  <si>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</si>
  <si>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</si>
  <si>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</si>
  <si>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</si>
  <si>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</si>
  <si>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</si>
  <si>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</si>
  <si>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</si>
  <si>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</si>
  <si>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</si>
  <si>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DĚČÍN – PODMOKLY, ULICE NA VÝŠINÁCH, DEŠŤOVÁ KANALIZACE</t>
  </si>
  <si>
    <t>KSO:</t>
  </si>
  <si>
    <t>827 21 11</t>
  </si>
  <si>
    <t>CC-CZ:</t>
  </si>
  <si>
    <t>22231</t>
  </si>
  <si>
    <t>Místo:</t>
  </si>
  <si>
    <t>Na Výšinách</t>
  </si>
  <si>
    <t>Datum:</t>
  </si>
  <si>
    <t>8. 3. 2024</t>
  </si>
  <si>
    <t>CZ-CPA:</t>
  </si>
  <si>
    <t>42.21.22</t>
  </si>
  <si>
    <t>Zadavatel:</t>
  </si>
  <si>
    <t>IČ:</t>
  </si>
  <si>
    <t>00261238</t>
  </si>
  <si>
    <t>Statutární město Děčín</t>
  </si>
  <si>
    <t>DIČ:</t>
  </si>
  <si>
    <t/>
  </si>
  <si>
    <t>Uchazeč:</t>
  </si>
  <si>
    <t>Vyplň údaj</t>
  </si>
  <si>
    <t>Projektant:</t>
  </si>
  <si>
    <t>05037069</t>
  </si>
  <si>
    <t>Ing. Petr Cupal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</si>
  <si>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</si>
  <si>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</si>
  <si>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</si>
  <si>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</si>
  <si>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</si>
  <si>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</si>
  <si>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</si>
  <si>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</si>
  <si>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</si>
  <si>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</si>
  <si>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</si>
  <si>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</si>
  <si>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</si>
  <si>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</si>
  <si>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</si>
  <si>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</si>
  <si>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</si>
  <si>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</si>
  <si>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</si>
  <si>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</si>
  <si>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</si>
  <si>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</si>
  <si>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</si>
  <si>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</si>
  <si>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</si>
  <si>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</si>
  <si>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</si>
  <si>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</si>
  <si>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</si>
  <si>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</si>
  <si>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</si>
  <si>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</si>
  <si>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</si>
  <si>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</si>
  <si>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</si>
  <si>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</si>
  <si>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</si>
  <si>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</si>
  <si>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</si>
  <si>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</si>
  <si>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</si>
  <si>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</si>
  <si>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</si>
  <si>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</si>
  <si>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Dešťová kanalizace PVC SN12 DN 250</t>
  </si>
  <si>
    <t>ING</t>
  </si>
  <si>
    <t>1</t>
  </si>
  <si>
    <t>{ea5e8955-a9ac-4cf6-86ca-26a241387757}</t>
  </si>
  <si>
    <t>2</t>
  </si>
  <si>
    <t>02</t>
  </si>
  <si>
    <t>Vedlejší a ostatní náklady (VON)</t>
  </si>
  <si>
    <t>VON</t>
  </si>
  <si>
    <t>{8d6c42e9-e606-4c25-a0ac-c3176f0397eb}</t>
  </si>
  <si>
    <t>KRYCÍ LIST SOUPISU PRACÍ</t>
  </si>
  <si>
    <t>Objekt:</t>
  </si>
  <si>
    <t>01 - Dešťová kanalizace PVC SN12 DN 250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</si>
  <si>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</si>
  <si>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</si>
  <si>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</si>
  <si>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</si>
  <si>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</si>
  <si>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</si>
  <si>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</si>
  <si>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</si>
  <si>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</si>
  <si>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</si>
  <si>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</si>
  <si>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</si>
  <si>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</si>
  <si>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</si>
  <si>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</si>
  <si>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</si>
  <si>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</si>
  <si>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</si>
  <si>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</si>
  <si>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</si>
  <si>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</si>
  <si>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</si>
  <si>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</si>
  <si>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</si>
  <si>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</si>
  <si>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</si>
  <si>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</si>
  <si>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</si>
  <si>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</si>
  <si>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</si>
  <si>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</si>
  <si>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111211201</t>
  </si>
  <si>
    <t>Odstranění křovin a stromů s odstraněním kořenů ručně průměru kmene do 100 mm jakékoliv plochy v rovině nebo ve svahu o sklonu přes 1:5</t>
  </si>
  <si>
    <t>m2</t>
  </si>
  <si>
    <t>CS ÚRS 2024 01</t>
  </si>
  <si>
    <t>4</t>
  </si>
  <si>
    <t>-658503568</t>
  </si>
  <si>
    <t>Online PSC</t>
  </si>
  <si>
    <t>https://podminky.urs.cz/item/CS_URS_2024_01/111211201</t>
  </si>
  <si>
    <t>PSC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</si>
  <si>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</si>
  <si>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VV</t>
  </si>
  <si>
    <t xml:space="preserve">25   "mýcení v místě nátoku do vodního kanálu</t>
  </si>
  <si>
    <t>112151111</t>
  </si>
  <si>
    <t>Pokácení stromu směrové v celku s odřezáním kmene a s odvětvením průměru kmene přes 100 do 200 mm</t>
  </si>
  <si>
    <t>kus</t>
  </si>
  <si>
    <t>-1287302534</t>
  </si>
  <si>
    <t>https://podminky.urs.cz/item/CS_URS_2024_01/112151111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</si>
  <si>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</si>
  <si>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 xml:space="preserve">6   "odhad</t>
  </si>
  <si>
    <t>3</t>
  </si>
  <si>
    <t>112201151</t>
  </si>
  <si>
    <t>Odstranění pařezu na svahu přes 1:2 do 1:1 o průměru pařezu na řezné ploše do 200 mm</t>
  </si>
  <si>
    <t>1035450580</t>
  </si>
  <si>
    <t>https://podminky.urs.cz/item/CS_URS_2024_01/112201151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</si>
  <si>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terénu._x000d_
2. Ceny jsou určeny jen pro pěstební zásahy a rekonstrukce v sadovnických a krajinářských úpravách._x000d_
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terénu._x000d_
4. V cenách nejsou započteny náklady na:_x000d_
a) dodání zeminy,_x000d_
b) odvoz a uložení biologického odpadu na skládku._x000d_
5. Pařezy o průměru kmene na řezné ploše větší než 1500 mm se oceňují individuálně._x000d_
6. V cenách jsou započteny náklady na odstranění pařezu vykopáním, vytrháním, frézováním či jinou technologií s odstraněním náběhových kořenů._x000d_
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</si>
  <si>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</si>
  <si>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</si>
  <si>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m</t>
  </si>
  <si>
    <t>-1808372818</t>
  </si>
  <si>
    <t>https://podminky.urs.cz/item/CS_URS_2024_01/119001421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</si>
  <si>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</si>
  <si>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 xml:space="preserve">2*0,8  </t>
  </si>
  <si>
    <t>5</t>
  </si>
  <si>
    <t>132351104</t>
  </si>
  <si>
    <t>Hloubení nezapažených rýh šířky do 800 mm strojně s urovnáním dna do předepsaného profilu a spádu v hornině třídy těžitelnosti II skupiny 4 přes 100 m3</t>
  </si>
  <si>
    <t>m3</t>
  </si>
  <si>
    <t>1151657275</t>
  </si>
  <si>
    <t>https://podminky.urs.cz/item/CS_URS_2024_01/132351104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</si>
  <si>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</si>
  <si>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TĚŽITELNOST: 50 % II-4 + 50 % II-5</t>
  </si>
  <si>
    <t>STOKA</t>
  </si>
  <si>
    <t xml:space="preserve">0,5*(475,5-20,21-37,63)*0,8*(1,42-0,40)   "úsek ŠD02-ŠD14, rovnoběžný s povrchem</t>
  </si>
  <si>
    <t xml:space="preserve">0,25*(37,63-1)*0,8*((1,42+2,66)/2-0,40)   "úsek ŠD01-ŠD02; zahlubující se úsek</t>
  </si>
  <si>
    <t xml:space="preserve">0,2*4,0*2,0*(3,0-0,4)   "startovací jáma</t>
  </si>
  <si>
    <t>PŘÍPOJKY</t>
  </si>
  <si>
    <t>0,5*55,1*0,6*(1,25-0,4)</t>
  </si>
  <si>
    <t>ULIČNÍ VPUSTI</t>
  </si>
  <si>
    <t>0,5*19*1,3*0,7*0,7</t>
  </si>
  <si>
    <t>VYÚSTĚNÍ</t>
  </si>
  <si>
    <t>0,8*1,9*0,85</t>
  </si>
  <si>
    <t>Součet</t>
  </si>
  <si>
    <t>6</t>
  </si>
  <si>
    <t>132451104</t>
  </si>
  <si>
    <t>Hloubení nezapažených rýh šířky do 800 mm strojně s urovnáním dna do předepsaného profilu a spádu v hornině třídy těžitelnosti II skupiny 5 přes 100 m3</t>
  </si>
  <si>
    <t>896145847</t>
  </si>
  <si>
    <t>https://podminky.urs.cz/item/CS_URS_2024_01/132451104</t>
  </si>
  <si>
    <t xml:space="preserve">0,75*(37,63-1)*0,8*((1,42+2,66)/2-0,40)   "úsek ŠD01-ŠD02; zahlubující se úsek</t>
  </si>
  <si>
    <t xml:space="preserve">14*0,8*0,8*0,25   "prohloubení v místech revizních šachet</t>
  </si>
  <si>
    <t xml:space="preserve">0,8*4,0*2,0*(3,0-0,4)   "startovací jáma</t>
  </si>
  <si>
    <t>7</t>
  </si>
  <si>
    <t>139001101</t>
  </si>
  <si>
    <t>Příplatek k cenám hloubených vykopávek za ztížení vykopávky v blízkosti podzemního vedení nebo výbušnin pro jakoukoliv třídu horniny</t>
  </si>
  <si>
    <t>-117917636</t>
  </si>
  <si>
    <t>https://podminky.urs.cz/item/CS_URS_2024_01/139001101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</si>
  <si>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</si>
  <si>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(2*0,8)*1,1*1,0</t>
  </si>
  <si>
    <t>8</t>
  </si>
  <si>
    <t>141721000.R</t>
  </si>
  <si>
    <t>Vystrojení startovací jámy technologií protlačování se zřízením dna, opěry, zajištěním čel a dopravou</t>
  </si>
  <si>
    <t>-1407451903</t>
  </si>
  <si>
    <t xml:space="preserve">Poznámka k souboru cen:_x000d_
1. V cenách jsou započteny i náklady na:_x000d_
a) vodorovné přemístění výkopku z protlačovaného potrubí a svislé přemístění výkopku z montážní jámy na přilehlé území a případné přehození na povrchu._x000d_
b) úpravu čela potrubí pro protlačení;_x000d_
2. V cenách nejsou započteny náklady na:_x000d_
a) zemní práce nutné pro provedení protlaku (např. startovací a cílové jámy),_x000d_
b) čerpání vody,_x000d_
c) montáž vedení a jeho náležitosti, slouží-li protlačená trouba jako ochranné potrubí,_x000d_
d) dodávku potrubí, určeného k protlačení; toto potrubí se oceňuje ve specifikaci, ztratné lze stanovit ve výši 3 %,_x000d_
e) překládání a zajišťování inženýrských sítí, procházejících montážními a startovacími jámami,_x000d_
f) vytyčení směru protlaku a stávajících inženýrských sítí,_x000d_
g) případnou další úpravu trub (svařování, řezání apod.) předcházející vlastnímu protlaku potrubí._x000d_
</t>
  </si>
  <si>
    <t>9</t>
  </si>
  <si>
    <t>141721221</t>
  </si>
  <si>
    <t>Řízený zemní protlak délky protlaku do 50 m v hornině třídy těžitelnosti I a II, skupiny 1 až 4 včetně zatažení trub v hloubce do 6 m průměru vrtu přes 355 do 400 mm</t>
  </si>
  <si>
    <t>-1790028197</t>
  </si>
  <si>
    <t>https://podminky.urs.cz/item/CS_URS_2024_01/141721221</t>
  </si>
  <si>
    <t xml:space="preserve">Poznámka k souboru cen:_x000d_
1. V cenách jsou započteny i náklady na:_x000d_
a) vodorovné přemístění výkopku z protlačovaného potrubí a svislé přemístění výkopku z montážní jámy na přilehlé území a případné přehození na povrchu,_x000d_
b) úpravu čela potrubí pro protlačení,_x000d_
c) bentonitovou směs._x000d_
2. V cenách nejsou započteny náklady na:_x000d_
a) zemní práce nutné pro provedení protlaku (např. startovací a cílové jámy),_x000d_
b) čerpání vody nad průtok 0,5 l/s,_x000d_
c) montáž potrubí, tyto náklady se oceňují pro vodárenství položkami souborů cen katalogu 827-1 Vedení trubní, dálková a přípojná - vodovod a kanalizace; pro plynárenství položkami souborů cen katalogu 23 M Montáže potrubí,_x000d_
d) dodávku potrubí určeného k protlačení,_x000d_
e) překládání a zajišťování inženýrských sítí, procházejících montážními a startovacími jámami,_x000d_
f) vytyčení směru protlaku a stávajících inženýrských sítí._x000d_
</t>
  </si>
  <si>
    <t xml:space="preserve">14,8    "ÚSEK POD TEPLICKOU</t>
  </si>
  <si>
    <t>10</t>
  </si>
  <si>
    <t>M</t>
  </si>
  <si>
    <t>140111120.R</t>
  </si>
  <si>
    <t>trubka ocelová bezešvá hladká jakost 11 353 420 x 10 mm</t>
  </si>
  <si>
    <t>946330541</t>
  </si>
  <si>
    <t xml:space="preserve">14,8*1,05   "ZTRATNÉ 5%</t>
  </si>
  <si>
    <t>11</t>
  </si>
  <si>
    <t>359310231.K</t>
  </si>
  <si>
    <t>Výplň potrubí l do 200 m zalitím inertním materiálem pevnosti do 5 MPa</t>
  </si>
  <si>
    <t>-546219468</t>
  </si>
  <si>
    <t xml:space="preserve">14,8*PI*(0,2^2-0,15^2)   "MEZIKRUŽÍ PODVRTU</t>
  </si>
  <si>
    <t>151101101</t>
  </si>
  <si>
    <t>Zřízení pažení a rozepření stěn rýh pro podzemní vedení příložné pro jakoukoliv mezerovitost, hloubky do 2 m</t>
  </si>
  <si>
    <t>82525058</t>
  </si>
  <si>
    <t>https://podminky.urs.cz/item/CS_URS_2024_01/151101101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</si>
  <si>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</si>
  <si>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 xml:space="preserve">475,5*(1,42-0,4)   "předpoklad jednostranně do 10 % délky rýhy ŠD02-ŠD014</t>
  </si>
  <si>
    <t>13</t>
  </si>
  <si>
    <t>151101102</t>
  </si>
  <si>
    <t>Zřízení pažení a rozepření stěn rýh pro podzemní vedení příložné pro jakoukoliv mezerovitost, hloubky přes 2 do 4 m</t>
  </si>
  <si>
    <t>805243641</t>
  </si>
  <si>
    <t>https://podminky.urs.cz/item/CS_URS_2024_01/151101102</t>
  </si>
  <si>
    <t xml:space="preserve">37,63*((1,42+2,66)/2-0,4)   "předpoklad jednostranně na 100 % úseku ŠD01-ŠD02</t>
  </si>
  <si>
    <t xml:space="preserve">2*(4,0+2,0)*(3,0-0,4)   "startovací jáma</t>
  </si>
  <si>
    <t>14</t>
  </si>
  <si>
    <t>151101111</t>
  </si>
  <si>
    <t>Odstranění pažení a rozepření stěn rýh pro podzemní vedení s uložením materiálu na vzdálenost do 3 m od kraje výkopu příložné, hloubky do 2 m</t>
  </si>
  <si>
    <t>-1379814052</t>
  </si>
  <si>
    <t>https://podminky.urs.cz/item/CS_URS_2024_01/151101111</t>
  </si>
  <si>
    <t>15</t>
  </si>
  <si>
    <t>151101112</t>
  </si>
  <si>
    <t>Odstranění pažení a rozepření stěn rýh pro podzemní vedení s uložením materiálu na vzdálenost do 3 m od kraje výkopu příložné, hloubky přes 2 do 4 m</t>
  </si>
  <si>
    <t>523350393</t>
  </si>
  <si>
    <t>https://podminky.urs.cz/item/CS_URS_2024_01/151101112</t>
  </si>
  <si>
    <t>16</t>
  </si>
  <si>
    <t>162751136</t>
  </si>
  <si>
    <t>Vodorovné přemístění výkopku nebo sypaniny po suchu na obvyklém dopravním prostředku, bez naložení výkopku, avšak se složením bez rozhrnutí z horniny třídy těžitelnosti II skupiny 4 a 5 na vzdálenost přes 8 000 do 9 000 m</t>
  </si>
  <si>
    <t>347475226</t>
  </si>
  <si>
    <t>https://podminky.urs.cz/item/CS_URS_2024_01/162751136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</si>
  <si>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</si>
  <si>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P</t>
  </si>
  <si>
    <t>Poznámka k položce:_x000d_
odvoz na nejbližší skládku v Dobkovicích</t>
  </si>
  <si>
    <t>207,975+245,432</t>
  </si>
  <si>
    <t>17</t>
  </si>
  <si>
    <t>167151111</t>
  </si>
  <si>
    <t>Nakládání, skládání a překládání neulehlého výkopku nebo sypaniny strojně nakládání, množství přes 100 m3, z hornin třídy těžitelnosti I, skupiny 1 až 3</t>
  </si>
  <si>
    <t>533333027</t>
  </si>
  <si>
    <t>https://podminky.urs.cz/item/CS_URS_2024_01/167151111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</si>
  <si>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</si>
  <si>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 xml:space="preserve">188,405+138,596+94,228   "zásyp+obsyp+lože, nakládání na mezideponii</t>
  </si>
  <si>
    <t>18</t>
  </si>
  <si>
    <t>167151112</t>
  </si>
  <si>
    <t>Nakládání, skládání a překládání neulehlého výkopku nebo sypaniny strojně nakládání, množství přes 100 m3, z hornin třídy těžitelnosti II, skupiny 4 a 5</t>
  </si>
  <si>
    <t>1597047579</t>
  </si>
  <si>
    <t>https://podminky.urs.cz/item/CS_URS_2024_01/167151112</t>
  </si>
  <si>
    <t xml:space="preserve">453,407   "výkopek</t>
  </si>
  <si>
    <t>19</t>
  </si>
  <si>
    <t>171201231.R1</t>
  </si>
  <si>
    <t>Poplatek za uložení stavebního odpadu na recyklační skládce (skládkovné) zeminy a kamení zatříděného do Katalogu odpadů pod kódem 17 05 04, typ A - zpracovatelný materiál</t>
  </si>
  <si>
    <t>t</t>
  </si>
  <si>
    <t>310521803</t>
  </si>
  <si>
    <t>Poznámka k položce:_x000d_
POPLATEK DLE CENÍKU MÍSTNÍ SKLÁDKY</t>
  </si>
  <si>
    <t xml:space="preserve">0,5*453,407*2,0   "50% VÝKOPEK TYP A, určeno odhadem</t>
  </si>
  <si>
    <t>20</t>
  </si>
  <si>
    <t>171201231.R2</t>
  </si>
  <si>
    <t>Poplatek za uložení stavebního odpadu na recyklační skládce (skládkovné) zeminy a kamení zatříděného do Katalogu odpadů pod kódem 17 05 04, typ B - nezpracovatelný materiál</t>
  </si>
  <si>
    <t>-377842510</t>
  </si>
  <si>
    <t>174101101</t>
  </si>
  <si>
    <t>Zásyp sypaninou z jakékoliv horniny strojně s uložením výkopku ve vrstvách se zhutněním jam, šachet, rýh nebo kolem objektů v těchto vykopávkách</t>
  </si>
  <si>
    <t>-1696017717</t>
  </si>
  <si>
    <t>https://podminky.urs.cz/item/CS_URS_2024_01/174101101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</si>
  <si>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</si>
  <si>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Poznámka k položce:_x000d_
ZÁSYP PŮVODNÍM MATERIÁLEM</t>
  </si>
  <si>
    <t xml:space="preserve">(475,5-20,21-37,63)*0,8*(1,42-0,40-0,63)   "úsek ŠD02-ŠD14, rovnoběžný s povrchem</t>
  </si>
  <si>
    <t xml:space="preserve">(37,63-1)*0,8*((1,42+2,66)/2-0,40-0,63)   "úsek ŠD01-ŠD02; zahlubující se úsek</t>
  </si>
  <si>
    <t xml:space="preserve">4,0*2,0*(3,0-0,4-0,78)   "startovací jáma</t>
  </si>
  <si>
    <t>55,1*0,6*(1,25-0,4-0,53)</t>
  </si>
  <si>
    <t>19*(0,7*0,7-3,14*0,275^2)*(1,3-0,4-0,2)</t>
  </si>
  <si>
    <t>22</t>
  </si>
  <si>
    <t>58331200</t>
  </si>
  <si>
    <t>štěrkopísek netříděný</t>
  </si>
  <si>
    <t>-1008468018</t>
  </si>
  <si>
    <t>188,805*1,8</t>
  </si>
  <si>
    <t>23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</si>
  <si>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</si>
  <si>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</si>
  <si>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393286535</t>
  </si>
  <si>
    <t>https://podminky.urs.cz/item/CS_URS_2024_01/175151101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</si>
  <si>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</si>
  <si>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Poznámka k položce:_x000d_
ve svahovaném výkopu odečteno z plochy řezu přímo v dwg</t>
  </si>
  <si>
    <t xml:space="preserve">(475,5-20,21-37,63)*(0,8*0,41-3,14*0,13^2)   "úsek ŠD02-ŠD14, rovnoběžný s povrchem</t>
  </si>
  <si>
    <t xml:space="preserve">(37,63-1)*(0,8*0,41-3,14*0,13^2)   "úsek ŠD01-ŠD02; zahlubující se úsek</t>
  </si>
  <si>
    <t xml:space="preserve">4,0*(2,0*0,41-3,14*0,13^2)   "startovací jáma</t>
  </si>
  <si>
    <t>55,1*(0,6*0,31-3,14*0,08^2)</t>
  </si>
  <si>
    <t>19*(0,7*0,7-3,14*0,275^2)*0,31</t>
  </si>
  <si>
    <t>24</t>
  </si>
  <si>
    <t>583373020</t>
  </si>
  <si>
    <t>štěrkopísek frakce 0/16</t>
  </si>
  <si>
    <t>-937379584</t>
  </si>
  <si>
    <t>Poznámka k položce:_x000d_
zásyp ve svahovaném výkopu původním materiálem</t>
  </si>
  <si>
    <t>138,596*1,80</t>
  </si>
  <si>
    <t>25</t>
  </si>
  <si>
    <t>181951114</t>
  </si>
  <si>
    <t>Úprava pláně vyrovnáním výškových rozdílů strojně v hornině třídy těžitelnosti II, skupiny 4 a 5 se zhutněním</t>
  </si>
  <si>
    <t>2113611295</t>
  </si>
  <si>
    <t>https://podminky.urs.cz/item/CS_URS_2024_01/181951114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</si>
  <si>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</si>
  <si>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 xml:space="preserve">(475,5-20,21-1)*0,8   "dno výkopu</t>
  </si>
  <si>
    <t xml:space="preserve">3*2   "dno startovací rýhy</t>
  </si>
  <si>
    <t xml:space="preserve">55,1*0,6*(1,25-0,4)   "přípojky</t>
  </si>
  <si>
    <t xml:space="preserve">19*1,3*0,7*0,7   "vpusti</t>
  </si>
  <si>
    <t>Zakládání</t>
  </si>
  <si>
    <t>26</t>
  </si>
  <si>
    <t>247681114</t>
  </si>
  <si>
    <t>Obsyp a těsnění vodárenské studny těsnění se zhutněním z jílu</t>
  </si>
  <si>
    <t>-1750551114</t>
  </si>
  <si>
    <t>https://podminky.urs.cz/item/CS_URS_2024_01/247681114</t>
  </si>
  <si>
    <t xml:space="preserve">Poznámka k souboru cen:_x000d_
1. V cenách -1111 až -1113 jsou započteny i náklady na dodání obsypových hmot._x000d_
2. V cenách nejsou započteny náklady na zapuštění a postupné vytahování manipulačních pažnic._x000d_
3. V ceně -1114 nejsou započteny náklady na dodání jílu; získání jílu se oceňuje ve specifikaci._x000d_
4. Množství jednotek se určuje v m3 ve zhutněném stavu._x000d_
</t>
  </si>
  <si>
    <t xml:space="preserve">14*0,3*(0,8*0,63-3,14*0,13^2)   "jílové ucpávky podél potrubí</t>
  </si>
  <si>
    <t>27</t>
  </si>
  <si>
    <t>581251100</t>
  </si>
  <si>
    <t>jíl surový kusový</t>
  </si>
  <si>
    <t>-571297023</t>
  </si>
  <si>
    <t>1,894*2</t>
  </si>
  <si>
    <t>Svislé a kompletní konstrukce</t>
  </si>
  <si>
    <t>28</t>
  </si>
  <si>
    <t>310218811</t>
  </si>
  <si>
    <t>Zazdívka otvorů ve zdivu nadzákladovém kamenem plochy přes 0,25 m2 do 1 m2 pro jakékoliv tl. zdi</t>
  </si>
  <si>
    <t>990875909</t>
  </si>
  <si>
    <t>https://podminky.urs.cz/item/CS_URS_2024_01/310218811</t>
  </si>
  <si>
    <t>Poznámka k položce:_x000d_
OBJEM POTRUBÍ SE ZANEDBÁVÁ, KOMPENZUJE SE TÍM NÁROČNOST PROVÁDĚNÍ</t>
  </si>
  <si>
    <t xml:space="preserve">0,8*0,8*0,6   "napojení do vodního kanálu</t>
  </si>
  <si>
    <t xml:space="preserve">0,8*0,8*1,5   "probourávka opěrné stěny</t>
  </si>
  <si>
    <t>29</t>
  </si>
  <si>
    <t>310218811.R</t>
  </si>
  <si>
    <t>Zazdívka otvorů ve zdivu nadzákladovém kamenem Příplatek za tvarovou úpravu kamenů</t>
  </si>
  <si>
    <t>149666418</t>
  </si>
  <si>
    <t xml:space="preserve">0,8*(0,8*0,6-3,14*0,21^2)   "napojení do vodního kanálu</t>
  </si>
  <si>
    <t xml:space="preserve">0,8*(0,8*1,5-3,14*0,21^2)   "probourávka opěrné stěny</t>
  </si>
  <si>
    <t>Vodorovné konstrukce</t>
  </si>
  <si>
    <t>30</t>
  </si>
  <si>
    <t>451573111</t>
  </si>
  <si>
    <t>Lože pod potrubí, stoky a drobné objekty v otevřeném výkopu z písku a štěrkopísku do 63 mm</t>
  </si>
  <si>
    <t>1568446109</t>
  </si>
  <si>
    <t>https://podminky.urs.cz/item/CS_URS_2024_01/451573111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</si>
  <si>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</si>
  <si>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 xml:space="preserve">(475,5-20,21)*0,8*(0,15+0,07)   "úsek ŠD02-ŠD14, rovnoběžný s povrchem</t>
  </si>
  <si>
    <t xml:space="preserve">(37,63-1)*0,8*(0,15+0,07)    "úsek ŠD01-ŠD02; zahlubující se úsek</t>
  </si>
  <si>
    <t xml:space="preserve">4,0*2,0*(0,15+0,07)    "startovací jáma</t>
  </si>
  <si>
    <t xml:space="preserve">55,1*0,6*(0,1+0,05)   "přípojky</t>
  </si>
  <si>
    <t xml:space="preserve">19*0,7*0,7*0,1   "vpusti</t>
  </si>
  <si>
    <t>31</t>
  </si>
  <si>
    <t>452112111</t>
  </si>
  <si>
    <t>Osazení betonových dílců prstenců nebo rámů pod poklopy a mříže, výšky do 100 mm</t>
  </si>
  <si>
    <t>972300597</t>
  </si>
  <si>
    <t>https://podminky.urs.cz/item/CS_URS_2024_01/452112111</t>
  </si>
  <si>
    <t xml:space="preserve">Poznámka k souboru cen:_x000d_
1. V cenách nejsou započteny náklady na dodávku betonových výrobků; tyto se oceňují ve specifikaci._x000d_
</t>
  </si>
  <si>
    <t xml:space="preserve">14   "DŠ prstenec roznášecí</t>
  </si>
  <si>
    <t xml:space="preserve">14   "DŠ prstenec vyrovnávací</t>
  </si>
  <si>
    <t xml:space="preserve">19   "UV</t>
  </si>
  <si>
    <t>32</t>
  </si>
  <si>
    <t>59224010</t>
  </si>
  <si>
    <t>prstenec šachtový vyrovnávací betonový 625x100x40mm</t>
  </si>
  <si>
    <t>-221172318</t>
  </si>
  <si>
    <t>33</t>
  </si>
  <si>
    <t>59224150</t>
  </si>
  <si>
    <t>prstenec roznášecí pro plastové šachty</t>
  </si>
  <si>
    <t>-831910023</t>
  </si>
  <si>
    <t>34</t>
  </si>
  <si>
    <t>KSI.BUP10A</t>
  </si>
  <si>
    <t>Betonová uliční vpusť, vyrovnávací prstenec, 10A pod mříže 500x500</t>
  </si>
  <si>
    <t>1288434565</t>
  </si>
  <si>
    <t>35</t>
  </si>
  <si>
    <t>452311141</t>
  </si>
  <si>
    <t>Podkladní a zajišťovací konstrukce z betonu prostého v otevřeném výkopu bez zvýšených nároků na prostředí desky pod potrubí, stoky a drobné objekty z betonu tř. C 16/20</t>
  </si>
  <si>
    <t>470154796</t>
  </si>
  <si>
    <t>https://podminky.urs.cz/item/CS_URS_2024_01/452311141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</si>
  <si>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</si>
  <si>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 xml:space="preserve">14*0,8*0,8*0,1   "ŠACHTY - podkladní deska</t>
  </si>
  <si>
    <t xml:space="preserve">14*3,14*0,85^2*0,2/2   "ŠACHTY - obetonávka dna</t>
  </si>
  <si>
    <t xml:space="preserve">19*0,6*0,6*0,1   "VPUSTI - podkladní deska</t>
  </si>
  <si>
    <t xml:space="preserve">19*3,14*0,75^2*0,2/2   "VPUSTI- obetonávka dna</t>
  </si>
  <si>
    <t>36</t>
  </si>
  <si>
    <t>452311151</t>
  </si>
  <si>
    <t>Podkladní a zajišťovací konstrukce z betonu prostého v otevřeném výkopu bez zvýšených nároků na prostředí desky pod potrubí, stoky a drobné objekty z betonu tř. C 20/25</t>
  </si>
  <si>
    <t>-714449022</t>
  </si>
  <si>
    <t>https://podminky.urs.cz/item/CS_URS_2024_01/452311151</t>
  </si>
  <si>
    <t xml:space="preserve">1,9*(0,8*0,6-3,14*0,135^2)   "VYÚSTĚNÍ - obetonávka</t>
  </si>
  <si>
    <t xml:space="preserve">(0,8*0,8-3,14*0,13^2)*0,75   "VYÚSTĚNÍ - zabetonávka ve stěně</t>
  </si>
  <si>
    <t>37</t>
  </si>
  <si>
    <t>452351111</t>
  </si>
  <si>
    <t>Bednění podkladních a zajišťovacích konstrukcí v otevřeném výkopu desek nebo sedlových loží pod potrubí, stoky a drobné objekty zřízení</t>
  </si>
  <si>
    <t>279199540</t>
  </si>
  <si>
    <t>https://podminky.urs.cz/item/CS_URS_2024_01/452351111</t>
  </si>
  <si>
    <t xml:space="preserve">14*4*0,8*0,1   "ŠACHTY - podkladní deska</t>
  </si>
  <si>
    <t xml:space="preserve">19*4*0,6*0,1   "VPUSTI - podkladní deska</t>
  </si>
  <si>
    <t>Trubní vedení</t>
  </si>
  <si>
    <t>38</t>
  </si>
  <si>
    <t>871315241.R</t>
  </si>
  <si>
    <t>Kanalizační potrubí z tvrdého PVC v otevřeném výkopu ve sklonu do 20 %, hladkého plnostěnného vícevrstvého, tuhost třídy SN 12 DN 150</t>
  </si>
  <si>
    <t>1414603597</t>
  </si>
  <si>
    <t xml:space="preserve">55,1*1,015   "přípojky</t>
  </si>
  <si>
    <t>39</t>
  </si>
  <si>
    <t>871365241.R</t>
  </si>
  <si>
    <t>Kanalizační potrubí z tvrdého PVC v otevřeném výkopu ve sklonu do 20 %, hladkého plnostěnného vícevrstvého, tuhost třídy SN 12 DN 250</t>
  </si>
  <si>
    <t>1768860969</t>
  </si>
  <si>
    <t xml:space="preserve">475,5*1,015   "stoka</t>
  </si>
  <si>
    <t>40</t>
  </si>
  <si>
    <t>877310310</t>
  </si>
  <si>
    <t>Montáž tvarovek na kanalizačním plastovém potrubí z PP nebo PVC-U hladkého plnostěnného kolen, víček nebo hrdlových uzávěrů DN 150</t>
  </si>
  <si>
    <t>-645273627</t>
  </si>
  <si>
    <t>https://podminky.urs.cz/item/CS_URS_2024_01/877310310</t>
  </si>
  <si>
    <t xml:space="preserve">19   "předpoklad max. 1 koleno na každé přípojce UV</t>
  </si>
  <si>
    <t>41</t>
  </si>
  <si>
    <t>28611359</t>
  </si>
  <si>
    <t>koleno kanalizační PVC KG 160x15°</t>
  </si>
  <si>
    <t>1848040250</t>
  </si>
  <si>
    <t>42</t>
  </si>
  <si>
    <t>877365221</t>
  </si>
  <si>
    <t>Montáž tvarovek na kanalizačním plastovém potrubí z PP nebo PVC-U hladkého plnostěnného odboček DN 250</t>
  </si>
  <si>
    <t>1941596513</t>
  </si>
  <si>
    <t>https://podminky.urs.cz/item/CS_URS_2024_01/877365221</t>
  </si>
  <si>
    <t xml:space="preserve">Poznámka k souboru cen:_x000d_
1. V cenách nejsou započteny náklady na dodání tvarovek. Tvarovky se oceňují ve ve specifikaci._x000d_
</t>
  </si>
  <si>
    <t xml:space="preserve">19,000   "napojení UV, odbočky 250/150</t>
  </si>
  <si>
    <t>43</t>
  </si>
  <si>
    <t>28611399</t>
  </si>
  <si>
    <t>odbočka kanalizační plastová s hrdlem KG 250/160/45°</t>
  </si>
  <si>
    <t>-522301596</t>
  </si>
  <si>
    <t>44</t>
  </si>
  <si>
    <t>894812321</t>
  </si>
  <si>
    <t>Revizní a čistící šachta z polypropylenu PP pro hladké trouby DN 600 šachtové dno (DN šachty / DN trubního vedení) DN 600/250 průtočné</t>
  </si>
  <si>
    <t>1696606058</t>
  </si>
  <si>
    <t>https://podminky.urs.cz/item/CS_URS_2024_01/894812321</t>
  </si>
  <si>
    <t xml:space="preserve">Poznámka k souboru cen:_x000d_
1. V příslušných cenách jsou započteny i náklady na:_x000d_
a) vyrovnávací násypnou vrstvu ze štěrkopísku tl. 100 mm,_x000d_
b) dodání a montáž šachtového dna, trouby šachty, teleskopu a poklopu, příslušného dílu šachty,_x000d_
c) napojení stávajícího kanalizačního potrubí._x000d_
2. V cenách nejsou započteny náklady na:_x000d_
a) fixování šachty obsypem, který se oceňuje cenami souboru 174 ..-.... Zásyp sypaninou z jakékoliv horniny, katalogu 800-1 Zemní práce části A 07._x000d_
</t>
  </si>
  <si>
    <t>45</t>
  </si>
  <si>
    <t>894812331</t>
  </si>
  <si>
    <t>Revizní a čistící šachta z polypropylenu PP pro hladké trouby DN 600 roura šachtová korugovaná, světlé hloubky 1 000 mm</t>
  </si>
  <si>
    <t>-1628440142</t>
  </si>
  <si>
    <t>https://podminky.urs.cz/item/CS_URS_2024_01/894812331</t>
  </si>
  <si>
    <t>46</t>
  </si>
  <si>
    <t>894812339</t>
  </si>
  <si>
    <t>Revizní a čistící šachta z polypropylenu PP pro hladké trouby DN 600 Příplatek k cenám 2331 - 2334 za uříznutí šachtové roury</t>
  </si>
  <si>
    <t>-1564330396</t>
  </si>
  <si>
    <t>https://podminky.urs.cz/item/CS_URS_2024_01/894812339</t>
  </si>
  <si>
    <t>47</t>
  </si>
  <si>
    <t>895941341</t>
  </si>
  <si>
    <t>Osazení vpusti uliční z betonových dílců DN 500 dno s výtokem</t>
  </si>
  <si>
    <t>-1503025471</t>
  </si>
  <si>
    <t>https://podminky.urs.cz/item/CS_URS_2024_01/895941341</t>
  </si>
  <si>
    <t xml:space="preserve">19   "počet UV viz Situace</t>
  </si>
  <si>
    <t>48</t>
  </si>
  <si>
    <t>KSI.BU41A</t>
  </si>
  <si>
    <t>Betonová uliční vpusť, díl spodní, 1APVC v.330mm s výtokem OTVOR DN 150</t>
  </si>
  <si>
    <t>373478160</t>
  </si>
  <si>
    <t>49</t>
  </si>
  <si>
    <t>895941351</t>
  </si>
  <si>
    <t>Osazení vpusti uliční z betonových dílců DN 500 skruž horní pro čtvercovou vtokovou mříž</t>
  </si>
  <si>
    <t>-135985145</t>
  </si>
  <si>
    <t>https://podminky.urs.cz/item/CS_URS_2024_01/895941351</t>
  </si>
  <si>
    <t>50</t>
  </si>
  <si>
    <t>KSI.BU5D</t>
  </si>
  <si>
    <t>Betonová uliční vpusť, skruž horní, 5D v.570mm</t>
  </si>
  <si>
    <t>-1225366974</t>
  </si>
  <si>
    <t>51</t>
  </si>
  <si>
    <t>899204112</t>
  </si>
  <si>
    <t>Osazení mříží litinových včetně rámů a košů na bahno pro třídu zatížení D400, E600</t>
  </si>
  <si>
    <t>-396051013</t>
  </si>
  <si>
    <t>https://podminky.urs.cz/item/CS_URS_2024_01/899204112</t>
  </si>
  <si>
    <t xml:space="preserve">Poznámka k souboru cen:_x000d_
1. V cenách nejsou započteny náklady na dodání mříží, rámů a košů na bahno; tyto náklady se oceňují ve specifikaci._x000d_
</t>
  </si>
  <si>
    <t>52</t>
  </si>
  <si>
    <t>KSI.UA4</t>
  </si>
  <si>
    <t>Betonová uliční vpusť, koš kalový, A4 vysoký v.600 pro 500x500</t>
  </si>
  <si>
    <t>148051772</t>
  </si>
  <si>
    <t>53</t>
  </si>
  <si>
    <t>KSI.KM15P</t>
  </si>
  <si>
    <t>Vtoková mříž Europa, 500x500, rám betonolitinový v.160mm, D 400 prohnutá s pantem š.35mm</t>
  </si>
  <si>
    <t>108439071</t>
  </si>
  <si>
    <t xml:space="preserve">14   "UV v odtokovém žlábku</t>
  </si>
  <si>
    <t>54</t>
  </si>
  <si>
    <t>KSI.KM13P</t>
  </si>
  <si>
    <t>Vtoková mříž Europa, 500x500, rám betonolitinový v.160mm, C 250 rovná s pantem š.35mm</t>
  </si>
  <si>
    <t>850754242</t>
  </si>
  <si>
    <t xml:space="preserve">5   "UV ve vozovce</t>
  </si>
  <si>
    <t>55</t>
  </si>
  <si>
    <t>899311113</t>
  </si>
  <si>
    <t>Osazení poklopů s rámem na šachtách tunelové stoky hmotnosti jednotlivě přes 100 do 150 kg</t>
  </si>
  <si>
    <t>-1316641333</t>
  </si>
  <si>
    <t>https://podminky.urs.cz/item/CS_URS_2024_01/899311113</t>
  </si>
  <si>
    <t xml:space="preserve">Poznámka k souboru cen:_x000d_
1. V cenách nejsou započteny náklady na dodání poklopů s rámem; poklopy s rámem se oceňují ve specifikaci._x000d_
</t>
  </si>
  <si>
    <t>56</t>
  </si>
  <si>
    <t>28661935</t>
  </si>
  <si>
    <t>poklop šachtový litinový DN 600 pro třídu zatížení D400</t>
  </si>
  <si>
    <t>-851832660</t>
  </si>
  <si>
    <t>57</t>
  </si>
  <si>
    <t>892392121</t>
  </si>
  <si>
    <t>Tlakové zkoušky vzduchem těsnícími vaky ucpávkovými DN 400</t>
  </si>
  <si>
    <t>úsek</t>
  </si>
  <si>
    <t>-1845345122</t>
  </si>
  <si>
    <t>https://podminky.urs.cz/item/CS_URS_2024_01/892392121</t>
  </si>
  <si>
    <t xml:space="preserve">Poznámka k souboru cen:_x000d_
1. Ceny zkoušek jsou vztaženy na úsek stoky mezi dvěma šachtami bez ohledu na druh potrubí._x000d_
2. V cenách jsou započteny i náklady na:_x000d_
a) montáž a demontáž těsnících vaků pro zabezpečení konců zkoušeného úseku potrubí, naplnění a vypuštění vzduchu zkoušeného úseku stoky,_x000d_
b) vystavení zkušebního protokolu._x000d_
3. V cenách nejsou započteny náklady na:_x000d_
a) utěsnění kanalizačních přípojek._x000d_
b) zkoušky vstupních a revizních šachet._x000d_
</t>
  </si>
  <si>
    <t>Ostatní konstrukce a práce, bourání</t>
  </si>
  <si>
    <t>58</t>
  </si>
  <si>
    <t>971026581</t>
  </si>
  <si>
    <t>Vybourání otvorů ve zdivu základovém nebo nadzákladovém kamenném, smíšeném kamenném, na maltu cementovou, plochy do 1 m2, tl. do 900 mm</t>
  </si>
  <si>
    <t>406119044</t>
  </si>
  <si>
    <t>https://podminky.urs.cz/item/CS_URS_2024_01/971026581</t>
  </si>
  <si>
    <t>997</t>
  </si>
  <si>
    <t>Přesun sutě</t>
  </si>
  <si>
    <t>59</t>
  </si>
  <si>
    <t>997013501</t>
  </si>
  <si>
    <t>Odvoz suti a vybouraných hmot na skládku nebo meziskládku se složením, na vzdálenost do 1 km</t>
  </si>
  <si>
    <t>103618434</t>
  </si>
  <si>
    <t>https://podminky.urs.cz/item/CS_URS_2024_01/997013501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</si>
  <si>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01-3511._x000d_
</t>
  </si>
  <si>
    <t xml:space="preserve">3,36*0,333   "předpoklad využití původního kamene ze 2/3</t>
  </si>
  <si>
    <t>60</t>
  </si>
  <si>
    <t>997013509</t>
  </si>
  <si>
    <t>Odvoz suti a vybouraných hmot na skládku nebo meziskládku se složením, na vzdálenost Příplatek k ceně za každý další započatý 1 km přes 1 km</t>
  </si>
  <si>
    <t>350497817</t>
  </si>
  <si>
    <t>https://podminky.urs.cz/item/CS_URS_2024_01/997013509</t>
  </si>
  <si>
    <t xml:space="preserve">1,119*9    "skládka Dobkovice 9 km</t>
  </si>
  <si>
    <t>61</t>
  </si>
  <si>
    <t>997221873.R</t>
  </si>
  <si>
    <t>1538063827</t>
  </si>
  <si>
    <t>https://podminky.urs.cz/item/CS_URS_2024_01/997221873.R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</si>
  <si>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</si>
  <si>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998</t>
  </si>
  <si>
    <t>Přesun hmot</t>
  </si>
  <si>
    <t>62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</si>
  <si>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</si>
  <si>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</si>
  <si>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624769660</t>
  </si>
  <si>
    <t>https://podminky.urs.cz/item/CS_URS_2024_01/998276101</t>
  </si>
  <si>
    <t xml:space="preserve">Poznámka k souboru cen:_x000d_
1. Ceny přesunu hmot nelze užít pro zeminu, sypaniny, štěrkopísek, kamenivo ap. Případná manipulace s tímto materiálem se oceňuje soubory cen 162 ..-.... Vodorovné přemístění výkopku nebo sypaniny katalogu 800-1 Zemní práce._x000d_
</t>
  </si>
  <si>
    <t>02 - Vedlejší a ostatní náklady (VON)</t>
  </si>
  <si>
    <t>CZ-CPV:</t>
  </si>
  <si>
    <t>90400000-1</t>
  </si>
  <si>
    <t>42.21.12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</si>
  <si>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</si>
  <si>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</si>
  <si>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</si>
  <si>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</si>
  <si>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</si>
  <si>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</si>
  <si>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</si>
  <si>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</si>
  <si>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</si>
  <si>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0121030001</t>
  </si>
  <si>
    <t>Geodetické práce před výstavbou, při výstavbě a po dokončení stavby</t>
  </si>
  <si>
    <t>soubor</t>
  </si>
  <si>
    <t>1024</t>
  </si>
  <si>
    <t>954092642</t>
  </si>
  <si>
    <t>https://podminky.urs.cz/item/CS_URS_2024_01/0121030001</t>
  </si>
  <si>
    <t xml:space="preserve">Poznámka k položce:_x000d_
od  předání staveniště do ukončení prací</t>
  </si>
  <si>
    <t>0121030001R</t>
  </si>
  <si>
    <t>Vytyčení inženýrských sítí</t>
  </si>
  <si>
    <t>-1315081646</t>
  </si>
  <si>
    <t>0131940001R</t>
  </si>
  <si>
    <t>Pasportizace a repasportizace objektů</t>
  </si>
  <si>
    <t>2112099438</t>
  </si>
  <si>
    <t>0132030001</t>
  </si>
  <si>
    <t>Fotodokumentace stavby</t>
  </si>
  <si>
    <t>1173444119</t>
  </si>
  <si>
    <t>https://podminky.urs.cz/item/CS_URS_2024_01/0132030001</t>
  </si>
  <si>
    <t>0132540001</t>
  </si>
  <si>
    <t>Dokumentace stavby (výkresová a textová) skutečného provedení stavby</t>
  </si>
  <si>
    <t>-924881200</t>
  </si>
  <si>
    <t>https://podminky.urs.cz/item/CS_URS_2024_01/0132540001</t>
  </si>
  <si>
    <t>Poznámka k položce:_x000d_
digitální podoba + 4 tištěná paré</t>
  </si>
  <si>
    <t>VRN3</t>
  </si>
  <si>
    <t>Zařízení staveniště</t>
  </si>
  <si>
    <t>030001000</t>
  </si>
  <si>
    <t>650462163</t>
  </si>
  <si>
    <t>https://podminky.urs.cz/item/CS_URS_2024_01/030001000</t>
  </si>
  <si>
    <t>0344030001</t>
  </si>
  <si>
    <t xml:space="preserve">Dopravní značení </t>
  </si>
  <si>
    <t>-288212522</t>
  </si>
  <si>
    <t>https://podminky.urs.cz/item/CS_URS_2024_01/0344030001</t>
  </si>
  <si>
    <t xml:space="preserve">Poznámka k položce:_x000d_
UVAŽOVÁNA CELKOVÁ DOBA VÝSTAVBY, KDY NA STAVENIŠTI BUDOU SOUČASNĚ PROBÍHAT VŠECHNY KOORDINOVANÉ STAVBY. ZNAČENÍ JE DE FACTO SPOLEČNÉ PRO VŠECHNY STAVBY._x000d_
</t>
  </si>
  <si>
    <t>034503000</t>
  </si>
  <si>
    <t>Informační tabule na staveništi</t>
  </si>
  <si>
    <t>548648865</t>
  </si>
  <si>
    <t>https://podminky.urs.cz/item/CS_URS_2024_01/034503000</t>
  </si>
  <si>
    <t>VRN4</t>
  </si>
  <si>
    <t>Inženýrská činnost</t>
  </si>
  <si>
    <t>045002000</t>
  </si>
  <si>
    <t>Kompletační a koordinační činnost</t>
  </si>
  <si>
    <t>-108167870</t>
  </si>
  <si>
    <t>https://podminky.urs.cz/item/CS_URS_2024_01/045002000</t>
  </si>
  <si>
    <t>VRN6</t>
  </si>
  <si>
    <t>Územní vlivy</t>
  </si>
  <si>
    <t>060001000</t>
  </si>
  <si>
    <t>-1872251247</t>
  </si>
  <si>
    <t>https://podminky.urs.cz/item/CS_URS_2024_01/060001000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</si>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</sst>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201" TargetMode="External" /><Relationship Id="rId2" Type="http://schemas.openxmlformats.org/officeDocument/2006/relationships/hyperlink" Target="https://podminky.urs.cz/item/CS_URS_2024_01/112151111" TargetMode="External" /><Relationship Id="rId3" Type="http://schemas.openxmlformats.org/officeDocument/2006/relationships/hyperlink" Target="https://podminky.urs.cz/item/CS_URS_2024_01/112201151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351104" TargetMode="External" /><Relationship Id="rId6" Type="http://schemas.openxmlformats.org/officeDocument/2006/relationships/hyperlink" Target="https://podminky.urs.cz/item/CS_URS_2024_01/132451104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4172122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02" TargetMode="External" /><Relationship Id="rId11" Type="http://schemas.openxmlformats.org/officeDocument/2006/relationships/hyperlink" Target="https://podminky.urs.cz/item/CS_URS_2024_01/151101111" TargetMode="External" /><Relationship Id="rId12" Type="http://schemas.openxmlformats.org/officeDocument/2006/relationships/hyperlink" Target="https://podminky.urs.cz/item/CS_URS_2024_01/151101112" TargetMode="External" /><Relationship Id="rId13" Type="http://schemas.openxmlformats.org/officeDocument/2006/relationships/hyperlink" Target="https://podminky.urs.cz/item/CS_URS_2024_01/162751136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67151112" TargetMode="External" /><Relationship Id="rId16" Type="http://schemas.openxmlformats.org/officeDocument/2006/relationships/hyperlink" Target="https://podminky.urs.cz/item/CS_URS_2024_01/174101101" TargetMode="External" /><Relationship Id="rId17" Type="http://schemas.openxmlformats.org/officeDocument/2006/relationships/hyperlink" Target="https://podminky.urs.cz/item/CS_URS_2024_01/175151101" TargetMode="External" /><Relationship Id="rId18" Type="http://schemas.openxmlformats.org/officeDocument/2006/relationships/hyperlink" Target="https://podminky.urs.cz/item/CS_URS_2024_01/181951114" TargetMode="External" /><Relationship Id="rId19" Type="http://schemas.openxmlformats.org/officeDocument/2006/relationships/hyperlink" Target="https://podminky.urs.cz/item/CS_URS_2024_01/247681114" TargetMode="External" /><Relationship Id="rId20" Type="http://schemas.openxmlformats.org/officeDocument/2006/relationships/hyperlink" Target="https://podminky.urs.cz/item/CS_URS_2024_01/310218811" TargetMode="External" /><Relationship Id="rId21" Type="http://schemas.openxmlformats.org/officeDocument/2006/relationships/hyperlink" Target="https://podminky.urs.cz/item/CS_URS_2024_01/451573111" TargetMode="External" /><Relationship Id="rId22" Type="http://schemas.openxmlformats.org/officeDocument/2006/relationships/hyperlink" Target="https://podminky.urs.cz/item/CS_URS_2024_01/452112111" TargetMode="External" /><Relationship Id="rId23" Type="http://schemas.openxmlformats.org/officeDocument/2006/relationships/hyperlink" Target="https://podminky.urs.cz/item/CS_URS_2024_01/452311141" TargetMode="External" /><Relationship Id="rId24" Type="http://schemas.openxmlformats.org/officeDocument/2006/relationships/hyperlink" Target="https://podminky.urs.cz/item/CS_URS_2024_01/452311151" TargetMode="External" /><Relationship Id="rId25" Type="http://schemas.openxmlformats.org/officeDocument/2006/relationships/hyperlink" Target="https://podminky.urs.cz/item/CS_URS_2024_01/452351111" TargetMode="External" /><Relationship Id="rId26" Type="http://schemas.openxmlformats.org/officeDocument/2006/relationships/hyperlink" Target="https://podminky.urs.cz/item/CS_URS_2024_01/877310310" TargetMode="External" /><Relationship Id="rId27" Type="http://schemas.openxmlformats.org/officeDocument/2006/relationships/hyperlink" Target="https://podminky.urs.cz/item/CS_URS_2024_01/877365221" TargetMode="External" /><Relationship Id="rId28" Type="http://schemas.openxmlformats.org/officeDocument/2006/relationships/hyperlink" Target="https://podminky.urs.cz/item/CS_URS_2024_01/894812321" TargetMode="External" /><Relationship Id="rId29" Type="http://schemas.openxmlformats.org/officeDocument/2006/relationships/hyperlink" Target="https://podminky.urs.cz/item/CS_URS_2024_01/894812331" TargetMode="External" /><Relationship Id="rId30" Type="http://schemas.openxmlformats.org/officeDocument/2006/relationships/hyperlink" Target="https://podminky.urs.cz/item/CS_URS_2024_01/894812339" TargetMode="External" /><Relationship Id="rId31" Type="http://schemas.openxmlformats.org/officeDocument/2006/relationships/hyperlink" Target="https://podminky.urs.cz/item/CS_URS_2024_01/895941341" TargetMode="External" /><Relationship Id="rId32" Type="http://schemas.openxmlformats.org/officeDocument/2006/relationships/hyperlink" Target="https://podminky.urs.cz/item/CS_URS_2024_01/895941351" TargetMode="External" /><Relationship Id="rId33" Type="http://schemas.openxmlformats.org/officeDocument/2006/relationships/hyperlink" Target="https://podminky.urs.cz/item/CS_URS_2024_01/899204112" TargetMode="External" /><Relationship Id="rId34" Type="http://schemas.openxmlformats.org/officeDocument/2006/relationships/hyperlink" Target="https://podminky.urs.cz/item/CS_URS_2024_01/899311113" TargetMode="External" /><Relationship Id="rId35" Type="http://schemas.openxmlformats.org/officeDocument/2006/relationships/hyperlink" Target="https://podminky.urs.cz/item/CS_URS_2024_01/892392121" TargetMode="External" /><Relationship Id="rId36" Type="http://schemas.openxmlformats.org/officeDocument/2006/relationships/hyperlink" Target="https://podminky.urs.cz/item/CS_URS_2024_01/971026581" TargetMode="External" /><Relationship Id="rId37" Type="http://schemas.openxmlformats.org/officeDocument/2006/relationships/hyperlink" Target="https://podminky.urs.cz/item/CS_URS_2024_01/997013501" TargetMode="External" /><Relationship Id="rId38" Type="http://schemas.openxmlformats.org/officeDocument/2006/relationships/hyperlink" Target="https://podminky.urs.cz/item/CS_URS_2024_01/997013509" TargetMode="External" /><Relationship Id="rId39" Type="http://schemas.openxmlformats.org/officeDocument/2006/relationships/hyperlink" Target="https://podminky.urs.cz/item/CS_URS_2024_01/997221873.R" TargetMode="External" /><Relationship Id="rId40" Type="http://schemas.openxmlformats.org/officeDocument/2006/relationships/hyperlink" Target="https://podminky.urs.cz/item/CS_URS_2024_01/998276101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1" TargetMode="External" /><Relationship Id="rId2" Type="http://schemas.openxmlformats.org/officeDocument/2006/relationships/hyperlink" Target="https://podminky.urs.cz/item/CS_URS_2024_01/0132030001" TargetMode="External" /><Relationship Id="rId3" Type="http://schemas.openxmlformats.org/officeDocument/2006/relationships/hyperlink" Target="https://podminky.urs.cz/item/CS_URS_2024_01/0132540001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344030001" TargetMode="External" /><Relationship Id="rId6" Type="http://schemas.openxmlformats.org/officeDocument/2006/relationships/hyperlink" Target="https://podminky.urs.cz/item/CS_URS_2024_01/034503000" TargetMode="External" /><Relationship Id="rId7" Type="http://schemas.openxmlformats.org/officeDocument/2006/relationships/hyperlink" Target="https://podminky.urs.cz/item/CS_URS_2024_01/045002000" TargetMode="External" /><Relationship Id="rId8" Type="http://schemas.openxmlformats.org/officeDocument/2006/relationships/hyperlink" Target="https://podminky.urs.cz/item/CS_URS_2024_01/060001000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26</v>
      </c>
      <c r="AL9" s="24"/>
      <c r="AM9" s="24"/>
      <c r="AN9" s="36" t="s">
        <v>27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29</v>
      </c>
      <c r="AL10" s="24"/>
      <c r="AM10" s="24"/>
      <c r="AN10" s="29" t="s">
        <v>30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32</v>
      </c>
      <c r="AL11" s="24"/>
      <c r="AM11" s="24"/>
      <c r="AN11" s="29" t="s">
        <v>33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29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32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29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32</v>
      </c>
      <c r="AL17" s="24"/>
      <c r="AM17" s="24"/>
      <c r="AN17" s="29" t="s">
        <v>33</v>
      </c>
      <c r="AO17" s="24"/>
      <c r="AP17" s="24"/>
      <c r="AQ17" s="24"/>
      <c r="AR17" s="22"/>
      <c r="BE17" s="33"/>
      <c r="BS17" s="19" t="s">
        <v>39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29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32</v>
      </c>
      <c r="AL20" s="24"/>
      <c r="AM20" s="24"/>
      <c r="AN20" s="29" t="s">
        <v>33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42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44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45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46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47</v>
      </c>
      <c r="E29" s="50"/>
      <c r="F29" s="34" t="s">
        <v>48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49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50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51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52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54</v>
      </c>
      <c r="U35" s="57"/>
      <c r="V35" s="57"/>
      <c r="W35" s="57"/>
      <c r="X35" s="59" t="s">
        <v>55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DK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DĚČÍN – PODMOKLY, ULICE NA VÝŠINÁCH, DEŠŤOVÁ KANALIZACE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Na Výšinách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8. 3. 2024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28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36</v>
      </c>
      <c r="AJ49" s="43"/>
      <c r="AK49" s="43"/>
      <c r="AL49" s="43"/>
      <c r="AM49" s="76" t="str">
        <f>IF(E17="","",E17)</f>
        <v>Ing. Petr Cupal</v>
      </c>
      <c r="AN49" s="67"/>
      <c r="AO49" s="67"/>
      <c r="AP49" s="67"/>
      <c r="AQ49" s="43"/>
      <c r="AR49" s="47"/>
      <c r="AS49" s="77" t="s">
        <v>57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34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40</v>
      </c>
      <c r="AJ50" s="43"/>
      <c r="AK50" s="43"/>
      <c r="AL50" s="43"/>
      <c r="AM50" s="76" t="str">
        <f>IF(E20="","",E20)</f>
        <v>Ing. Petr Cupal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58</v>
      </c>
      <c r="D52" s="90"/>
      <c r="E52" s="90"/>
      <c r="F52" s="90"/>
      <c r="G52" s="90"/>
      <c r="H52" s="91"/>
      <c r="I52" s="92" t="s">
        <v>59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60</v>
      </c>
      <c r="AH52" s="90"/>
      <c r="AI52" s="90"/>
      <c r="AJ52" s="90"/>
      <c r="AK52" s="90"/>
      <c r="AL52" s="90"/>
      <c r="AM52" s="90"/>
      <c r="AN52" s="92" t="s">
        <v>61</v>
      </c>
      <c r="AO52" s="90"/>
      <c r="AP52" s="90"/>
      <c r="AQ52" s="94" t="s">
        <v>62</v>
      </c>
      <c r="AR52" s="47"/>
      <c r="AS52" s="95" t="s">
        <v>63</v>
      </c>
      <c r="AT52" s="96" t="s">
        <v>64</v>
      </c>
      <c r="AU52" s="96" t="s">
        <v>65</v>
      </c>
      <c r="AV52" s="96" t="s">
        <v>66</v>
      </c>
      <c r="AW52" s="96" t="s">
        <v>67</v>
      </c>
      <c r="AX52" s="96" t="s">
        <v>68</v>
      </c>
      <c r="AY52" s="96" t="s">
        <v>69</v>
      </c>
      <c r="AZ52" s="96" t="s">
        <v>70</v>
      </c>
      <c r="BA52" s="96" t="s">
        <v>71</v>
      </c>
      <c r="BB52" s="96" t="s">
        <v>72</v>
      </c>
      <c r="BC52" s="96" t="s">
        <v>73</v>
      </c>
      <c r="BD52" s="97" t="s">
        <v>74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75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33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16.5" customHeight="1">
      <c r="A55" s="114" t="s">
        <v>81</v>
      </c>
      <c r="B55" s="115"/>
      <c r="C55" s="116"/>
      <c r="D55" s="117" t="s">
        <v>82</v>
      </c>
      <c r="E55" s="117"/>
      <c r="F55" s="117"/>
      <c r="G55" s="117"/>
      <c r="H55" s="117"/>
      <c r="I55" s="118"/>
      <c r="J55" s="117" t="s">
        <v>83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Dešťová kanalizace P...'!J30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84</v>
      </c>
      <c r="AR55" s="121"/>
      <c r="AS55" s="122">
        <v>0</v>
      </c>
      <c r="AT55" s="123">
        <f>ROUND(SUM(AV55:AW55),2)</f>
        <v>0</v>
      </c>
      <c r="AU55" s="124">
        <f>'01 - Dešťová kanalizace P...'!P88</f>
        <v>0</v>
      </c>
      <c r="AV55" s="123">
        <f>'01 - Dešťová kanalizace P...'!J33</f>
        <v>0</v>
      </c>
      <c r="AW55" s="123">
        <f>'01 - Dešťová kanalizace P...'!J34</f>
        <v>0</v>
      </c>
      <c r="AX55" s="123">
        <f>'01 - Dešťová kanalizace P...'!J35</f>
        <v>0</v>
      </c>
      <c r="AY55" s="123">
        <f>'01 - Dešťová kanalizace P...'!J36</f>
        <v>0</v>
      </c>
      <c r="AZ55" s="123">
        <f>'01 - Dešťová kanalizace P...'!F33</f>
        <v>0</v>
      </c>
      <c r="BA55" s="123">
        <f>'01 - Dešťová kanalizace P...'!F34</f>
        <v>0</v>
      </c>
      <c r="BB55" s="123">
        <f>'01 - Dešťová kanalizace P...'!F35</f>
        <v>0</v>
      </c>
      <c r="BC55" s="123">
        <f>'01 - Dešťová kanalizace P...'!F36</f>
        <v>0</v>
      </c>
      <c r="BD55" s="125">
        <f>'01 - Dešťová kanalizace P...'!F37</f>
        <v>0</v>
      </c>
      <c r="BE55" s="7"/>
      <c r="BT55" s="126" t="s">
        <v>85</v>
      </c>
      <c r="BV55" s="126" t="s">
        <v>79</v>
      </c>
      <c r="BW55" s="126" t="s">
        <v>86</v>
      </c>
      <c r="BX55" s="126" t="s">
        <v>5</v>
      </c>
      <c r="CL55" s="126" t="s">
        <v>19</v>
      </c>
      <c r="CM55" s="126" t="s">
        <v>87</v>
      </c>
    </row>
    <row r="56" s="7" customFormat="1" ht="16.5" customHeight="1">
      <c r="A56" s="114" t="s">
        <v>81</v>
      </c>
      <c r="B56" s="115"/>
      <c r="C56" s="116"/>
      <c r="D56" s="117" t="s">
        <v>88</v>
      </c>
      <c r="E56" s="117"/>
      <c r="F56" s="117"/>
      <c r="G56" s="117"/>
      <c r="H56" s="117"/>
      <c r="I56" s="118"/>
      <c r="J56" s="117" t="s">
        <v>89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Vedlejší a ostatní n...'!J30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90</v>
      </c>
      <c r="AR56" s="121"/>
      <c r="AS56" s="127">
        <v>0</v>
      </c>
      <c r="AT56" s="128">
        <f>ROUND(SUM(AV56:AW56),2)</f>
        <v>0</v>
      </c>
      <c r="AU56" s="129">
        <f>'02 - Vedlejší a ostatní n...'!P84</f>
        <v>0</v>
      </c>
      <c r="AV56" s="128">
        <f>'02 - Vedlejší a ostatní n...'!J33</f>
        <v>0</v>
      </c>
      <c r="AW56" s="128">
        <f>'02 - Vedlejší a ostatní n...'!J34</f>
        <v>0</v>
      </c>
      <c r="AX56" s="128">
        <f>'02 - Vedlejší a ostatní n...'!J35</f>
        <v>0</v>
      </c>
      <c r="AY56" s="128">
        <f>'02 - Vedlejší a ostatní n...'!J36</f>
        <v>0</v>
      </c>
      <c r="AZ56" s="128">
        <f>'02 - Vedlejší a ostatní n...'!F33</f>
        <v>0</v>
      </c>
      <c r="BA56" s="128">
        <f>'02 - Vedlejší a ostatní n...'!F34</f>
        <v>0</v>
      </c>
      <c r="BB56" s="128">
        <f>'02 - Vedlejší a ostatní n...'!F35</f>
        <v>0</v>
      </c>
      <c r="BC56" s="128">
        <f>'02 - Vedlejší a ostatní n...'!F36</f>
        <v>0</v>
      </c>
      <c r="BD56" s="130">
        <f>'02 - Vedlejší a ostatní n...'!F37</f>
        <v>0</v>
      </c>
      <c r="BE56" s="7"/>
      <c r="BT56" s="126" t="s">
        <v>85</v>
      </c>
      <c r="BV56" s="126" t="s">
        <v>79</v>
      </c>
      <c r="BW56" s="126" t="s">
        <v>91</v>
      </c>
      <c r="BX56" s="126" t="s">
        <v>5</v>
      </c>
      <c r="CL56" s="126" t="s">
        <v>19</v>
      </c>
      <c r="CM56" s="126" t="s">
        <v>87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gR0k4OyCsWnsRzSQW0TU67aves3BVHpNooa6dhBuNBxfkkcBF1ejLdUcagNeo+MN8PUC3V9hIZ+CwxptIGJIIQ==" hashValue="llPjQFxBoXdGF7hxZczCGCYJWZ/xjytg/YpzYoWcPZd2ahmwtSUzCPi73KZyieaiDFfXbWPQ76bQdw6F7bxLR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Dešťová kanalizace P...'!C2" display="/"/>
    <hyperlink ref="A56" location="'02 - Vedlejší a ostatn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87</v>
      </c>
    </row>
    <row r="4" s="1" customFormat="1" ht="24.96" customHeight="1">
      <c r="B4" s="22"/>
      <c r="D4" s="133" t="s">
        <v>92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DĚČÍN – PODMOKLY, ULICE NA VÝŠINÁCH, DEŠŤOVÁ KANALIZACE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33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28</v>
      </c>
      <c r="E14" s="41"/>
      <c r="F14" s="41"/>
      <c r="G14" s="41"/>
      <c r="H14" s="41"/>
      <c r="I14" s="135" t="s">
        <v>29</v>
      </c>
      <c r="J14" s="139" t="s">
        <v>30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31</v>
      </c>
      <c r="F15" s="41"/>
      <c r="G15" s="41"/>
      <c r="H15" s="41"/>
      <c r="I15" s="135" t="s">
        <v>32</v>
      </c>
      <c r="J15" s="139" t="s">
        <v>33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34</v>
      </c>
      <c r="E17" s="41"/>
      <c r="F17" s="41"/>
      <c r="G17" s="41"/>
      <c r="H17" s="41"/>
      <c r="I17" s="135" t="s">
        <v>29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32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36</v>
      </c>
      <c r="E20" s="41"/>
      <c r="F20" s="41"/>
      <c r="G20" s="41"/>
      <c r="H20" s="41"/>
      <c r="I20" s="135" t="s">
        <v>29</v>
      </c>
      <c r="J20" s="139" t="s">
        <v>37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32</v>
      </c>
      <c r="J21" s="139" t="s">
        <v>33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29</v>
      </c>
      <c r="J23" s="139" t="s">
        <v>37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32</v>
      </c>
      <c r="J24" s="139" t="s">
        <v>33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42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ROUND((SUM(BE88:BE345)),  2)</f>
        <v>0</v>
      </c>
      <c r="G33" s="41"/>
      <c r="H33" s="41"/>
      <c r="I33" s="151">
        <v>0.20999999999999999</v>
      </c>
      <c r="J33" s="150">
        <f>ROUND(((SUM(BE88:BE345))*I33),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ROUND((SUM(BF88:BF345)),  2)</f>
        <v>0</v>
      </c>
      <c r="G34" s="41"/>
      <c r="H34" s="41"/>
      <c r="I34" s="151">
        <v>0.12</v>
      </c>
      <c r="J34" s="150">
        <f>ROUND(((SUM(BF88:BF345))*I34),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ROUND((SUM(BG88:BG345)),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ROUND((SUM(BH88:BH345)),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ROUND((SUM(BI88:BI345)),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DĚČÍN – PODMOKLY, ULICE NA VÝŠINÁCH, DEŠŤOVÁ KANALIZACE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Dešťová kanalizace PVC SN12 DN 250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Na Výšinách</v>
      </c>
      <c r="G52" s="43"/>
      <c r="H52" s="43"/>
      <c r="I52" s="34" t="s">
        <v>24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>Statutární město Děčín</v>
      </c>
      <c r="G54" s="43"/>
      <c r="H54" s="43"/>
      <c r="I54" s="34" t="s">
        <v>36</v>
      </c>
      <c r="J54" s="39" t="str">
        <f>E21</f>
        <v>Ing. Petr Cupal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34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Ing. Petr Cupal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J221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J228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J239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104</v>
      </c>
      <c r="E65" s="177"/>
      <c r="F65" s="177"/>
      <c r="G65" s="177"/>
      <c r="H65" s="177"/>
      <c r="I65" s="177"/>
      <c r="J65" s="178">
        <f>J278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105</v>
      </c>
      <c r="E66" s="177"/>
      <c r="F66" s="177"/>
      <c r="G66" s="177"/>
      <c r="H66" s="177"/>
      <c r="I66" s="177"/>
      <c r="J66" s="178">
        <f>J323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106</v>
      </c>
      <c r="E67" s="177"/>
      <c r="F67" s="177"/>
      <c r="G67" s="177"/>
      <c r="H67" s="177"/>
      <c r="I67" s="177"/>
      <c r="J67" s="178">
        <f>J329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107</v>
      </c>
      <c r="E68" s="177"/>
      <c r="F68" s="177"/>
      <c r="G68" s="177"/>
      <c r="H68" s="177"/>
      <c r="I68" s="177"/>
      <c r="J68" s="178">
        <f>J342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108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DĚČÍN – PODMOKLY, ULICE NA VÝŠINÁCH, DEŠŤOVÁ KANALIZACE</v>
      </c>
      <c r="F78" s="34"/>
      <c r="G78" s="34"/>
      <c r="H78" s="34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93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01 - Dešťová kanalizace PVC SN12 DN 250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F12</f>
        <v>Na Výšinách</v>
      </c>
      <c r="G82" s="43"/>
      <c r="H82" s="43"/>
      <c r="I82" s="34" t="s">
        <v>24</v>
      </c>
      <c r="J82" s="75" t="str">
        <f>IF(J12="","",J12)</f>
        <v>8. 3. 2024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4" t="s">
        <v>28</v>
      </c>
      <c r="D84" s="43"/>
      <c r="E84" s="43"/>
      <c r="F84" s="29" t="str">
        <f>E15</f>
        <v>Statutární město Děčín</v>
      </c>
      <c r="G84" s="43"/>
      <c r="H84" s="43"/>
      <c r="I84" s="34" t="s">
        <v>36</v>
      </c>
      <c r="J84" s="39" t="str">
        <f>E21</f>
        <v>Ing. Petr Cupal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34</v>
      </c>
      <c r="D85" s="43"/>
      <c r="E85" s="43"/>
      <c r="F85" s="29" t="str">
        <f>IF(E18="","",E18)</f>
        <v>Vyplň údaj</v>
      </c>
      <c r="G85" s="43"/>
      <c r="H85" s="43"/>
      <c r="I85" s="34" t="s">
        <v>40</v>
      </c>
      <c r="J85" s="39" t="str">
        <f>E24</f>
        <v>Ing. Petr Cupal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109</v>
      </c>
      <c r="D87" s="183" t="s">
        <v>62</v>
      </c>
      <c r="E87" s="183" t="s">
        <v>58</v>
      </c>
      <c r="F87" s="183" t="s">
        <v>59</v>
      </c>
      <c r="G87" s="183" t="s">
        <v>110</v>
      </c>
      <c r="H87" s="183" t="s">
        <v>111</v>
      </c>
      <c r="I87" s="183" t="s">
        <v>112</v>
      </c>
      <c r="J87" s="183" t="s">
        <v>97</v>
      </c>
      <c r="K87" s="184" t="s">
        <v>113</v>
      </c>
      <c r="L87" s="185"/>
      <c r="M87" s="95" t="s">
        <v>33</v>
      </c>
      <c r="N87" s="96" t="s">
        <v>47</v>
      </c>
      <c r="O87" s="96" t="s">
        <v>114</v>
      </c>
      <c r="P87" s="96" t="s">
        <v>115</v>
      </c>
      <c r="Q87" s="96" t="s">
        <v>116</v>
      </c>
      <c r="R87" s="96" t="s">
        <v>117</v>
      </c>
      <c r="S87" s="96" t="s">
        <v>118</v>
      </c>
      <c r="T87" s="97" t="s">
        <v>119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120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</f>
        <v>0</v>
      </c>
      <c r="Q88" s="99"/>
      <c r="R88" s="188">
        <f>R89</f>
        <v>61.28241890999999</v>
      </c>
      <c r="S88" s="99"/>
      <c r="T88" s="189">
        <f>T89</f>
        <v>3.3600000000000003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76</v>
      </c>
      <c r="AU88" s="19" t="s">
        <v>98</v>
      </c>
      <c r="BK88" s="190">
        <f>BK89</f>
        <v>0</v>
      </c>
    </row>
    <row r="89" s="12" customFormat="1" ht="25.92" customHeight="1">
      <c r="A89" s="12"/>
      <c r="B89" s="191"/>
      <c r="C89" s="192"/>
      <c r="D89" s="193" t="s">
        <v>76</v>
      </c>
      <c r="E89" s="194" t="s">
        <v>121</v>
      </c>
      <c r="F89" s="194" t="s">
        <v>122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P90+P221+P228+P239+P278+P323+P329+P342</f>
        <v>0</v>
      </c>
      <c r="Q89" s="199"/>
      <c r="R89" s="200">
        <f>R90+R221+R228+R239+R278+R323+R329+R342</f>
        <v>61.28241890999999</v>
      </c>
      <c r="S89" s="199"/>
      <c r="T89" s="201">
        <f>T90+T221+T228+T239+T278+T323+T329+T342</f>
        <v>3.3600000000000003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85</v>
      </c>
      <c r="AT89" s="203" t="s">
        <v>76</v>
      </c>
      <c r="AU89" s="203" t="s">
        <v>77</v>
      </c>
      <c r="AY89" s="202" t="s">
        <v>123</v>
      </c>
      <c r="BK89" s="204">
        <f>BK90+BK221+BK228+BK239+BK278+BK323+BK329+BK342</f>
        <v>0</v>
      </c>
    </row>
    <row r="90" s="12" customFormat="1" ht="22.8" customHeight="1">
      <c r="A90" s="12"/>
      <c r="B90" s="191"/>
      <c r="C90" s="192"/>
      <c r="D90" s="193" t="s">
        <v>76</v>
      </c>
      <c r="E90" s="205" t="s">
        <v>85</v>
      </c>
      <c r="F90" s="205" t="s">
        <v>124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SUM(P91:P220)</f>
        <v>0</v>
      </c>
      <c r="Q90" s="199"/>
      <c r="R90" s="200">
        <f>SUM(R91:R220)</f>
        <v>1.6927273299999999</v>
      </c>
      <c r="S90" s="199"/>
      <c r="T90" s="201">
        <f>SUM(T91:T220)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85</v>
      </c>
      <c r="AT90" s="203" t="s">
        <v>76</v>
      </c>
      <c r="AU90" s="203" t="s">
        <v>85</v>
      </c>
      <c r="AY90" s="202" t="s">
        <v>123</v>
      </c>
      <c r="BK90" s="204">
        <f>SUM(BK91:BK220)</f>
        <v>0</v>
      </c>
    </row>
    <row r="91" s="2" customFormat="1" ht="24.15" customHeight="1">
      <c r="A91" s="41"/>
      <c r="B91" s="42"/>
      <c r="C91" s="207" t="s">
        <v>85</v>
      </c>
      <c r="D91" s="207" t="s">
        <v>125</v>
      </c>
      <c r="E91" s="208" t="s">
        <v>126</v>
      </c>
      <c r="F91" s="209" t="s">
        <v>127</v>
      </c>
      <c r="G91" s="210" t="s">
        <v>128</v>
      </c>
      <c r="H91" s="211">
        <v>25</v>
      </c>
      <c r="I91" s="212"/>
      <c r="J91" s="213">
        <f>ROUND(I91*H91,2)</f>
        <v>0</v>
      </c>
      <c r="K91" s="209" t="s">
        <v>129</v>
      </c>
      <c r="L91" s="47"/>
      <c r="M91" s="214" t="s">
        <v>33</v>
      </c>
      <c r="N91" s="215" t="s">
        <v>48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130</v>
      </c>
      <c r="AT91" s="218" t="s">
        <v>125</v>
      </c>
      <c r="AU91" s="218" t="s">
        <v>87</v>
      </c>
      <c r="AY91" s="19" t="s">
        <v>123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85</v>
      </c>
      <c r="BK91" s="219">
        <f>ROUND(I91*H91,2)</f>
        <v>0</v>
      </c>
      <c r="BL91" s="19" t="s">
        <v>130</v>
      </c>
      <c r="BM91" s="218" t="s">
        <v>131</v>
      </c>
    </row>
    <row r="92" s="2" customFormat="1">
      <c r="A92" s="41"/>
      <c r="B92" s="42"/>
      <c r="C92" s="43"/>
      <c r="D92" s="220" t="s">
        <v>132</v>
      </c>
      <c r="E92" s="43"/>
      <c r="F92" s="221" t="s">
        <v>133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132</v>
      </c>
      <c r="AU92" s="19" t="s">
        <v>87</v>
      </c>
    </row>
    <row r="93" s="2" customFormat="1">
      <c r="A93" s="41"/>
      <c r="B93" s="42"/>
      <c r="C93" s="43"/>
      <c r="D93" s="225" t="s">
        <v>134</v>
      </c>
      <c r="E93" s="43"/>
      <c r="F93" s="226" t="s">
        <v>135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134</v>
      </c>
      <c r="AU93" s="19" t="s">
        <v>87</v>
      </c>
    </row>
    <row r="94" s="13" customFormat="1">
      <c r="A94" s="13"/>
      <c r="B94" s="227"/>
      <c r="C94" s="228"/>
      <c r="D94" s="225" t="s">
        <v>136</v>
      </c>
      <c r="E94" s="229" t="s">
        <v>33</v>
      </c>
      <c r="F94" s="230" t="s">
        <v>137</v>
      </c>
      <c r="G94" s="228"/>
      <c r="H94" s="231">
        <v>25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136</v>
      </c>
      <c r="AU94" s="237" t="s">
        <v>87</v>
      </c>
      <c r="AV94" s="13" t="s">
        <v>87</v>
      </c>
      <c r="AW94" s="13" t="s">
        <v>39</v>
      </c>
      <c r="AX94" s="13" t="s">
        <v>85</v>
      </c>
      <c r="AY94" s="237" t="s">
        <v>123</v>
      </c>
    </row>
    <row r="95" s="2" customFormat="1" ht="21.75" customHeight="1">
      <c r="A95" s="41"/>
      <c r="B95" s="42"/>
      <c r="C95" s="207" t="s">
        <v>87</v>
      </c>
      <c r="D95" s="207" t="s">
        <v>125</v>
      </c>
      <c r="E95" s="208" t="s">
        <v>138</v>
      </c>
      <c r="F95" s="209" t="s">
        <v>139</v>
      </c>
      <c r="G95" s="210" t="s">
        <v>140</v>
      </c>
      <c r="H95" s="211">
        <v>6</v>
      </c>
      <c r="I95" s="212"/>
      <c r="J95" s="213">
        <f>ROUND(I95*H95,2)</f>
        <v>0</v>
      </c>
      <c r="K95" s="209" t="s">
        <v>129</v>
      </c>
      <c r="L95" s="47"/>
      <c r="M95" s="214" t="s">
        <v>33</v>
      </c>
      <c r="N95" s="215" t="s">
        <v>48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130</v>
      </c>
      <c r="AT95" s="218" t="s">
        <v>125</v>
      </c>
      <c r="AU95" s="218" t="s">
        <v>87</v>
      </c>
      <c r="AY95" s="19" t="s">
        <v>123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85</v>
      </c>
      <c r="BK95" s="219">
        <f>ROUND(I95*H95,2)</f>
        <v>0</v>
      </c>
      <c r="BL95" s="19" t="s">
        <v>130</v>
      </c>
      <c r="BM95" s="218" t="s">
        <v>141</v>
      </c>
    </row>
    <row r="96" s="2" customFormat="1">
      <c r="A96" s="41"/>
      <c r="B96" s="42"/>
      <c r="C96" s="43"/>
      <c r="D96" s="220" t="s">
        <v>132</v>
      </c>
      <c r="E96" s="43"/>
      <c r="F96" s="221" t="s">
        <v>142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132</v>
      </c>
      <c r="AU96" s="19" t="s">
        <v>87</v>
      </c>
    </row>
    <row r="97" s="2" customFormat="1">
      <c r="A97" s="41"/>
      <c r="B97" s="42"/>
      <c r="C97" s="43"/>
      <c r="D97" s="225" t="s">
        <v>134</v>
      </c>
      <c r="E97" s="43"/>
      <c r="F97" s="226" t="s">
        <v>143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134</v>
      </c>
      <c r="AU97" s="19" t="s">
        <v>87</v>
      </c>
    </row>
    <row r="98" s="13" customFormat="1">
      <c r="A98" s="13"/>
      <c r="B98" s="227"/>
      <c r="C98" s="228"/>
      <c r="D98" s="225" t="s">
        <v>136</v>
      </c>
      <c r="E98" s="229" t="s">
        <v>33</v>
      </c>
      <c r="F98" s="230" t="s">
        <v>144</v>
      </c>
      <c r="G98" s="228"/>
      <c r="H98" s="231">
        <v>6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136</v>
      </c>
      <c r="AU98" s="237" t="s">
        <v>87</v>
      </c>
      <c r="AV98" s="13" t="s">
        <v>87</v>
      </c>
      <c r="AW98" s="13" t="s">
        <v>39</v>
      </c>
      <c r="AX98" s="13" t="s">
        <v>85</v>
      </c>
      <c r="AY98" s="237" t="s">
        <v>123</v>
      </c>
    </row>
    <row r="99" s="2" customFormat="1" ht="16.5" customHeight="1">
      <c r="A99" s="41"/>
      <c r="B99" s="42"/>
      <c r="C99" s="207" t="s">
        <v>145</v>
      </c>
      <c r="D99" s="207" t="s">
        <v>125</v>
      </c>
      <c r="E99" s="208" t="s">
        <v>146</v>
      </c>
      <c r="F99" s="209" t="s">
        <v>147</v>
      </c>
      <c r="G99" s="210" t="s">
        <v>140</v>
      </c>
      <c r="H99" s="211">
        <v>6</v>
      </c>
      <c r="I99" s="212"/>
      <c r="J99" s="213">
        <f>ROUND(I99*H99,2)</f>
        <v>0</v>
      </c>
      <c r="K99" s="209" t="s">
        <v>129</v>
      </c>
      <c r="L99" s="47"/>
      <c r="M99" s="214" t="s">
        <v>33</v>
      </c>
      <c r="N99" s="215" t="s">
        <v>48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130</v>
      </c>
      <c r="AT99" s="218" t="s">
        <v>125</v>
      </c>
      <c r="AU99" s="218" t="s">
        <v>87</v>
      </c>
      <c r="AY99" s="19" t="s">
        <v>123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85</v>
      </c>
      <c r="BK99" s="219">
        <f>ROUND(I99*H99,2)</f>
        <v>0</v>
      </c>
      <c r="BL99" s="19" t="s">
        <v>130</v>
      </c>
      <c r="BM99" s="218" t="s">
        <v>148</v>
      </c>
    </row>
    <row r="100" s="2" customFormat="1">
      <c r="A100" s="41"/>
      <c r="B100" s="42"/>
      <c r="C100" s="43"/>
      <c r="D100" s="220" t="s">
        <v>132</v>
      </c>
      <c r="E100" s="43"/>
      <c r="F100" s="221" t="s">
        <v>149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132</v>
      </c>
      <c r="AU100" s="19" t="s">
        <v>87</v>
      </c>
    </row>
    <row r="101" s="2" customFormat="1">
      <c r="A101" s="41"/>
      <c r="B101" s="42"/>
      <c r="C101" s="43"/>
      <c r="D101" s="225" t="s">
        <v>134</v>
      </c>
      <c r="E101" s="43"/>
      <c r="F101" s="226" t="s">
        <v>150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134</v>
      </c>
      <c r="AU101" s="19" t="s">
        <v>87</v>
      </c>
    </row>
    <row r="102" s="2" customFormat="1" ht="49.05" customHeight="1">
      <c r="A102" s="41"/>
      <c r="B102" s="42"/>
      <c r="C102" s="207" t="s">
        <v>130</v>
      </c>
      <c r="D102" s="207" t="s">
        <v>125</v>
      </c>
      <c r="E102" s="208" t="s">
        <v>151</v>
      </c>
      <c r="F102" s="209" t="s">
        <v>152</v>
      </c>
      <c r="G102" s="210" t="s">
        <v>153</v>
      </c>
      <c r="H102" s="211">
        <v>1.6000000000000001</v>
      </c>
      <c r="I102" s="212"/>
      <c r="J102" s="213">
        <f>ROUND(I102*H102,2)</f>
        <v>0</v>
      </c>
      <c r="K102" s="209" t="s">
        <v>129</v>
      </c>
      <c r="L102" s="47"/>
      <c r="M102" s="214" t="s">
        <v>33</v>
      </c>
      <c r="N102" s="215" t="s">
        <v>48</v>
      </c>
      <c r="O102" s="87"/>
      <c r="P102" s="216">
        <f>O102*H102</f>
        <v>0</v>
      </c>
      <c r="Q102" s="216">
        <v>0.036904300000000001</v>
      </c>
      <c r="R102" s="216">
        <f>Q102*H102</f>
        <v>0.059046880000000003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130</v>
      </c>
      <c r="AT102" s="218" t="s">
        <v>125</v>
      </c>
      <c r="AU102" s="218" t="s">
        <v>87</v>
      </c>
      <c r="AY102" s="19" t="s">
        <v>123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85</v>
      </c>
      <c r="BK102" s="219">
        <f>ROUND(I102*H102,2)</f>
        <v>0</v>
      </c>
      <c r="BL102" s="19" t="s">
        <v>130</v>
      </c>
      <c r="BM102" s="218" t="s">
        <v>154</v>
      </c>
    </row>
    <row r="103" s="2" customFormat="1">
      <c r="A103" s="41"/>
      <c r="B103" s="42"/>
      <c r="C103" s="43"/>
      <c r="D103" s="220" t="s">
        <v>132</v>
      </c>
      <c r="E103" s="43"/>
      <c r="F103" s="221" t="s">
        <v>155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132</v>
      </c>
      <c r="AU103" s="19" t="s">
        <v>87</v>
      </c>
    </row>
    <row r="104" s="2" customFormat="1">
      <c r="A104" s="41"/>
      <c r="B104" s="42"/>
      <c r="C104" s="43"/>
      <c r="D104" s="225" t="s">
        <v>134</v>
      </c>
      <c r="E104" s="43"/>
      <c r="F104" s="226" t="s">
        <v>156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134</v>
      </c>
      <c r="AU104" s="19" t="s">
        <v>87</v>
      </c>
    </row>
    <row r="105" s="13" customFormat="1">
      <c r="A105" s="13"/>
      <c r="B105" s="227"/>
      <c r="C105" s="228"/>
      <c r="D105" s="225" t="s">
        <v>136</v>
      </c>
      <c r="E105" s="229" t="s">
        <v>33</v>
      </c>
      <c r="F105" s="230" t="s">
        <v>157</v>
      </c>
      <c r="G105" s="228"/>
      <c r="H105" s="231">
        <v>1.6000000000000001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136</v>
      </c>
      <c r="AU105" s="237" t="s">
        <v>87</v>
      </c>
      <c r="AV105" s="13" t="s">
        <v>87</v>
      </c>
      <c r="AW105" s="13" t="s">
        <v>39</v>
      </c>
      <c r="AX105" s="13" t="s">
        <v>85</v>
      </c>
      <c r="AY105" s="237" t="s">
        <v>123</v>
      </c>
    </row>
    <row r="106" s="2" customFormat="1" ht="24.15" customHeight="1">
      <c r="A106" s="41"/>
      <c r="B106" s="42"/>
      <c r="C106" s="207" t="s">
        <v>158</v>
      </c>
      <c r="D106" s="207" t="s">
        <v>125</v>
      </c>
      <c r="E106" s="208" t="s">
        <v>159</v>
      </c>
      <c r="F106" s="209" t="s">
        <v>160</v>
      </c>
      <c r="G106" s="210" t="s">
        <v>161</v>
      </c>
      <c r="H106" s="211">
        <v>207.97499999999999</v>
      </c>
      <c r="I106" s="212"/>
      <c r="J106" s="213">
        <f>ROUND(I106*H106,2)</f>
        <v>0</v>
      </c>
      <c r="K106" s="209" t="s">
        <v>129</v>
      </c>
      <c r="L106" s="47"/>
      <c r="M106" s="214" t="s">
        <v>33</v>
      </c>
      <c r="N106" s="215" t="s">
        <v>48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130</v>
      </c>
      <c r="AT106" s="218" t="s">
        <v>125</v>
      </c>
      <c r="AU106" s="218" t="s">
        <v>87</v>
      </c>
      <c r="AY106" s="19" t="s">
        <v>123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85</v>
      </c>
      <c r="BK106" s="219">
        <f>ROUND(I106*H106,2)</f>
        <v>0</v>
      </c>
      <c r="BL106" s="19" t="s">
        <v>130</v>
      </c>
      <c r="BM106" s="218" t="s">
        <v>162</v>
      </c>
    </row>
    <row r="107" s="2" customFormat="1">
      <c r="A107" s="41"/>
      <c r="B107" s="42"/>
      <c r="C107" s="43"/>
      <c r="D107" s="220" t="s">
        <v>132</v>
      </c>
      <c r="E107" s="43"/>
      <c r="F107" s="221" t="s">
        <v>163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132</v>
      </c>
      <c r="AU107" s="19" t="s">
        <v>87</v>
      </c>
    </row>
    <row r="108" s="2" customFormat="1">
      <c r="A108" s="41"/>
      <c r="B108" s="42"/>
      <c r="C108" s="43"/>
      <c r="D108" s="225" t="s">
        <v>134</v>
      </c>
      <c r="E108" s="43"/>
      <c r="F108" s="226" t="s">
        <v>164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134</v>
      </c>
      <c r="AU108" s="19" t="s">
        <v>87</v>
      </c>
    </row>
    <row r="109" s="14" customFormat="1">
      <c r="A109" s="14"/>
      <c r="B109" s="238"/>
      <c r="C109" s="239"/>
      <c r="D109" s="225" t="s">
        <v>136</v>
      </c>
      <c r="E109" s="240" t="s">
        <v>33</v>
      </c>
      <c r="F109" s="241" t="s">
        <v>165</v>
      </c>
      <c r="G109" s="239"/>
      <c r="H109" s="240" t="s">
        <v>33</v>
      </c>
      <c r="I109" s="242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136</v>
      </c>
      <c r="AU109" s="247" t="s">
        <v>87</v>
      </c>
      <c r="AV109" s="14" t="s">
        <v>85</v>
      </c>
      <c r="AW109" s="14" t="s">
        <v>39</v>
      </c>
      <c r="AX109" s="14" t="s">
        <v>77</v>
      </c>
      <c r="AY109" s="247" t="s">
        <v>123</v>
      </c>
    </row>
    <row r="110" s="14" customFormat="1">
      <c r="A110" s="14"/>
      <c r="B110" s="238"/>
      <c r="C110" s="239"/>
      <c r="D110" s="225" t="s">
        <v>136</v>
      </c>
      <c r="E110" s="240" t="s">
        <v>33</v>
      </c>
      <c r="F110" s="241" t="s">
        <v>166</v>
      </c>
      <c r="G110" s="239"/>
      <c r="H110" s="240" t="s">
        <v>33</v>
      </c>
      <c r="I110" s="242"/>
      <c r="J110" s="239"/>
      <c r="K110" s="239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136</v>
      </c>
      <c r="AU110" s="247" t="s">
        <v>87</v>
      </c>
      <c r="AV110" s="14" t="s">
        <v>85</v>
      </c>
      <c r="AW110" s="14" t="s">
        <v>39</v>
      </c>
      <c r="AX110" s="14" t="s">
        <v>77</v>
      </c>
      <c r="AY110" s="247" t="s">
        <v>123</v>
      </c>
    </row>
    <row r="111" s="13" customFormat="1">
      <c r="A111" s="13"/>
      <c r="B111" s="227"/>
      <c r="C111" s="228"/>
      <c r="D111" s="225" t="s">
        <v>136</v>
      </c>
      <c r="E111" s="229" t="s">
        <v>33</v>
      </c>
      <c r="F111" s="230" t="s">
        <v>167</v>
      </c>
      <c r="G111" s="228"/>
      <c r="H111" s="231">
        <v>170.405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136</v>
      </c>
      <c r="AU111" s="237" t="s">
        <v>87</v>
      </c>
      <c r="AV111" s="13" t="s">
        <v>87</v>
      </c>
      <c r="AW111" s="13" t="s">
        <v>39</v>
      </c>
      <c r="AX111" s="13" t="s">
        <v>77</v>
      </c>
      <c r="AY111" s="237" t="s">
        <v>123</v>
      </c>
    </row>
    <row r="112" s="13" customFormat="1">
      <c r="A112" s="13"/>
      <c r="B112" s="227"/>
      <c r="C112" s="228"/>
      <c r="D112" s="225" t="s">
        <v>136</v>
      </c>
      <c r="E112" s="229" t="s">
        <v>33</v>
      </c>
      <c r="F112" s="230" t="s">
        <v>168</v>
      </c>
      <c r="G112" s="228"/>
      <c r="H112" s="231">
        <v>12.015000000000001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136</v>
      </c>
      <c r="AU112" s="237" t="s">
        <v>87</v>
      </c>
      <c r="AV112" s="13" t="s">
        <v>87</v>
      </c>
      <c r="AW112" s="13" t="s">
        <v>39</v>
      </c>
      <c r="AX112" s="13" t="s">
        <v>77</v>
      </c>
      <c r="AY112" s="237" t="s">
        <v>123</v>
      </c>
    </row>
    <row r="113" s="13" customFormat="1">
      <c r="A113" s="13"/>
      <c r="B113" s="227"/>
      <c r="C113" s="228"/>
      <c r="D113" s="225" t="s">
        <v>136</v>
      </c>
      <c r="E113" s="229" t="s">
        <v>33</v>
      </c>
      <c r="F113" s="230" t="s">
        <v>169</v>
      </c>
      <c r="G113" s="228"/>
      <c r="H113" s="231">
        <v>4.1600000000000001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136</v>
      </c>
      <c r="AU113" s="237" t="s">
        <v>87</v>
      </c>
      <c r="AV113" s="13" t="s">
        <v>87</v>
      </c>
      <c r="AW113" s="13" t="s">
        <v>39</v>
      </c>
      <c r="AX113" s="13" t="s">
        <v>77</v>
      </c>
      <c r="AY113" s="237" t="s">
        <v>123</v>
      </c>
    </row>
    <row r="114" s="14" customFormat="1">
      <c r="A114" s="14"/>
      <c r="B114" s="238"/>
      <c r="C114" s="239"/>
      <c r="D114" s="225" t="s">
        <v>136</v>
      </c>
      <c r="E114" s="240" t="s">
        <v>33</v>
      </c>
      <c r="F114" s="241" t="s">
        <v>170</v>
      </c>
      <c r="G114" s="239"/>
      <c r="H114" s="240" t="s">
        <v>33</v>
      </c>
      <c r="I114" s="242"/>
      <c r="J114" s="239"/>
      <c r="K114" s="239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136</v>
      </c>
      <c r="AU114" s="247" t="s">
        <v>87</v>
      </c>
      <c r="AV114" s="14" t="s">
        <v>85</v>
      </c>
      <c r="AW114" s="14" t="s">
        <v>39</v>
      </c>
      <c r="AX114" s="14" t="s">
        <v>77</v>
      </c>
      <c r="AY114" s="247" t="s">
        <v>123</v>
      </c>
    </row>
    <row r="115" s="13" customFormat="1">
      <c r="A115" s="13"/>
      <c r="B115" s="227"/>
      <c r="C115" s="228"/>
      <c r="D115" s="225" t="s">
        <v>136</v>
      </c>
      <c r="E115" s="229" t="s">
        <v>33</v>
      </c>
      <c r="F115" s="230" t="s">
        <v>171</v>
      </c>
      <c r="G115" s="228"/>
      <c r="H115" s="231">
        <v>14.051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136</v>
      </c>
      <c r="AU115" s="237" t="s">
        <v>87</v>
      </c>
      <c r="AV115" s="13" t="s">
        <v>87</v>
      </c>
      <c r="AW115" s="13" t="s">
        <v>39</v>
      </c>
      <c r="AX115" s="13" t="s">
        <v>77</v>
      </c>
      <c r="AY115" s="237" t="s">
        <v>123</v>
      </c>
    </row>
    <row r="116" s="14" customFormat="1">
      <c r="A116" s="14"/>
      <c r="B116" s="238"/>
      <c r="C116" s="239"/>
      <c r="D116" s="225" t="s">
        <v>136</v>
      </c>
      <c r="E116" s="240" t="s">
        <v>33</v>
      </c>
      <c r="F116" s="241" t="s">
        <v>172</v>
      </c>
      <c r="G116" s="239"/>
      <c r="H116" s="240" t="s">
        <v>33</v>
      </c>
      <c r="I116" s="242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136</v>
      </c>
      <c r="AU116" s="247" t="s">
        <v>87</v>
      </c>
      <c r="AV116" s="14" t="s">
        <v>85</v>
      </c>
      <c r="AW116" s="14" t="s">
        <v>39</v>
      </c>
      <c r="AX116" s="14" t="s">
        <v>77</v>
      </c>
      <c r="AY116" s="247" t="s">
        <v>123</v>
      </c>
    </row>
    <row r="117" s="13" customFormat="1">
      <c r="A117" s="13"/>
      <c r="B117" s="227"/>
      <c r="C117" s="228"/>
      <c r="D117" s="225" t="s">
        <v>136</v>
      </c>
      <c r="E117" s="229" t="s">
        <v>33</v>
      </c>
      <c r="F117" s="230" t="s">
        <v>173</v>
      </c>
      <c r="G117" s="228"/>
      <c r="H117" s="231">
        <v>6.0519999999999996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136</v>
      </c>
      <c r="AU117" s="237" t="s">
        <v>87</v>
      </c>
      <c r="AV117" s="13" t="s">
        <v>87</v>
      </c>
      <c r="AW117" s="13" t="s">
        <v>39</v>
      </c>
      <c r="AX117" s="13" t="s">
        <v>77</v>
      </c>
      <c r="AY117" s="237" t="s">
        <v>123</v>
      </c>
    </row>
    <row r="118" s="14" customFormat="1">
      <c r="A118" s="14"/>
      <c r="B118" s="238"/>
      <c r="C118" s="239"/>
      <c r="D118" s="225" t="s">
        <v>136</v>
      </c>
      <c r="E118" s="240" t="s">
        <v>33</v>
      </c>
      <c r="F118" s="241" t="s">
        <v>174</v>
      </c>
      <c r="G118" s="239"/>
      <c r="H118" s="240" t="s">
        <v>33</v>
      </c>
      <c r="I118" s="242"/>
      <c r="J118" s="239"/>
      <c r="K118" s="239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136</v>
      </c>
      <c r="AU118" s="247" t="s">
        <v>87</v>
      </c>
      <c r="AV118" s="14" t="s">
        <v>85</v>
      </c>
      <c r="AW118" s="14" t="s">
        <v>39</v>
      </c>
      <c r="AX118" s="14" t="s">
        <v>77</v>
      </c>
      <c r="AY118" s="247" t="s">
        <v>123</v>
      </c>
    </row>
    <row r="119" s="13" customFormat="1">
      <c r="A119" s="13"/>
      <c r="B119" s="227"/>
      <c r="C119" s="228"/>
      <c r="D119" s="225" t="s">
        <v>136</v>
      </c>
      <c r="E119" s="229" t="s">
        <v>33</v>
      </c>
      <c r="F119" s="230" t="s">
        <v>175</v>
      </c>
      <c r="G119" s="228"/>
      <c r="H119" s="231">
        <v>1.292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136</v>
      </c>
      <c r="AU119" s="237" t="s">
        <v>87</v>
      </c>
      <c r="AV119" s="13" t="s">
        <v>87</v>
      </c>
      <c r="AW119" s="13" t="s">
        <v>39</v>
      </c>
      <c r="AX119" s="13" t="s">
        <v>77</v>
      </c>
      <c r="AY119" s="237" t="s">
        <v>123</v>
      </c>
    </row>
    <row r="120" s="15" customFormat="1">
      <c r="A120" s="15"/>
      <c r="B120" s="248"/>
      <c r="C120" s="249"/>
      <c r="D120" s="225" t="s">
        <v>136</v>
      </c>
      <c r="E120" s="250" t="s">
        <v>33</v>
      </c>
      <c r="F120" s="251" t="s">
        <v>176</v>
      </c>
      <c r="G120" s="249"/>
      <c r="H120" s="252">
        <v>207.97499999999999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136</v>
      </c>
      <c r="AU120" s="258" t="s">
        <v>87</v>
      </c>
      <c r="AV120" s="15" t="s">
        <v>130</v>
      </c>
      <c r="AW120" s="15" t="s">
        <v>39</v>
      </c>
      <c r="AX120" s="15" t="s">
        <v>85</v>
      </c>
      <c r="AY120" s="258" t="s">
        <v>123</v>
      </c>
    </row>
    <row r="121" s="2" customFormat="1" ht="24.15" customHeight="1">
      <c r="A121" s="41"/>
      <c r="B121" s="42"/>
      <c r="C121" s="207" t="s">
        <v>177</v>
      </c>
      <c r="D121" s="207" t="s">
        <v>125</v>
      </c>
      <c r="E121" s="208" t="s">
        <v>178</v>
      </c>
      <c r="F121" s="209" t="s">
        <v>179</v>
      </c>
      <c r="G121" s="210" t="s">
        <v>161</v>
      </c>
      <c r="H121" s="211">
        <v>245.43199999999999</v>
      </c>
      <c r="I121" s="212"/>
      <c r="J121" s="213">
        <f>ROUND(I121*H121,2)</f>
        <v>0</v>
      </c>
      <c r="K121" s="209" t="s">
        <v>129</v>
      </c>
      <c r="L121" s="47"/>
      <c r="M121" s="214" t="s">
        <v>33</v>
      </c>
      <c r="N121" s="215" t="s">
        <v>48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130</v>
      </c>
      <c r="AT121" s="218" t="s">
        <v>125</v>
      </c>
      <c r="AU121" s="218" t="s">
        <v>87</v>
      </c>
      <c r="AY121" s="19" t="s">
        <v>123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85</v>
      </c>
      <c r="BK121" s="219">
        <f>ROUND(I121*H121,2)</f>
        <v>0</v>
      </c>
      <c r="BL121" s="19" t="s">
        <v>130</v>
      </c>
      <c r="BM121" s="218" t="s">
        <v>180</v>
      </c>
    </row>
    <row r="122" s="2" customFormat="1">
      <c r="A122" s="41"/>
      <c r="B122" s="42"/>
      <c r="C122" s="43"/>
      <c r="D122" s="220" t="s">
        <v>132</v>
      </c>
      <c r="E122" s="43"/>
      <c r="F122" s="221" t="s">
        <v>181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132</v>
      </c>
      <c r="AU122" s="19" t="s">
        <v>87</v>
      </c>
    </row>
    <row r="123" s="2" customFormat="1">
      <c r="A123" s="41"/>
      <c r="B123" s="42"/>
      <c r="C123" s="43"/>
      <c r="D123" s="225" t="s">
        <v>134</v>
      </c>
      <c r="E123" s="43"/>
      <c r="F123" s="226" t="s">
        <v>164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134</v>
      </c>
      <c r="AU123" s="19" t="s">
        <v>87</v>
      </c>
    </row>
    <row r="124" s="14" customFormat="1">
      <c r="A124" s="14"/>
      <c r="B124" s="238"/>
      <c r="C124" s="239"/>
      <c r="D124" s="225" t="s">
        <v>136</v>
      </c>
      <c r="E124" s="240" t="s">
        <v>33</v>
      </c>
      <c r="F124" s="241" t="s">
        <v>165</v>
      </c>
      <c r="G124" s="239"/>
      <c r="H124" s="240" t="s">
        <v>33</v>
      </c>
      <c r="I124" s="242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136</v>
      </c>
      <c r="AU124" s="247" t="s">
        <v>87</v>
      </c>
      <c r="AV124" s="14" t="s">
        <v>85</v>
      </c>
      <c r="AW124" s="14" t="s">
        <v>39</v>
      </c>
      <c r="AX124" s="14" t="s">
        <v>77</v>
      </c>
      <c r="AY124" s="247" t="s">
        <v>123</v>
      </c>
    </row>
    <row r="125" s="14" customFormat="1">
      <c r="A125" s="14"/>
      <c r="B125" s="238"/>
      <c r="C125" s="239"/>
      <c r="D125" s="225" t="s">
        <v>136</v>
      </c>
      <c r="E125" s="240" t="s">
        <v>33</v>
      </c>
      <c r="F125" s="241" t="s">
        <v>166</v>
      </c>
      <c r="G125" s="239"/>
      <c r="H125" s="240" t="s">
        <v>33</v>
      </c>
      <c r="I125" s="242"/>
      <c r="J125" s="239"/>
      <c r="K125" s="239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136</v>
      </c>
      <c r="AU125" s="247" t="s">
        <v>87</v>
      </c>
      <c r="AV125" s="14" t="s">
        <v>85</v>
      </c>
      <c r="AW125" s="14" t="s">
        <v>39</v>
      </c>
      <c r="AX125" s="14" t="s">
        <v>77</v>
      </c>
      <c r="AY125" s="247" t="s">
        <v>123</v>
      </c>
    </row>
    <row r="126" s="13" customFormat="1">
      <c r="A126" s="13"/>
      <c r="B126" s="227"/>
      <c r="C126" s="228"/>
      <c r="D126" s="225" t="s">
        <v>136</v>
      </c>
      <c r="E126" s="229" t="s">
        <v>33</v>
      </c>
      <c r="F126" s="230" t="s">
        <v>167</v>
      </c>
      <c r="G126" s="228"/>
      <c r="H126" s="231">
        <v>170.405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136</v>
      </c>
      <c r="AU126" s="237" t="s">
        <v>87</v>
      </c>
      <c r="AV126" s="13" t="s">
        <v>87</v>
      </c>
      <c r="AW126" s="13" t="s">
        <v>39</v>
      </c>
      <c r="AX126" s="13" t="s">
        <v>77</v>
      </c>
      <c r="AY126" s="237" t="s">
        <v>123</v>
      </c>
    </row>
    <row r="127" s="13" customFormat="1">
      <c r="A127" s="13"/>
      <c r="B127" s="227"/>
      <c r="C127" s="228"/>
      <c r="D127" s="225" t="s">
        <v>136</v>
      </c>
      <c r="E127" s="229" t="s">
        <v>33</v>
      </c>
      <c r="F127" s="230" t="s">
        <v>182</v>
      </c>
      <c r="G127" s="228"/>
      <c r="H127" s="231">
        <v>36.043999999999997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136</v>
      </c>
      <c r="AU127" s="237" t="s">
        <v>87</v>
      </c>
      <c r="AV127" s="13" t="s">
        <v>87</v>
      </c>
      <c r="AW127" s="13" t="s">
        <v>39</v>
      </c>
      <c r="AX127" s="13" t="s">
        <v>77</v>
      </c>
      <c r="AY127" s="237" t="s">
        <v>123</v>
      </c>
    </row>
    <row r="128" s="13" customFormat="1">
      <c r="A128" s="13"/>
      <c r="B128" s="227"/>
      <c r="C128" s="228"/>
      <c r="D128" s="225" t="s">
        <v>136</v>
      </c>
      <c r="E128" s="229" t="s">
        <v>33</v>
      </c>
      <c r="F128" s="230" t="s">
        <v>183</v>
      </c>
      <c r="G128" s="228"/>
      <c r="H128" s="231">
        <v>2.2400000000000002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136</v>
      </c>
      <c r="AU128" s="237" t="s">
        <v>87</v>
      </c>
      <c r="AV128" s="13" t="s">
        <v>87</v>
      </c>
      <c r="AW128" s="13" t="s">
        <v>39</v>
      </c>
      <c r="AX128" s="13" t="s">
        <v>77</v>
      </c>
      <c r="AY128" s="237" t="s">
        <v>123</v>
      </c>
    </row>
    <row r="129" s="13" customFormat="1">
      <c r="A129" s="13"/>
      <c r="B129" s="227"/>
      <c r="C129" s="228"/>
      <c r="D129" s="225" t="s">
        <v>136</v>
      </c>
      <c r="E129" s="229" t="s">
        <v>33</v>
      </c>
      <c r="F129" s="230" t="s">
        <v>184</v>
      </c>
      <c r="G129" s="228"/>
      <c r="H129" s="231">
        <v>16.640000000000001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136</v>
      </c>
      <c r="AU129" s="237" t="s">
        <v>87</v>
      </c>
      <c r="AV129" s="13" t="s">
        <v>87</v>
      </c>
      <c r="AW129" s="13" t="s">
        <v>39</v>
      </c>
      <c r="AX129" s="13" t="s">
        <v>77</v>
      </c>
      <c r="AY129" s="237" t="s">
        <v>123</v>
      </c>
    </row>
    <row r="130" s="14" customFormat="1">
      <c r="A130" s="14"/>
      <c r="B130" s="238"/>
      <c r="C130" s="239"/>
      <c r="D130" s="225" t="s">
        <v>136</v>
      </c>
      <c r="E130" s="240" t="s">
        <v>33</v>
      </c>
      <c r="F130" s="241" t="s">
        <v>170</v>
      </c>
      <c r="G130" s="239"/>
      <c r="H130" s="240" t="s">
        <v>33</v>
      </c>
      <c r="I130" s="242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136</v>
      </c>
      <c r="AU130" s="247" t="s">
        <v>87</v>
      </c>
      <c r="AV130" s="14" t="s">
        <v>85</v>
      </c>
      <c r="AW130" s="14" t="s">
        <v>39</v>
      </c>
      <c r="AX130" s="14" t="s">
        <v>77</v>
      </c>
      <c r="AY130" s="247" t="s">
        <v>123</v>
      </c>
    </row>
    <row r="131" s="13" customFormat="1">
      <c r="A131" s="13"/>
      <c r="B131" s="227"/>
      <c r="C131" s="228"/>
      <c r="D131" s="225" t="s">
        <v>136</v>
      </c>
      <c r="E131" s="229" t="s">
        <v>33</v>
      </c>
      <c r="F131" s="230" t="s">
        <v>171</v>
      </c>
      <c r="G131" s="228"/>
      <c r="H131" s="231">
        <v>14.051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136</v>
      </c>
      <c r="AU131" s="237" t="s">
        <v>87</v>
      </c>
      <c r="AV131" s="13" t="s">
        <v>87</v>
      </c>
      <c r="AW131" s="13" t="s">
        <v>39</v>
      </c>
      <c r="AX131" s="13" t="s">
        <v>77</v>
      </c>
      <c r="AY131" s="237" t="s">
        <v>123</v>
      </c>
    </row>
    <row r="132" s="14" customFormat="1">
      <c r="A132" s="14"/>
      <c r="B132" s="238"/>
      <c r="C132" s="239"/>
      <c r="D132" s="225" t="s">
        <v>136</v>
      </c>
      <c r="E132" s="240" t="s">
        <v>33</v>
      </c>
      <c r="F132" s="241" t="s">
        <v>172</v>
      </c>
      <c r="G132" s="239"/>
      <c r="H132" s="240" t="s">
        <v>33</v>
      </c>
      <c r="I132" s="242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136</v>
      </c>
      <c r="AU132" s="247" t="s">
        <v>87</v>
      </c>
      <c r="AV132" s="14" t="s">
        <v>85</v>
      </c>
      <c r="AW132" s="14" t="s">
        <v>39</v>
      </c>
      <c r="AX132" s="14" t="s">
        <v>77</v>
      </c>
      <c r="AY132" s="247" t="s">
        <v>123</v>
      </c>
    </row>
    <row r="133" s="13" customFormat="1">
      <c r="A133" s="13"/>
      <c r="B133" s="227"/>
      <c r="C133" s="228"/>
      <c r="D133" s="225" t="s">
        <v>136</v>
      </c>
      <c r="E133" s="229" t="s">
        <v>33</v>
      </c>
      <c r="F133" s="230" t="s">
        <v>173</v>
      </c>
      <c r="G133" s="228"/>
      <c r="H133" s="231">
        <v>6.0519999999999996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136</v>
      </c>
      <c r="AU133" s="237" t="s">
        <v>87</v>
      </c>
      <c r="AV133" s="13" t="s">
        <v>87</v>
      </c>
      <c r="AW133" s="13" t="s">
        <v>39</v>
      </c>
      <c r="AX133" s="13" t="s">
        <v>77</v>
      </c>
      <c r="AY133" s="237" t="s">
        <v>123</v>
      </c>
    </row>
    <row r="134" s="15" customFormat="1">
      <c r="A134" s="15"/>
      <c r="B134" s="248"/>
      <c r="C134" s="249"/>
      <c r="D134" s="225" t="s">
        <v>136</v>
      </c>
      <c r="E134" s="250" t="s">
        <v>33</v>
      </c>
      <c r="F134" s="251" t="s">
        <v>176</v>
      </c>
      <c r="G134" s="249"/>
      <c r="H134" s="252">
        <v>245.43199999999999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8" t="s">
        <v>136</v>
      </c>
      <c r="AU134" s="258" t="s">
        <v>87</v>
      </c>
      <c r="AV134" s="15" t="s">
        <v>130</v>
      </c>
      <c r="AW134" s="15" t="s">
        <v>39</v>
      </c>
      <c r="AX134" s="15" t="s">
        <v>85</v>
      </c>
      <c r="AY134" s="258" t="s">
        <v>123</v>
      </c>
    </row>
    <row r="135" s="2" customFormat="1" ht="24.15" customHeight="1">
      <c r="A135" s="41"/>
      <c r="B135" s="42"/>
      <c r="C135" s="207" t="s">
        <v>185</v>
      </c>
      <c r="D135" s="207" t="s">
        <v>125</v>
      </c>
      <c r="E135" s="208" t="s">
        <v>186</v>
      </c>
      <c r="F135" s="209" t="s">
        <v>187</v>
      </c>
      <c r="G135" s="210" t="s">
        <v>161</v>
      </c>
      <c r="H135" s="211">
        <v>1.76</v>
      </c>
      <c r="I135" s="212"/>
      <c r="J135" s="213">
        <f>ROUND(I135*H135,2)</f>
        <v>0</v>
      </c>
      <c r="K135" s="209" t="s">
        <v>129</v>
      </c>
      <c r="L135" s="47"/>
      <c r="M135" s="214" t="s">
        <v>33</v>
      </c>
      <c r="N135" s="215" t="s">
        <v>48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130</v>
      </c>
      <c r="AT135" s="218" t="s">
        <v>125</v>
      </c>
      <c r="AU135" s="218" t="s">
        <v>87</v>
      </c>
      <c r="AY135" s="19" t="s">
        <v>123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85</v>
      </c>
      <c r="BK135" s="219">
        <f>ROUND(I135*H135,2)</f>
        <v>0</v>
      </c>
      <c r="BL135" s="19" t="s">
        <v>130</v>
      </c>
      <c r="BM135" s="218" t="s">
        <v>188</v>
      </c>
    </row>
    <row r="136" s="2" customFormat="1">
      <c r="A136" s="41"/>
      <c r="B136" s="42"/>
      <c r="C136" s="43"/>
      <c r="D136" s="220" t="s">
        <v>132</v>
      </c>
      <c r="E136" s="43"/>
      <c r="F136" s="221" t="s">
        <v>189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132</v>
      </c>
      <c r="AU136" s="19" t="s">
        <v>87</v>
      </c>
    </row>
    <row r="137" s="2" customFormat="1">
      <c r="A137" s="41"/>
      <c r="B137" s="42"/>
      <c r="C137" s="43"/>
      <c r="D137" s="225" t="s">
        <v>134</v>
      </c>
      <c r="E137" s="43"/>
      <c r="F137" s="226" t="s">
        <v>190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134</v>
      </c>
      <c r="AU137" s="19" t="s">
        <v>87</v>
      </c>
    </row>
    <row r="138" s="13" customFormat="1">
      <c r="A138" s="13"/>
      <c r="B138" s="227"/>
      <c r="C138" s="228"/>
      <c r="D138" s="225" t="s">
        <v>136</v>
      </c>
      <c r="E138" s="229" t="s">
        <v>33</v>
      </c>
      <c r="F138" s="230" t="s">
        <v>191</v>
      </c>
      <c r="G138" s="228"/>
      <c r="H138" s="231">
        <v>1.76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136</v>
      </c>
      <c r="AU138" s="237" t="s">
        <v>87</v>
      </c>
      <c r="AV138" s="13" t="s">
        <v>87</v>
      </c>
      <c r="AW138" s="13" t="s">
        <v>39</v>
      </c>
      <c r="AX138" s="13" t="s">
        <v>85</v>
      </c>
      <c r="AY138" s="237" t="s">
        <v>123</v>
      </c>
    </row>
    <row r="139" s="2" customFormat="1" ht="21.75" customHeight="1">
      <c r="A139" s="41"/>
      <c r="B139" s="42"/>
      <c r="C139" s="207" t="s">
        <v>192</v>
      </c>
      <c r="D139" s="207" t="s">
        <v>125</v>
      </c>
      <c r="E139" s="208" t="s">
        <v>193</v>
      </c>
      <c r="F139" s="209" t="s">
        <v>194</v>
      </c>
      <c r="G139" s="210" t="s">
        <v>140</v>
      </c>
      <c r="H139" s="211">
        <v>1</v>
      </c>
      <c r="I139" s="212"/>
      <c r="J139" s="213">
        <f>ROUND(I139*H139,2)</f>
        <v>0</v>
      </c>
      <c r="K139" s="209" t="s">
        <v>33</v>
      </c>
      <c r="L139" s="47"/>
      <c r="M139" s="214" t="s">
        <v>33</v>
      </c>
      <c r="N139" s="215" t="s">
        <v>48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130</v>
      </c>
      <c r="AT139" s="218" t="s">
        <v>125</v>
      </c>
      <c r="AU139" s="218" t="s">
        <v>87</v>
      </c>
      <c r="AY139" s="19" t="s">
        <v>123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85</v>
      </c>
      <c r="BK139" s="219">
        <f>ROUND(I139*H139,2)</f>
        <v>0</v>
      </c>
      <c r="BL139" s="19" t="s">
        <v>130</v>
      </c>
      <c r="BM139" s="218" t="s">
        <v>195</v>
      </c>
    </row>
    <row r="140" s="2" customFormat="1">
      <c r="A140" s="41"/>
      <c r="B140" s="42"/>
      <c r="C140" s="43"/>
      <c r="D140" s="225" t="s">
        <v>134</v>
      </c>
      <c r="E140" s="43"/>
      <c r="F140" s="226" t="s">
        <v>196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134</v>
      </c>
      <c r="AU140" s="19" t="s">
        <v>87</v>
      </c>
    </row>
    <row r="141" s="2" customFormat="1" ht="24.15" customHeight="1">
      <c r="A141" s="41"/>
      <c r="B141" s="42"/>
      <c r="C141" s="207" t="s">
        <v>197</v>
      </c>
      <c r="D141" s="207" t="s">
        <v>125</v>
      </c>
      <c r="E141" s="208" t="s">
        <v>198</v>
      </c>
      <c r="F141" s="209" t="s">
        <v>199</v>
      </c>
      <c r="G141" s="210" t="s">
        <v>153</v>
      </c>
      <c r="H141" s="211">
        <v>14.800000000000001</v>
      </c>
      <c r="I141" s="212"/>
      <c r="J141" s="213">
        <f>ROUND(I141*H141,2)</f>
        <v>0</v>
      </c>
      <c r="K141" s="209" t="s">
        <v>129</v>
      </c>
      <c r="L141" s="47"/>
      <c r="M141" s="214" t="s">
        <v>33</v>
      </c>
      <c r="N141" s="215" t="s">
        <v>48</v>
      </c>
      <c r="O141" s="87"/>
      <c r="P141" s="216">
        <f>O141*H141</f>
        <v>0</v>
      </c>
      <c r="Q141" s="216">
        <v>0.012</v>
      </c>
      <c r="R141" s="216">
        <f>Q141*H141</f>
        <v>0.17760000000000001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130</v>
      </c>
      <c r="AT141" s="218" t="s">
        <v>125</v>
      </c>
      <c r="AU141" s="218" t="s">
        <v>87</v>
      </c>
      <c r="AY141" s="19" t="s">
        <v>123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85</v>
      </c>
      <c r="BK141" s="219">
        <f>ROUND(I141*H141,2)</f>
        <v>0</v>
      </c>
      <c r="BL141" s="19" t="s">
        <v>130</v>
      </c>
      <c r="BM141" s="218" t="s">
        <v>200</v>
      </c>
    </row>
    <row r="142" s="2" customFormat="1">
      <c r="A142" s="41"/>
      <c r="B142" s="42"/>
      <c r="C142" s="43"/>
      <c r="D142" s="220" t="s">
        <v>132</v>
      </c>
      <c r="E142" s="43"/>
      <c r="F142" s="221" t="s">
        <v>201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132</v>
      </c>
      <c r="AU142" s="19" t="s">
        <v>87</v>
      </c>
    </row>
    <row r="143" s="2" customFormat="1">
      <c r="A143" s="41"/>
      <c r="B143" s="42"/>
      <c r="C143" s="43"/>
      <c r="D143" s="225" t="s">
        <v>134</v>
      </c>
      <c r="E143" s="43"/>
      <c r="F143" s="226" t="s">
        <v>202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134</v>
      </c>
      <c r="AU143" s="19" t="s">
        <v>87</v>
      </c>
    </row>
    <row r="144" s="13" customFormat="1">
      <c r="A144" s="13"/>
      <c r="B144" s="227"/>
      <c r="C144" s="228"/>
      <c r="D144" s="225" t="s">
        <v>136</v>
      </c>
      <c r="E144" s="229" t="s">
        <v>33</v>
      </c>
      <c r="F144" s="230" t="s">
        <v>203</v>
      </c>
      <c r="G144" s="228"/>
      <c r="H144" s="231">
        <v>14.800000000000001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136</v>
      </c>
      <c r="AU144" s="237" t="s">
        <v>87</v>
      </c>
      <c r="AV144" s="13" t="s">
        <v>87</v>
      </c>
      <c r="AW144" s="13" t="s">
        <v>39</v>
      </c>
      <c r="AX144" s="13" t="s">
        <v>85</v>
      </c>
      <c r="AY144" s="237" t="s">
        <v>123</v>
      </c>
    </row>
    <row r="145" s="2" customFormat="1" ht="16.5" customHeight="1">
      <c r="A145" s="41"/>
      <c r="B145" s="42"/>
      <c r="C145" s="259" t="s">
        <v>204</v>
      </c>
      <c r="D145" s="259" t="s">
        <v>205</v>
      </c>
      <c r="E145" s="260" t="s">
        <v>206</v>
      </c>
      <c r="F145" s="261" t="s">
        <v>207</v>
      </c>
      <c r="G145" s="262" t="s">
        <v>153</v>
      </c>
      <c r="H145" s="263">
        <v>15.539999999999999</v>
      </c>
      <c r="I145" s="264"/>
      <c r="J145" s="265">
        <f>ROUND(I145*H145,2)</f>
        <v>0</v>
      </c>
      <c r="K145" s="261" t="s">
        <v>33</v>
      </c>
      <c r="L145" s="266"/>
      <c r="M145" s="267" t="s">
        <v>33</v>
      </c>
      <c r="N145" s="268" t="s">
        <v>48</v>
      </c>
      <c r="O145" s="87"/>
      <c r="P145" s="216">
        <f>O145*H145</f>
        <v>0</v>
      </c>
      <c r="Q145" s="216">
        <v>0.062399999999999997</v>
      </c>
      <c r="R145" s="216">
        <f>Q145*H145</f>
        <v>0.96969599999999989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192</v>
      </c>
      <c r="AT145" s="218" t="s">
        <v>205</v>
      </c>
      <c r="AU145" s="218" t="s">
        <v>87</v>
      </c>
      <c r="AY145" s="19" t="s">
        <v>123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85</v>
      </c>
      <c r="BK145" s="219">
        <f>ROUND(I145*H145,2)</f>
        <v>0</v>
      </c>
      <c r="BL145" s="19" t="s">
        <v>130</v>
      </c>
      <c r="BM145" s="218" t="s">
        <v>208</v>
      </c>
    </row>
    <row r="146" s="13" customFormat="1">
      <c r="A146" s="13"/>
      <c r="B146" s="227"/>
      <c r="C146" s="228"/>
      <c r="D146" s="225" t="s">
        <v>136</v>
      </c>
      <c r="E146" s="229" t="s">
        <v>33</v>
      </c>
      <c r="F146" s="230" t="s">
        <v>209</v>
      </c>
      <c r="G146" s="228"/>
      <c r="H146" s="231">
        <v>15.539999999999999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136</v>
      </c>
      <c r="AU146" s="237" t="s">
        <v>87</v>
      </c>
      <c r="AV146" s="13" t="s">
        <v>87</v>
      </c>
      <c r="AW146" s="13" t="s">
        <v>39</v>
      </c>
      <c r="AX146" s="13" t="s">
        <v>85</v>
      </c>
      <c r="AY146" s="237" t="s">
        <v>123</v>
      </c>
    </row>
    <row r="147" s="2" customFormat="1" ht="16.5" customHeight="1">
      <c r="A147" s="41"/>
      <c r="B147" s="42"/>
      <c r="C147" s="207" t="s">
        <v>210</v>
      </c>
      <c r="D147" s="207" t="s">
        <v>125</v>
      </c>
      <c r="E147" s="208" t="s">
        <v>211</v>
      </c>
      <c r="F147" s="209" t="s">
        <v>212</v>
      </c>
      <c r="G147" s="210" t="s">
        <v>161</v>
      </c>
      <c r="H147" s="211">
        <v>0.81399999999999995</v>
      </c>
      <c r="I147" s="212"/>
      <c r="J147" s="213">
        <f>ROUND(I147*H147,2)</f>
        <v>0</v>
      </c>
      <c r="K147" s="209" t="s">
        <v>33</v>
      </c>
      <c r="L147" s="47"/>
      <c r="M147" s="214" t="s">
        <v>33</v>
      </c>
      <c r="N147" s="215" t="s">
        <v>48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130</v>
      </c>
      <c r="AT147" s="218" t="s">
        <v>125</v>
      </c>
      <c r="AU147" s="218" t="s">
        <v>87</v>
      </c>
      <c r="AY147" s="19" t="s">
        <v>123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85</v>
      </c>
      <c r="BK147" s="219">
        <f>ROUND(I147*H147,2)</f>
        <v>0</v>
      </c>
      <c r="BL147" s="19" t="s">
        <v>130</v>
      </c>
      <c r="BM147" s="218" t="s">
        <v>213</v>
      </c>
    </row>
    <row r="148" s="13" customFormat="1">
      <c r="A148" s="13"/>
      <c r="B148" s="227"/>
      <c r="C148" s="228"/>
      <c r="D148" s="225" t="s">
        <v>136</v>
      </c>
      <c r="E148" s="229" t="s">
        <v>33</v>
      </c>
      <c r="F148" s="230" t="s">
        <v>214</v>
      </c>
      <c r="G148" s="228"/>
      <c r="H148" s="231">
        <v>0.81399999999999995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136</v>
      </c>
      <c r="AU148" s="237" t="s">
        <v>87</v>
      </c>
      <c r="AV148" s="13" t="s">
        <v>87</v>
      </c>
      <c r="AW148" s="13" t="s">
        <v>39</v>
      </c>
      <c r="AX148" s="13" t="s">
        <v>85</v>
      </c>
      <c r="AY148" s="237" t="s">
        <v>123</v>
      </c>
    </row>
    <row r="149" s="2" customFormat="1" ht="21.75" customHeight="1">
      <c r="A149" s="41"/>
      <c r="B149" s="42"/>
      <c r="C149" s="207" t="s">
        <v>8</v>
      </c>
      <c r="D149" s="207" t="s">
        <v>125</v>
      </c>
      <c r="E149" s="208" t="s">
        <v>215</v>
      </c>
      <c r="F149" s="209" t="s">
        <v>216</v>
      </c>
      <c r="G149" s="210" t="s">
        <v>128</v>
      </c>
      <c r="H149" s="211">
        <v>485.00999999999999</v>
      </c>
      <c r="I149" s="212"/>
      <c r="J149" s="213">
        <f>ROUND(I149*H149,2)</f>
        <v>0</v>
      </c>
      <c r="K149" s="209" t="s">
        <v>129</v>
      </c>
      <c r="L149" s="47"/>
      <c r="M149" s="214" t="s">
        <v>33</v>
      </c>
      <c r="N149" s="215" t="s">
        <v>48</v>
      </c>
      <c r="O149" s="87"/>
      <c r="P149" s="216">
        <f>O149*H149</f>
        <v>0</v>
      </c>
      <c r="Q149" s="216">
        <v>0.00084000000000000003</v>
      </c>
      <c r="R149" s="216">
        <f>Q149*H149</f>
        <v>0.4074084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130</v>
      </c>
      <c r="AT149" s="218" t="s">
        <v>125</v>
      </c>
      <c r="AU149" s="218" t="s">
        <v>87</v>
      </c>
      <c r="AY149" s="19" t="s">
        <v>123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85</v>
      </c>
      <c r="BK149" s="219">
        <f>ROUND(I149*H149,2)</f>
        <v>0</v>
      </c>
      <c r="BL149" s="19" t="s">
        <v>130</v>
      </c>
      <c r="BM149" s="218" t="s">
        <v>217</v>
      </c>
    </row>
    <row r="150" s="2" customFormat="1">
      <c r="A150" s="41"/>
      <c r="B150" s="42"/>
      <c r="C150" s="43"/>
      <c r="D150" s="220" t="s">
        <v>132</v>
      </c>
      <c r="E150" s="43"/>
      <c r="F150" s="221" t="s">
        <v>218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132</v>
      </c>
      <c r="AU150" s="19" t="s">
        <v>87</v>
      </c>
    </row>
    <row r="151" s="2" customFormat="1">
      <c r="A151" s="41"/>
      <c r="B151" s="42"/>
      <c r="C151" s="43"/>
      <c r="D151" s="225" t="s">
        <v>134</v>
      </c>
      <c r="E151" s="43"/>
      <c r="F151" s="226" t="s">
        <v>219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134</v>
      </c>
      <c r="AU151" s="19" t="s">
        <v>87</v>
      </c>
    </row>
    <row r="152" s="13" customFormat="1">
      <c r="A152" s="13"/>
      <c r="B152" s="227"/>
      <c r="C152" s="228"/>
      <c r="D152" s="225" t="s">
        <v>136</v>
      </c>
      <c r="E152" s="229" t="s">
        <v>33</v>
      </c>
      <c r="F152" s="230" t="s">
        <v>220</v>
      </c>
      <c r="G152" s="228"/>
      <c r="H152" s="231">
        <v>485.00999999999999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136</v>
      </c>
      <c r="AU152" s="237" t="s">
        <v>87</v>
      </c>
      <c r="AV152" s="13" t="s">
        <v>87</v>
      </c>
      <c r="AW152" s="13" t="s">
        <v>39</v>
      </c>
      <c r="AX152" s="13" t="s">
        <v>85</v>
      </c>
      <c r="AY152" s="237" t="s">
        <v>123</v>
      </c>
    </row>
    <row r="153" s="2" customFormat="1" ht="24.15" customHeight="1">
      <c r="A153" s="41"/>
      <c r="B153" s="42"/>
      <c r="C153" s="207" t="s">
        <v>221</v>
      </c>
      <c r="D153" s="207" t="s">
        <v>125</v>
      </c>
      <c r="E153" s="208" t="s">
        <v>222</v>
      </c>
      <c r="F153" s="209" t="s">
        <v>223</v>
      </c>
      <c r="G153" s="210" t="s">
        <v>128</v>
      </c>
      <c r="H153" s="211">
        <v>92.912999999999997</v>
      </c>
      <c r="I153" s="212"/>
      <c r="J153" s="213">
        <f>ROUND(I153*H153,2)</f>
        <v>0</v>
      </c>
      <c r="K153" s="209" t="s">
        <v>129</v>
      </c>
      <c r="L153" s="47"/>
      <c r="M153" s="214" t="s">
        <v>33</v>
      </c>
      <c r="N153" s="215" t="s">
        <v>48</v>
      </c>
      <c r="O153" s="87"/>
      <c r="P153" s="216">
        <f>O153*H153</f>
        <v>0</v>
      </c>
      <c r="Q153" s="216">
        <v>0.00084999999999999995</v>
      </c>
      <c r="R153" s="216">
        <f>Q153*H153</f>
        <v>0.078976049999999992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130</v>
      </c>
      <c r="AT153" s="218" t="s">
        <v>125</v>
      </c>
      <c r="AU153" s="218" t="s">
        <v>87</v>
      </c>
      <c r="AY153" s="19" t="s">
        <v>123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85</v>
      </c>
      <c r="BK153" s="219">
        <f>ROUND(I153*H153,2)</f>
        <v>0</v>
      </c>
      <c r="BL153" s="19" t="s">
        <v>130</v>
      </c>
      <c r="BM153" s="218" t="s">
        <v>224</v>
      </c>
    </row>
    <row r="154" s="2" customFormat="1">
      <c r="A154" s="41"/>
      <c r="B154" s="42"/>
      <c r="C154" s="43"/>
      <c r="D154" s="220" t="s">
        <v>132</v>
      </c>
      <c r="E154" s="43"/>
      <c r="F154" s="221" t="s">
        <v>225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132</v>
      </c>
      <c r="AU154" s="19" t="s">
        <v>87</v>
      </c>
    </row>
    <row r="155" s="2" customFormat="1">
      <c r="A155" s="41"/>
      <c r="B155" s="42"/>
      <c r="C155" s="43"/>
      <c r="D155" s="225" t="s">
        <v>134</v>
      </c>
      <c r="E155" s="43"/>
      <c r="F155" s="226" t="s">
        <v>219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134</v>
      </c>
      <c r="AU155" s="19" t="s">
        <v>87</v>
      </c>
    </row>
    <row r="156" s="13" customFormat="1">
      <c r="A156" s="13"/>
      <c r="B156" s="227"/>
      <c r="C156" s="228"/>
      <c r="D156" s="225" t="s">
        <v>136</v>
      </c>
      <c r="E156" s="229" t="s">
        <v>33</v>
      </c>
      <c r="F156" s="230" t="s">
        <v>226</v>
      </c>
      <c r="G156" s="228"/>
      <c r="H156" s="231">
        <v>61.713000000000001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136</v>
      </c>
      <c r="AU156" s="237" t="s">
        <v>87</v>
      </c>
      <c r="AV156" s="13" t="s">
        <v>87</v>
      </c>
      <c r="AW156" s="13" t="s">
        <v>39</v>
      </c>
      <c r="AX156" s="13" t="s">
        <v>77</v>
      </c>
      <c r="AY156" s="237" t="s">
        <v>123</v>
      </c>
    </row>
    <row r="157" s="13" customFormat="1">
      <c r="A157" s="13"/>
      <c r="B157" s="227"/>
      <c r="C157" s="228"/>
      <c r="D157" s="225" t="s">
        <v>136</v>
      </c>
      <c r="E157" s="229" t="s">
        <v>33</v>
      </c>
      <c r="F157" s="230" t="s">
        <v>227</v>
      </c>
      <c r="G157" s="228"/>
      <c r="H157" s="231">
        <v>31.199999999999999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136</v>
      </c>
      <c r="AU157" s="237" t="s">
        <v>87</v>
      </c>
      <c r="AV157" s="13" t="s">
        <v>87</v>
      </c>
      <c r="AW157" s="13" t="s">
        <v>39</v>
      </c>
      <c r="AX157" s="13" t="s">
        <v>77</v>
      </c>
      <c r="AY157" s="237" t="s">
        <v>123</v>
      </c>
    </row>
    <row r="158" s="15" customFormat="1">
      <c r="A158" s="15"/>
      <c r="B158" s="248"/>
      <c r="C158" s="249"/>
      <c r="D158" s="225" t="s">
        <v>136</v>
      </c>
      <c r="E158" s="250" t="s">
        <v>33</v>
      </c>
      <c r="F158" s="251" t="s">
        <v>176</v>
      </c>
      <c r="G158" s="249"/>
      <c r="H158" s="252">
        <v>92.912999999999997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136</v>
      </c>
      <c r="AU158" s="258" t="s">
        <v>87</v>
      </c>
      <c r="AV158" s="15" t="s">
        <v>130</v>
      </c>
      <c r="AW158" s="15" t="s">
        <v>39</v>
      </c>
      <c r="AX158" s="15" t="s">
        <v>85</v>
      </c>
      <c r="AY158" s="258" t="s">
        <v>123</v>
      </c>
    </row>
    <row r="159" s="2" customFormat="1" ht="24.15" customHeight="1">
      <c r="A159" s="41"/>
      <c r="B159" s="42"/>
      <c r="C159" s="207" t="s">
        <v>228</v>
      </c>
      <c r="D159" s="207" t="s">
        <v>125</v>
      </c>
      <c r="E159" s="208" t="s">
        <v>229</v>
      </c>
      <c r="F159" s="209" t="s">
        <v>230</v>
      </c>
      <c r="G159" s="210" t="s">
        <v>128</v>
      </c>
      <c r="H159" s="211">
        <v>485.00999999999999</v>
      </c>
      <c r="I159" s="212"/>
      <c r="J159" s="213">
        <f>ROUND(I159*H159,2)</f>
        <v>0</v>
      </c>
      <c r="K159" s="209" t="s">
        <v>129</v>
      </c>
      <c r="L159" s="47"/>
      <c r="M159" s="214" t="s">
        <v>33</v>
      </c>
      <c r="N159" s="215" t="s">
        <v>48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130</v>
      </c>
      <c r="AT159" s="218" t="s">
        <v>125</v>
      </c>
      <c r="AU159" s="218" t="s">
        <v>87</v>
      </c>
      <c r="AY159" s="19" t="s">
        <v>123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85</v>
      </c>
      <c r="BK159" s="219">
        <f>ROUND(I159*H159,2)</f>
        <v>0</v>
      </c>
      <c r="BL159" s="19" t="s">
        <v>130</v>
      </c>
      <c r="BM159" s="218" t="s">
        <v>231</v>
      </c>
    </row>
    <row r="160" s="2" customFormat="1">
      <c r="A160" s="41"/>
      <c r="B160" s="42"/>
      <c r="C160" s="43"/>
      <c r="D160" s="220" t="s">
        <v>132</v>
      </c>
      <c r="E160" s="43"/>
      <c r="F160" s="221" t="s">
        <v>232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132</v>
      </c>
      <c r="AU160" s="19" t="s">
        <v>87</v>
      </c>
    </row>
    <row r="161" s="2" customFormat="1" ht="24.15" customHeight="1">
      <c r="A161" s="41"/>
      <c r="B161" s="42"/>
      <c r="C161" s="207" t="s">
        <v>233</v>
      </c>
      <c r="D161" s="207" t="s">
        <v>125</v>
      </c>
      <c r="E161" s="208" t="s">
        <v>234</v>
      </c>
      <c r="F161" s="209" t="s">
        <v>235</v>
      </c>
      <c r="G161" s="210" t="s">
        <v>128</v>
      </c>
      <c r="H161" s="211">
        <v>92.912999999999997</v>
      </c>
      <c r="I161" s="212"/>
      <c r="J161" s="213">
        <f>ROUND(I161*H161,2)</f>
        <v>0</v>
      </c>
      <c r="K161" s="209" t="s">
        <v>129</v>
      </c>
      <c r="L161" s="47"/>
      <c r="M161" s="214" t="s">
        <v>33</v>
      </c>
      <c r="N161" s="215" t="s">
        <v>48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130</v>
      </c>
      <c r="AT161" s="218" t="s">
        <v>125</v>
      </c>
      <c r="AU161" s="218" t="s">
        <v>87</v>
      </c>
      <c r="AY161" s="19" t="s">
        <v>123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85</v>
      </c>
      <c r="BK161" s="219">
        <f>ROUND(I161*H161,2)</f>
        <v>0</v>
      </c>
      <c r="BL161" s="19" t="s">
        <v>130</v>
      </c>
      <c r="BM161" s="218" t="s">
        <v>236</v>
      </c>
    </row>
    <row r="162" s="2" customFormat="1">
      <c r="A162" s="41"/>
      <c r="B162" s="42"/>
      <c r="C162" s="43"/>
      <c r="D162" s="220" t="s">
        <v>132</v>
      </c>
      <c r="E162" s="43"/>
      <c r="F162" s="221" t="s">
        <v>237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132</v>
      </c>
      <c r="AU162" s="19" t="s">
        <v>87</v>
      </c>
    </row>
    <row r="163" s="2" customFormat="1" ht="37.8" customHeight="1">
      <c r="A163" s="41"/>
      <c r="B163" s="42"/>
      <c r="C163" s="207" t="s">
        <v>238</v>
      </c>
      <c r="D163" s="207" t="s">
        <v>125</v>
      </c>
      <c r="E163" s="208" t="s">
        <v>239</v>
      </c>
      <c r="F163" s="209" t="s">
        <v>240</v>
      </c>
      <c r="G163" s="210" t="s">
        <v>161</v>
      </c>
      <c r="H163" s="211">
        <v>453.40699999999998</v>
      </c>
      <c r="I163" s="212"/>
      <c r="J163" s="213">
        <f>ROUND(I163*H163,2)</f>
        <v>0</v>
      </c>
      <c r="K163" s="209" t="s">
        <v>129</v>
      </c>
      <c r="L163" s="47"/>
      <c r="M163" s="214" t="s">
        <v>33</v>
      </c>
      <c r="N163" s="215" t="s">
        <v>48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130</v>
      </c>
      <c r="AT163" s="218" t="s">
        <v>125</v>
      </c>
      <c r="AU163" s="218" t="s">
        <v>87</v>
      </c>
      <c r="AY163" s="19" t="s">
        <v>123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85</v>
      </c>
      <c r="BK163" s="219">
        <f>ROUND(I163*H163,2)</f>
        <v>0</v>
      </c>
      <c r="BL163" s="19" t="s">
        <v>130</v>
      </c>
      <c r="BM163" s="218" t="s">
        <v>241</v>
      </c>
    </row>
    <row r="164" s="2" customFormat="1">
      <c r="A164" s="41"/>
      <c r="B164" s="42"/>
      <c r="C164" s="43"/>
      <c r="D164" s="220" t="s">
        <v>132</v>
      </c>
      <c r="E164" s="43"/>
      <c r="F164" s="221" t="s">
        <v>242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132</v>
      </c>
      <c r="AU164" s="19" t="s">
        <v>87</v>
      </c>
    </row>
    <row r="165" s="2" customFormat="1">
      <c r="A165" s="41"/>
      <c r="B165" s="42"/>
      <c r="C165" s="43"/>
      <c r="D165" s="225" t="s">
        <v>134</v>
      </c>
      <c r="E165" s="43"/>
      <c r="F165" s="226" t="s">
        <v>243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134</v>
      </c>
      <c r="AU165" s="19" t="s">
        <v>87</v>
      </c>
    </row>
    <row r="166" s="2" customFormat="1">
      <c r="A166" s="41"/>
      <c r="B166" s="42"/>
      <c r="C166" s="43"/>
      <c r="D166" s="225" t="s">
        <v>244</v>
      </c>
      <c r="E166" s="43"/>
      <c r="F166" s="226" t="s">
        <v>245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244</v>
      </c>
      <c r="AU166" s="19" t="s">
        <v>87</v>
      </c>
    </row>
    <row r="167" s="13" customFormat="1">
      <c r="A167" s="13"/>
      <c r="B167" s="227"/>
      <c r="C167" s="228"/>
      <c r="D167" s="225" t="s">
        <v>136</v>
      </c>
      <c r="E167" s="229" t="s">
        <v>33</v>
      </c>
      <c r="F167" s="230" t="s">
        <v>246</v>
      </c>
      <c r="G167" s="228"/>
      <c r="H167" s="231">
        <v>453.40699999999998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136</v>
      </c>
      <c r="AU167" s="237" t="s">
        <v>87</v>
      </c>
      <c r="AV167" s="13" t="s">
        <v>87</v>
      </c>
      <c r="AW167" s="13" t="s">
        <v>39</v>
      </c>
      <c r="AX167" s="13" t="s">
        <v>85</v>
      </c>
      <c r="AY167" s="237" t="s">
        <v>123</v>
      </c>
    </row>
    <row r="168" s="2" customFormat="1" ht="24.15" customHeight="1">
      <c r="A168" s="41"/>
      <c r="B168" s="42"/>
      <c r="C168" s="207" t="s">
        <v>247</v>
      </c>
      <c r="D168" s="207" t="s">
        <v>125</v>
      </c>
      <c r="E168" s="208" t="s">
        <v>248</v>
      </c>
      <c r="F168" s="209" t="s">
        <v>249</v>
      </c>
      <c r="G168" s="210" t="s">
        <v>161</v>
      </c>
      <c r="H168" s="211">
        <v>421.22899999999998</v>
      </c>
      <c r="I168" s="212"/>
      <c r="J168" s="213">
        <f>ROUND(I168*H168,2)</f>
        <v>0</v>
      </c>
      <c r="K168" s="209" t="s">
        <v>129</v>
      </c>
      <c r="L168" s="47"/>
      <c r="M168" s="214" t="s">
        <v>33</v>
      </c>
      <c r="N168" s="215" t="s">
        <v>48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130</v>
      </c>
      <c r="AT168" s="218" t="s">
        <v>125</v>
      </c>
      <c r="AU168" s="218" t="s">
        <v>87</v>
      </c>
      <c r="AY168" s="19" t="s">
        <v>123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85</v>
      </c>
      <c r="BK168" s="219">
        <f>ROUND(I168*H168,2)</f>
        <v>0</v>
      </c>
      <c r="BL168" s="19" t="s">
        <v>130</v>
      </c>
      <c r="BM168" s="218" t="s">
        <v>250</v>
      </c>
    </row>
    <row r="169" s="2" customFormat="1">
      <c r="A169" s="41"/>
      <c r="B169" s="42"/>
      <c r="C169" s="43"/>
      <c r="D169" s="220" t="s">
        <v>132</v>
      </c>
      <c r="E169" s="43"/>
      <c r="F169" s="221" t="s">
        <v>251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132</v>
      </c>
      <c r="AU169" s="19" t="s">
        <v>87</v>
      </c>
    </row>
    <row r="170" s="2" customFormat="1">
      <c r="A170" s="41"/>
      <c r="B170" s="42"/>
      <c r="C170" s="43"/>
      <c r="D170" s="225" t="s">
        <v>134</v>
      </c>
      <c r="E170" s="43"/>
      <c r="F170" s="226" t="s">
        <v>252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134</v>
      </c>
      <c r="AU170" s="19" t="s">
        <v>87</v>
      </c>
    </row>
    <row r="171" s="13" customFormat="1">
      <c r="A171" s="13"/>
      <c r="B171" s="227"/>
      <c r="C171" s="228"/>
      <c r="D171" s="225" t="s">
        <v>136</v>
      </c>
      <c r="E171" s="229" t="s">
        <v>33</v>
      </c>
      <c r="F171" s="230" t="s">
        <v>253</v>
      </c>
      <c r="G171" s="228"/>
      <c r="H171" s="231">
        <v>421.22899999999998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136</v>
      </c>
      <c r="AU171" s="237" t="s">
        <v>87</v>
      </c>
      <c r="AV171" s="13" t="s">
        <v>87</v>
      </c>
      <c r="AW171" s="13" t="s">
        <v>39</v>
      </c>
      <c r="AX171" s="13" t="s">
        <v>85</v>
      </c>
      <c r="AY171" s="237" t="s">
        <v>123</v>
      </c>
    </row>
    <row r="172" s="2" customFormat="1" ht="24.15" customHeight="1">
      <c r="A172" s="41"/>
      <c r="B172" s="42"/>
      <c r="C172" s="207" t="s">
        <v>254</v>
      </c>
      <c r="D172" s="207" t="s">
        <v>125</v>
      </c>
      <c r="E172" s="208" t="s">
        <v>255</v>
      </c>
      <c r="F172" s="209" t="s">
        <v>256</v>
      </c>
      <c r="G172" s="210" t="s">
        <v>161</v>
      </c>
      <c r="H172" s="211">
        <v>453.40699999999998</v>
      </c>
      <c r="I172" s="212"/>
      <c r="J172" s="213">
        <f>ROUND(I172*H172,2)</f>
        <v>0</v>
      </c>
      <c r="K172" s="209" t="s">
        <v>129</v>
      </c>
      <c r="L172" s="47"/>
      <c r="M172" s="214" t="s">
        <v>33</v>
      </c>
      <c r="N172" s="215" t="s">
        <v>48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130</v>
      </c>
      <c r="AT172" s="218" t="s">
        <v>125</v>
      </c>
      <c r="AU172" s="218" t="s">
        <v>87</v>
      </c>
      <c r="AY172" s="19" t="s">
        <v>123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85</v>
      </c>
      <c r="BK172" s="219">
        <f>ROUND(I172*H172,2)</f>
        <v>0</v>
      </c>
      <c r="BL172" s="19" t="s">
        <v>130</v>
      </c>
      <c r="BM172" s="218" t="s">
        <v>257</v>
      </c>
    </row>
    <row r="173" s="2" customFormat="1">
      <c r="A173" s="41"/>
      <c r="B173" s="42"/>
      <c r="C173" s="43"/>
      <c r="D173" s="220" t="s">
        <v>132</v>
      </c>
      <c r="E173" s="43"/>
      <c r="F173" s="221" t="s">
        <v>258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132</v>
      </c>
      <c r="AU173" s="19" t="s">
        <v>87</v>
      </c>
    </row>
    <row r="174" s="2" customFormat="1">
      <c r="A174" s="41"/>
      <c r="B174" s="42"/>
      <c r="C174" s="43"/>
      <c r="D174" s="225" t="s">
        <v>134</v>
      </c>
      <c r="E174" s="43"/>
      <c r="F174" s="226" t="s">
        <v>252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134</v>
      </c>
      <c r="AU174" s="19" t="s">
        <v>87</v>
      </c>
    </row>
    <row r="175" s="13" customFormat="1">
      <c r="A175" s="13"/>
      <c r="B175" s="227"/>
      <c r="C175" s="228"/>
      <c r="D175" s="225" t="s">
        <v>136</v>
      </c>
      <c r="E175" s="229" t="s">
        <v>33</v>
      </c>
      <c r="F175" s="230" t="s">
        <v>259</v>
      </c>
      <c r="G175" s="228"/>
      <c r="H175" s="231">
        <v>453.40699999999998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136</v>
      </c>
      <c r="AU175" s="237" t="s">
        <v>87</v>
      </c>
      <c r="AV175" s="13" t="s">
        <v>87</v>
      </c>
      <c r="AW175" s="13" t="s">
        <v>39</v>
      </c>
      <c r="AX175" s="13" t="s">
        <v>85</v>
      </c>
      <c r="AY175" s="237" t="s">
        <v>123</v>
      </c>
    </row>
    <row r="176" s="2" customFormat="1" ht="24.15" customHeight="1">
      <c r="A176" s="41"/>
      <c r="B176" s="42"/>
      <c r="C176" s="207" t="s">
        <v>260</v>
      </c>
      <c r="D176" s="207" t="s">
        <v>125</v>
      </c>
      <c r="E176" s="208" t="s">
        <v>261</v>
      </c>
      <c r="F176" s="209" t="s">
        <v>262</v>
      </c>
      <c r="G176" s="210" t="s">
        <v>263</v>
      </c>
      <c r="H176" s="211">
        <v>453.40699999999998</v>
      </c>
      <c r="I176" s="212"/>
      <c r="J176" s="213">
        <f>ROUND(I176*H176,2)</f>
        <v>0</v>
      </c>
      <c r="K176" s="209" t="s">
        <v>33</v>
      </c>
      <c r="L176" s="47"/>
      <c r="M176" s="214" t="s">
        <v>33</v>
      </c>
      <c r="N176" s="215" t="s">
        <v>48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130</v>
      </c>
      <c r="AT176" s="218" t="s">
        <v>125</v>
      </c>
      <c r="AU176" s="218" t="s">
        <v>87</v>
      </c>
      <c r="AY176" s="19" t="s">
        <v>123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85</v>
      </c>
      <c r="BK176" s="219">
        <f>ROUND(I176*H176,2)</f>
        <v>0</v>
      </c>
      <c r="BL176" s="19" t="s">
        <v>130</v>
      </c>
      <c r="BM176" s="218" t="s">
        <v>264</v>
      </c>
    </row>
    <row r="177" s="2" customFormat="1">
      <c r="A177" s="41"/>
      <c r="B177" s="42"/>
      <c r="C177" s="43"/>
      <c r="D177" s="225" t="s">
        <v>244</v>
      </c>
      <c r="E177" s="43"/>
      <c r="F177" s="226" t="s">
        <v>265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244</v>
      </c>
      <c r="AU177" s="19" t="s">
        <v>87</v>
      </c>
    </row>
    <row r="178" s="13" customFormat="1">
      <c r="A178" s="13"/>
      <c r="B178" s="227"/>
      <c r="C178" s="228"/>
      <c r="D178" s="225" t="s">
        <v>136</v>
      </c>
      <c r="E178" s="229" t="s">
        <v>33</v>
      </c>
      <c r="F178" s="230" t="s">
        <v>266</v>
      </c>
      <c r="G178" s="228"/>
      <c r="H178" s="231">
        <v>453.40699999999998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136</v>
      </c>
      <c r="AU178" s="237" t="s">
        <v>87</v>
      </c>
      <c r="AV178" s="13" t="s">
        <v>87</v>
      </c>
      <c r="AW178" s="13" t="s">
        <v>39</v>
      </c>
      <c r="AX178" s="13" t="s">
        <v>85</v>
      </c>
      <c r="AY178" s="237" t="s">
        <v>123</v>
      </c>
    </row>
    <row r="179" s="2" customFormat="1" ht="24.15" customHeight="1">
      <c r="A179" s="41"/>
      <c r="B179" s="42"/>
      <c r="C179" s="207" t="s">
        <v>267</v>
      </c>
      <c r="D179" s="207" t="s">
        <v>125</v>
      </c>
      <c r="E179" s="208" t="s">
        <v>268</v>
      </c>
      <c r="F179" s="209" t="s">
        <v>269</v>
      </c>
      <c r="G179" s="210" t="s">
        <v>263</v>
      </c>
      <c r="H179" s="211">
        <v>453.40699999999998</v>
      </c>
      <c r="I179" s="212"/>
      <c r="J179" s="213">
        <f>ROUND(I179*H179,2)</f>
        <v>0</v>
      </c>
      <c r="K179" s="209" t="s">
        <v>33</v>
      </c>
      <c r="L179" s="47"/>
      <c r="M179" s="214" t="s">
        <v>33</v>
      </c>
      <c r="N179" s="215" t="s">
        <v>48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130</v>
      </c>
      <c r="AT179" s="218" t="s">
        <v>125</v>
      </c>
      <c r="AU179" s="218" t="s">
        <v>87</v>
      </c>
      <c r="AY179" s="19" t="s">
        <v>123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85</v>
      </c>
      <c r="BK179" s="219">
        <f>ROUND(I179*H179,2)</f>
        <v>0</v>
      </c>
      <c r="BL179" s="19" t="s">
        <v>130</v>
      </c>
      <c r="BM179" s="218" t="s">
        <v>270</v>
      </c>
    </row>
    <row r="180" s="2" customFormat="1">
      <c r="A180" s="41"/>
      <c r="B180" s="42"/>
      <c r="C180" s="43"/>
      <c r="D180" s="225" t="s">
        <v>244</v>
      </c>
      <c r="E180" s="43"/>
      <c r="F180" s="226" t="s">
        <v>265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244</v>
      </c>
      <c r="AU180" s="19" t="s">
        <v>87</v>
      </c>
    </row>
    <row r="181" s="13" customFormat="1">
      <c r="A181" s="13"/>
      <c r="B181" s="227"/>
      <c r="C181" s="228"/>
      <c r="D181" s="225" t="s">
        <v>136</v>
      </c>
      <c r="E181" s="229" t="s">
        <v>33</v>
      </c>
      <c r="F181" s="230" t="s">
        <v>266</v>
      </c>
      <c r="G181" s="228"/>
      <c r="H181" s="231">
        <v>453.40699999999998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136</v>
      </c>
      <c r="AU181" s="237" t="s">
        <v>87</v>
      </c>
      <c r="AV181" s="13" t="s">
        <v>87</v>
      </c>
      <c r="AW181" s="13" t="s">
        <v>39</v>
      </c>
      <c r="AX181" s="13" t="s">
        <v>85</v>
      </c>
      <c r="AY181" s="237" t="s">
        <v>123</v>
      </c>
    </row>
    <row r="182" s="2" customFormat="1" ht="24.15" customHeight="1">
      <c r="A182" s="41"/>
      <c r="B182" s="42"/>
      <c r="C182" s="207" t="s">
        <v>7</v>
      </c>
      <c r="D182" s="207" t="s">
        <v>125</v>
      </c>
      <c r="E182" s="208" t="s">
        <v>271</v>
      </c>
      <c r="F182" s="209" t="s">
        <v>272</v>
      </c>
      <c r="G182" s="210" t="s">
        <v>161</v>
      </c>
      <c r="H182" s="211">
        <v>188.405</v>
      </c>
      <c r="I182" s="212"/>
      <c r="J182" s="213">
        <f>ROUND(I182*H182,2)</f>
        <v>0</v>
      </c>
      <c r="K182" s="209" t="s">
        <v>129</v>
      </c>
      <c r="L182" s="47"/>
      <c r="M182" s="214" t="s">
        <v>33</v>
      </c>
      <c r="N182" s="215" t="s">
        <v>48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130</v>
      </c>
      <c r="AT182" s="218" t="s">
        <v>125</v>
      </c>
      <c r="AU182" s="218" t="s">
        <v>87</v>
      </c>
      <c r="AY182" s="19" t="s">
        <v>123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85</v>
      </c>
      <c r="BK182" s="219">
        <f>ROUND(I182*H182,2)</f>
        <v>0</v>
      </c>
      <c r="BL182" s="19" t="s">
        <v>130</v>
      </c>
      <c r="BM182" s="218" t="s">
        <v>273</v>
      </c>
    </row>
    <row r="183" s="2" customFormat="1">
      <c r="A183" s="41"/>
      <c r="B183" s="42"/>
      <c r="C183" s="43"/>
      <c r="D183" s="220" t="s">
        <v>132</v>
      </c>
      <c r="E183" s="43"/>
      <c r="F183" s="221" t="s">
        <v>274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132</v>
      </c>
      <c r="AU183" s="19" t="s">
        <v>87</v>
      </c>
    </row>
    <row r="184" s="2" customFormat="1">
      <c r="A184" s="41"/>
      <c r="B184" s="42"/>
      <c r="C184" s="43"/>
      <c r="D184" s="225" t="s">
        <v>134</v>
      </c>
      <c r="E184" s="43"/>
      <c r="F184" s="226" t="s">
        <v>275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134</v>
      </c>
      <c r="AU184" s="19" t="s">
        <v>87</v>
      </c>
    </row>
    <row r="185" s="2" customFormat="1">
      <c r="A185" s="41"/>
      <c r="B185" s="42"/>
      <c r="C185" s="43"/>
      <c r="D185" s="225" t="s">
        <v>244</v>
      </c>
      <c r="E185" s="43"/>
      <c r="F185" s="226" t="s">
        <v>276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244</v>
      </c>
      <c r="AU185" s="19" t="s">
        <v>87</v>
      </c>
    </row>
    <row r="186" s="14" customFormat="1">
      <c r="A186" s="14"/>
      <c r="B186" s="238"/>
      <c r="C186" s="239"/>
      <c r="D186" s="225" t="s">
        <v>136</v>
      </c>
      <c r="E186" s="240" t="s">
        <v>33</v>
      </c>
      <c r="F186" s="241" t="s">
        <v>166</v>
      </c>
      <c r="G186" s="239"/>
      <c r="H186" s="240" t="s">
        <v>33</v>
      </c>
      <c r="I186" s="242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136</v>
      </c>
      <c r="AU186" s="247" t="s">
        <v>87</v>
      </c>
      <c r="AV186" s="14" t="s">
        <v>85</v>
      </c>
      <c r="AW186" s="14" t="s">
        <v>39</v>
      </c>
      <c r="AX186" s="14" t="s">
        <v>77</v>
      </c>
      <c r="AY186" s="247" t="s">
        <v>123</v>
      </c>
    </row>
    <row r="187" s="13" customFormat="1">
      <c r="A187" s="13"/>
      <c r="B187" s="227"/>
      <c r="C187" s="228"/>
      <c r="D187" s="225" t="s">
        <v>136</v>
      </c>
      <c r="E187" s="229" t="s">
        <v>33</v>
      </c>
      <c r="F187" s="230" t="s">
        <v>277</v>
      </c>
      <c r="G187" s="228"/>
      <c r="H187" s="231">
        <v>130.31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136</v>
      </c>
      <c r="AU187" s="237" t="s">
        <v>87</v>
      </c>
      <c r="AV187" s="13" t="s">
        <v>87</v>
      </c>
      <c r="AW187" s="13" t="s">
        <v>39</v>
      </c>
      <c r="AX187" s="13" t="s">
        <v>77</v>
      </c>
      <c r="AY187" s="237" t="s">
        <v>123</v>
      </c>
    </row>
    <row r="188" s="13" customFormat="1">
      <c r="A188" s="13"/>
      <c r="B188" s="227"/>
      <c r="C188" s="228"/>
      <c r="D188" s="225" t="s">
        <v>136</v>
      </c>
      <c r="E188" s="229" t="s">
        <v>33</v>
      </c>
      <c r="F188" s="230" t="s">
        <v>278</v>
      </c>
      <c r="G188" s="228"/>
      <c r="H188" s="231">
        <v>29.597000000000001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136</v>
      </c>
      <c r="AU188" s="237" t="s">
        <v>87</v>
      </c>
      <c r="AV188" s="13" t="s">
        <v>87</v>
      </c>
      <c r="AW188" s="13" t="s">
        <v>39</v>
      </c>
      <c r="AX188" s="13" t="s">
        <v>77</v>
      </c>
      <c r="AY188" s="237" t="s">
        <v>123</v>
      </c>
    </row>
    <row r="189" s="13" customFormat="1">
      <c r="A189" s="13"/>
      <c r="B189" s="227"/>
      <c r="C189" s="228"/>
      <c r="D189" s="225" t="s">
        <v>136</v>
      </c>
      <c r="E189" s="229" t="s">
        <v>33</v>
      </c>
      <c r="F189" s="230" t="s">
        <v>279</v>
      </c>
      <c r="G189" s="228"/>
      <c r="H189" s="231">
        <v>14.560000000000001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136</v>
      </c>
      <c r="AU189" s="237" t="s">
        <v>87</v>
      </c>
      <c r="AV189" s="13" t="s">
        <v>87</v>
      </c>
      <c r="AW189" s="13" t="s">
        <v>39</v>
      </c>
      <c r="AX189" s="13" t="s">
        <v>77</v>
      </c>
      <c r="AY189" s="237" t="s">
        <v>123</v>
      </c>
    </row>
    <row r="190" s="14" customFormat="1">
      <c r="A190" s="14"/>
      <c r="B190" s="238"/>
      <c r="C190" s="239"/>
      <c r="D190" s="225" t="s">
        <v>136</v>
      </c>
      <c r="E190" s="240" t="s">
        <v>33</v>
      </c>
      <c r="F190" s="241" t="s">
        <v>170</v>
      </c>
      <c r="G190" s="239"/>
      <c r="H190" s="240" t="s">
        <v>33</v>
      </c>
      <c r="I190" s="242"/>
      <c r="J190" s="239"/>
      <c r="K190" s="239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136</v>
      </c>
      <c r="AU190" s="247" t="s">
        <v>87</v>
      </c>
      <c r="AV190" s="14" t="s">
        <v>85</v>
      </c>
      <c r="AW190" s="14" t="s">
        <v>39</v>
      </c>
      <c r="AX190" s="14" t="s">
        <v>77</v>
      </c>
      <c r="AY190" s="247" t="s">
        <v>123</v>
      </c>
    </row>
    <row r="191" s="13" customFormat="1">
      <c r="A191" s="13"/>
      <c r="B191" s="227"/>
      <c r="C191" s="228"/>
      <c r="D191" s="225" t="s">
        <v>136</v>
      </c>
      <c r="E191" s="229" t="s">
        <v>33</v>
      </c>
      <c r="F191" s="230" t="s">
        <v>280</v>
      </c>
      <c r="G191" s="228"/>
      <c r="H191" s="231">
        <v>10.579000000000001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136</v>
      </c>
      <c r="AU191" s="237" t="s">
        <v>87</v>
      </c>
      <c r="AV191" s="13" t="s">
        <v>87</v>
      </c>
      <c r="AW191" s="13" t="s">
        <v>39</v>
      </c>
      <c r="AX191" s="13" t="s">
        <v>77</v>
      </c>
      <c r="AY191" s="237" t="s">
        <v>123</v>
      </c>
    </row>
    <row r="192" s="14" customFormat="1">
      <c r="A192" s="14"/>
      <c r="B192" s="238"/>
      <c r="C192" s="239"/>
      <c r="D192" s="225" t="s">
        <v>136</v>
      </c>
      <c r="E192" s="240" t="s">
        <v>33</v>
      </c>
      <c r="F192" s="241" t="s">
        <v>172</v>
      </c>
      <c r="G192" s="239"/>
      <c r="H192" s="240" t="s">
        <v>33</v>
      </c>
      <c r="I192" s="242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136</v>
      </c>
      <c r="AU192" s="247" t="s">
        <v>87</v>
      </c>
      <c r="AV192" s="14" t="s">
        <v>85</v>
      </c>
      <c r="AW192" s="14" t="s">
        <v>39</v>
      </c>
      <c r="AX192" s="14" t="s">
        <v>77</v>
      </c>
      <c r="AY192" s="247" t="s">
        <v>123</v>
      </c>
    </row>
    <row r="193" s="13" customFormat="1">
      <c r="A193" s="13"/>
      <c r="B193" s="227"/>
      <c r="C193" s="228"/>
      <c r="D193" s="225" t="s">
        <v>136</v>
      </c>
      <c r="E193" s="229" t="s">
        <v>33</v>
      </c>
      <c r="F193" s="230" t="s">
        <v>281</v>
      </c>
      <c r="G193" s="228"/>
      <c r="H193" s="231">
        <v>3.359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136</v>
      </c>
      <c r="AU193" s="237" t="s">
        <v>87</v>
      </c>
      <c r="AV193" s="13" t="s">
        <v>87</v>
      </c>
      <c r="AW193" s="13" t="s">
        <v>39</v>
      </c>
      <c r="AX193" s="13" t="s">
        <v>77</v>
      </c>
      <c r="AY193" s="237" t="s">
        <v>123</v>
      </c>
    </row>
    <row r="194" s="15" customFormat="1">
      <c r="A194" s="15"/>
      <c r="B194" s="248"/>
      <c r="C194" s="249"/>
      <c r="D194" s="225" t="s">
        <v>136</v>
      </c>
      <c r="E194" s="250" t="s">
        <v>33</v>
      </c>
      <c r="F194" s="251" t="s">
        <v>176</v>
      </c>
      <c r="G194" s="249"/>
      <c r="H194" s="252">
        <v>188.405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136</v>
      </c>
      <c r="AU194" s="258" t="s">
        <v>87</v>
      </c>
      <c r="AV194" s="15" t="s">
        <v>130</v>
      </c>
      <c r="AW194" s="15" t="s">
        <v>39</v>
      </c>
      <c r="AX194" s="15" t="s">
        <v>85</v>
      </c>
      <c r="AY194" s="258" t="s">
        <v>123</v>
      </c>
    </row>
    <row r="195" s="2" customFormat="1" ht="16.5" customHeight="1">
      <c r="A195" s="41"/>
      <c r="B195" s="42"/>
      <c r="C195" s="259" t="s">
        <v>282</v>
      </c>
      <c r="D195" s="259" t="s">
        <v>205</v>
      </c>
      <c r="E195" s="260" t="s">
        <v>283</v>
      </c>
      <c r="F195" s="261" t="s">
        <v>284</v>
      </c>
      <c r="G195" s="262" t="s">
        <v>263</v>
      </c>
      <c r="H195" s="263">
        <v>339.84899999999999</v>
      </c>
      <c r="I195" s="264"/>
      <c r="J195" s="265">
        <f>ROUND(I195*H195,2)</f>
        <v>0</v>
      </c>
      <c r="K195" s="261" t="s">
        <v>129</v>
      </c>
      <c r="L195" s="266"/>
      <c r="M195" s="267" t="s">
        <v>33</v>
      </c>
      <c r="N195" s="268" t="s">
        <v>48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192</v>
      </c>
      <c r="AT195" s="218" t="s">
        <v>205</v>
      </c>
      <c r="AU195" s="218" t="s">
        <v>87</v>
      </c>
      <c r="AY195" s="19" t="s">
        <v>123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85</v>
      </c>
      <c r="BK195" s="219">
        <f>ROUND(I195*H195,2)</f>
        <v>0</v>
      </c>
      <c r="BL195" s="19" t="s">
        <v>130</v>
      </c>
      <c r="BM195" s="218" t="s">
        <v>285</v>
      </c>
    </row>
    <row r="196" s="13" customFormat="1">
      <c r="A196" s="13"/>
      <c r="B196" s="227"/>
      <c r="C196" s="228"/>
      <c r="D196" s="225" t="s">
        <v>136</v>
      </c>
      <c r="E196" s="229" t="s">
        <v>33</v>
      </c>
      <c r="F196" s="230" t="s">
        <v>286</v>
      </c>
      <c r="G196" s="228"/>
      <c r="H196" s="231">
        <v>339.84899999999999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136</v>
      </c>
      <c r="AU196" s="237" t="s">
        <v>87</v>
      </c>
      <c r="AV196" s="13" t="s">
        <v>87</v>
      </c>
      <c r="AW196" s="13" t="s">
        <v>39</v>
      </c>
      <c r="AX196" s="13" t="s">
        <v>85</v>
      </c>
      <c r="AY196" s="237" t="s">
        <v>123</v>
      </c>
    </row>
    <row r="197" s="2" customFormat="1" ht="37.8" customHeight="1">
      <c r="A197" s="41"/>
      <c r="B197" s="42"/>
      <c r="C197" s="207" t="s">
        <v>287</v>
      </c>
      <c r="D197" s="207" t="s">
        <v>125</v>
      </c>
      <c r="E197" s="208" t="s">
        <v>288</v>
      </c>
      <c r="F197" s="209" t="s">
        <v>289</v>
      </c>
      <c r="G197" s="210" t="s">
        <v>161</v>
      </c>
      <c r="H197" s="211">
        <v>138.596</v>
      </c>
      <c r="I197" s="212"/>
      <c r="J197" s="213">
        <f>ROUND(I197*H197,2)</f>
        <v>0</v>
      </c>
      <c r="K197" s="209" t="s">
        <v>129</v>
      </c>
      <c r="L197" s="47"/>
      <c r="M197" s="214" t="s">
        <v>33</v>
      </c>
      <c r="N197" s="215" t="s">
        <v>48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130</v>
      </c>
      <c r="AT197" s="218" t="s">
        <v>125</v>
      </c>
      <c r="AU197" s="218" t="s">
        <v>87</v>
      </c>
      <c r="AY197" s="19" t="s">
        <v>123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85</v>
      </c>
      <c r="BK197" s="219">
        <f>ROUND(I197*H197,2)</f>
        <v>0</v>
      </c>
      <c r="BL197" s="19" t="s">
        <v>130</v>
      </c>
      <c r="BM197" s="218" t="s">
        <v>290</v>
      </c>
    </row>
    <row r="198" s="2" customFormat="1">
      <c r="A198" s="41"/>
      <c r="B198" s="42"/>
      <c r="C198" s="43"/>
      <c r="D198" s="220" t="s">
        <v>132</v>
      </c>
      <c r="E198" s="43"/>
      <c r="F198" s="221" t="s">
        <v>291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132</v>
      </c>
      <c r="AU198" s="19" t="s">
        <v>87</v>
      </c>
    </row>
    <row r="199" s="2" customFormat="1">
      <c r="A199" s="41"/>
      <c r="B199" s="42"/>
      <c r="C199" s="43"/>
      <c r="D199" s="225" t="s">
        <v>134</v>
      </c>
      <c r="E199" s="43"/>
      <c r="F199" s="226" t="s">
        <v>292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134</v>
      </c>
      <c r="AU199" s="19" t="s">
        <v>87</v>
      </c>
    </row>
    <row r="200" s="2" customFormat="1">
      <c r="A200" s="41"/>
      <c r="B200" s="42"/>
      <c r="C200" s="43"/>
      <c r="D200" s="225" t="s">
        <v>244</v>
      </c>
      <c r="E200" s="43"/>
      <c r="F200" s="226" t="s">
        <v>293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244</v>
      </c>
      <c r="AU200" s="19" t="s">
        <v>87</v>
      </c>
    </row>
    <row r="201" s="14" customFormat="1">
      <c r="A201" s="14"/>
      <c r="B201" s="238"/>
      <c r="C201" s="239"/>
      <c r="D201" s="225" t="s">
        <v>136</v>
      </c>
      <c r="E201" s="240" t="s">
        <v>33</v>
      </c>
      <c r="F201" s="241" t="s">
        <v>166</v>
      </c>
      <c r="G201" s="239"/>
      <c r="H201" s="240" t="s">
        <v>33</v>
      </c>
      <c r="I201" s="242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136</v>
      </c>
      <c r="AU201" s="247" t="s">
        <v>87</v>
      </c>
      <c r="AV201" s="14" t="s">
        <v>85</v>
      </c>
      <c r="AW201" s="14" t="s">
        <v>39</v>
      </c>
      <c r="AX201" s="14" t="s">
        <v>77</v>
      </c>
      <c r="AY201" s="247" t="s">
        <v>123</v>
      </c>
    </row>
    <row r="202" s="13" customFormat="1">
      <c r="A202" s="13"/>
      <c r="B202" s="227"/>
      <c r="C202" s="228"/>
      <c r="D202" s="225" t="s">
        <v>136</v>
      </c>
      <c r="E202" s="229" t="s">
        <v>33</v>
      </c>
      <c r="F202" s="230" t="s">
        <v>294</v>
      </c>
      <c r="G202" s="228"/>
      <c r="H202" s="231">
        <v>114.82899999999999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136</v>
      </c>
      <c r="AU202" s="237" t="s">
        <v>87</v>
      </c>
      <c r="AV202" s="13" t="s">
        <v>87</v>
      </c>
      <c r="AW202" s="13" t="s">
        <v>39</v>
      </c>
      <c r="AX202" s="13" t="s">
        <v>77</v>
      </c>
      <c r="AY202" s="237" t="s">
        <v>123</v>
      </c>
    </row>
    <row r="203" s="13" customFormat="1">
      <c r="A203" s="13"/>
      <c r="B203" s="227"/>
      <c r="C203" s="228"/>
      <c r="D203" s="225" t="s">
        <v>136</v>
      </c>
      <c r="E203" s="229" t="s">
        <v>33</v>
      </c>
      <c r="F203" s="230" t="s">
        <v>295</v>
      </c>
      <c r="G203" s="228"/>
      <c r="H203" s="231">
        <v>10.071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136</v>
      </c>
      <c r="AU203" s="237" t="s">
        <v>87</v>
      </c>
      <c r="AV203" s="13" t="s">
        <v>87</v>
      </c>
      <c r="AW203" s="13" t="s">
        <v>39</v>
      </c>
      <c r="AX203" s="13" t="s">
        <v>77</v>
      </c>
      <c r="AY203" s="237" t="s">
        <v>123</v>
      </c>
    </row>
    <row r="204" s="13" customFormat="1">
      <c r="A204" s="13"/>
      <c r="B204" s="227"/>
      <c r="C204" s="228"/>
      <c r="D204" s="225" t="s">
        <v>136</v>
      </c>
      <c r="E204" s="229" t="s">
        <v>33</v>
      </c>
      <c r="F204" s="230" t="s">
        <v>296</v>
      </c>
      <c r="G204" s="228"/>
      <c r="H204" s="231">
        <v>3.0680000000000001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136</v>
      </c>
      <c r="AU204" s="237" t="s">
        <v>87</v>
      </c>
      <c r="AV204" s="13" t="s">
        <v>87</v>
      </c>
      <c r="AW204" s="13" t="s">
        <v>39</v>
      </c>
      <c r="AX204" s="13" t="s">
        <v>77</v>
      </c>
      <c r="AY204" s="237" t="s">
        <v>123</v>
      </c>
    </row>
    <row r="205" s="14" customFormat="1">
      <c r="A205" s="14"/>
      <c r="B205" s="238"/>
      <c r="C205" s="239"/>
      <c r="D205" s="225" t="s">
        <v>136</v>
      </c>
      <c r="E205" s="240" t="s">
        <v>33</v>
      </c>
      <c r="F205" s="241" t="s">
        <v>170</v>
      </c>
      <c r="G205" s="239"/>
      <c r="H205" s="240" t="s">
        <v>33</v>
      </c>
      <c r="I205" s="242"/>
      <c r="J205" s="239"/>
      <c r="K205" s="239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136</v>
      </c>
      <c r="AU205" s="247" t="s">
        <v>87</v>
      </c>
      <c r="AV205" s="14" t="s">
        <v>85</v>
      </c>
      <c r="AW205" s="14" t="s">
        <v>39</v>
      </c>
      <c r="AX205" s="14" t="s">
        <v>77</v>
      </c>
      <c r="AY205" s="247" t="s">
        <v>123</v>
      </c>
    </row>
    <row r="206" s="13" customFormat="1">
      <c r="A206" s="13"/>
      <c r="B206" s="227"/>
      <c r="C206" s="228"/>
      <c r="D206" s="225" t="s">
        <v>136</v>
      </c>
      <c r="E206" s="229" t="s">
        <v>33</v>
      </c>
      <c r="F206" s="230" t="s">
        <v>297</v>
      </c>
      <c r="G206" s="228"/>
      <c r="H206" s="231">
        <v>9.141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136</v>
      </c>
      <c r="AU206" s="237" t="s">
        <v>87</v>
      </c>
      <c r="AV206" s="13" t="s">
        <v>87</v>
      </c>
      <c r="AW206" s="13" t="s">
        <v>39</v>
      </c>
      <c r="AX206" s="13" t="s">
        <v>77</v>
      </c>
      <c r="AY206" s="237" t="s">
        <v>123</v>
      </c>
    </row>
    <row r="207" s="14" customFormat="1">
      <c r="A207" s="14"/>
      <c r="B207" s="238"/>
      <c r="C207" s="239"/>
      <c r="D207" s="225" t="s">
        <v>136</v>
      </c>
      <c r="E207" s="240" t="s">
        <v>33</v>
      </c>
      <c r="F207" s="241" t="s">
        <v>172</v>
      </c>
      <c r="G207" s="239"/>
      <c r="H207" s="240" t="s">
        <v>33</v>
      </c>
      <c r="I207" s="242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136</v>
      </c>
      <c r="AU207" s="247" t="s">
        <v>87</v>
      </c>
      <c r="AV207" s="14" t="s">
        <v>85</v>
      </c>
      <c r="AW207" s="14" t="s">
        <v>39</v>
      </c>
      <c r="AX207" s="14" t="s">
        <v>77</v>
      </c>
      <c r="AY207" s="247" t="s">
        <v>123</v>
      </c>
    </row>
    <row r="208" s="13" customFormat="1">
      <c r="A208" s="13"/>
      <c r="B208" s="227"/>
      <c r="C208" s="228"/>
      <c r="D208" s="225" t="s">
        <v>136</v>
      </c>
      <c r="E208" s="229" t="s">
        <v>33</v>
      </c>
      <c r="F208" s="230" t="s">
        <v>298</v>
      </c>
      <c r="G208" s="228"/>
      <c r="H208" s="231">
        <v>1.4870000000000001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136</v>
      </c>
      <c r="AU208" s="237" t="s">
        <v>87</v>
      </c>
      <c r="AV208" s="13" t="s">
        <v>87</v>
      </c>
      <c r="AW208" s="13" t="s">
        <v>39</v>
      </c>
      <c r="AX208" s="13" t="s">
        <v>77</v>
      </c>
      <c r="AY208" s="237" t="s">
        <v>123</v>
      </c>
    </row>
    <row r="209" s="15" customFormat="1">
      <c r="A209" s="15"/>
      <c r="B209" s="248"/>
      <c r="C209" s="249"/>
      <c r="D209" s="225" t="s">
        <v>136</v>
      </c>
      <c r="E209" s="250" t="s">
        <v>33</v>
      </c>
      <c r="F209" s="251" t="s">
        <v>176</v>
      </c>
      <c r="G209" s="249"/>
      <c r="H209" s="252">
        <v>138.596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136</v>
      </c>
      <c r="AU209" s="258" t="s">
        <v>87</v>
      </c>
      <c r="AV209" s="15" t="s">
        <v>130</v>
      </c>
      <c r="AW209" s="15" t="s">
        <v>39</v>
      </c>
      <c r="AX209" s="15" t="s">
        <v>85</v>
      </c>
      <c r="AY209" s="258" t="s">
        <v>123</v>
      </c>
    </row>
    <row r="210" s="2" customFormat="1" ht="16.5" customHeight="1">
      <c r="A210" s="41"/>
      <c r="B210" s="42"/>
      <c r="C210" s="259" t="s">
        <v>299</v>
      </c>
      <c r="D210" s="259" t="s">
        <v>205</v>
      </c>
      <c r="E210" s="260" t="s">
        <v>300</v>
      </c>
      <c r="F210" s="261" t="s">
        <v>301</v>
      </c>
      <c r="G210" s="262" t="s">
        <v>263</v>
      </c>
      <c r="H210" s="263">
        <v>249.47300000000001</v>
      </c>
      <c r="I210" s="264"/>
      <c r="J210" s="265">
        <f>ROUND(I210*H210,2)</f>
        <v>0</v>
      </c>
      <c r="K210" s="261" t="s">
        <v>129</v>
      </c>
      <c r="L210" s="266"/>
      <c r="M210" s="267" t="s">
        <v>33</v>
      </c>
      <c r="N210" s="268" t="s">
        <v>48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192</v>
      </c>
      <c r="AT210" s="218" t="s">
        <v>205</v>
      </c>
      <c r="AU210" s="218" t="s">
        <v>87</v>
      </c>
      <c r="AY210" s="19" t="s">
        <v>123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85</v>
      </c>
      <c r="BK210" s="219">
        <f>ROUND(I210*H210,2)</f>
        <v>0</v>
      </c>
      <c r="BL210" s="19" t="s">
        <v>130</v>
      </c>
      <c r="BM210" s="218" t="s">
        <v>302</v>
      </c>
    </row>
    <row r="211" s="2" customFormat="1">
      <c r="A211" s="41"/>
      <c r="B211" s="42"/>
      <c r="C211" s="43"/>
      <c r="D211" s="225" t="s">
        <v>244</v>
      </c>
      <c r="E211" s="43"/>
      <c r="F211" s="226" t="s">
        <v>303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244</v>
      </c>
      <c r="AU211" s="19" t="s">
        <v>87</v>
      </c>
    </row>
    <row r="212" s="13" customFormat="1">
      <c r="A212" s="13"/>
      <c r="B212" s="227"/>
      <c r="C212" s="228"/>
      <c r="D212" s="225" t="s">
        <v>136</v>
      </c>
      <c r="E212" s="229" t="s">
        <v>33</v>
      </c>
      <c r="F212" s="230" t="s">
        <v>304</v>
      </c>
      <c r="G212" s="228"/>
      <c r="H212" s="231">
        <v>249.47300000000001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136</v>
      </c>
      <c r="AU212" s="237" t="s">
        <v>87</v>
      </c>
      <c r="AV212" s="13" t="s">
        <v>87</v>
      </c>
      <c r="AW212" s="13" t="s">
        <v>39</v>
      </c>
      <c r="AX212" s="13" t="s">
        <v>85</v>
      </c>
      <c r="AY212" s="237" t="s">
        <v>123</v>
      </c>
    </row>
    <row r="213" s="2" customFormat="1" ht="21.75" customHeight="1">
      <c r="A213" s="41"/>
      <c r="B213" s="42"/>
      <c r="C213" s="207" t="s">
        <v>305</v>
      </c>
      <c r="D213" s="207" t="s">
        <v>125</v>
      </c>
      <c r="E213" s="208" t="s">
        <v>306</v>
      </c>
      <c r="F213" s="209" t="s">
        <v>307</v>
      </c>
      <c r="G213" s="210" t="s">
        <v>128</v>
      </c>
      <c r="H213" s="211">
        <v>409.63600000000002</v>
      </c>
      <c r="I213" s="212"/>
      <c r="J213" s="213">
        <f>ROUND(I213*H213,2)</f>
        <v>0</v>
      </c>
      <c r="K213" s="209" t="s">
        <v>129</v>
      </c>
      <c r="L213" s="47"/>
      <c r="M213" s="214" t="s">
        <v>33</v>
      </c>
      <c r="N213" s="215" t="s">
        <v>48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130</v>
      </c>
      <c r="AT213" s="218" t="s">
        <v>125</v>
      </c>
      <c r="AU213" s="218" t="s">
        <v>87</v>
      </c>
      <c r="AY213" s="19" t="s">
        <v>123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85</v>
      </c>
      <c r="BK213" s="219">
        <f>ROUND(I213*H213,2)</f>
        <v>0</v>
      </c>
      <c r="BL213" s="19" t="s">
        <v>130</v>
      </c>
      <c r="BM213" s="218" t="s">
        <v>308</v>
      </c>
    </row>
    <row r="214" s="2" customFormat="1">
      <c r="A214" s="41"/>
      <c r="B214" s="42"/>
      <c r="C214" s="43"/>
      <c r="D214" s="220" t="s">
        <v>132</v>
      </c>
      <c r="E214" s="43"/>
      <c r="F214" s="221" t="s">
        <v>309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132</v>
      </c>
      <c r="AU214" s="19" t="s">
        <v>87</v>
      </c>
    </row>
    <row r="215" s="2" customFormat="1">
      <c r="A215" s="41"/>
      <c r="B215" s="42"/>
      <c r="C215" s="43"/>
      <c r="D215" s="225" t="s">
        <v>134</v>
      </c>
      <c r="E215" s="43"/>
      <c r="F215" s="226" t="s">
        <v>310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134</v>
      </c>
      <c r="AU215" s="19" t="s">
        <v>87</v>
      </c>
    </row>
    <row r="216" s="13" customFormat="1">
      <c r="A216" s="13"/>
      <c r="B216" s="227"/>
      <c r="C216" s="228"/>
      <c r="D216" s="225" t="s">
        <v>136</v>
      </c>
      <c r="E216" s="229" t="s">
        <v>33</v>
      </c>
      <c r="F216" s="230" t="s">
        <v>311</v>
      </c>
      <c r="G216" s="228"/>
      <c r="H216" s="231">
        <v>363.43200000000002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136</v>
      </c>
      <c r="AU216" s="237" t="s">
        <v>87</v>
      </c>
      <c r="AV216" s="13" t="s">
        <v>87</v>
      </c>
      <c r="AW216" s="13" t="s">
        <v>39</v>
      </c>
      <c r="AX216" s="13" t="s">
        <v>77</v>
      </c>
      <c r="AY216" s="237" t="s">
        <v>123</v>
      </c>
    </row>
    <row r="217" s="13" customFormat="1">
      <c r="A217" s="13"/>
      <c r="B217" s="227"/>
      <c r="C217" s="228"/>
      <c r="D217" s="225" t="s">
        <v>136</v>
      </c>
      <c r="E217" s="229" t="s">
        <v>33</v>
      </c>
      <c r="F217" s="230" t="s">
        <v>312</v>
      </c>
      <c r="G217" s="228"/>
      <c r="H217" s="231">
        <v>6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136</v>
      </c>
      <c r="AU217" s="237" t="s">
        <v>87</v>
      </c>
      <c r="AV217" s="13" t="s">
        <v>87</v>
      </c>
      <c r="AW217" s="13" t="s">
        <v>39</v>
      </c>
      <c r="AX217" s="13" t="s">
        <v>77</v>
      </c>
      <c r="AY217" s="237" t="s">
        <v>123</v>
      </c>
    </row>
    <row r="218" s="13" customFormat="1">
      <c r="A218" s="13"/>
      <c r="B218" s="227"/>
      <c r="C218" s="228"/>
      <c r="D218" s="225" t="s">
        <v>136</v>
      </c>
      <c r="E218" s="229" t="s">
        <v>33</v>
      </c>
      <c r="F218" s="230" t="s">
        <v>313</v>
      </c>
      <c r="G218" s="228"/>
      <c r="H218" s="231">
        <v>28.100999999999999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136</v>
      </c>
      <c r="AU218" s="237" t="s">
        <v>87</v>
      </c>
      <c r="AV218" s="13" t="s">
        <v>87</v>
      </c>
      <c r="AW218" s="13" t="s">
        <v>39</v>
      </c>
      <c r="AX218" s="13" t="s">
        <v>77</v>
      </c>
      <c r="AY218" s="237" t="s">
        <v>123</v>
      </c>
    </row>
    <row r="219" s="13" customFormat="1">
      <c r="A219" s="13"/>
      <c r="B219" s="227"/>
      <c r="C219" s="228"/>
      <c r="D219" s="225" t="s">
        <v>136</v>
      </c>
      <c r="E219" s="229" t="s">
        <v>33</v>
      </c>
      <c r="F219" s="230" t="s">
        <v>314</v>
      </c>
      <c r="G219" s="228"/>
      <c r="H219" s="231">
        <v>12.103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136</v>
      </c>
      <c r="AU219" s="237" t="s">
        <v>87</v>
      </c>
      <c r="AV219" s="13" t="s">
        <v>87</v>
      </c>
      <c r="AW219" s="13" t="s">
        <v>39</v>
      </c>
      <c r="AX219" s="13" t="s">
        <v>77</v>
      </c>
      <c r="AY219" s="237" t="s">
        <v>123</v>
      </c>
    </row>
    <row r="220" s="15" customFormat="1">
      <c r="A220" s="15"/>
      <c r="B220" s="248"/>
      <c r="C220" s="249"/>
      <c r="D220" s="225" t="s">
        <v>136</v>
      </c>
      <c r="E220" s="250" t="s">
        <v>33</v>
      </c>
      <c r="F220" s="251" t="s">
        <v>176</v>
      </c>
      <c r="G220" s="249"/>
      <c r="H220" s="252">
        <v>409.63600000000002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8" t="s">
        <v>136</v>
      </c>
      <c r="AU220" s="258" t="s">
        <v>87</v>
      </c>
      <c r="AV220" s="15" t="s">
        <v>130</v>
      </c>
      <c r="AW220" s="15" t="s">
        <v>39</v>
      </c>
      <c r="AX220" s="15" t="s">
        <v>85</v>
      </c>
      <c r="AY220" s="258" t="s">
        <v>123</v>
      </c>
    </row>
    <row r="221" s="12" customFormat="1" ht="22.8" customHeight="1">
      <c r="A221" s="12"/>
      <c r="B221" s="191"/>
      <c r="C221" s="192"/>
      <c r="D221" s="193" t="s">
        <v>76</v>
      </c>
      <c r="E221" s="205" t="s">
        <v>87</v>
      </c>
      <c r="F221" s="205" t="s">
        <v>315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SUM(P222:P227)</f>
        <v>0</v>
      </c>
      <c r="Q221" s="199"/>
      <c r="R221" s="200">
        <f>SUM(R222:R227)</f>
        <v>3.7879999999999998</v>
      </c>
      <c r="S221" s="199"/>
      <c r="T221" s="201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85</v>
      </c>
      <c r="AT221" s="203" t="s">
        <v>76</v>
      </c>
      <c r="AU221" s="203" t="s">
        <v>85</v>
      </c>
      <c r="AY221" s="202" t="s">
        <v>123</v>
      </c>
      <c r="BK221" s="204">
        <f>SUM(BK222:BK227)</f>
        <v>0</v>
      </c>
    </row>
    <row r="222" s="2" customFormat="1" ht="16.5" customHeight="1">
      <c r="A222" s="41"/>
      <c r="B222" s="42"/>
      <c r="C222" s="207" t="s">
        <v>316</v>
      </c>
      <c r="D222" s="207" t="s">
        <v>125</v>
      </c>
      <c r="E222" s="208" t="s">
        <v>317</v>
      </c>
      <c r="F222" s="209" t="s">
        <v>318</v>
      </c>
      <c r="G222" s="210" t="s">
        <v>161</v>
      </c>
      <c r="H222" s="211">
        <v>1.8939999999999999</v>
      </c>
      <c r="I222" s="212"/>
      <c r="J222" s="213">
        <f>ROUND(I222*H222,2)</f>
        <v>0</v>
      </c>
      <c r="K222" s="209" t="s">
        <v>129</v>
      </c>
      <c r="L222" s="47"/>
      <c r="M222" s="214" t="s">
        <v>33</v>
      </c>
      <c r="N222" s="215" t="s">
        <v>48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130</v>
      </c>
      <c r="AT222" s="218" t="s">
        <v>125</v>
      </c>
      <c r="AU222" s="218" t="s">
        <v>87</v>
      </c>
      <c r="AY222" s="19" t="s">
        <v>123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85</v>
      </c>
      <c r="BK222" s="219">
        <f>ROUND(I222*H222,2)</f>
        <v>0</v>
      </c>
      <c r="BL222" s="19" t="s">
        <v>130</v>
      </c>
      <c r="BM222" s="218" t="s">
        <v>319</v>
      </c>
    </row>
    <row r="223" s="2" customFormat="1">
      <c r="A223" s="41"/>
      <c r="B223" s="42"/>
      <c r="C223" s="43"/>
      <c r="D223" s="220" t="s">
        <v>132</v>
      </c>
      <c r="E223" s="43"/>
      <c r="F223" s="221" t="s">
        <v>320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132</v>
      </c>
      <c r="AU223" s="19" t="s">
        <v>87</v>
      </c>
    </row>
    <row r="224" s="2" customFormat="1">
      <c r="A224" s="41"/>
      <c r="B224" s="42"/>
      <c r="C224" s="43"/>
      <c r="D224" s="225" t="s">
        <v>134</v>
      </c>
      <c r="E224" s="43"/>
      <c r="F224" s="226" t="s">
        <v>321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134</v>
      </c>
      <c r="AU224" s="19" t="s">
        <v>87</v>
      </c>
    </row>
    <row r="225" s="13" customFormat="1">
      <c r="A225" s="13"/>
      <c r="B225" s="227"/>
      <c r="C225" s="228"/>
      <c r="D225" s="225" t="s">
        <v>136</v>
      </c>
      <c r="E225" s="229" t="s">
        <v>33</v>
      </c>
      <c r="F225" s="230" t="s">
        <v>322</v>
      </c>
      <c r="G225" s="228"/>
      <c r="H225" s="231">
        <v>1.8939999999999999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136</v>
      </c>
      <c r="AU225" s="237" t="s">
        <v>87</v>
      </c>
      <c r="AV225" s="13" t="s">
        <v>87</v>
      </c>
      <c r="AW225" s="13" t="s">
        <v>39</v>
      </c>
      <c r="AX225" s="13" t="s">
        <v>85</v>
      </c>
      <c r="AY225" s="237" t="s">
        <v>123</v>
      </c>
    </row>
    <row r="226" s="2" customFormat="1" ht="16.5" customHeight="1">
      <c r="A226" s="41"/>
      <c r="B226" s="42"/>
      <c r="C226" s="259" t="s">
        <v>323</v>
      </c>
      <c r="D226" s="259" t="s">
        <v>205</v>
      </c>
      <c r="E226" s="260" t="s">
        <v>324</v>
      </c>
      <c r="F226" s="261" t="s">
        <v>325</v>
      </c>
      <c r="G226" s="262" t="s">
        <v>263</v>
      </c>
      <c r="H226" s="263">
        <v>3.7879999999999998</v>
      </c>
      <c r="I226" s="264"/>
      <c r="J226" s="265">
        <f>ROUND(I226*H226,2)</f>
        <v>0</v>
      </c>
      <c r="K226" s="261" t="s">
        <v>129</v>
      </c>
      <c r="L226" s="266"/>
      <c r="M226" s="267" t="s">
        <v>33</v>
      </c>
      <c r="N226" s="268" t="s">
        <v>48</v>
      </c>
      <c r="O226" s="87"/>
      <c r="P226" s="216">
        <f>O226*H226</f>
        <v>0</v>
      </c>
      <c r="Q226" s="216">
        <v>1</v>
      </c>
      <c r="R226" s="216">
        <f>Q226*H226</f>
        <v>3.7879999999999998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192</v>
      </c>
      <c r="AT226" s="218" t="s">
        <v>205</v>
      </c>
      <c r="AU226" s="218" t="s">
        <v>87</v>
      </c>
      <c r="AY226" s="19" t="s">
        <v>123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85</v>
      </c>
      <c r="BK226" s="219">
        <f>ROUND(I226*H226,2)</f>
        <v>0</v>
      </c>
      <c r="BL226" s="19" t="s">
        <v>130</v>
      </c>
      <c r="BM226" s="218" t="s">
        <v>326</v>
      </c>
    </row>
    <row r="227" s="13" customFormat="1">
      <c r="A227" s="13"/>
      <c r="B227" s="227"/>
      <c r="C227" s="228"/>
      <c r="D227" s="225" t="s">
        <v>136</v>
      </c>
      <c r="E227" s="229" t="s">
        <v>33</v>
      </c>
      <c r="F227" s="230" t="s">
        <v>327</v>
      </c>
      <c r="G227" s="228"/>
      <c r="H227" s="231">
        <v>3.7879999999999998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136</v>
      </c>
      <c r="AU227" s="237" t="s">
        <v>87</v>
      </c>
      <c r="AV227" s="13" t="s">
        <v>87</v>
      </c>
      <c r="AW227" s="13" t="s">
        <v>39</v>
      </c>
      <c r="AX227" s="13" t="s">
        <v>85</v>
      </c>
      <c r="AY227" s="237" t="s">
        <v>123</v>
      </c>
    </row>
    <row r="228" s="12" customFormat="1" ht="22.8" customHeight="1">
      <c r="A228" s="12"/>
      <c r="B228" s="191"/>
      <c r="C228" s="192"/>
      <c r="D228" s="193" t="s">
        <v>76</v>
      </c>
      <c r="E228" s="205" t="s">
        <v>145</v>
      </c>
      <c r="F228" s="205" t="s">
        <v>328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SUM(P229:P238)</f>
        <v>0</v>
      </c>
      <c r="Q228" s="199"/>
      <c r="R228" s="200">
        <f>SUM(R229:R238)</f>
        <v>3.4638912000000004</v>
      </c>
      <c r="S228" s="199"/>
      <c r="T228" s="201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85</v>
      </c>
      <c r="AT228" s="203" t="s">
        <v>76</v>
      </c>
      <c r="AU228" s="203" t="s">
        <v>85</v>
      </c>
      <c r="AY228" s="202" t="s">
        <v>123</v>
      </c>
      <c r="BK228" s="204">
        <f>SUM(BK229:BK238)</f>
        <v>0</v>
      </c>
    </row>
    <row r="229" s="2" customFormat="1" ht="21.75" customHeight="1">
      <c r="A229" s="41"/>
      <c r="B229" s="42"/>
      <c r="C229" s="207" t="s">
        <v>329</v>
      </c>
      <c r="D229" s="207" t="s">
        <v>125</v>
      </c>
      <c r="E229" s="208" t="s">
        <v>330</v>
      </c>
      <c r="F229" s="209" t="s">
        <v>331</v>
      </c>
      <c r="G229" s="210" t="s">
        <v>161</v>
      </c>
      <c r="H229" s="211">
        <v>1.3440000000000001</v>
      </c>
      <c r="I229" s="212"/>
      <c r="J229" s="213">
        <f>ROUND(I229*H229,2)</f>
        <v>0</v>
      </c>
      <c r="K229" s="209" t="s">
        <v>129</v>
      </c>
      <c r="L229" s="47"/>
      <c r="M229" s="214" t="s">
        <v>33</v>
      </c>
      <c r="N229" s="215" t="s">
        <v>48</v>
      </c>
      <c r="O229" s="87"/>
      <c r="P229" s="216">
        <f>O229*H229</f>
        <v>0</v>
      </c>
      <c r="Q229" s="216">
        <v>2.5773000000000001</v>
      </c>
      <c r="R229" s="216">
        <f>Q229*H229</f>
        <v>3.4638912000000004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130</v>
      </c>
      <c r="AT229" s="218" t="s">
        <v>125</v>
      </c>
      <c r="AU229" s="218" t="s">
        <v>87</v>
      </c>
      <c r="AY229" s="19" t="s">
        <v>123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85</v>
      </c>
      <c r="BK229" s="219">
        <f>ROUND(I229*H229,2)</f>
        <v>0</v>
      </c>
      <c r="BL229" s="19" t="s">
        <v>130</v>
      </c>
      <c r="BM229" s="218" t="s">
        <v>332</v>
      </c>
    </row>
    <row r="230" s="2" customFormat="1">
      <c r="A230" s="41"/>
      <c r="B230" s="42"/>
      <c r="C230" s="43"/>
      <c r="D230" s="220" t="s">
        <v>132</v>
      </c>
      <c r="E230" s="43"/>
      <c r="F230" s="221" t="s">
        <v>333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132</v>
      </c>
      <c r="AU230" s="19" t="s">
        <v>87</v>
      </c>
    </row>
    <row r="231" s="2" customFormat="1">
      <c r="A231" s="41"/>
      <c r="B231" s="42"/>
      <c r="C231" s="43"/>
      <c r="D231" s="225" t="s">
        <v>244</v>
      </c>
      <c r="E231" s="43"/>
      <c r="F231" s="226" t="s">
        <v>334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244</v>
      </c>
      <c r="AU231" s="19" t="s">
        <v>87</v>
      </c>
    </row>
    <row r="232" s="13" customFormat="1">
      <c r="A232" s="13"/>
      <c r="B232" s="227"/>
      <c r="C232" s="228"/>
      <c r="D232" s="225" t="s">
        <v>136</v>
      </c>
      <c r="E232" s="229" t="s">
        <v>33</v>
      </c>
      <c r="F232" s="230" t="s">
        <v>335</v>
      </c>
      <c r="G232" s="228"/>
      <c r="H232" s="231">
        <v>0.38400000000000001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136</v>
      </c>
      <c r="AU232" s="237" t="s">
        <v>87</v>
      </c>
      <c r="AV232" s="13" t="s">
        <v>87</v>
      </c>
      <c r="AW232" s="13" t="s">
        <v>39</v>
      </c>
      <c r="AX232" s="13" t="s">
        <v>77</v>
      </c>
      <c r="AY232" s="237" t="s">
        <v>123</v>
      </c>
    </row>
    <row r="233" s="13" customFormat="1">
      <c r="A233" s="13"/>
      <c r="B233" s="227"/>
      <c r="C233" s="228"/>
      <c r="D233" s="225" t="s">
        <v>136</v>
      </c>
      <c r="E233" s="229" t="s">
        <v>33</v>
      </c>
      <c r="F233" s="230" t="s">
        <v>336</v>
      </c>
      <c r="G233" s="228"/>
      <c r="H233" s="231">
        <v>0.95999999999999996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136</v>
      </c>
      <c r="AU233" s="237" t="s">
        <v>87</v>
      </c>
      <c r="AV233" s="13" t="s">
        <v>87</v>
      </c>
      <c r="AW233" s="13" t="s">
        <v>39</v>
      </c>
      <c r="AX233" s="13" t="s">
        <v>77</v>
      </c>
      <c r="AY233" s="237" t="s">
        <v>123</v>
      </c>
    </row>
    <row r="234" s="15" customFormat="1">
      <c r="A234" s="15"/>
      <c r="B234" s="248"/>
      <c r="C234" s="249"/>
      <c r="D234" s="225" t="s">
        <v>136</v>
      </c>
      <c r="E234" s="250" t="s">
        <v>33</v>
      </c>
      <c r="F234" s="251" t="s">
        <v>176</v>
      </c>
      <c r="G234" s="249"/>
      <c r="H234" s="252">
        <v>1.3440000000000001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136</v>
      </c>
      <c r="AU234" s="258" t="s">
        <v>87</v>
      </c>
      <c r="AV234" s="15" t="s">
        <v>130</v>
      </c>
      <c r="AW234" s="15" t="s">
        <v>39</v>
      </c>
      <c r="AX234" s="15" t="s">
        <v>85</v>
      </c>
      <c r="AY234" s="258" t="s">
        <v>123</v>
      </c>
    </row>
    <row r="235" s="2" customFormat="1" ht="16.5" customHeight="1">
      <c r="A235" s="41"/>
      <c r="B235" s="42"/>
      <c r="C235" s="207" t="s">
        <v>337</v>
      </c>
      <c r="D235" s="207" t="s">
        <v>125</v>
      </c>
      <c r="E235" s="208" t="s">
        <v>338</v>
      </c>
      <c r="F235" s="209" t="s">
        <v>339</v>
      </c>
      <c r="G235" s="210" t="s">
        <v>161</v>
      </c>
      <c r="H235" s="211">
        <v>1.1220000000000001</v>
      </c>
      <c r="I235" s="212"/>
      <c r="J235" s="213">
        <f>ROUND(I235*H235,2)</f>
        <v>0</v>
      </c>
      <c r="K235" s="209" t="s">
        <v>33</v>
      </c>
      <c r="L235" s="47"/>
      <c r="M235" s="214" t="s">
        <v>33</v>
      </c>
      <c r="N235" s="215" t="s">
        <v>48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130</v>
      </c>
      <c r="AT235" s="218" t="s">
        <v>125</v>
      </c>
      <c r="AU235" s="218" t="s">
        <v>87</v>
      </c>
      <c r="AY235" s="19" t="s">
        <v>123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85</v>
      </c>
      <c r="BK235" s="219">
        <f>ROUND(I235*H235,2)</f>
        <v>0</v>
      </c>
      <c r="BL235" s="19" t="s">
        <v>130</v>
      </c>
      <c r="BM235" s="218" t="s">
        <v>340</v>
      </c>
    </row>
    <row r="236" s="13" customFormat="1">
      <c r="A236" s="13"/>
      <c r="B236" s="227"/>
      <c r="C236" s="228"/>
      <c r="D236" s="225" t="s">
        <v>136</v>
      </c>
      <c r="E236" s="229" t="s">
        <v>33</v>
      </c>
      <c r="F236" s="230" t="s">
        <v>341</v>
      </c>
      <c r="G236" s="228"/>
      <c r="H236" s="231">
        <v>0.27300000000000002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136</v>
      </c>
      <c r="AU236" s="237" t="s">
        <v>87</v>
      </c>
      <c r="AV236" s="13" t="s">
        <v>87</v>
      </c>
      <c r="AW236" s="13" t="s">
        <v>39</v>
      </c>
      <c r="AX236" s="13" t="s">
        <v>77</v>
      </c>
      <c r="AY236" s="237" t="s">
        <v>123</v>
      </c>
    </row>
    <row r="237" s="13" customFormat="1">
      <c r="A237" s="13"/>
      <c r="B237" s="227"/>
      <c r="C237" s="228"/>
      <c r="D237" s="225" t="s">
        <v>136</v>
      </c>
      <c r="E237" s="229" t="s">
        <v>33</v>
      </c>
      <c r="F237" s="230" t="s">
        <v>342</v>
      </c>
      <c r="G237" s="228"/>
      <c r="H237" s="231">
        <v>0.84899999999999998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136</v>
      </c>
      <c r="AU237" s="237" t="s">
        <v>87</v>
      </c>
      <c r="AV237" s="13" t="s">
        <v>87</v>
      </c>
      <c r="AW237" s="13" t="s">
        <v>39</v>
      </c>
      <c r="AX237" s="13" t="s">
        <v>77</v>
      </c>
      <c r="AY237" s="237" t="s">
        <v>123</v>
      </c>
    </row>
    <row r="238" s="15" customFormat="1">
      <c r="A238" s="15"/>
      <c r="B238" s="248"/>
      <c r="C238" s="249"/>
      <c r="D238" s="225" t="s">
        <v>136</v>
      </c>
      <c r="E238" s="250" t="s">
        <v>33</v>
      </c>
      <c r="F238" s="251" t="s">
        <v>176</v>
      </c>
      <c r="G238" s="249"/>
      <c r="H238" s="252">
        <v>1.1220000000000001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8" t="s">
        <v>136</v>
      </c>
      <c r="AU238" s="258" t="s">
        <v>87</v>
      </c>
      <c r="AV238" s="15" t="s">
        <v>130</v>
      </c>
      <c r="AW238" s="15" t="s">
        <v>39</v>
      </c>
      <c r="AX238" s="15" t="s">
        <v>85</v>
      </c>
      <c r="AY238" s="258" t="s">
        <v>123</v>
      </c>
    </row>
    <row r="239" s="12" customFormat="1" ht="22.8" customHeight="1">
      <c r="A239" s="12"/>
      <c r="B239" s="191"/>
      <c r="C239" s="192"/>
      <c r="D239" s="193" t="s">
        <v>76</v>
      </c>
      <c r="E239" s="205" t="s">
        <v>130</v>
      </c>
      <c r="F239" s="205" t="s">
        <v>343</v>
      </c>
      <c r="G239" s="192"/>
      <c r="H239" s="192"/>
      <c r="I239" s="195"/>
      <c r="J239" s="206">
        <f>BK239</f>
        <v>0</v>
      </c>
      <c r="K239" s="192"/>
      <c r="L239" s="197"/>
      <c r="M239" s="198"/>
      <c r="N239" s="199"/>
      <c r="O239" s="199"/>
      <c r="P239" s="200">
        <f>SUM(P240:P277)</f>
        <v>0</v>
      </c>
      <c r="Q239" s="199"/>
      <c r="R239" s="200">
        <f>SUM(R240:R277)</f>
        <v>29.136673849999998</v>
      </c>
      <c r="S239" s="199"/>
      <c r="T239" s="201">
        <f>SUM(T240:T277)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2" t="s">
        <v>85</v>
      </c>
      <c r="AT239" s="203" t="s">
        <v>76</v>
      </c>
      <c r="AU239" s="203" t="s">
        <v>85</v>
      </c>
      <c r="AY239" s="202" t="s">
        <v>123</v>
      </c>
      <c r="BK239" s="204">
        <f>SUM(BK240:BK277)</f>
        <v>0</v>
      </c>
    </row>
    <row r="240" s="2" customFormat="1" ht="16.5" customHeight="1">
      <c r="A240" s="41"/>
      <c r="B240" s="42"/>
      <c r="C240" s="207" t="s">
        <v>344</v>
      </c>
      <c r="D240" s="207" t="s">
        <v>125</v>
      </c>
      <c r="E240" s="208" t="s">
        <v>345</v>
      </c>
      <c r="F240" s="209" t="s">
        <v>346</v>
      </c>
      <c r="G240" s="210" t="s">
        <v>161</v>
      </c>
      <c r="H240" s="211">
        <v>94.227999999999994</v>
      </c>
      <c r="I240" s="212"/>
      <c r="J240" s="213">
        <f>ROUND(I240*H240,2)</f>
        <v>0</v>
      </c>
      <c r="K240" s="209" t="s">
        <v>129</v>
      </c>
      <c r="L240" s="47"/>
      <c r="M240" s="214" t="s">
        <v>33</v>
      </c>
      <c r="N240" s="215" t="s">
        <v>48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130</v>
      </c>
      <c r="AT240" s="218" t="s">
        <v>125</v>
      </c>
      <c r="AU240" s="218" t="s">
        <v>87</v>
      </c>
      <c r="AY240" s="19" t="s">
        <v>123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85</v>
      </c>
      <c r="BK240" s="219">
        <f>ROUND(I240*H240,2)</f>
        <v>0</v>
      </c>
      <c r="BL240" s="19" t="s">
        <v>130</v>
      </c>
      <c r="BM240" s="218" t="s">
        <v>347</v>
      </c>
    </row>
    <row r="241" s="2" customFormat="1">
      <c r="A241" s="41"/>
      <c r="B241" s="42"/>
      <c r="C241" s="43"/>
      <c r="D241" s="220" t="s">
        <v>132</v>
      </c>
      <c r="E241" s="43"/>
      <c r="F241" s="221" t="s">
        <v>348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132</v>
      </c>
      <c r="AU241" s="19" t="s">
        <v>87</v>
      </c>
    </row>
    <row r="242" s="2" customFormat="1">
      <c r="A242" s="41"/>
      <c r="B242" s="42"/>
      <c r="C242" s="43"/>
      <c r="D242" s="225" t="s">
        <v>134</v>
      </c>
      <c r="E242" s="43"/>
      <c r="F242" s="226" t="s">
        <v>349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134</v>
      </c>
      <c r="AU242" s="19" t="s">
        <v>87</v>
      </c>
    </row>
    <row r="243" s="13" customFormat="1">
      <c r="A243" s="13"/>
      <c r="B243" s="227"/>
      <c r="C243" s="228"/>
      <c r="D243" s="225" t="s">
        <v>136</v>
      </c>
      <c r="E243" s="229" t="s">
        <v>33</v>
      </c>
      <c r="F243" s="230" t="s">
        <v>350</v>
      </c>
      <c r="G243" s="228"/>
      <c r="H243" s="231">
        <v>80.131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136</v>
      </c>
      <c r="AU243" s="237" t="s">
        <v>87</v>
      </c>
      <c r="AV243" s="13" t="s">
        <v>87</v>
      </c>
      <c r="AW243" s="13" t="s">
        <v>39</v>
      </c>
      <c r="AX243" s="13" t="s">
        <v>77</v>
      </c>
      <c r="AY243" s="237" t="s">
        <v>123</v>
      </c>
    </row>
    <row r="244" s="13" customFormat="1">
      <c r="A244" s="13"/>
      <c r="B244" s="227"/>
      <c r="C244" s="228"/>
      <c r="D244" s="225" t="s">
        <v>136</v>
      </c>
      <c r="E244" s="229" t="s">
        <v>33</v>
      </c>
      <c r="F244" s="230" t="s">
        <v>351</v>
      </c>
      <c r="G244" s="228"/>
      <c r="H244" s="231">
        <v>6.4470000000000001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136</v>
      </c>
      <c r="AU244" s="237" t="s">
        <v>87</v>
      </c>
      <c r="AV244" s="13" t="s">
        <v>87</v>
      </c>
      <c r="AW244" s="13" t="s">
        <v>39</v>
      </c>
      <c r="AX244" s="13" t="s">
        <v>77</v>
      </c>
      <c r="AY244" s="237" t="s">
        <v>123</v>
      </c>
    </row>
    <row r="245" s="13" customFormat="1">
      <c r="A245" s="13"/>
      <c r="B245" s="227"/>
      <c r="C245" s="228"/>
      <c r="D245" s="225" t="s">
        <v>136</v>
      </c>
      <c r="E245" s="229" t="s">
        <v>33</v>
      </c>
      <c r="F245" s="230" t="s">
        <v>352</v>
      </c>
      <c r="G245" s="228"/>
      <c r="H245" s="231">
        <v>1.76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136</v>
      </c>
      <c r="AU245" s="237" t="s">
        <v>87</v>
      </c>
      <c r="AV245" s="13" t="s">
        <v>87</v>
      </c>
      <c r="AW245" s="13" t="s">
        <v>39</v>
      </c>
      <c r="AX245" s="13" t="s">
        <v>77</v>
      </c>
      <c r="AY245" s="237" t="s">
        <v>123</v>
      </c>
    </row>
    <row r="246" s="13" customFormat="1">
      <c r="A246" s="13"/>
      <c r="B246" s="227"/>
      <c r="C246" s="228"/>
      <c r="D246" s="225" t="s">
        <v>136</v>
      </c>
      <c r="E246" s="229" t="s">
        <v>33</v>
      </c>
      <c r="F246" s="230" t="s">
        <v>353</v>
      </c>
      <c r="G246" s="228"/>
      <c r="H246" s="231">
        <v>4.9589999999999996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136</v>
      </c>
      <c r="AU246" s="237" t="s">
        <v>87</v>
      </c>
      <c r="AV246" s="13" t="s">
        <v>87</v>
      </c>
      <c r="AW246" s="13" t="s">
        <v>39</v>
      </c>
      <c r="AX246" s="13" t="s">
        <v>77</v>
      </c>
      <c r="AY246" s="237" t="s">
        <v>123</v>
      </c>
    </row>
    <row r="247" s="13" customFormat="1">
      <c r="A247" s="13"/>
      <c r="B247" s="227"/>
      <c r="C247" s="228"/>
      <c r="D247" s="225" t="s">
        <v>136</v>
      </c>
      <c r="E247" s="229" t="s">
        <v>33</v>
      </c>
      <c r="F247" s="230" t="s">
        <v>354</v>
      </c>
      <c r="G247" s="228"/>
      <c r="H247" s="231">
        <v>0.93100000000000005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136</v>
      </c>
      <c r="AU247" s="237" t="s">
        <v>87</v>
      </c>
      <c r="AV247" s="13" t="s">
        <v>87</v>
      </c>
      <c r="AW247" s="13" t="s">
        <v>39</v>
      </c>
      <c r="AX247" s="13" t="s">
        <v>77</v>
      </c>
      <c r="AY247" s="237" t="s">
        <v>123</v>
      </c>
    </row>
    <row r="248" s="15" customFormat="1">
      <c r="A248" s="15"/>
      <c r="B248" s="248"/>
      <c r="C248" s="249"/>
      <c r="D248" s="225" t="s">
        <v>136</v>
      </c>
      <c r="E248" s="250" t="s">
        <v>33</v>
      </c>
      <c r="F248" s="251" t="s">
        <v>176</v>
      </c>
      <c r="G248" s="249"/>
      <c r="H248" s="252">
        <v>94.227999999999994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136</v>
      </c>
      <c r="AU248" s="258" t="s">
        <v>87</v>
      </c>
      <c r="AV248" s="15" t="s">
        <v>130</v>
      </c>
      <c r="AW248" s="15" t="s">
        <v>39</v>
      </c>
      <c r="AX248" s="15" t="s">
        <v>85</v>
      </c>
      <c r="AY248" s="258" t="s">
        <v>123</v>
      </c>
    </row>
    <row r="249" s="2" customFormat="1" ht="16.5" customHeight="1">
      <c r="A249" s="41"/>
      <c r="B249" s="42"/>
      <c r="C249" s="207" t="s">
        <v>355</v>
      </c>
      <c r="D249" s="207" t="s">
        <v>125</v>
      </c>
      <c r="E249" s="208" t="s">
        <v>356</v>
      </c>
      <c r="F249" s="209" t="s">
        <v>357</v>
      </c>
      <c r="G249" s="210" t="s">
        <v>140</v>
      </c>
      <c r="H249" s="211">
        <v>47</v>
      </c>
      <c r="I249" s="212"/>
      <c r="J249" s="213">
        <f>ROUND(I249*H249,2)</f>
        <v>0</v>
      </c>
      <c r="K249" s="209" t="s">
        <v>129</v>
      </c>
      <c r="L249" s="47"/>
      <c r="M249" s="214" t="s">
        <v>33</v>
      </c>
      <c r="N249" s="215" t="s">
        <v>48</v>
      </c>
      <c r="O249" s="87"/>
      <c r="P249" s="216">
        <f>O249*H249</f>
        <v>0</v>
      </c>
      <c r="Q249" s="216">
        <v>0.087419999999999998</v>
      </c>
      <c r="R249" s="216">
        <f>Q249*H249</f>
        <v>4.1087400000000001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130</v>
      </c>
      <c r="AT249" s="218" t="s">
        <v>125</v>
      </c>
      <c r="AU249" s="218" t="s">
        <v>87</v>
      </c>
      <c r="AY249" s="19" t="s">
        <v>123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85</v>
      </c>
      <c r="BK249" s="219">
        <f>ROUND(I249*H249,2)</f>
        <v>0</v>
      </c>
      <c r="BL249" s="19" t="s">
        <v>130</v>
      </c>
      <c r="BM249" s="218" t="s">
        <v>358</v>
      </c>
    </row>
    <row r="250" s="2" customFormat="1">
      <c r="A250" s="41"/>
      <c r="B250" s="42"/>
      <c r="C250" s="43"/>
      <c r="D250" s="220" t="s">
        <v>132</v>
      </c>
      <c r="E250" s="43"/>
      <c r="F250" s="221" t="s">
        <v>359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132</v>
      </c>
      <c r="AU250" s="19" t="s">
        <v>87</v>
      </c>
    </row>
    <row r="251" s="2" customFormat="1">
      <c r="A251" s="41"/>
      <c r="B251" s="42"/>
      <c r="C251" s="43"/>
      <c r="D251" s="225" t="s">
        <v>134</v>
      </c>
      <c r="E251" s="43"/>
      <c r="F251" s="226" t="s">
        <v>360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134</v>
      </c>
      <c r="AU251" s="19" t="s">
        <v>87</v>
      </c>
    </row>
    <row r="252" s="13" customFormat="1">
      <c r="A252" s="13"/>
      <c r="B252" s="227"/>
      <c r="C252" s="228"/>
      <c r="D252" s="225" t="s">
        <v>136</v>
      </c>
      <c r="E252" s="229" t="s">
        <v>33</v>
      </c>
      <c r="F252" s="230" t="s">
        <v>361</v>
      </c>
      <c r="G252" s="228"/>
      <c r="H252" s="231">
        <v>14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136</v>
      </c>
      <c r="AU252" s="237" t="s">
        <v>87</v>
      </c>
      <c r="AV252" s="13" t="s">
        <v>87</v>
      </c>
      <c r="AW252" s="13" t="s">
        <v>39</v>
      </c>
      <c r="AX252" s="13" t="s">
        <v>77</v>
      </c>
      <c r="AY252" s="237" t="s">
        <v>123</v>
      </c>
    </row>
    <row r="253" s="13" customFormat="1">
      <c r="A253" s="13"/>
      <c r="B253" s="227"/>
      <c r="C253" s="228"/>
      <c r="D253" s="225" t="s">
        <v>136</v>
      </c>
      <c r="E253" s="229" t="s">
        <v>33</v>
      </c>
      <c r="F253" s="230" t="s">
        <v>362</v>
      </c>
      <c r="G253" s="228"/>
      <c r="H253" s="231">
        <v>14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136</v>
      </c>
      <c r="AU253" s="237" t="s">
        <v>87</v>
      </c>
      <c r="AV253" s="13" t="s">
        <v>87</v>
      </c>
      <c r="AW253" s="13" t="s">
        <v>39</v>
      </c>
      <c r="AX253" s="13" t="s">
        <v>77</v>
      </c>
      <c r="AY253" s="237" t="s">
        <v>123</v>
      </c>
    </row>
    <row r="254" s="13" customFormat="1">
      <c r="A254" s="13"/>
      <c r="B254" s="227"/>
      <c r="C254" s="228"/>
      <c r="D254" s="225" t="s">
        <v>136</v>
      </c>
      <c r="E254" s="229" t="s">
        <v>33</v>
      </c>
      <c r="F254" s="230" t="s">
        <v>363</v>
      </c>
      <c r="G254" s="228"/>
      <c r="H254" s="231">
        <v>19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136</v>
      </c>
      <c r="AU254" s="237" t="s">
        <v>87</v>
      </c>
      <c r="AV254" s="13" t="s">
        <v>87</v>
      </c>
      <c r="AW254" s="13" t="s">
        <v>39</v>
      </c>
      <c r="AX254" s="13" t="s">
        <v>77</v>
      </c>
      <c r="AY254" s="237" t="s">
        <v>123</v>
      </c>
    </row>
    <row r="255" s="15" customFormat="1">
      <c r="A255" s="15"/>
      <c r="B255" s="248"/>
      <c r="C255" s="249"/>
      <c r="D255" s="225" t="s">
        <v>136</v>
      </c>
      <c r="E255" s="250" t="s">
        <v>33</v>
      </c>
      <c r="F255" s="251" t="s">
        <v>176</v>
      </c>
      <c r="G255" s="249"/>
      <c r="H255" s="252">
        <v>47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136</v>
      </c>
      <c r="AU255" s="258" t="s">
        <v>87</v>
      </c>
      <c r="AV255" s="15" t="s">
        <v>130</v>
      </c>
      <c r="AW255" s="15" t="s">
        <v>39</v>
      </c>
      <c r="AX255" s="15" t="s">
        <v>85</v>
      </c>
      <c r="AY255" s="258" t="s">
        <v>123</v>
      </c>
    </row>
    <row r="256" s="2" customFormat="1" ht="16.5" customHeight="1">
      <c r="A256" s="41"/>
      <c r="B256" s="42"/>
      <c r="C256" s="259" t="s">
        <v>364</v>
      </c>
      <c r="D256" s="259" t="s">
        <v>205</v>
      </c>
      <c r="E256" s="260" t="s">
        <v>365</v>
      </c>
      <c r="F256" s="261" t="s">
        <v>366</v>
      </c>
      <c r="G256" s="262" t="s">
        <v>140</v>
      </c>
      <c r="H256" s="263">
        <v>14</v>
      </c>
      <c r="I256" s="264"/>
      <c r="J256" s="265">
        <f>ROUND(I256*H256,2)</f>
        <v>0</v>
      </c>
      <c r="K256" s="261" t="s">
        <v>129</v>
      </c>
      <c r="L256" s="266"/>
      <c r="M256" s="267" t="s">
        <v>33</v>
      </c>
      <c r="N256" s="268" t="s">
        <v>48</v>
      </c>
      <c r="O256" s="87"/>
      <c r="P256" s="216">
        <f>O256*H256</f>
        <v>0</v>
      </c>
      <c r="Q256" s="216">
        <v>0.021000000000000001</v>
      </c>
      <c r="R256" s="216">
        <f>Q256*H256</f>
        <v>0.29400000000000004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192</v>
      </c>
      <c r="AT256" s="218" t="s">
        <v>205</v>
      </c>
      <c r="AU256" s="218" t="s">
        <v>87</v>
      </c>
      <c r="AY256" s="19" t="s">
        <v>123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85</v>
      </c>
      <c r="BK256" s="219">
        <f>ROUND(I256*H256,2)</f>
        <v>0</v>
      </c>
      <c r="BL256" s="19" t="s">
        <v>130</v>
      </c>
      <c r="BM256" s="218" t="s">
        <v>367</v>
      </c>
    </row>
    <row r="257" s="2" customFormat="1" ht="16.5" customHeight="1">
      <c r="A257" s="41"/>
      <c r="B257" s="42"/>
      <c r="C257" s="259" t="s">
        <v>368</v>
      </c>
      <c r="D257" s="259" t="s">
        <v>205</v>
      </c>
      <c r="E257" s="260" t="s">
        <v>369</v>
      </c>
      <c r="F257" s="261" t="s">
        <v>370</v>
      </c>
      <c r="G257" s="262" t="s">
        <v>140</v>
      </c>
      <c r="H257" s="263">
        <v>14</v>
      </c>
      <c r="I257" s="264"/>
      <c r="J257" s="265">
        <f>ROUND(I257*H257,2)</f>
        <v>0</v>
      </c>
      <c r="K257" s="261" t="s">
        <v>129</v>
      </c>
      <c r="L257" s="266"/>
      <c r="M257" s="267" t="s">
        <v>33</v>
      </c>
      <c r="N257" s="268" t="s">
        <v>48</v>
      </c>
      <c r="O257" s="87"/>
      <c r="P257" s="216">
        <f>O257*H257</f>
        <v>0</v>
      </c>
      <c r="Q257" s="216">
        <v>0.17499999999999999</v>
      </c>
      <c r="R257" s="216">
        <f>Q257*H257</f>
        <v>2.4499999999999997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192</v>
      </c>
      <c r="AT257" s="218" t="s">
        <v>205</v>
      </c>
      <c r="AU257" s="218" t="s">
        <v>87</v>
      </c>
      <c r="AY257" s="19" t="s">
        <v>123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85</v>
      </c>
      <c r="BK257" s="219">
        <f>ROUND(I257*H257,2)</f>
        <v>0</v>
      </c>
      <c r="BL257" s="19" t="s">
        <v>130</v>
      </c>
      <c r="BM257" s="218" t="s">
        <v>371</v>
      </c>
    </row>
    <row r="258" s="2" customFormat="1" ht="16.5" customHeight="1">
      <c r="A258" s="41"/>
      <c r="B258" s="42"/>
      <c r="C258" s="259" t="s">
        <v>372</v>
      </c>
      <c r="D258" s="259" t="s">
        <v>205</v>
      </c>
      <c r="E258" s="260" t="s">
        <v>373</v>
      </c>
      <c r="F258" s="261" t="s">
        <v>374</v>
      </c>
      <c r="G258" s="262" t="s">
        <v>140</v>
      </c>
      <c r="H258" s="263">
        <v>19</v>
      </c>
      <c r="I258" s="264"/>
      <c r="J258" s="265">
        <f>ROUND(I258*H258,2)</f>
        <v>0</v>
      </c>
      <c r="K258" s="261" t="s">
        <v>33</v>
      </c>
      <c r="L258" s="266"/>
      <c r="M258" s="267" t="s">
        <v>33</v>
      </c>
      <c r="N258" s="268" t="s">
        <v>48</v>
      </c>
      <c r="O258" s="87"/>
      <c r="P258" s="216">
        <f>O258*H258</f>
        <v>0</v>
      </c>
      <c r="Q258" s="216">
        <v>0.023</v>
      </c>
      <c r="R258" s="216">
        <f>Q258*H258</f>
        <v>0.437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192</v>
      </c>
      <c r="AT258" s="218" t="s">
        <v>205</v>
      </c>
      <c r="AU258" s="218" t="s">
        <v>87</v>
      </c>
      <c r="AY258" s="19" t="s">
        <v>123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85</v>
      </c>
      <c r="BK258" s="219">
        <f>ROUND(I258*H258,2)</f>
        <v>0</v>
      </c>
      <c r="BL258" s="19" t="s">
        <v>130</v>
      </c>
      <c r="BM258" s="218" t="s">
        <v>375</v>
      </c>
    </row>
    <row r="259" s="2" customFormat="1" ht="24.15" customHeight="1">
      <c r="A259" s="41"/>
      <c r="B259" s="42"/>
      <c r="C259" s="207" t="s">
        <v>376</v>
      </c>
      <c r="D259" s="207" t="s">
        <v>125</v>
      </c>
      <c r="E259" s="208" t="s">
        <v>377</v>
      </c>
      <c r="F259" s="209" t="s">
        <v>378</v>
      </c>
      <c r="G259" s="210" t="s">
        <v>161</v>
      </c>
      <c r="H259" s="211">
        <v>8.1120000000000001</v>
      </c>
      <c r="I259" s="212"/>
      <c r="J259" s="213">
        <f>ROUND(I259*H259,2)</f>
        <v>0</v>
      </c>
      <c r="K259" s="209" t="s">
        <v>129</v>
      </c>
      <c r="L259" s="47"/>
      <c r="M259" s="214" t="s">
        <v>33</v>
      </c>
      <c r="N259" s="215" t="s">
        <v>48</v>
      </c>
      <c r="O259" s="87"/>
      <c r="P259" s="216">
        <f>O259*H259</f>
        <v>0</v>
      </c>
      <c r="Q259" s="216">
        <v>2.3010199999999998</v>
      </c>
      <c r="R259" s="216">
        <f>Q259*H259</f>
        <v>18.665874239999997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130</v>
      </c>
      <c r="AT259" s="218" t="s">
        <v>125</v>
      </c>
      <c r="AU259" s="218" t="s">
        <v>87</v>
      </c>
      <c r="AY259" s="19" t="s">
        <v>123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85</v>
      </c>
      <c r="BK259" s="219">
        <f>ROUND(I259*H259,2)</f>
        <v>0</v>
      </c>
      <c r="BL259" s="19" t="s">
        <v>130</v>
      </c>
      <c r="BM259" s="218" t="s">
        <v>379</v>
      </c>
    </row>
    <row r="260" s="2" customFormat="1">
      <c r="A260" s="41"/>
      <c r="B260" s="42"/>
      <c r="C260" s="43"/>
      <c r="D260" s="220" t="s">
        <v>132</v>
      </c>
      <c r="E260" s="43"/>
      <c r="F260" s="221" t="s">
        <v>380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132</v>
      </c>
      <c r="AU260" s="19" t="s">
        <v>87</v>
      </c>
    </row>
    <row r="261" s="2" customFormat="1">
      <c r="A261" s="41"/>
      <c r="B261" s="42"/>
      <c r="C261" s="43"/>
      <c r="D261" s="225" t="s">
        <v>134</v>
      </c>
      <c r="E261" s="43"/>
      <c r="F261" s="226" t="s">
        <v>381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134</v>
      </c>
      <c r="AU261" s="19" t="s">
        <v>87</v>
      </c>
    </row>
    <row r="262" s="13" customFormat="1">
      <c r="A262" s="13"/>
      <c r="B262" s="227"/>
      <c r="C262" s="228"/>
      <c r="D262" s="225" t="s">
        <v>136</v>
      </c>
      <c r="E262" s="229" t="s">
        <v>33</v>
      </c>
      <c r="F262" s="230" t="s">
        <v>382</v>
      </c>
      <c r="G262" s="228"/>
      <c r="H262" s="231">
        <v>0.89600000000000002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136</v>
      </c>
      <c r="AU262" s="237" t="s">
        <v>87</v>
      </c>
      <c r="AV262" s="13" t="s">
        <v>87</v>
      </c>
      <c r="AW262" s="13" t="s">
        <v>39</v>
      </c>
      <c r="AX262" s="13" t="s">
        <v>77</v>
      </c>
      <c r="AY262" s="237" t="s">
        <v>123</v>
      </c>
    </row>
    <row r="263" s="13" customFormat="1">
      <c r="A263" s="13"/>
      <c r="B263" s="227"/>
      <c r="C263" s="228"/>
      <c r="D263" s="225" t="s">
        <v>136</v>
      </c>
      <c r="E263" s="229" t="s">
        <v>33</v>
      </c>
      <c r="F263" s="230" t="s">
        <v>383</v>
      </c>
      <c r="G263" s="228"/>
      <c r="H263" s="231">
        <v>3.1760000000000002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136</v>
      </c>
      <c r="AU263" s="237" t="s">
        <v>87</v>
      </c>
      <c r="AV263" s="13" t="s">
        <v>87</v>
      </c>
      <c r="AW263" s="13" t="s">
        <v>39</v>
      </c>
      <c r="AX263" s="13" t="s">
        <v>77</v>
      </c>
      <c r="AY263" s="237" t="s">
        <v>123</v>
      </c>
    </row>
    <row r="264" s="13" customFormat="1">
      <c r="A264" s="13"/>
      <c r="B264" s="227"/>
      <c r="C264" s="228"/>
      <c r="D264" s="225" t="s">
        <v>136</v>
      </c>
      <c r="E264" s="229" t="s">
        <v>33</v>
      </c>
      <c r="F264" s="230" t="s">
        <v>384</v>
      </c>
      <c r="G264" s="228"/>
      <c r="H264" s="231">
        <v>0.68400000000000005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136</v>
      </c>
      <c r="AU264" s="237" t="s">
        <v>87</v>
      </c>
      <c r="AV264" s="13" t="s">
        <v>87</v>
      </c>
      <c r="AW264" s="13" t="s">
        <v>39</v>
      </c>
      <c r="AX264" s="13" t="s">
        <v>77</v>
      </c>
      <c r="AY264" s="237" t="s">
        <v>123</v>
      </c>
    </row>
    <row r="265" s="13" customFormat="1">
      <c r="A265" s="13"/>
      <c r="B265" s="227"/>
      <c r="C265" s="228"/>
      <c r="D265" s="225" t="s">
        <v>136</v>
      </c>
      <c r="E265" s="229" t="s">
        <v>33</v>
      </c>
      <c r="F265" s="230" t="s">
        <v>385</v>
      </c>
      <c r="G265" s="228"/>
      <c r="H265" s="231">
        <v>3.3559999999999999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136</v>
      </c>
      <c r="AU265" s="237" t="s">
        <v>87</v>
      </c>
      <c r="AV265" s="13" t="s">
        <v>87</v>
      </c>
      <c r="AW265" s="13" t="s">
        <v>39</v>
      </c>
      <c r="AX265" s="13" t="s">
        <v>77</v>
      </c>
      <c r="AY265" s="237" t="s">
        <v>123</v>
      </c>
    </row>
    <row r="266" s="15" customFormat="1">
      <c r="A266" s="15"/>
      <c r="B266" s="248"/>
      <c r="C266" s="249"/>
      <c r="D266" s="225" t="s">
        <v>136</v>
      </c>
      <c r="E266" s="250" t="s">
        <v>33</v>
      </c>
      <c r="F266" s="251" t="s">
        <v>176</v>
      </c>
      <c r="G266" s="249"/>
      <c r="H266" s="252">
        <v>8.1120000000000001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8" t="s">
        <v>136</v>
      </c>
      <c r="AU266" s="258" t="s">
        <v>87</v>
      </c>
      <c r="AV266" s="15" t="s">
        <v>130</v>
      </c>
      <c r="AW266" s="15" t="s">
        <v>39</v>
      </c>
      <c r="AX266" s="15" t="s">
        <v>85</v>
      </c>
      <c r="AY266" s="258" t="s">
        <v>123</v>
      </c>
    </row>
    <row r="267" s="2" customFormat="1" ht="24.15" customHeight="1">
      <c r="A267" s="41"/>
      <c r="B267" s="42"/>
      <c r="C267" s="207" t="s">
        <v>386</v>
      </c>
      <c r="D267" s="207" t="s">
        <v>125</v>
      </c>
      <c r="E267" s="208" t="s">
        <v>387</v>
      </c>
      <c r="F267" s="209" t="s">
        <v>388</v>
      </c>
      <c r="G267" s="210" t="s">
        <v>161</v>
      </c>
      <c r="H267" s="211">
        <v>1.2430000000000001</v>
      </c>
      <c r="I267" s="212"/>
      <c r="J267" s="213">
        <f>ROUND(I267*H267,2)</f>
        <v>0</v>
      </c>
      <c r="K267" s="209" t="s">
        <v>129</v>
      </c>
      <c r="L267" s="47"/>
      <c r="M267" s="214" t="s">
        <v>33</v>
      </c>
      <c r="N267" s="215" t="s">
        <v>48</v>
      </c>
      <c r="O267" s="87"/>
      <c r="P267" s="216">
        <f>O267*H267</f>
        <v>0</v>
      </c>
      <c r="Q267" s="216">
        <v>2.5018699999999998</v>
      </c>
      <c r="R267" s="216">
        <f>Q267*H267</f>
        <v>3.1098244099999999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130</v>
      </c>
      <c r="AT267" s="218" t="s">
        <v>125</v>
      </c>
      <c r="AU267" s="218" t="s">
        <v>87</v>
      </c>
      <c r="AY267" s="19" t="s">
        <v>123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85</v>
      </c>
      <c r="BK267" s="219">
        <f>ROUND(I267*H267,2)</f>
        <v>0</v>
      </c>
      <c r="BL267" s="19" t="s">
        <v>130</v>
      </c>
      <c r="BM267" s="218" t="s">
        <v>389</v>
      </c>
    </row>
    <row r="268" s="2" customFormat="1">
      <c r="A268" s="41"/>
      <c r="B268" s="42"/>
      <c r="C268" s="43"/>
      <c r="D268" s="220" t="s">
        <v>132</v>
      </c>
      <c r="E268" s="43"/>
      <c r="F268" s="221" t="s">
        <v>390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132</v>
      </c>
      <c r="AU268" s="19" t="s">
        <v>87</v>
      </c>
    </row>
    <row r="269" s="2" customFormat="1">
      <c r="A269" s="41"/>
      <c r="B269" s="42"/>
      <c r="C269" s="43"/>
      <c r="D269" s="225" t="s">
        <v>134</v>
      </c>
      <c r="E269" s="43"/>
      <c r="F269" s="226" t="s">
        <v>381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134</v>
      </c>
      <c r="AU269" s="19" t="s">
        <v>87</v>
      </c>
    </row>
    <row r="270" s="13" customFormat="1">
      <c r="A270" s="13"/>
      <c r="B270" s="227"/>
      <c r="C270" s="228"/>
      <c r="D270" s="225" t="s">
        <v>136</v>
      </c>
      <c r="E270" s="229" t="s">
        <v>33</v>
      </c>
      <c r="F270" s="230" t="s">
        <v>391</v>
      </c>
      <c r="G270" s="228"/>
      <c r="H270" s="231">
        <v>0.80300000000000005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136</v>
      </c>
      <c r="AU270" s="237" t="s">
        <v>87</v>
      </c>
      <c r="AV270" s="13" t="s">
        <v>87</v>
      </c>
      <c r="AW270" s="13" t="s">
        <v>39</v>
      </c>
      <c r="AX270" s="13" t="s">
        <v>77</v>
      </c>
      <c r="AY270" s="237" t="s">
        <v>123</v>
      </c>
    </row>
    <row r="271" s="13" customFormat="1">
      <c r="A271" s="13"/>
      <c r="B271" s="227"/>
      <c r="C271" s="228"/>
      <c r="D271" s="225" t="s">
        <v>136</v>
      </c>
      <c r="E271" s="229" t="s">
        <v>33</v>
      </c>
      <c r="F271" s="230" t="s">
        <v>392</v>
      </c>
      <c r="G271" s="228"/>
      <c r="H271" s="231">
        <v>0.44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136</v>
      </c>
      <c r="AU271" s="237" t="s">
        <v>87</v>
      </c>
      <c r="AV271" s="13" t="s">
        <v>87</v>
      </c>
      <c r="AW271" s="13" t="s">
        <v>39</v>
      </c>
      <c r="AX271" s="13" t="s">
        <v>77</v>
      </c>
      <c r="AY271" s="237" t="s">
        <v>123</v>
      </c>
    </row>
    <row r="272" s="15" customFormat="1">
      <c r="A272" s="15"/>
      <c r="B272" s="248"/>
      <c r="C272" s="249"/>
      <c r="D272" s="225" t="s">
        <v>136</v>
      </c>
      <c r="E272" s="250" t="s">
        <v>33</v>
      </c>
      <c r="F272" s="251" t="s">
        <v>176</v>
      </c>
      <c r="G272" s="249"/>
      <c r="H272" s="252">
        <v>1.2430000000000001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8" t="s">
        <v>136</v>
      </c>
      <c r="AU272" s="258" t="s">
        <v>87</v>
      </c>
      <c r="AV272" s="15" t="s">
        <v>130</v>
      </c>
      <c r="AW272" s="15" t="s">
        <v>39</v>
      </c>
      <c r="AX272" s="15" t="s">
        <v>85</v>
      </c>
      <c r="AY272" s="258" t="s">
        <v>123</v>
      </c>
    </row>
    <row r="273" s="2" customFormat="1" ht="24.15" customHeight="1">
      <c r="A273" s="41"/>
      <c r="B273" s="42"/>
      <c r="C273" s="207" t="s">
        <v>393</v>
      </c>
      <c r="D273" s="207" t="s">
        <v>125</v>
      </c>
      <c r="E273" s="208" t="s">
        <v>394</v>
      </c>
      <c r="F273" s="209" t="s">
        <v>395</v>
      </c>
      <c r="G273" s="210" t="s">
        <v>128</v>
      </c>
      <c r="H273" s="211">
        <v>9.0399999999999991</v>
      </c>
      <c r="I273" s="212"/>
      <c r="J273" s="213">
        <f>ROUND(I273*H273,2)</f>
        <v>0</v>
      </c>
      <c r="K273" s="209" t="s">
        <v>129</v>
      </c>
      <c r="L273" s="47"/>
      <c r="M273" s="214" t="s">
        <v>33</v>
      </c>
      <c r="N273" s="215" t="s">
        <v>48</v>
      </c>
      <c r="O273" s="87"/>
      <c r="P273" s="216">
        <f>O273*H273</f>
        <v>0</v>
      </c>
      <c r="Q273" s="216">
        <v>0.0078799999999999999</v>
      </c>
      <c r="R273" s="216">
        <f>Q273*H273</f>
        <v>0.071235199999999999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130</v>
      </c>
      <c r="AT273" s="218" t="s">
        <v>125</v>
      </c>
      <c r="AU273" s="218" t="s">
        <v>87</v>
      </c>
      <c r="AY273" s="19" t="s">
        <v>123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85</v>
      </c>
      <c r="BK273" s="219">
        <f>ROUND(I273*H273,2)</f>
        <v>0</v>
      </c>
      <c r="BL273" s="19" t="s">
        <v>130</v>
      </c>
      <c r="BM273" s="218" t="s">
        <v>396</v>
      </c>
    </row>
    <row r="274" s="2" customFormat="1">
      <c r="A274" s="41"/>
      <c r="B274" s="42"/>
      <c r="C274" s="43"/>
      <c r="D274" s="220" t="s">
        <v>132</v>
      </c>
      <c r="E274" s="43"/>
      <c r="F274" s="221" t="s">
        <v>397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132</v>
      </c>
      <c r="AU274" s="19" t="s">
        <v>87</v>
      </c>
    </row>
    <row r="275" s="13" customFormat="1">
      <c r="A275" s="13"/>
      <c r="B275" s="227"/>
      <c r="C275" s="228"/>
      <c r="D275" s="225" t="s">
        <v>136</v>
      </c>
      <c r="E275" s="229" t="s">
        <v>33</v>
      </c>
      <c r="F275" s="230" t="s">
        <v>398</v>
      </c>
      <c r="G275" s="228"/>
      <c r="H275" s="231">
        <v>4.4800000000000004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136</v>
      </c>
      <c r="AU275" s="237" t="s">
        <v>87</v>
      </c>
      <c r="AV275" s="13" t="s">
        <v>87</v>
      </c>
      <c r="AW275" s="13" t="s">
        <v>39</v>
      </c>
      <c r="AX275" s="13" t="s">
        <v>77</v>
      </c>
      <c r="AY275" s="237" t="s">
        <v>123</v>
      </c>
    </row>
    <row r="276" s="13" customFormat="1">
      <c r="A276" s="13"/>
      <c r="B276" s="227"/>
      <c r="C276" s="228"/>
      <c r="D276" s="225" t="s">
        <v>136</v>
      </c>
      <c r="E276" s="229" t="s">
        <v>33</v>
      </c>
      <c r="F276" s="230" t="s">
        <v>399</v>
      </c>
      <c r="G276" s="228"/>
      <c r="H276" s="231">
        <v>4.5599999999999996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136</v>
      </c>
      <c r="AU276" s="237" t="s">
        <v>87</v>
      </c>
      <c r="AV276" s="13" t="s">
        <v>87</v>
      </c>
      <c r="AW276" s="13" t="s">
        <v>39</v>
      </c>
      <c r="AX276" s="13" t="s">
        <v>77</v>
      </c>
      <c r="AY276" s="237" t="s">
        <v>123</v>
      </c>
    </row>
    <row r="277" s="15" customFormat="1">
      <c r="A277" s="15"/>
      <c r="B277" s="248"/>
      <c r="C277" s="249"/>
      <c r="D277" s="225" t="s">
        <v>136</v>
      </c>
      <c r="E277" s="250" t="s">
        <v>33</v>
      </c>
      <c r="F277" s="251" t="s">
        <v>176</v>
      </c>
      <c r="G277" s="249"/>
      <c r="H277" s="252">
        <v>9.0399999999999991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8" t="s">
        <v>136</v>
      </c>
      <c r="AU277" s="258" t="s">
        <v>87</v>
      </c>
      <c r="AV277" s="15" t="s">
        <v>130</v>
      </c>
      <c r="AW277" s="15" t="s">
        <v>39</v>
      </c>
      <c r="AX277" s="15" t="s">
        <v>85</v>
      </c>
      <c r="AY277" s="258" t="s">
        <v>123</v>
      </c>
    </row>
    <row r="278" s="12" customFormat="1" ht="22.8" customHeight="1">
      <c r="A278" s="12"/>
      <c r="B278" s="191"/>
      <c r="C278" s="192"/>
      <c r="D278" s="193" t="s">
        <v>76</v>
      </c>
      <c r="E278" s="205" t="s">
        <v>192</v>
      </c>
      <c r="F278" s="205" t="s">
        <v>400</v>
      </c>
      <c r="G278" s="192"/>
      <c r="H278" s="192"/>
      <c r="I278" s="195"/>
      <c r="J278" s="206">
        <f>BK278</f>
        <v>0</v>
      </c>
      <c r="K278" s="192"/>
      <c r="L278" s="197"/>
      <c r="M278" s="198"/>
      <c r="N278" s="199"/>
      <c r="O278" s="199"/>
      <c r="P278" s="200">
        <f>SUM(P279:P322)</f>
        <v>0</v>
      </c>
      <c r="Q278" s="199"/>
      <c r="R278" s="200">
        <f>SUM(R279:R322)</f>
        <v>23.20112653</v>
      </c>
      <c r="S278" s="199"/>
      <c r="T278" s="201">
        <f>SUM(T279:T322)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2" t="s">
        <v>85</v>
      </c>
      <c r="AT278" s="203" t="s">
        <v>76</v>
      </c>
      <c r="AU278" s="203" t="s">
        <v>85</v>
      </c>
      <c r="AY278" s="202" t="s">
        <v>123</v>
      </c>
      <c r="BK278" s="204">
        <f>SUM(BK279:BK322)</f>
        <v>0</v>
      </c>
    </row>
    <row r="279" s="2" customFormat="1" ht="24.15" customHeight="1">
      <c r="A279" s="41"/>
      <c r="B279" s="42"/>
      <c r="C279" s="207" t="s">
        <v>401</v>
      </c>
      <c r="D279" s="207" t="s">
        <v>125</v>
      </c>
      <c r="E279" s="208" t="s">
        <v>402</v>
      </c>
      <c r="F279" s="209" t="s">
        <v>403</v>
      </c>
      <c r="G279" s="210" t="s">
        <v>153</v>
      </c>
      <c r="H279" s="211">
        <v>55.927</v>
      </c>
      <c r="I279" s="212"/>
      <c r="J279" s="213">
        <f>ROUND(I279*H279,2)</f>
        <v>0</v>
      </c>
      <c r="K279" s="209" t="s">
        <v>33</v>
      </c>
      <c r="L279" s="47"/>
      <c r="M279" s="214" t="s">
        <v>33</v>
      </c>
      <c r="N279" s="215" t="s">
        <v>48</v>
      </c>
      <c r="O279" s="87"/>
      <c r="P279" s="216">
        <f>O279*H279</f>
        <v>0</v>
      </c>
      <c r="Q279" s="216">
        <v>0.0042199999999999998</v>
      </c>
      <c r="R279" s="216">
        <f>Q279*H279</f>
        <v>0.23601193999999998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130</v>
      </c>
      <c r="AT279" s="218" t="s">
        <v>125</v>
      </c>
      <c r="AU279" s="218" t="s">
        <v>87</v>
      </c>
      <c r="AY279" s="19" t="s">
        <v>123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85</v>
      </c>
      <c r="BK279" s="219">
        <f>ROUND(I279*H279,2)</f>
        <v>0</v>
      </c>
      <c r="BL279" s="19" t="s">
        <v>130</v>
      </c>
      <c r="BM279" s="218" t="s">
        <v>404</v>
      </c>
    </row>
    <row r="280" s="13" customFormat="1">
      <c r="A280" s="13"/>
      <c r="B280" s="227"/>
      <c r="C280" s="228"/>
      <c r="D280" s="225" t="s">
        <v>136</v>
      </c>
      <c r="E280" s="229" t="s">
        <v>33</v>
      </c>
      <c r="F280" s="230" t="s">
        <v>405</v>
      </c>
      <c r="G280" s="228"/>
      <c r="H280" s="231">
        <v>55.927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136</v>
      </c>
      <c r="AU280" s="237" t="s">
        <v>87</v>
      </c>
      <c r="AV280" s="13" t="s">
        <v>87</v>
      </c>
      <c r="AW280" s="13" t="s">
        <v>39</v>
      </c>
      <c r="AX280" s="13" t="s">
        <v>85</v>
      </c>
      <c r="AY280" s="237" t="s">
        <v>123</v>
      </c>
    </row>
    <row r="281" s="2" customFormat="1" ht="24.15" customHeight="1">
      <c r="A281" s="41"/>
      <c r="B281" s="42"/>
      <c r="C281" s="207" t="s">
        <v>406</v>
      </c>
      <c r="D281" s="207" t="s">
        <v>125</v>
      </c>
      <c r="E281" s="208" t="s">
        <v>407</v>
      </c>
      <c r="F281" s="209" t="s">
        <v>408</v>
      </c>
      <c r="G281" s="210" t="s">
        <v>153</v>
      </c>
      <c r="H281" s="211">
        <v>482.63299999999998</v>
      </c>
      <c r="I281" s="212"/>
      <c r="J281" s="213">
        <f>ROUND(I281*H281,2)</f>
        <v>0</v>
      </c>
      <c r="K281" s="209" t="s">
        <v>33</v>
      </c>
      <c r="L281" s="47"/>
      <c r="M281" s="214" t="s">
        <v>33</v>
      </c>
      <c r="N281" s="215" t="s">
        <v>48</v>
      </c>
      <c r="O281" s="87"/>
      <c r="P281" s="216">
        <f>O281*H281</f>
        <v>0</v>
      </c>
      <c r="Q281" s="216">
        <v>0.01323</v>
      </c>
      <c r="R281" s="216">
        <f>Q281*H281</f>
        <v>6.3852345899999996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130</v>
      </c>
      <c r="AT281" s="218" t="s">
        <v>125</v>
      </c>
      <c r="AU281" s="218" t="s">
        <v>87</v>
      </c>
      <c r="AY281" s="19" t="s">
        <v>123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85</v>
      </c>
      <c r="BK281" s="219">
        <f>ROUND(I281*H281,2)</f>
        <v>0</v>
      </c>
      <c r="BL281" s="19" t="s">
        <v>130</v>
      </c>
      <c r="BM281" s="218" t="s">
        <v>409</v>
      </c>
    </row>
    <row r="282" s="13" customFormat="1">
      <c r="A282" s="13"/>
      <c r="B282" s="227"/>
      <c r="C282" s="228"/>
      <c r="D282" s="225" t="s">
        <v>136</v>
      </c>
      <c r="E282" s="229" t="s">
        <v>33</v>
      </c>
      <c r="F282" s="230" t="s">
        <v>410</v>
      </c>
      <c r="G282" s="228"/>
      <c r="H282" s="231">
        <v>482.63299999999998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136</v>
      </c>
      <c r="AU282" s="237" t="s">
        <v>87</v>
      </c>
      <c r="AV282" s="13" t="s">
        <v>87</v>
      </c>
      <c r="AW282" s="13" t="s">
        <v>39</v>
      </c>
      <c r="AX282" s="13" t="s">
        <v>85</v>
      </c>
      <c r="AY282" s="237" t="s">
        <v>123</v>
      </c>
    </row>
    <row r="283" s="2" customFormat="1" ht="24.15" customHeight="1">
      <c r="A283" s="41"/>
      <c r="B283" s="42"/>
      <c r="C283" s="207" t="s">
        <v>411</v>
      </c>
      <c r="D283" s="207" t="s">
        <v>125</v>
      </c>
      <c r="E283" s="208" t="s">
        <v>412</v>
      </c>
      <c r="F283" s="209" t="s">
        <v>413</v>
      </c>
      <c r="G283" s="210" t="s">
        <v>140</v>
      </c>
      <c r="H283" s="211">
        <v>19</v>
      </c>
      <c r="I283" s="212"/>
      <c r="J283" s="213">
        <f>ROUND(I283*H283,2)</f>
        <v>0</v>
      </c>
      <c r="K283" s="209" t="s">
        <v>129</v>
      </c>
      <c r="L283" s="47"/>
      <c r="M283" s="214" t="s">
        <v>33</v>
      </c>
      <c r="N283" s="215" t="s">
        <v>48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130</v>
      </c>
      <c r="AT283" s="218" t="s">
        <v>125</v>
      </c>
      <c r="AU283" s="218" t="s">
        <v>87</v>
      </c>
      <c r="AY283" s="19" t="s">
        <v>123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85</v>
      </c>
      <c r="BK283" s="219">
        <f>ROUND(I283*H283,2)</f>
        <v>0</v>
      </c>
      <c r="BL283" s="19" t="s">
        <v>130</v>
      </c>
      <c r="BM283" s="218" t="s">
        <v>414</v>
      </c>
    </row>
    <row r="284" s="2" customFormat="1">
      <c r="A284" s="41"/>
      <c r="B284" s="42"/>
      <c r="C284" s="43"/>
      <c r="D284" s="220" t="s">
        <v>132</v>
      </c>
      <c r="E284" s="43"/>
      <c r="F284" s="221" t="s">
        <v>415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132</v>
      </c>
      <c r="AU284" s="19" t="s">
        <v>87</v>
      </c>
    </row>
    <row r="285" s="13" customFormat="1">
      <c r="A285" s="13"/>
      <c r="B285" s="227"/>
      <c r="C285" s="228"/>
      <c r="D285" s="225" t="s">
        <v>136</v>
      </c>
      <c r="E285" s="229" t="s">
        <v>33</v>
      </c>
      <c r="F285" s="230" t="s">
        <v>416</v>
      </c>
      <c r="G285" s="228"/>
      <c r="H285" s="231">
        <v>19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136</v>
      </c>
      <c r="AU285" s="237" t="s">
        <v>87</v>
      </c>
      <c r="AV285" s="13" t="s">
        <v>87</v>
      </c>
      <c r="AW285" s="13" t="s">
        <v>39</v>
      </c>
      <c r="AX285" s="13" t="s">
        <v>85</v>
      </c>
      <c r="AY285" s="237" t="s">
        <v>123</v>
      </c>
    </row>
    <row r="286" s="2" customFormat="1" ht="16.5" customHeight="1">
      <c r="A286" s="41"/>
      <c r="B286" s="42"/>
      <c r="C286" s="259" t="s">
        <v>417</v>
      </c>
      <c r="D286" s="259" t="s">
        <v>205</v>
      </c>
      <c r="E286" s="260" t="s">
        <v>418</v>
      </c>
      <c r="F286" s="261" t="s">
        <v>419</v>
      </c>
      <c r="G286" s="262" t="s">
        <v>140</v>
      </c>
      <c r="H286" s="263">
        <v>19</v>
      </c>
      <c r="I286" s="264"/>
      <c r="J286" s="265">
        <f>ROUND(I286*H286,2)</f>
        <v>0</v>
      </c>
      <c r="K286" s="261" t="s">
        <v>129</v>
      </c>
      <c r="L286" s="266"/>
      <c r="M286" s="267" t="s">
        <v>33</v>
      </c>
      <c r="N286" s="268" t="s">
        <v>48</v>
      </c>
      <c r="O286" s="87"/>
      <c r="P286" s="216">
        <f>O286*H286</f>
        <v>0</v>
      </c>
      <c r="Q286" s="216">
        <v>0.00054000000000000001</v>
      </c>
      <c r="R286" s="216">
        <f>Q286*H286</f>
        <v>0.01026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192</v>
      </c>
      <c r="AT286" s="218" t="s">
        <v>205</v>
      </c>
      <c r="AU286" s="218" t="s">
        <v>87</v>
      </c>
      <c r="AY286" s="19" t="s">
        <v>123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85</v>
      </c>
      <c r="BK286" s="219">
        <f>ROUND(I286*H286,2)</f>
        <v>0</v>
      </c>
      <c r="BL286" s="19" t="s">
        <v>130</v>
      </c>
      <c r="BM286" s="218" t="s">
        <v>420</v>
      </c>
    </row>
    <row r="287" s="2" customFormat="1" ht="24.15" customHeight="1">
      <c r="A287" s="41"/>
      <c r="B287" s="42"/>
      <c r="C287" s="207" t="s">
        <v>421</v>
      </c>
      <c r="D287" s="207" t="s">
        <v>125</v>
      </c>
      <c r="E287" s="208" t="s">
        <v>422</v>
      </c>
      <c r="F287" s="209" t="s">
        <v>423</v>
      </c>
      <c r="G287" s="210" t="s">
        <v>140</v>
      </c>
      <c r="H287" s="211">
        <v>19</v>
      </c>
      <c r="I287" s="212"/>
      <c r="J287" s="213">
        <f>ROUND(I287*H287,2)</f>
        <v>0</v>
      </c>
      <c r="K287" s="209" t="s">
        <v>129</v>
      </c>
      <c r="L287" s="47"/>
      <c r="M287" s="214" t="s">
        <v>33</v>
      </c>
      <c r="N287" s="215" t="s">
        <v>48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130</v>
      </c>
      <c r="AT287" s="218" t="s">
        <v>125</v>
      </c>
      <c r="AU287" s="218" t="s">
        <v>87</v>
      </c>
      <c r="AY287" s="19" t="s">
        <v>123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85</v>
      </c>
      <c r="BK287" s="219">
        <f>ROUND(I287*H287,2)</f>
        <v>0</v>
      </c>
      <c r="BL287" s="19" t="s">
        <v>130</v>
      </c>
      <c r="BM287" s="218" t="s">
        <v>424</v>
      </c>
    </row>
    <row r="288" s="2" customFormat="1">
      <c r="A288" s="41"/>
      <c r="B288" s="42"/>
      <c r="C288" s="43"/>
      <c r="D288" s="220" t="s">
        <v>132</v>
      </c>
      <c r="E288" s="43"/>
      <c r="F288" s="221" t="s">
        <v>425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132</v>
      </c>
      <c r="AU288" s="19" t="s">
        <v>87</v>
      </c>
    </row>
    <row r="289" s="2" customFormat="1">
      <c r="A289" s="41"/>
      <c r="B289" s="42"/>
      <c r="C289" s="43"/>
      <c r="D289" s="225" t="s">
        <v>134</v>
      </c>
      <c r="E289" s="43"/>
      <c r="F289" s="226" t="s">
        <v>426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134</v>
      </c>
      <c r="AU289" s="19" t="s">
        <v>87</v>
      </c>
    </row>
    <row r="290" s="13" customFormat="1">
      <c r="A290" s="13"/>
      <c r="B290" s="227"/>
      <c r="C290" s="228"/>
      <c r="D290" s="225" t="s">
        <v>136</v>
      </c>
      <c r="E290" s="229" t="s">
        <v>33</v>
      </c>
      <c r="F290" s="230" t="s">
        <v>427</v>
      </c>
      <c r="G290" s="228"/>
      <c r="H290" s="231">
        <v>19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136</v>
      </c>
      <c r="AU290" s="237" t="s">
        <v>87</v>
      </c>
      <c r="AV290" s="13" t="s">
        <v>87</v>
      </c>
      <c r="AW290" s="13" t="s">
        <v>39</v>
      </c>
      <c r="AX290" s="13" t="s">
        <v>85</v>
      </c>
      <c r="AY290" s="237" t="s">
        <v>123</v>
      </c>
    </row>
    <row r="291" s="2" customFormat="1" ht="16.5" customHeight="1">
      <c r="A291" s="41"/>
      <c r="B291" s="42"/>
      <c r="C291" s="259" t="s">
        <v>428</v>
      </c>
      <c r="D291" s="259" t="s">
        <v>205</v>
      </c>
      <c r="E291" s="260" t="s">
        <v>429</v>
      </c>
      <c r="F291" s="261" t="s">
        <v>430</v>
      </c>
      <c r="G291" s="262" t="s">
        <v>140</v>
      </c>
      <c r="H291" s="263">
        <v>19</v>
      </c>
      <c r="I291" s="264"/>
      <c r="J291" s="265">
        <f>ROUND(I291*H291,2)</f>
        <v>0</v>
      </c>
      <c r="K291" s="261" t="s">
        <v>129</v>
      </c>
      <c r="L291" s="266"/>
      <c r="M291" s="267" t="s">
        <v>33</v>
      </c>
      <c r="N291" s="268" t="s">
        <v>48</v>
      </c>
      <c r="O291" s="87"/>
      <c r="P291" s="216">
        <f>O291*H291</f>
        <v>0</v>
      </c>
      <c r="Q291" s="216">
        <v>0.0042599999999999999</v>
      </c>
      <c r="R291" s="216">
        <f>Q291*H291</f>
        <v>0.080939999999999998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192</v>
      </c>
      <c r="AT291" s="218" t="s">
        <v>205</v>
      </c>
      <c r="AU291" s="218" t="s">
        <v>87</v>
      </c>
      <c r="AY291" s="19" t="s">
        <v>123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85</v>
      </c>
      <c r="BK291" s="219">
        <f>ROUND(I291*H291,2)</f>
        <v>0</v>
      </c>
      <c r="BL291" s="19" t="s">
        <v>130</v>
      </c>
      <c r="BM291" s="218" t="s">
        <v>431</v>
      </c>
    </row>
    <row r="292" s="2" customFormat="1" ht="24.15" customHeight="1">
      <c r="A292" s="41"/>
      <c r="B292" s="42"/>
      <c r="C292" s="207" t="s">
        <v>432</v>
      </c>
      <c r="D292" s="207" t="s">
        <v>125</v>
      </c>
      <c r="E292" s="208" t="s">
        <v>433</v>
      </c>
      <c r="F292" s="209" t="s">
        <v>434</v>
      </c>
      <c r="G292" s="210" t="s">
        <v>140</v>
      </c>
      <c r="H292" s="211">
        <v>14</v>
      </c>
      <c r="I292" s="212"/>
      <c r="J292" s="213">
        <f>ROUND(I292*H292,2)</f>
        <v>0</v>
      </c>
      <c r="K292" s="209" t="s">
        <v>129</v>
      </c>
      <c r="L292" s="47"/>
      <c r="M292" s="214" t="s">
        <v>33</v>
      </c>
      <c r="N292" s="215" t="s">
        <v>48</v>
      </c>
      <c r="O292" s="87"/>
      <c r="P292" s="216">
        <f>O292*H292</f>
        <v>0</v>
      </c>
      <c r="Q292" s="216">
        <v>0.10833</v>
      </c>
      <c r="R292" s="216">
        <f>Q292*H292</f>
        <v>1.5166199999999999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130</v>
      </c>
      <c r="AT292" s="218" t="s">
        <v>125</v>
      </c>
      <c r="AU292" s="218" t="s">
        <v>87</v>
      </c>
      <c r="AY292" s="19" t="s">
        <v>123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85</v>
      </c>
      <c r="BK292" s="219">
        <f>ROUND(I292*H292,2)</f>
        <v>0</v>
      </c>
      <c r="BL292" s="19" t="s">
        <v>130</v>
      </c>
      <c r="BM292" s="218" t="s">
        <v>435</v>
      </c>
    </row>
    <row r="293" s="2" customFormat="1">
      <c r="A293" s="41"/>
      <c r="B293" s="42"/>
      <c r="C293" s="43"/>
      <c r="D293" s="220" t="s">
        <v>132</v>
      </c>
      <c r="E293" s="43"/>
      <c r="F293" s="221" t="s">
        <v>436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132</v>
      </c>
      <c r="AU293" s="19" t="s">
        <v>87</v>
      </c>
    </row>
    <row r="294" s="2" customFormat="1">
      <c r="A294" s="41"/>
      <c r="B294" s="42"/>
      <c r="C294" s="43"/>
      <c r="D294" s="225" t="s">
        <v>134</v>
      </c>
      <c r="E294" s="43"/>
      <c r="F294" s="226" t="s">
        <v>437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134</v>
      </c>
      <c r="AU294" s="19" t="s">
        <v>87</v>
      </c>
    </row>
    <row r="295" s="2" customFormat="1" ht="24.15" customHeight="1">
      <c r="A295" s="41"/>
      <c r="B295" s="42"/>
      <c r="C295" s="207" t="s">
        <v>438</v>
      </c>
      <c r="D295" s="207" t="s">
        <v>125</v>
      </c>
      <c r="E295" s="208" t="s">
        <v>439</v>
      </c>
      <c r="F295" s="209" t="s">
        <v>440</v>
      </c>
      <c r="G295" s="210" t="s">
        <v>140</v>
      </c>
      <c r="H295" s="211">
        <v>14</v>
      </c>
      <c r="I295" s="212"/>
      <c r="J295" s="213">
        <f>ROUND(I295*H295,2)</f>
        <v>0</v>
      </c>
      <c r="K295" s="209" t="s">
        <v>129</v>
      </c>
      <c r="L295" s="47"/>
      <c r="M295" s="214" t="s">
        <v>33</v>
      </c>
      <c r="N295" s="215" t="s">
        <v>48</v>
      </c>
      <c r="O295" s="87"/>
      <c r="P295" s="216">
        <f>O295*H295</f>
        <v>0</v>
      </c>
      <c r="Q295" s="216">
        <v>0.012120000000000001</v>
      </c>
      <c r="R295" s="216">
        <f>Q295*H295</f>
        <v>0.16968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130</v>
      </c>
      <c r="AT295" s="218" t="s">
        <v>125</v>
      </c>
      <c r="AU295" s="218" t="s">
        <v>87</v>
      </c>
      <c r="AY295" s="19" t="s">
        <v>123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85</v>
      </c>
      <c r="BK295" s="219">
        <f>ROUND(I295*H295,2)</f>
        <v>0</v>
      </c>
      <c r="BL295" s="19" t="s">
        <v>130</v>
      </c>
      <c r="BM295" s="218" t="s">
        <v>441</v>
      </c>
    </row>
    <row r="296" s="2" customFormat="1">
      <c r="A296" s="41"/>
      <c r="B296" s="42"/>
      <c r="C296" s="43"/>
      <c r="D296" s="220" t="s">
        <v>132</v>
      </c>
      <c r="E296" s="43"/>
      <c r="F296" s="221" t="s">
        <v>442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132</v>
      </c>
      <c r="AU296" s="19" t="s">
        <v>87</v>
      </c>
    </row>
    <row r="297" s="2" customFormat="1">
      <c r="A297" s="41"/>
      <c r="B297" s="42"/>
      <c r="C297" s="43"/>
      <c r="D297" s="225" t="s">
        <v>134</v>
      </c>
      <c r="E297" s="43"/>
      <c r="F297" s="226" t="s">
        <v>437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134</v>
      </c>
      <c r="AU297" s="19" t="s">
        <v>87</v>
      </c>
    </row>
    <row r="298" s="2" customFormat="1" ht="24.15" customHeight="1">
      <c r="A298" s="41"/>
      <c r="B298" s="42"/>
      <c r="C298" s="207" t="s">
        <v>443</v>
      </c>
      <c r="D298" s="207" t="s">
        <v>125</v>
      </c>
      <c r="E298" s="208" t="s">
        <v>444</v>
      </c>
      <c r="F298" s="209" t="s">
        <v>445</v>
      </c>
      <c r="G298" s="210" t="s">
        <v>140</v>
      </c>
      <c r="H298" s="211">
        <v>14</v>
      </c>
      <c r="I298" s="212"/>
      <c r="J298" s="213">
        <f>ROUND(I298*H298,2)</f>
        <v>0</v>
      </c>
      <c r="K298" s="209" t="s">
        <v>129</v>
      </c>
      <c r="L298" s="47"/>
      <c r="M298" s="214" t="s">
        <v>33</v>
      </c>
      <c r="N298" s="215" t="s">
        <v>48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130</v>
      </c>
      <c r="AT298" s="218" t="s">
        <v>125</v>
      </c>
      <c r="AU298" s="218" t="s">
        <v>87</v>
      </c>
      <c r="AY298" s="19" t="s">
        <v>123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85</v>
      </c>
      <c r="BK298" s="219">
        <f>ROUND(I298*H298,2)</f>
        <v>0</v>
      </c>
      <c r="BL298" s="19" t="s">
        <v>130</v>
      </c>
      <c r="BM298" s="218" t="s">
        <v>446</v>
      </c>
    </row>
    <row r="299" s="2" customFormat="1">
      <c r="A299" s="41"/>
      <c r="B299" s="42"/>
      <c r="C299" s="43"/>
      <c r="D299" s="220" t="s">
        <v>132</v>
      </c>
      <c r="E299" s="43"/>
      <c r="F299" s="221" t="s">
        <v>447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132</v>
      </c>
      <c r="AU299" s="19" t="s">
        <v>87</v>
      </c>
    </row>
    <row r="300" s="2" customFormat="1">
      <c r="A300" s="41"/>
      <c r="B300" s="42"/>
      <c r="C300" s="43"/>
      <c r="D300" s="225" t="s">
        <v>134</v>
      </c>
      <c r="E300" s="43"/>
      <c r="F300" s="226" t="s">
        <v>437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134</v>
      </c>
      <c r="AU300" s="19" t="s">
        <v>87</v>
      </c>
    </row>
    <row r="301" s="2" customFormat="1" ht="16.5" customHeight="1">
      <c r="A301" s="41"/>
      <c r="B301" s="42"/>
      <c r="C301" s="207" t="s">
        <v>448</v>
      </c>
      <c r="D301" s="207" t="s">
        <v>125</v>
      </c>
      <c r="E301" s="208" t="s">
        <v>449</v>
      </c>
      <c r="F301" s="209" t="s">
        <v>450</v>
      </c>
      <c r="G301" s="210" t="s">
        <v>140</v>
      </c>
      <c r="H301" s="211">
        <v>19</v>
      </c>
      <c r="I301" s="212"/>
      <c r="J301" s="213">
        <f>ROUND(I301*H301,2)</f>
        <v>0</v>
      </c>
      <c r="K301" s="209" t="s">
        <v>129</v>
      </c>
      <c r="L301" s="47"/>
      <c r="M301" s="214" t="s">
        <v>33</v>
      </c>
      <c r="N301" s="215" t="s">
        <v>48</v>
      </c>
      <c r="O301" s="87"/>
      <c r="P301" s="216">
        <f>O301*H301</f>
        <v>0</v>
      </c>
      <c r="Q301" s="216">
        <v>0.12526000000000001</v>
      </c>
      <c r="R301" s="216">
        <f>Q301*H301</f>
        <v>2.3799400000000004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130</v>
      </c>
      <c r="AT301" s="218" t="s">
        <v>125</v>
      </c>
      <c r="AU301" s="218" t="s">
        <v>87</v>
      </c>
      <c r="AY301" s="19" t="s">
        <v>123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85</v>
      </c>
      <c r="BK301" s="219">
        <f>ROUND(I301*H301,2)</f>
        <v>0</v>
      </c>
      <c r="BL301" s="19" t="s">
        <v>130</v>
      </c>
      <c r="BM301" s="218" t="s">
        <v>451</v>
      </c>
    </row>
    <row r="302" s="2" customFormat="1">
      <c r="A302" s="41"/>
      <c r="B302" s="42"/>
      <c r="C302" s="43"/>
      <c r="D302" s="220" t="s">
        <v>132</v>
      </c>
      <c r="E302" s="43"/>
      <c r="F302" s="221" t="s">
        <v>452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132</v>
      </c>
      <c r="AU302" s="19" t="s">
        <v>87</v>
      </c>
    </row>
    <row r="303" s="13" customFormat="1">
      <c r="A303" s="13"/>
      <c r="B303" s="227"/>
      <c r="C303" s="228"/>
      <c r="D303" s="225" t="s">
        <v>136</v>
      </c>
      <c r="E303" s="229" t="s">
        <v>33</v>
      </c>
      <c r="F303" s="230" t="s">
        <v>453</v>
      </c>
      <c r="G303" s="228"/>
      <c r="H303" s="231">
        <v>19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136</v>
      </c>
      <c r="AU303" s="237" t="s">
        <v>87</v>
      </c>
      <c r="AV303" s="13" t="s">
        <v>87</v>
      </c>
      <c r="AW303" s="13" t="s">
        <v>39</v>
      </c>
      <c r="AX303" s="13" t="s">
        <v>85</v>
      </c>
      <c r="AY303" s="237" t="s">
        <v>123</v>
      </c>
    </row>
    <row r="304" s="2" customFormat="1" ht="16.5" customHeight="1">
      <c r="A304" s="41"/>
      <c r="B304" s="42"/>
      <c r="C304" s="259" t="s">
        <v>454</v>
      </c>
      <c r="D304" s="259" t="s">
        <v>205</v>
      </c>
      <c r="E304" s="260" t="s">
        <v>455</v>
      </c>
      <c r="F304" s="261" t="s">
        <v>456</v>
      </c>
      <c r="G304" s="262" t="s">
        <v>140</v>
      </c>
      <c r="H304" s="263">
        <v>19</v>
      </c>
      <c r="I304" s="264"/>
      <c r="J304" s="265">
        <f>ROUND(I304*H304,2)</f>
        <v>0</v>
      </c>
      <c r="K304" s="261" t="s">
        <v>33</v>
      </c>
      <c r="L304" s="266"/>
      <c r="M304" s="267" t="s">
        <v>33</v>
      </c>
      <c r="N304" s="268" t="s">
        <v>48</v>
      </c>
      <c r="O304" s="87"/>
      <c r="P304" s="216">
        <f>O304*H304</f>
        <v>0</v>
      </c>
      <c r="Q304" s="216">
        <v>0.078</v>
      </c>
      <c r="R304" s="216">
        <f>Q304*H304</f>
        <v>1.482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192</v>
      </c>
      <c r="AT304" s="218" t="s">
        <v>205</v>
      </c>
      <c r="AU304" s="218" t="s">
        <v>87</v>
      </c>
      <c r="AY304" s="19" t="s">
        <v>123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85</v>
      </c>
      <c r="BK304" s="219">
        <f>ROUND(I304*H304,2)</f>
        <v>0</v>
      </c>
      <c r="BL304" s="19" t="s">
        <v>130</v>
      </c>
      <c r="BM304" s="218" t="s">
        <v>457</v>
      </c>
    </row>
    <row r="305" s="2" customFormat="1" ht="16.5" customHeight="1">
      <c r="A305" s="41"/>
      <c r="B305" s="42"/>
      <c r="C305" s="207" t="s">
        <v>458</v>
      </c>
      <c r="D305" s="207" t="s">
        <v>125</v>
      </c>
      <c r="E305" s="208" t="s">
        <v>459</v>
      </c>
      <c r="F305" s="209" t="s">
        <v>460</v>
      </c>
      <c r="G305" s="210" t="s">
        <v>140</v>
      </c>
      <c r="H305" s="211">
        <v>19</v>
      </c>
      <c r="I305" s="212"/>
      <c r="J305" s="213">
        <f>ROUND(I305*H305,2)</f>
        <v>0</v>
      </c>
      <c r="K305" s="209" t="s">
        <v>129</v>
      </c>
      <c r="L305" s="47"/>
      <c r="M305" s="214" t="s">
        <v>33</v>
      </c>
      <c r="N305" s="215" t="s">
        <v>48</v>
      </c>
      <c r="O305" s="87"/>
      <c r="P305" s="216">
        <f>O305*H305</f>
        <v>0</v>
      </c>
      <c r="Q305" s="216">
        <v>0.030759999999999999</v>
      </c>
      <c r="R305" s="216">
        <f>Q305*H305</f>
        <v>0.58443999999999996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130</v>
      </c>
      <c r="AT305" s="218" t="s">
        <v>125</v>
      </c>
      <c r="AU305" s="218" t="s">
        <v>87</v>
      </c>
      <c r="AY305" s="19" t="s">
        <v>123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85</v>
      </c>
      <c r="BK305" s="219">
        <f>ROUND(I305*H305,2)</f>
        <v>0</v>
      </c>
      <c r="BL305" s="19" t="s">
        <v>130</v>
      </c>
      <c r="BM305" s="218" t="s">
        <v>461</v>
      </c>
    </row>
    <row r="306" s="2" customFormat="1">
      <c r="A306" s="41"/>
      <c r="B306" s="42"/>
      <c r="C306" s="43"/>
      <c r="D306" s="220" t="s">
        <v>132</v>
      </c>
      <c r="E306" s="43"/>
      <c r="F306" s="221" t="s">
        <v>462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132</v>
      </c>
      <c r="AU306" s="19" t="s">
        <v>87</v>
      </c>
    </row>
    <row r="307" s="2" customFormat="1" ht="16.5" customHeight="1">
      <c r="A307" s="41"/>
      <c r="B307" s="42"/>
      <c r="C307" s="259" t="s">
        <v>463</v>
      </c>
      <c r="D307" s="259" t="s">
        <v>205</v>
      </c>
      <c r="E307" s="260" t="s">
        <v>464</v>
      </c>
      <c r="F307" s="261" t="s">
        <v>465</v>
      </c>
      <c r="G307" s="262" t="s">
        <v>140</v>
      </c>
      <c r="H307" s="263">
        <v>19</v>
      </c>
      <c r="I307" s="264"/>
      <c r="J307" s="265">
        <f>ROUND(I307*H307,2)</f>
        <v>0</v>
      </c>
      <c r="K307" s="261" t="s">
        <v>33</v>
      </c>
      <c r="L307" s="266"/>
      <c r="M307" s="267" t="s">
        <v>33</v>
      </c>
      <c r="N307" s="268" t="s">
        <v>48</v>
      </c>
      <c r="O307" s="87"/>
      <c r="P307" s="216">
        <f>O307*H307</f>
        <v>0</v>
      </c>
      <c r="Q307" s="216">
        <v>0.105</v>
      </c>
      <c r="R307" s="216">
        <f>Q307*H307</f>
        <v>1.9949999999999999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192</v>
      </c>
      <c r="AT307" s="218" t="s">
        <v>205</v>
      </c>
      <c r="AU307" s="218" t="s">
        <v>87</v>
      </c>
      <c r="AY307" s="19" t="s">
        <v>123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85</v>
      </c>
      <c r="BK307" s="219">
        <f>ROUND(I307*H307,2)</f>
        <v>0</v>
      </c>
      <c r="BL307" s="19" t="s">
        <v>130</v>
      </c>
      <c r="BM307" s="218" t="s">
        <v>466</v>
      </c>
    </row>
    <row r="308" s="2" customFormat="1" ht="16.5" customHeight="1">
      <c r="A308" s="41"/>
      <c r="B308" s="42"/>
      <c r="C308" s="207" t="s">
        <v>467</v>
      </c>
      <c r="D308" s="207" t="s">
        <v>125</v>
      </c>
      <c r="E308" s="208" t="s">
        <v>468</v>
      </c>
      <c r="F308" s="209" t="s">
        <v>469</v>
      </c>
      <c r="G308" s="210" t="s">
        <v>140</v>
      </c>
      <c r="H308" s="211">
        <v>19</v>
      </c>
      <c r="I308" s="212"/>
      <c r="J308" s="213">
        <f>ROUND(I308*H308,2)</f>
        <v>0</v>
      </c>
      <c r="K308" s="209" t="s">
        <v>129</v>
      </c>
      <c r="L308" s="47"/>
      <c r="M308" s="214" t="s">
        <v>33</v>
      </c>
      <c r="N308" s="215" t="s">
        <v>48</v>
      </c>
      <c r="O308" s="87"/>
      <c r="P308" s="216">
        <f>O308*H308</f>
        <v>0</v>
      </c>
      <c r="Q308" s="216">
        <v>0.21734000000000001</v>
      </c>
      <c r="R308" s="216">
        <f>Q308*H308</f>
        <v>4.1294599999999999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130</v>
      </c>
      <c r="AT308" s="218" t="s">
        <v>125</v>
      </c>
      <c r="AU308" s="218" t="s">
        <v>87</v>
      </c>
      <c r="AY308" s="19" t="s">
        <v>123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9" t="s">
        <v>85</v>
      </c>
      <c r="BK308" s="219">
        <f>ROUND(I308*H308,2)</f>
        <v>0</v>
      </c>
      <c r="BL308" s="19" t="s">
        <v>130</v>
      </c>
      <c r="BM308" s="218" t="s">
        <v>470</v>
      </c>
    </row>
    <row r="309" s="2" customFormat="1">
      <c r="A309" s="41"/>
      <c r="B309" s="42"/>
      <c r="C309" s="43"/>
      <c r="D309" s="220" t="s">
        <v>132</v>
      </c>
      <c r="E309" s="43"/>
      <c r="F309" s="221" t="s">
        <v>471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132</v>
      </c>
      <c r="AU309" s="19" t="s">
        <v>87</v>
      </c>
    </row>
    <row r="310" s="2" customFormat="1">
      <c r="A310" s="41"/>
      <c r="B310" s="42"/>
      <c r="C310" s="43"/>
      <c r="D310" s="225" t="s">
        <v>134</v>
      </c>
      <c r="E310" s="43"/>
      <c r="F310" s="226" t="s">
        <v>472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134</v>
      </c>
      <c r="AU310" s="19" t="s">
        <v>87</v>
      </c>
    </row>
    <row r="311" s="2" customFormat="1" ht="16.5" customHeight="1">
      <c r="A311" s="41"/>
      <c r="B311" s="42"/>
      <c r="C311" s="259" t="s">
        <v>473</v>
      </c>
      <c r="D311" s="259" t="s">
        <v>205</v>
      </c>
      <c r="E311" s="260" t="s">
        <v>474</v>
      </c>
      <c r="F311" s="261" t="s">
        <v>475</v>
      </c>
      <c r="G311" s="262" t="s">
        <v>140</v>
      </c>
      <c r="H311" s="263">
        <v>19</v>
      </c>
      <c r="I311" s="264"/>
      <c r="J311" s="265">
        <f>ROUND(I311*H311,2)</f>
        <v>0</v>
      </c>
      <c r="K311" s="261" t="s">
        <v>33</v>
      </c>
      <c r="L311" s="266"/>
      <c r="M311" s="267" t="s">
        <v>33</v>
      </c>
      <c r="N311" s="268" t="s">
        <v>48</v>
      </c>
      <c r="O311" s="87"/>
      <c r="P311" s="216">
        <f>O311*H311</f>
        <v>0</v>
      </c>
      <c r="Q311" s="216">
        <v>0.0040000000000000001</v>
      </c>
      <c r="R311" s="216">
        <f>Q311*H311</f>
        <v>0.075999999999999998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192</v>
      </c>
      <c r="AT311" s="218" t="s">
        <v>205</v>
      </c>
      <c r="AU311" s="218" t="s">
        <v>87</v>
      </c>
      <c r="AY311" s="19" t="s">
        <v>123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9" t="s">
        <v>85</v>
      </c>
      <c r="BK311" s="219">
        <f>ROUND(I311*H311,2)</f>
        <v>0</v>
      </c>
      <c r="BL311" s="19" t="s">
        <v>130</v>
      </c>
      <c r="BM311" s="218" t="s">
        <v>476</v>
      </c>
    </row>
    <row r="312" s="2" customFormat="1" ht="16.5" customHeight="1">
      <c r="A312" s="41"/>
      <c r="B312" s="42"/>
      <c r="C312" s="259" t="s">
        <v>477</v>
      </c>
      <c r="D312" s="259" t="s">
        <v>205</v>
      </c>
      <c r="E312" s="260" t="s">
        <v>478</v>
      </c>
      <c r="F312" s="261" t="s">
        <v>479</v>
      </c>
      <c r="G312" s="262" t="s">
        <v>140</v>
      </c>
      <c r="H312" s="263">
        <v>14</v>
      </c>
      <c r="I312" s="264"/>
      <c r="J312" s="265">
        <f>ROUND(I312*H312,2)</f>
        <v>0</v>
      </c>
      <c r="K312" s="261" t="s">
        <v>33</v>
      </c>
      <c r="L312" s="266"/>
      <c r="M312" s="267" t="s">
        <v>33</v>
      </c>
      <c r="N312" s="268" t="s">
        <v>48</v>
      </c>
      <c r="O312" s="87"/>
      <c r="P312" s="216">
        <f>O312*H312</f>
        <v>0</v>
      </c>
      <c r="Q312" s="216">
        <v>0.068000000000000005</v>
      </c>
      <c r="R312" s="216">
        <f>Q312*H312</f>
        <v>0.95200000000000007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192</v>
      </c>
      <c r="AT312" s="218" t="s">
        <v>205</v>
      </c>
      <c r="AU312" s="218" t="s">
        <v>87</v>
      </c>
      <c r="AY312" s="19" t="s">
        <v>123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85</v>
      </c>
      <c r="BK312" s="219">
        <f>ROUND(I312*H312,2)</f>
        <v>0</v>
      </c>
      <c r="BL312" s="19" t="s">
        <v>130</v>
      </c>
      <c r="BM312" s="218" t="s">
        <v>480</v>
      </c>
    </row>
    <row r="313" s="13" customFormat="1">
      <c r="A313" s="13"/>
      <c r="B313" s="227"/>
      <c r="C313" s="228"/>
      <c r="D313" s="225" t="s">
        <v>136</v>
      </c>
      <c r="E313" s="229" t="s">
        <v>33</v>
      </c>
      <c r="F313" s="230" t="s">
        <v>481</v>
      </c>
      <c r="G313" s="228"/>
      <c r="H313" s="231">
        <v>14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136</v>
      </c>
      <c r="AU313" s="237" t="s">
        <v>87</v>
      </c>
      <c r="AV313" s="13" t="s">
        <v>87</v>
      </c>
      <c r="AW313" s="13" t="s">
        <v>39</v>
      </c>
      <c r="AX313" s="13" t="s">
        <v>85</v>
      </c>
      <c r="AY313" s="237" t="s">
        <v>123</v>
      </c>
    </row>
    <row r="314" s="2" customFormat="1" ht="16.5" customHeight="1">
      <c r="A314" s="41"/>
      <c r="B314" s="42"/>
      <c r="C314" s="259" t="s">
        <v>482</v>
      </c>
      <c r="D314" s="259" t="s">
        <v>205</v>
      </c>
      <c r="E314" s="260" t="s">
        <v>483</v>
      </c>
      <c r="F314" s="261" t="s">
        <v>484</v>
      </c>
      <c r="G314" s="262" t="s">
        <v>140</v>
      </c>
      <c r="H314" s="263">
        <v>5</v>
      </c>
      <c r="I314" s="264"/>
      <c r="J314" s="265">
        <f>ROUND(I314*H314,2)</f>
        <v>0</v>
      </c>
      <c r="K314" s="261" t="s">
        <v>33</v>
      </c>
      <c r="L314" s="266"/>
      <c r="M314" s="267" t="s">
        <v>33</v>
      </c>
      <c r="N314" s="268" t="s">
        <v>48</v>
      </c>
      <c r="O314" s="87"/>
      <c r="P314" s="216">
        <f>O314*H314</f>
        <v>0</v>
      </c>
      <c r="Q314" s="216">
        <v>0.065000000000000002</v>
      </c>
      <c r="R314" s="216">
        <f>Q314*H314</f>
        <v>0.32500000000000001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192</v>
      </c>
      <c r="AT314" s="218" t="s">
        <v>205</v>
      </c>
      <c r="AU314" s="218" t="s">
        <v>87</v>
      </c>
      <c r="AY314" s="19" t="s">
        <v>123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9" t="s">
        <v>85</v>
      </c>
      <c r="BK314" s="219">
        <f>ROUND(I314*H314,2)</f>
        <v>0</v>
      </c>
      <c r="BL314" s="19" t="s">
        <v>130</v>
      </c>
      <c r="BM314" s="218" t="s">
        <v>485</v>
      </c>
    </row>
    <row r="315" s="13" customFormat="1">
      <c r="A315" s="13"/>
      <c r="B315" s="227"/>
      <c r="C315" s="228"/>
      <c r="D315" s="225" t="s">
        <v>136</v>
      </c>
      <c r="E315" s="229" t="s">
        <v>33</v>
      </c>
      <c r="F315" s="230" t="s">
        <v>486</v>
      </c>
      <c r="G315" s="228"/>
      <c r="H315" s="231">
        <v>5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136</v>
      </c>
      <c r="AU315" s="237" t="s">
        <v>87</v>
      </c>
      <c r="AV315" s="13" t="s">
        <v>87</v>
      </c>
      <c r="AW315" s="13" t="s">
        <v>39</v>
      </c>
      <c r="AX315" s="13" t="s">
        <v>85</v>
      </c>
      <c r="AY315" s="237" t="s">
        <v>123</v>
      </c>
    </row>
    <row r="316" s="2" customFormat="1" ht="16.5" customHeight="1">
      <c r="A316" s="41"/>
      <c r="B316" s="42"/>
      <c r="C316" s="207" t="s">
        <v>487</v>
      </c>
      <c r="D316" s="207" t="s">
        <v>125</v>
      </c>
      <c r="E316" s="208" t="s">
        <v>488</v>
      </c>
      <c r="F316" s="209" t="s">
        <v>489</v>
      </c>
      <c r="G316" s="210" t="s">
        <v>140</v>
      </c>
      <c r="H316" s="211">
        <v>14</v>
      </c>
      <c r="I316" s="212"/>
      <c r="J316" s="213">
        <f>ROUND(I316*H316,2)</f>
        <v>0</v>
      </c>
      <c r="K316" s="209" t="s">
        <v>129</v>
      </c>
      <c r="L316" s="47"/>
      <c r="M316" s="214" t="s">
        <v>33</v>
      </c>
      <c r="N316" s="215" t="s">
        <v>48</v>
      </c>
      <c r="O316" s="87"/>
      <c r="P316" s="216">
        <f>O316*H316</f>
        <v>0</v>
      </c>
      <c r="Q316" s="216">
        <v>0.0093600000000000003</v>
      </c>
      <c r="R316" s="216">
        <f>Q316*H316</f>
        <v>0.13103999999999999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130</v>
      </c>
      <c r="AT316" s="218" t="s">
        <v>125</v>
      </c>
      <c r="AU316" s="218" t="s">
        <v>87</v>
      </c>
      <c r="AY316" s="19" t="s">
        <v>123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85</v>
      </c>
      <c r="BK316" s="219">
        <f>ROUND(I316*H316,2)</f>
        <v>0</v>
      </c>
      <c r="BL316" s="19" t="s">
        <v>130</v>
      </c>
      <c r="BM316" s="218" t="s">
        <v>490</v>
      </c>
    </row>
    <row r="317" s="2" customFormat="1">
      <c r="A317" s="41"/>
      <c r="B317" s="42"/>
      <c r="C317" s="43"/>
      <c r="D317" s="220" t="s">
        <v>132</v>
      </c>
      <c r="E317" s="43"/>
      <c r="F317" s="221" t="s">
        <v>491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132</v>
      </c>
      <c r="AU317" s="19" t="s">
        <v>87</v>
      </c>
    </row>
    <row r="318" s="2" customFormat="1">
      <c r="A318" s="41"/>
      <c r="B318" s="42"/>
      <c r="C318" s="43"/>
      <c r="D318" s="225" t="s">
        <v>134</v>
      </c>
      <c r="E318" s="43"/>
      <c r="F318" s="226" t="s">
        <v>492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9" t="s">
        <v>134</v>
      </c>
      <c r="AU318" s="19" t="s">
        <v>87</v>
      </c>
    </row>
    <row r="319" s="2" customFormat="1" ht="16.5" customHeight="1">
      <c r="A319" s="41"/>
      <c r="B319" s="42"/>
      <c r="C319" s="259" t="s">
        <v>493</v>
      </c>
      <c r="D319" s="259" t="s">
        <v>205</v>
      </c>
      <c r="E319" s="260" t="s">
        <v>494</v>
      </c>
      <c r="F319" s="261" t="s">
        <v>495</v>
      </c>
      <c r="G319" s="262" t="s">
        <v>140</v>
      </c>
      <c r="H319" s="263">
        <v>14</v>
      </c>
      <c r="I319" s="264"/>
      <c r="J319" s="265">
        <f>ROUND(I319*H319,2)</f>
        <v>0</v>
      </c>
      <c r="K319" s="261" t="s">
        <v>129</v>
      </c>
      <c r="L319" s="266"/>
      <c r="M319" s="267" t="s">
        <v>33</v>
      </c>
      <c r="N319" s="268" t="s">
        <v>48</v>
      </c>
      <c r="O319" s="87"/>
      <c r="P319" s="216">
        <f>O319*H319</f>
        <v>0</v>
      </c>
      <c r="Q319" s="216">
        <v>0.19600000000000001</v>
      </c>
      <c r="R319" s="216">
        <f>Q319*H319</f>
        <v>2.7440000000000002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192</v>
      </c>
      <c r="AT319" s="218" t="s">
        <v>205</v>
      </c>
      <c r="AU319" s="218" t="s">
        <v>87</v>
      </c>
      <c r="AY319" s="19" t="s">
        <v>123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85</v>
      </c>
      <c r="BK319" s="219">
        <f>ROUND(I319*H319,2)</f>
        <v>0</v>
      </c>
      <c r="BL319" s="19" t="s">
        <v>130</v>
      </c>
      <c r="BM319" s="218" t="s">
        <v>496</v>
      </c>
    </row>
    <row r="320" s="2" customFormat="1" ht="16.5" customHeight="1">
      <c r="A320" s="41"/>
      <c r="B320" s="42"/>
      <c r="C320" s="207" t="s">
        <v>497</v>
      </c>
      <c r="D320" s="207" t="s">
        <v>125</v>
      </c>
      <c r="E320" s="208" t="s">
        <v>498</v>
      </c>
      <c r="F320" s="209" t="s">
        <v>499</v>
      </c>
      <c r="G320" s="210" t="s">
        <v>500</v>
      </c>
      <c r="H320" s="211">
        <v>14</v>
      </c>
      <c r="I320" s="212"/>
      <c r="J320" s="213">
        <f>ROUND(I320*H320,2)</f>
        <v>0</v>
      </c>
      <c r="K320" s="209" t="s">
        <v>129</v>
      </c>
      <c r="L320" s="47"/>
      <c r="M320" s="214" t="s">
        <v>33</v>
      </c>
      <c r="N320" s="215" t="s">
        <v>48</v>
      </c>
      <c r="O320" s="87"/>
      <c r="P320" s="216">
        <f>O320*H320</f>
        <v>0</v>
      </c>
      <c r="Q320" s="216">
        <v>0.00025000000000000001</v>
      </c>
      <c r="R320" s="216">
        <f>Q320*H320</f>
        <v>0.0035000000000000001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130</v>
      </c>
      <c r="AT320" s="218" t="s">
        <v>125</v>
      </c>
      <c r="AU320" s="218" t="s">
        <v>87</v>
      </c>
      <c r="AY320" s="19" t="s">
        <v>123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9" t="s">
        <v>85</v>
      </c>
      <c r="BK320" s="219">
        <f>ROUND(I320*H320,2)</f>
        <v>0</v>
      </c>
      <c r="BL320" s="19" t="s">
        <v>130</v>
      </c>
      <c r="BM320" s="218" t="s">
        <v>501</v>
      </c>
    </row>
    <row r="321" s="2" customFormat="1">
      <c r="A321" s="41"/>
      <c r="B321" s="42"/>
      <c r="C321" s="43"/>
      <c r="D321" s="220" t="s">
        <v>132</v>
      </c>
      <c r="E321" s="43"/>
      <c r="F321" s="221" t="s">
        <v>502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132</v>
      </c>
      <c r="AU321" s="19" t="s">
        <v>87</v>
      </c>
    </row>
    <row r="322" s="2" customFormat="1">
      <c r="A322" s="41"/>
      <c r="B322" s="42"/>
      <c r="C322" s="43"/>
      <c r="D322" s="225" t="s">
        <v>134</v>
      </c>
      <c r="E322" s="43"/>
      <c r="F322" s="226" t="s">
        <v>503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134</v>
      </c>
      <c r="AU322" s="19" t="s">
        <v>87</v>
      </c>
    </row>
    <row r="323" s="12" customFormat="1" ht="22.8" customHeight="1">
      <c r="A323" s="12"/>
      <c r="B323" s="191"/>
      <c r="C323" s="192"/>
      <c r="D323" s="193" t="s">
        <v>76</v>
      </c>
      <c r="E323" s="205" t="s">
        <v>197</v>
      </c>
      <c r="F323" s="205" t="s">
        <v>504</v>
      </c>
      <c r="G323" s="192"/>
      <c r="H323" s="192"/>
      <c r="I323" s="195"/>
      <c r="J323" s="206">
        <f>BK323</f>
        <v>0</v>
      </c>
      <c r="K323" s="192"/>
      <c r="L323" s="197"/>
      <c r="M323" s="198"/>
      <c r="N323" s="199"/>
      <c r="O323" s="199"/>
      <c r="P323" s="200">
        <f>SUM(P324:P328)</f>
        <v>0</v>
      </c>
      <c r="Q323" s="199"/>
      <c r="R323" s="200">
        <f>SUM(R324:R328)</f>
        <v>0</v>
      </c>
      <c r="S323" s="199"/>
      <c r="T323" s="201">
        <f>SUM(T324:T328)</f>
        <v>3.3600000000000003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2" t="s">
        <v>85</v>
      </c>
      <c r="AT323" s="203" t="s">
        <v>76</v>
      </c>
      <c r="AU323" s="203" t="s">
        <v>85</v>
      </c>
      <c r="AY323" s="202" t="s">
        <v>123</v>
      </c>
      <c r="BK323" s="204">
        <f>SUM(BK324:BK328)</f>
        <v>0</v>
      </c>
    </row>
    <row r="324" s="2" customFormat="1" ht="24.15" customHeight="1">
      <c r="A324" s="41"/>
      <c r="B324" s="42"/>
      <c r="C324" s="207" t="s">
        <v>505</v>
      </c>
      <c r="D324" s="207" t="s">
        <v>125</v>
      </c>
      <c r="E324" s="208" t="s">
        <v>506</v>
      </c>
      <c r="F324" s="209" t="s">
        <v>507</v>
      </c>
      <c r="G324" s="210" t="s">
        <v>161</v>
      </c>
      <c r="H324" s="211">
        <v>1.3440000000000001</v>
      </c>
      <c r="I324" s="212"/>
      <c r="J324" s="213">
        <f>ROUND(I324*H324,2)</f>
        <v>0</v>
      </c>
      <c r="K324" s="209" t="s">
        <v>129</v>
      </c>
      <c r="L324" s="47"/>
      <c r="M324" s="214" t="s">
        <v>33</v>
      </c>
      <c r="N324" s="215" t="s">
        <v>48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2.5</v>
      </c>
      <c r="T324" s="217">
        <f>S324*H324</f>
        <v>3.3600000000000003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130</v>
      </c>
      <c r="AT324" s="218" t="s">
        <v>125</v>
      </c>
      <c r="AU324" s="218" t="s">
        <v>87</v>
      </c>
      <c r="AY324" s="19" t="s">
        <v>123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9" t="s">
        <v>85</v>
      </c>
      <c r="BK324" s="219">
        <f>ROUND(I324*H324,2)</f>
        <v>0</v>
      </c>
      <c r="BL324" s="19" t="s">
        <v>130</v>
      </c>
      <c r="BM324" s="218" t="s">
        <v>508</v>
      </c>
    </row>
    <row r="325" s="2" customFormat="1">
      <c r="A325" s="41"/>
      <c r="B325" s="42"/>
      <c r="C325" s="43"/>
      <c r="D325" s="220" t="s">
        <v>132</v>
      </c>
      <c r="E325" s="43"/>
      <c r="F325" s="221" t="s">
        <v>509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132</v>
      </c>
      <c r="AU325" s="19" t="s">
        <v>87</v>
      </c>
    </row>
    <row r="326" s="13" customFormat="1">
      <c r="A326" s="13"/>
      <c r="B326" s="227"/>
      <c r="C326" s="228"/>
      <c r="D326" s="225" t="s">
        <v>136</v>
      </c>
      <c r="E326" s="229" t="s">
        <v>33</v>
      </c>
      <c r="F326" s="230" t="s">
        <v>335</v>
      </c>
      <c r="G326" s="228"/>
      <c r="H326" s="231">
        <v>0.38400000000000001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136</v>
      </c>
      <c r="AU326" s="237" t="s">
        <v>87</v>
      </c>
      <c r="AV326" s="13" t="s">
        <v>87</v>
      </c>
      <c r="AW326" s="13" t="s">
        <v>39</v>
      </c>
      <c r="AX326" s="13" t="s">
        <v>77</v>
      </c>
      <c r="AY326" s="237" t="s">
        <v>123</v>
      </c>
    </row>
    <row r="327" s="13" customFormat="1">
      <c r="A327" s="13"/>
      <c r="B327" s="227"/>
      <c r="C327" s="228"/>
      <c r="D327" s="225" t="s">
        <v>136</v>
      </c>
      <c r="E327" s="229" t="s">
        <v>33</v>
      </c>
      <c r="F327" s="230" t="s">
        <v>336</v>
      </c>
      <c r="G327" s="228"/>
      <c r="H327" s="231">
        <v>0.95999999999999996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136</v>
      </c>
      <c r="AU327" s="237" t="s">
        <v>87</v>
      </c>
      <c r="AV327" s="13" t="s">
        <v>87</v>
      </c>
      <c r="AW327" s="13" t="s">
        <v>39</v>
      </c>
      <c r="AX327" s="13" t="s">
        <v>77</v>
      </c>
      <c r="AY327" s="237" t="s">
        <v>123</v>
      </c>
    </row>
    <row r="328" s="15" customFormat="1">
      <c r="A328" s="15"/>
      <c r="B328" s="248"/>
      <c r="C328" s="249"/>
      <c r="D328" s="225" t="s">
        <v>136</v>
      </c>
      <c r="E328" s="250" t="s">
        <v>33</v>
      </c>
      <c r="F328" s="251" t="s">
        <v>176</v>
      </c>
      <c r="G328" s="249"/>
      <c r="H328" s="252">
        <v>1.3440000000000001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8" t="s">
        <v>136</v>
      </c>
      <c r="AU328" s="258" t="s">
        <v>87</v>
      </c>
      <c r="AV328" s="15" t="s">
        <v>130</v>
      </c>
      <c r="AW328" s="15" t="s">
        <v>39</v>
      </c>
      <c r="AX328" s="15" t="s">
        <v>85</v>
      </c>
      <c r="AY328" s="258" t="s">
        <v>123</v>
      </c>
    </row>
    <row r="329" s="12" customFormat="1" ht="22.8" customHeight="1">
      <c r="A329" s="12"/>
      <c r="B329" s="191"/>
      <c r="C329" s="192"/>
      <c r="D329" s="193" t="s">
        <v>76</v>
      </c>
      <c r="E329" s="205" t="s">
        <v>510</v>
      </c>
      <c r="F329" s="205" t="s">
        <v>511</v>
      </c>
      <c r="G329" s="192"/>
      <c r="H329" s="192"/>
      <c r="I329" s="195"/>
      <c r="J329" s="206">
        <f>BK329</f>
        <v>0</v>
      </c>
      <c r="K329" s="192"/>
      <c r="L329" s="197"/>
      <c r="M329" s="198"/>
      <c r="N329" s="199"/>
      <c r="O329" s="199"/>
      <c r="P329" s="200">
        <f>SUM(P330:P341)</f>
        <v>0</v>
      </c>
      <c r="Q329" s="199"/>
      <c r="R329" s="200">
        <f>SUM(R330:R341)</f>
        <v>0</v>
      </c>
      <c r="S329" s="199"/>
      <c r="T329" s="201">
        <f>SUM(T330:T341)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2" t="s">
        <v>85</v>
      </c>
      <c r="AT329" s="203" t="s">
        <v>76</v>
      </c>
      <c r="AU329" s="203" t="s">
        <v>85</v>
      </c>
      <c r="AY329" s="202" t="s">
        <v>123</v>
      </c>
      <c r="BK329" s="204">
        <f>SUM(BK330:BK341)</f>
        <v>0</v>
      </c>
    </row>
    <row r="330" s="2" customFormat="1" ht="21.75" customHeight="1">
      <c r="A330" s="41"/>
      <c r="B330" s="42"/>
      <c r="C330" s="207" t="s">
        <v>512</v>
      </c>
      <c r="D330" s="207" t="s">
        <v>125</v>
      </c>
      <c r="E330" s="208" t="s">
        <v>513</v>
      </c>
      <c r="F330" s="209" t="s">
        <v>514</v>
      </c>
      <c r="G330" s="210" t="s">
        <v>263</v>
      </c>
      <c r="H330" s="211">
        <v>1.119</v>
      </c>
      <c r="I330" s="212"/>
      <c r="J330" s="213">
        <f>ROUND(I330*H330,2)</f>
        <v>0</v>
      </c>
      <c r="K330" s="209" t="s">
        <v>129</v>
      </c>
      <c r="L330" s="47"/>
      <c r="M330" s="214" t="s">
        <v>33</v>
      </c>
      <c r="N330" s="215" t="s">
        <v>48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130</v>
      </c>
      <c r="AT330" s="218" t="s">
        <v>125</v>
      </c>
      <c r="AU330" s="218" t="s">
        <v>87</v>
      </c>
      <c r="AY330" s="19" t="s">
        <v>123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85</v>
      </c>
      <c r="BK330" s="219">
        <f>ROUND(I330*H330,2)</f>
        <v>0</v>
      </c>
      <c r="BL330" s="19" t="s">
        <v>130</v>
      </c>
      <c r="BM330" s="218" t="s">
        <v>515</v>
      </c>
    </row>
    <row r="331" s="2" customFormat="1">
      <c r="A331" s="41"/>
      <c r="B331" s="42"/>
      <c r="C331" s="43"/>
      <c r="D331" s="220" t="s">
        <v>132</v>
      </c>
      <c r="E331" s="43"/>
      <c r="F331" s="221" t="s">
        <v>516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132</v>
      </c>
      <c r="AU331" s="19" t="s">
        <v>87</v>
      </c>
    </row>
    <row r="332" s="2" customFormat="1">
      <c r="A332" s="41"/>
      <c r="B332" s="42"/>
      <c r="C332" s="43"/>
      <c r="D332" s="225" t="s">
        <v>134</v>
      </c>
      <c r="E332" s="43"/>
      <c r="F332" s="226" t="s">
        <v>517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134</v>
      </c>
      <c r="AU332" s="19" t="s">
        <v>87</v>
      </c>
    </row>
    <row r="333" s="13" customFormat="1">
      <c r="A333" s="13"/>
      <c r="B333" s="227"/>
      <c r="C333" s="228"/>
      <c r="D333" s="225" t="s">
        <v>136</v>
      </c>
      <c r="E333" s="229" t="s">
        <v>33</v>
      </c>
      <c r="F333" s="230" t="s">
        <v>518</v>
      </c>
      <c r="G333" s="228"/>
      <c r="H333" s="231">
        <v>1.119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136</v>
      </c>
      <c r="AU333" s="237" t="s">
        <v>87</v>
      </c>
      <c r="AV333" s="13" t="s">
        <v>87</v>
      </c>
      <c r="AW333" s="13" t="s">
        <v>39</v>
      </c>
      <c r="AX333" s="13" t="s">
        <v>85</v>
      </c>
      <c r="AY333" s="237" t="s">
        <v>123</v>
      </c>
    </row>
    <row r="334" s="2" customFormat="1" ht="24.15" customHeight="1">
      <c r="A334" s="41"/>
      <c r="B334" s="42"/>
      <c r="C334" s="207" t="s">
        <v>519</v>
      </c>
      <c r="D334" s="207" t="s">
        <v>125</v>
      </c>
      <c r="E334" s="208" t="s">
        <v>520</v>
      </c>
      <c r="F334" s="209" t="s">
        <v>521</v>
      </c>
      <c r="G334" s="210" t="s">
        <v>263</v>
      </c>
      <c r="H334" s="211">
        <v>10.071</v>
      </c>
      <c r="I334" s="212"/>
      <c r="J334" s="213">
        <f>ROUND(I334*H334,2)</f>
        <v>0</v>
      </c>
      <c r="K334" s="209" t="s">
        <v>129</v>
      </c>
      <c r="L334" s="47"/>
      <c r="M334" s="214" t="s">
        <v>33</v>
      </c>
      <c r="N334" s="215" t="s">
        <v>48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130</v>
      </c>
      <c r="AT334" s="218" t="s">
        <v>125</v>
      </c>
      <c r="AU334" s="218" t="s">
        <v>87</v>
      </c>
      <c r="AY334" s="19" t="s">
        <v>123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85</v>
      </c>
      <c r="BK334" s="219">
        <f>ROUND(I334*H334,2)</f>
        <v>0</v>
      </c>
      <c r="BL334" s="19" t="s">
        <v>130</v>
      </c>
      <c r="BM334" s="218" t="s">
        <v>522</v>
      </c>
    </row>
    <row r="335" s="2" customFormat="1">
      <c r="A335" s="41"/>
      <c r="B335" s="42"/>
      <c r="C335" s="43"/>
      <c r="D335" s="220" t="s">
        <v>132</v>
      </c>
      <c r="E335" s="43"/>
      <c r="F335" s="221" t="s">
        <v>523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132</v>
      </c>
      <c r="AU335" s="19" t="s">
        <v>87</v>
      </c>
    </row>
    <row r="336" s="2" customFormat="1">
      <c r="A336" s="41"/>
      <c r="B336" s="42"/>
      <c r="C336" s="43"/>
      <c r="D336" s="225" t="s">
        <v>134</v>
      </c>
      <c r="E336" s="43"/>
      <c r="F336" s="226" t="s">
        <v>517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134</v>
      </c>
      <c r="AU336" s="19" t="s">
        <v>87</v>
      </c>
    </row>
    <row r="337" s="13" customFormat="1">
      <c r="A337" s="13"/>
      <c r="B337" s="227"/>
      <c r="C337" s="228"/>
      <c r="D337" s="225" t="s">
        <v>136</v>
      </c>
      <c r="E337" s="229" t="s">
        <v>33</v>
      </c>
      <c r="F337" s="230" t="s">
        <v>524</v>
      </c>
      <c r="G337" s="228"/>
      <c r="H337" s="231">
        <v>10.071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136</v>
      </c>
      <c r="AU337" s="237" t="s">
        <v>87</v>
      </c>
      <c r="AV337" s="13" t="s">
        <v>87</v>
      </c>
      <c r="AW337" s="13" t="s">
        <v>39</v>
      </c>
      <c r="AX337" s="13" t="s">
        <v>85</v>
      </c>
      <c r="AY337" s="237" t="s">
        <v>123</v>
      </c>
    </row>
    <row r="338" s="2" customFormat="1" ht="24.15" customHeight="1">
      <c r="A338" s="41"/>
      <c r="B338" s="42"/>
      <c r="C338" s="207" t="s">
        <v>525</v>
      </c>
      <c r="D338" s="207" t="s">
        <v>125</v>
      </c>
      <c r="E338" s="208" t="s">
        <v>526</v>
      </c>
      <c r="F338" s="209" t="s">
        <v>262</v>
      </c>
      <c r="G338" s="210" t="s">
        <v>263</v>
      </c>
      <c r="H338" s="211">
        <v>1.119</v>
      </c>
      <c r="I338" s="212"/>
      <c r="J338" s="213">
        <f>ROUND(I338*H338,2)</f>
        <v>0</v>
      </c>
      <c r="K338" s="209" t="s">
        <v>129</v>
      </c>
      <c r="L338" s="47"/>
      <c r="M338" s="214" t="s">
        <v>33</v>
      </c>
      <c r="N338" s="215" t="s">
        <v>48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130</v>
      </c>
      <c r="AT338" s="218" t="s">
        <v>125</v>
      </c>
      <c r="AU338" s="218" t="s">
        <v>87</v>
      </c>
      <c r="AY338" s="19" t="s">
        <v>123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9" t="s">
        <v>85</v>
      </c>
      <c r="BK338" s="219">
        <f>ROUND(I338*H338,2)</f>
        <v>0</v>
      </c>
      <c r="BL338" s="19" t="s">
        <v>130</v>
      </c>
      <c r="BM338" s="218" t="s">
        <v>527</v>
      </c>
    </row>
    <row r="339" s="2" customFormat="1">
      <c r="A339" s="41"/>
      <c r="B339" s="42"/>
      <c r="C339" s="43"/>
      <c r="D339" s="220" t="s">
        <v>132</v>
      </c>
      <c r="E339" s="43"/>
      <c r="F339" s="221" t="s">
        <v>528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132</v>
      </c>
      <c r="AU339" s="19" t="s">
        <v>87</v>
      </c>
    </row>
    <row r="340" s="2" customFormat="1">
      <c r="A340" s="41"/>
      <c r="B340" s="42"/>
      <c r="C340" s="43"/>
      <c r="D340" s="225" t="s">
        <v>134</v>
      </c>
      <c r="E340" s="43"/>
      <c r="F340" s="226" t="s">
        <v>529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134</v>
      </c>
      <c r="AU340" s="19" t="s">
        <v>87</v>
      </c>
    </row>
    <row r="341" s="2" customFormat="1">
      <c r="A341" s="41"/>
      <c r="B341" s="42"/>
      <c r="C341" s="43"/>
      <c r="D341" s="225" t="s">
        <v>244</v>
      </c>
      <c r="E341" s="43"/>
      <c r="F341" s="226" t="s">
        <v>265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244</v>
      </c>
      <c r="AU341" s="19" t="s">
        <v>87</v>
      </c>
    </row>
    <row r="342" s="12" customFormat="1" ht="22.8" customHeight="1">
      <c r="A342" s="12"/>
      <c r="B342" s="191"/>
      <c r="C342" s="192"/>
      <c r="D342" s="193" t="s">
        <v>76</v>
      </c>
      <c r="E342" s="205" t="s">
        <v>530</v>
      </c>
      <c r="F342" s="205" t="s">
        <v>531</v>
      </c>
      <c r="G342" s="192"/>
      <c r="H342" s="192"/>
      <c r="I342" s="195"/>
      <c r="J342" s="206">
        <f>BK342</f>
        <v>0</v>
      </c>
      <c r="K342" s="192"/>
      <c r="L342" s="197"/>
      <c r="M342" s="198"/>
      <c r="N342" s="199"/>
      <c r="O342" s="199"/>
      <c r="P342" s="200">
        <f>SUM(P343:P345)</f>
        <v>0</v>
      </c>
      <c r="Q342" s="199"/>
      <c r="R342" s="200">
        <f>SUM(R343:R345)</f>
        <v>0</v>
      </c>
      <c r="S342" s="199"/>
      <c r="T342" s="201">
        <f>SUM(T343:T345)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2" t="s">
        <v>85</v>
      </c>
      <c r="AT342" s="203" t="s">
        <v>76</v>
      </c>
      <c r="AU342" s="203" t="s">
        <v>85</v>
      </c>
      <c r="AY342" s="202" t="s">
        <v>123</v>
      </c>
      <c r="BK342" s="204">
        <f>SUM(BK343:BK345)</f>
        <v>0</v>
      </c>
    </row>
    <row r="343" s="2" customFormat="1" ht="24.15" customHeight="1">
      <c r="A343" s="41"/>
      <c r="B343" s="42"/>
      <c r="C343" s="207" t="s">
        <v>532</v>
      </c>
      <c r="D343" s="207" t="s">
        <v>125</v>
      </c>
      <c r="E343" s="208" t="s">
        <v>533</v>
      </c>
      <c r="F343" s="209" t="s">
        <v>534</v>
      </c>
      <c r="G343" s="210" t="s">
        <v>263</v>
      </c>
      <c r="H343" s="211">
        <v>61.281999999999996</v>
      </c>
      <c r="I343" s="212"/>
      <c r="J343" s="213">
        <f>ROUND(I343*H343,2)</f>
        <v>0</v>
      </c>
      <c r="K343" s="209" t="s">
        <v>129</v>
      </c>
      <c r="L343" s="47"/>
      <c r="M343" s="214" t="s">
        <v>33</v>
      </c>
      <c r="N343" s="215" t="s">
        <v>48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130</v>
      </c>
      <c r="AT343" s="218" t="s">
        <v>125</v>
      </c>
      <c r="AU343" s="218" t="s">
        <v>87</v>
      </c>
      <c r="AY343" s="19" t="s">
        <v>123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85</v>
      </c>
      <c r="BK343" s="219">
        <f>ROUND(I343*H343,2)</f>
        <v>0</v>
      </c>
      <c r="BL343" s="19" t="s">
        <v>130</v>
      </c>
      <c r="BM343" s="218" t="s">
        <v>535</v>
      </c>
    </row>
    <row r="344" s="2" customFormat="1">
      <c r="A344" s="41"/>
      <c r="B344" s="42"/>
      <c r="C344" s="43"/>
      <c r="D344" s="220" t="s">
        <v>132</v>
      </c>
      <c r="E344" s="43"/>
      <c r="F344" s="221" t="s">
        <v>536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132</v>
      </c>
      <c r="AU344" s="19" t="s">
        <v>87</v>
      </c>
    </row>
    <row r="345" s="2" customFormat="1">
      <c r="A345" s="41"/>
      <c r="B345" s="42"/>
      <c r="C345" s="43"/>
      <c r="D345" s="225" t="s">
        <v>134</v>
      </c>
      <c r="E345" s="43"/>
      <c r="F345" s="226" t="s">
        <v>537</v>
      </c>
      <c r="G345" s="43"/>
      <c r="H345" s="43"/>
      <c r="I345" s="222"/>
      <c r="J345" s="43"/>
      <c r="K345" s="43"/>
      <c r="L345" s="47"/>
      <c r="M345" s="269"/>
      <c r="N345" s="270"/>
      <c r="O345" s="271"/>
      <c r="P345" s="271"/>
      <c r="Q345" s="271"/>
      <c r="R345" s="271"/>
      <c r="S345" s="271"/>
      <c r="T345" s="272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134</v>
      </c>
      <c r="AU345" s="19" t="s">
        <v>87</v>
      </c>
    </row>
    <row r="346" s="2" customFormat="1" ht="6.96" customHeight="1">
      <c r="A346" s="41"/>
      <c r="B346" s="62"/>
      <c r="C346" s="63"/>
      <c r="D346" s="63"/>
      <c r="E346" s="63"/>
      <c r="F346" s="63"/>
      <c r="G346" s="63"/>
      <c r="H346" s="63"/>
      <c r="I346" s="63"/>
      <c r="J346" s="63"/>
      <c r="K346" s="63"/>
      <c r="L346" s="47"/>
      <c r="M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</row>
  </sheetData>
  <sheetProtection sheet="1" autoFilter="0" formatColumns="0" formatRows="0" objects="1" scenarios="1" spinCount="100000" saltValue="69PwpRbD/iFdEeCibuL+82LNCtod0HIdS6SPShHXiDFg0WUWFK9PYDU/jHRUkvECFSesKDfUWd0IZFtV0H45Rw==" hashValue="m/l7zqWlPSnTWQDAzFArxxrdsrLhZPY78Vnmi4blk6315C9YaLAhg9cCLo51X6cO2mGkm5OBBxf+Ht3Wbw2ckQ==" algorithmName="SHA-512" password="CC35"/>
  <autoFilter ref="C87:K34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211201"/>
    <hyperlink ref="F96" r:id="rId2" display="https://podminky.urs.cz/item/CS_URS_2024_01/112151111"/>
    <hyperlink ref="F100" r:id="rId3" display="https://podminky.urs.cz/item/CS_URS_2024_01/112201151"/>
    <hyperlink ref="F103" r:id="rId4" display="https://podminky.urs.cz/item/CS_URS_2024_01/119001421"/>
    <hyperlink ref="F107" r:id="rId5" display="https://podminky.urs.cz/item/CS_URS_2024_01/132351104"/>
    <hyperlink ref="F122" r:id="rId6" display="https://podminky.urs.cz/item/CS_URS_2024_01/132451104"/>
    <hyperlink ref="F136" r:id="rId7" display="https://podminky.urs.cz/item/CS_URS_2024_01/139001101"/>
    <hyperlink ref="F142" r:id="rId8" display="https://podminky.urs.cz/item/CS_URS_2024_01/141721221"/>
    <hyperlink ref="F150" r:id="rId9" display="https://podminky.urs.cz/item/CS_URS_2024_01/151101101"/>
    <hyperlink ref="F154" r:id="rId10" display="https://podminky.urs.cz/item/CS_URS_2024_01/151101102"/>
    <hyperlink ref="F160" r:id="rId11" display="https://podminky.urs.cz/item/CS_URS_2024_01/151101111"/>
    <hyperlink ref="F162" r:id="rId12" display="https://podminky.urs.cz/item/CS_URS_2024_01/151101112"/>
    <hyperlink ref="F164" r:id="rId13" display="https://podminky.urs.cz/item/CS_URS_2024_01/162751136"/>
    <hyperlink ref="F169" r:id="rId14" display="https://podminky.urs.cz/item/CS_URS_2024_01/167151111"/>
    <hyperlink ref="F173" r:id="rId15" display="https://podminky.urs.cz/item/CS_URS_2024_01/167151112"/>
    <hyperlink ref="F183" r:id="rId16" display="https://podminky.urs.cz/item/CS_URS_2024_01/174101101"/>
    <hyperlink ref="F198" r:id="rId17" display="https://podminky.urs.cz/item/CS_URS_2024_01/175151101"/>
    <hyperlink ref="F214" r:id="rId18" display="https://podminky.urs.cz/item/CS_URS_2024_01/181951114"/>
    <hyperlink ref="F223" r:id="rId19" display="https://podminky.urs.cz/item/CS_URS_2024_01/247681114"/>
    <hyperlink ref="F230" r:id="rId20" display="https://podminky.urs.cz/item/CS_URS_2024_01/310218811"/>
    <hyperlink ref="F241" r:id="rId21" display="https://podminky.urs.cz/item/CS_URS_2024_01/451573111"/>
    <hyperlink ref="F250" r:id="rId22" display="https://podminky.urs.cz/item/CS_URS_2024_01/452112111"/>
    <hyperlink ref="F260" r:id="rId23" display="https://podminky.urs.cz/item/CS_URS_2024_01/452311141"/>
    <hyperlink ref="F268" r:id="rId24" display="https://podminky.urs.cz/item/CS_URS_2024_01/452311151"/>
    <hyperlink ref="F274" r:id="rId25" display="https://podminky.urs.cz/item/CS_URS_2024_01/452351111"/>
    <hyperlink ref="F284" r:id="rId26" display="https://podminky.urs.cz/item/CS_URS_2024_01/877310310"/>
    <hyperlink ref="F288" r:id="rId27" display="https://podminky.urs.cz/item/CS_URS_2024_01/877365221"/>
    <hyperlink ref="F293" r:id="rId28" display="https://podminky.urs.cz/item/CS_URS_2024_01/894812321"/>
    <hyperlink ref="F296" r:id="rId29" display="https://podminky.urs.cz/item/CS_URS_2024_01/894812331"/>
    <hyperlink ref="F299" r:id="rId30" display="https://podminky.urs.cz/item/CS_URS_2024_01/894812339"/>
    <hyperlink ref="F302" r:id="rId31" display="https://podminky.urs.cz/item/CS_URS_2024_01/895941341"/>
    <hyperlink ref="F306" r:id="rId32" display="https://podminky.urs.cz/item/CS_URS_2024_01/895941351"/>
    <hyperlink ref="F309" r:id="rId33" display="https://podminky.urs.cz/item/CS_URS_2024_01/899204112"/>
    <hyperlink ref="F317" r:id="rId34" display="https://podminky.urs.cz/item/CS_URS_2024_01/899311113"/>
    <hyperlink ref="F321" r:id="rId35" display="https://podminky.urs.cz/item/CS_URS_2024_01/892392121"/>
    <hyperlink ref="F325" r:id="rId36" display="https://podminky.urs.cz/item/CS_URS_2024_01/971026581"/>
    <hyperlink ref="F331" r:id="rId37" display="https://podminky.urs.cz/item/CS_URS_2024_01/997013501"/>
    <hyperlink ref="F335" r:id="rId38" display="https://podminky.urs.cz/item/CS_URS_2024_01/997013509"/>
    <hyperlink ref="F339" r:id="rId39" display="https://podminky.urs.cz/item/CS_URS_2024_01/997221873.R"/>
    <hyperlink ref="F344" r:id="rId40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87</v>
      </c>
    </row>
    <row r="4" s="1" customFormat="1" ht="24.96" customHeight="1">
      <c r="B4" s="22"/>
      <c r="D4" s="133" t="s">
        <v>92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DĚČÍN – PODMOKLY, ULICE NA VÝŠINÁCH, DEŠŤOVÁ KANALIZACE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538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21.84" customHeight="1">
      <c r="A13" s="41"/>
      <c r="B13" s="47"/>
      <c r="C13" s="41"/>
      <c r="D13" s="273" t="s">
        <v>539</v>
      </c>
      <c r="E13" s="41"/>
      <c r="F13" s="274" t="s">
        <v>540</v>
      </c>
      <c r="G13" s="41"/>
      <c r="H13" s="41"/>
      <c r="I13" s="273" t="s">
        <v>26</v>
      </c>
      <c r="J13" s="274" t="s">
        <v>541</v>
      </c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28</v>
      </c>
      <c r="E14" s="41"/>
      <c r="F14" s="41"/>
      <c r="G14" s="41"/>
      <c r="H14" s="41"/>
      <c r="I14" s="135" t="s">
        <v>29</v>
      </c>
      <c r="J14" s="139" t="s">
        <v>30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31</v>
      </c>
      <c r="F15" s="41"/>
      <c r="G15" s="41"/>
      <c r="H15" s="41"/>
      <c r="I15" s="135" t="s">
        <v>32</v>
      </c>
      <c r="J15" s="139" t="s">
        <v>33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34</v>
      </c>
      <c r="E17" s="41"/>
      <c r="F17" s="41"/>
      <c r="G17" s="41"/>
      <c r="H17" s="41"/>
      <c r="I17" s="135" t="s">
        <v>29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32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36</v>
      </c>
      <c r="E20" s="41"/>
      <c r="F20" s="41"/>
      <c r="G20" s="41"/>
      <c r="H20" s="41"/>
      <c r="I20" s="135" t="s">
        <v>29</v>
      </c>
      <c r="J20" s="139" t="s">
        <v>37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32</v>
      </c>
      <c r="J21" s="139" t="s">
        <v>33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29</v>
      </c>
      <c r="J23" s="139" t="s">
        <v>37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32</v>
      </c>
      <c r="J24" s="139" t="s">
        <v>33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42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ROUND((SUM(BE84:BE110)),  2)</f>
        <v>0</v>
      </c>
      <c r="G33" s="41"/>
      <c r="H33" s="41"/>
      <c r="I33" s="151">
        <v>0.20999999999999999</v>
      </c>
      <c r="J33" s="150">
        <f>ROUND(((SUM(BE84:BE110))*I33),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ROUND((SUM(BF84:BF110)),  2)</f>
        <v>0</v>
      </c>
      <c r="G34" s="41"/>
      <c r="H34" s="41"/>
      <c r="I34" s="151">
        <v>0.12</v>
      </c>
      <c r="J34" s="150">
        <f>ROUND(((SUM(BF84:BF110))*I34),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ROUND((SUM(BG84:BG110)),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ROUND((SUM(BH84:BH110)),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ROUND((SUM(BI84:BI110)),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DĚČÍN – PODMOKLY, ULICE NA VÝŠINÁCH, DEŠŤOVÁ KANALIZACE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Vedlejší a ostatní náklady (VON)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Na Výšinách</v>
      </c>
      <c r="G52" s="43"/>
      <c r="H52" s="43"/>
      <c r="I52" s="34" t="s">
        <v>24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>Statutární město Děčín</v>
      </c>
      <c r="G54" s="43"/>
      <c r="H54" s="43"/>
      <c r="I54" s="34" t="s">
        <v>36</v>
      </c>
      <c r="J54" s="39" t="str">
        <f>E21</f>
        <v>Ing. Petr Cupal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34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Ing. Petr Cupal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98</v>
      </c>
    </row>
    <row r="60" s="9" customFormat="1" ht="24.96" customHeight="1">
      <c r="A60" s="9"/>
      <c r="B60" s="168"/>
      <c r="C60" s="169"/>
      <c r="D60" s="170" t="s">
        <v>542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543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544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545</v>
      </c>
      <c r="E63" s="177"/>
      <c r="F63" s="177"/>
      <c r="G63" s="177"/>
      <c r="H63" s="177"/>
      <c r="I63" s="177"/>
      <c r="J63" s="178">
        <f>J105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546</v>
      </c>
      <c r="E64" s="177"/>
      <c r="F64" s="177"/>
      <c r="G64" s="177"/>
      <c r="H64" s="177"/>
      <c r="I64" s="177"/>
      <c r="J64" s="178">
        <f>J108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108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DĚČÍN – PODMOKLY, ULICE NA VÝŠINÁCH, DEŠŤOVÁ KANALIZACE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93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02 - Vedlejší a ostatní náklady (VON)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>Na Výšinách</v>
      </c>
      <c r="G78" s="43"/>
      <c r="H78" s="43"/>
      <c r="I78" s="34" t="s">
        <v>24</v>
      </c>
      <c r="J78" s="75" t="str">
        <f>IF(J12="","",J12)</f>
        <v>8. 3. 2024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28</v>
      </c>
      <c r="D80" s="43"/>
      <c r="E80" s="43"/>
      <c r="F80" s="29" t="str">
        <f>E15</f>
        <v>Statutární město Děčín</v>
      </c>
      <c r="G80" s="43"/>
      <c r="H80" s="43"/>
      <c r="I80" s="34" t="s">
        <v>36</v>
      </c>
      <c r="J80" s="39" t="str">
        <f>E21</f>
        <v>Ing. Petr Cupal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34</v>
      </c>
      <c r="D81" s="43"/>
      <c r="E81" s="43"/>
      <c r="F81" s="29" t="str">
        <f>IF(E18="","",E18)</f>
        <v>Vyplň údaj</v>
      </c>
      <c r="G81" s="43"/>
      <c r="H81" s="43"/>
      <c r="I81" s="34" t="s">
        <v>40</v>
      </c>
      <c r="J81" s="39" t="str">
        <f>E24</f>
        <v>Ing. Petr Cupal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109</v>
      </c>
      <c r="D83" s="183" t="s">
        <v>62</v>
      </c>
      <c r="E83" s="183" t="s">
        <v>58</v>
      </c>
      <c r="F83" s="183" t="s">
        <v>59</v>
      </c>
      <c r="G83" s="183" t="s">
        <v>110</v>
      </c>
      <c r="H83" s="183" t="s">
        <v>111</v>
      </c>
      <c r="I83" s="183" t="s">
        <v>112</v>
      </c>
      <c r="J83" s="183" t="s">
        <v>97</v>
      </c>
      <c r="K83" s="184" t="s">
        <v>113</v>
      </c>
      <c r="L83" s="185"/>
      <c r="M83" s="95" t="s">
        <v>33</v>
      </c>
      <c r="N83" s="96" t="s">
        <v>47</v>
      </c>
      <c r="O83" s="96" t="s">
        <v>114</v>
      </c>
      <c r="P83" s="96" t="s">
        <v>115</v>
      </c>
      <c r="Q83" s="96" t="s">
        <v>116</v>
      </c>
      <c r="R83" s="96" t="s">
        <v>117</v>
      </c>
      <c r="S83" s="96" t="s">
        <v>118</v>
      </c>
      <c r="T83" s="97" t="s">
        <v>119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120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76</v>
      </c>
      <c r="AU84" s="19" t="s">
        <v>98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76</v>
      </c>
      <c r="E85" s="194" t="s">
        <v>547</v>
      </c>
      <c r="F85" s="194" t="s">
        <v>548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P86+P97+P105+P108</f>
        <v>0</v>
      </c>
      <c r="Q85" s="199"/>
      <c r="R85" s="200">
        <f>R86+R97+R105+R108</f>
        <v>0</v>
      </c>
      <c r="S85" s="199"/>
      <c r="T85" s="201">
        <f>T86+T97+T105+T108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158</v>
      </c>
      <c r="AT85" s="203" t="s">
        <v>76</v>
      </c>
      <c r="AU85" s="203" t="s">
        <v>77</v>
      </c>
      <c r="AY85" s="202" t="s">
        <v>123</v>
      </c>
      <c r="BK85" s="204">
        <f>BK86+BK97+BK105+BK108</f>
        <v>0</v>
      </c>
    </row>
    <row r="86" s="12" customFormat="1" ht="22.8" customHeight="1">
      <c r="A86" s="12"/>
      <c r="B86" s="191"/>
      <c r="C86" s="192"/>
      <c r="D86" s="193" t="s">
        <v>76</v>
      </c>
      <c r="E86" s="205" t="s">
        <v>549</v>
      </c>
      <c r="F86" s="205" t="s">
        <v>550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SUM(P87:P96)</f>
        <v>0</v>
      </c>
      <c r="Q86" s="199"/>
      <c r="R86" s="200">
        <f>SUM(R87:R96)</f>
        <v>0</v>
      </c>
      <c r="S86" s="199"/>
      <c r="T86" s="201">
        <f>SUM(T87:T96)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158</v>
      </c>
      <c r="AT86" s="203" t="s">
        <v>76</v>
      </c>
      <c r="AU86" s="203" t="s">
        <v>85</v>
      </c>
      <c r="AY86" s="202" t="s">
        <v>123</v>
      </c>
      <c r="BK86" s="204">
        <f>SUM(BK87:BK96)</f>
        <v>0</v>
      </c>
    </row>
    <row r="87" s="2" customFormat="1" ht="16.5" customHeight="1">
      <c r="A87" s="41"/>
      <c r="B87" s="42"/>
      <c r="C87" s="207" t="s">
        <v>85</v>
      </c>
      <c r="D87" s="207" t="s">
        <v>125</v>
      </c>
      <c r="E87" s="208" t="s">
        <v>551</v>
      </c>
      <c r="F87" s="209" t="s">
        <v>552</v>
      </c>
      <c r="G87" s="210" t="s">
        <v>553</v>
      </c>
      <c r="H87" s="211">
        <v>1</v>
      </c>
      <c r="I87" s="212"/>
      <c r="J87" s="213">
        <f>ROUND(I87*H87,2)</f>
        <v>0</v>
      </c>
      <c r="K87" s="209" t="s">
        <v>129</v>
      </c>
      <c r="L87" s="47"/>
      <c r="M87" s="214" t="s">
        <v>33</v>
      </c>
      <c r="N87" s="215" t="s">
        <v>48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554</v>
      </c>
      <c r="AT87" s="218" t="s">
        <v>125</v>
      </c>
      <c r="AU87" s="218" t="s">
        <v>87</v>
      </c>
      <c r="AY87" s="19" t="s">
        <v>123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85</v>
      </c>
      <c r="BK87" s="219">
        <f>ROUND(I87*H87,2)</f>
        <v>0</v>
      </c>
      <c r="BL87" s="19" t="s">
        <v>554</v>
      </c>
      <c r="BM87" s="218" t="s">
        <v>555</v>
      </c>
    </row>
    <row r="88" s="2" customFormat="1">
      <c r="A88" s="41"/>
      <c r="B88" s="42"/>
      <c r="C88" s="43"/>
      <c r="D88" s="220" t="s">
        <v>132</v>
      </c>
      <c r="E88" s="43"/>
      <c r="F88" s="221" t="s">
        <v>556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132</v>
      </c>
      <c r="AU88" s="19" t="s">
        <v>87</v>
      </c>
    </row>
    <row r="89" s="2" customFormat="1">
      <c r="A89" s="41"/>
      <c r="B89" s="42"/>
      <c r="C89" s="43"/>
      <c r="D89" s="225" t="s">
        <v>244</v>
      </c>
      <c r="E89" s="43"/>
      <c r="F89" s="226" t="s">
        <v>557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244</v>
      </c>
      <c r="AU89" s="19" t="s">
        <v>87</v>
      </c>
    </row>
    <row r="90" s="2" customFormat="1" ht="16.5" customHeight="1">
      <c r="A90" s="41"/>
      <c r="B90" s="42"/>
      <c r="C90" s="207" t="s">
        <v>87</v>
      </c>
      <c r="D90" s="207" t="s">
        <v>125</v>
      </c>
      <c r="E90" s="208" t="s">
        <v>558</v>
      </c>
      <c r="F90" s="209" t="s">
        <v>559</v>
      </c>
      <c r="G90" s="210" t="s">
        <v>553</v>
      </c>
      <c r="H90" s="211">
        <v>1</v>
      </c>
      <c r="I90" s="212"/>
      <c r="J90" s="213">
        <f>ROUND(I90*H90,2)</f>
        <v>0</v>
      </c>
      <c r="K90" s="209" t="s">
        <v>33</v>
      </c>
      <c r="L90" s="47"/>
      <c r="M90" s="214" t="s">
        <v>33</v>
      </c>
      <c r="N90" s="215" t="s">
        <v>48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554</v>
      </c>
      <c r="AT90" s="218" t="s">
        <v>125</v>
      </c>
      <c r="AU90" s="218" t="s">
        <v>87</v>
      </c>
      <c r="AY90" s="19" t="s">
        <v>123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85</v>
      </c>
      <c r="BK90" s="219">
        <f>ROUND(I90*H90,2)</f>
        <v>0</v>
      </c>
      <c r="BL90" s="19" t="s">
        <v>554</v>
      </c>
      <c r="BM90" s="218" t="s">
        <v>560</v>
      </c>
    </row>
    <row r="91" s="2" customFormat="1" ht="16.5" customHeight="1">
      <c r="A91" s="41"/>
      <c r="B91" s="42"/>
      <c r="C91" s="207" t="s">
        <v>145</v>
      </c>
      <c r="D91" s="207" t="s">
        <v>125</v>
      </c>
      <c r="E91" s="208" t="s">
        <v>561</v>
      </c>
      <c r="F91" s="209" t="s">
        <v>562</v>
      </c>
      <c r="G91" s="210" t="s">
        <v>553</v>
      </c>
      <c r="H91" s="211">
        <v>1</v>
      </c>
      <c r="I91" s="212"/>
      <c r="J91" s="213">
        <f>ROUND(I91*H91,2)</f>
        <v>0</v>
      </c>
      <c r="K91" s="209" t="s">
        <v>33</v>
      </c>
      <c r="L91" s="47"/>
      <c r="M91" s="214" t="s">
        <v>33</v>
      </c>
      <c r="N91" s="215" t="s">
        <v>48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554</v>
      </c>
      <c r="AT91" s="218" t="s">
        <v>125</v>
      </c>
      <c r="AU91" s="218" t="s">
        <v>87</v>
      </c>
      <c r="AY91" s="19" t="s">
        <v>123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85</v>
      </c>
      <c r="BK91" s="219">
        <f>ROUND(I91*H91,2)</f>
        <v>0</v>
      </c>
      <c r="BL91" s="19" t="s">
        <v>554</v>
      </c>
      <c r="BM91" s="218" t="s">
        <v>563</v>
      </c>
    </row>
    <row r="92" s="2" customFormat="1" ht="16.5" customHeight="1">
      <c r="A92" s="41"/>
      <c r="B92" s="42"/>
      <c r="C92" s="207" t="s">
        <v>130</v>
      </c>
      <c r="D92" s="207" t="s">
        <v>125</v>
      </c>
      <c r="E92" s="208" t="s">
        <v>564</v>
      </c>
      <c r="F92" s="209" t="s">
        <v>565</v>
      </c>
      <c r="G92" s="210" t="s">
        <v>553</v>
      </c>
      <c r="H92" s="211">
        <v>1</v>
      </c>
      <c r="I92" s="212"/>
      <c r="J92" s="213">
        <f>ROUND(I92*H92,2)</f>
        <v>0</v>
      </c>
      <c r="K92" s="209" t="s">
        <v>129</v>
      </c>
      <c r="L92" s="47"/>
      <c r="M92" s="214" t="s">
        <v>33</v>
      </c>
      <c r="N92" s="215" t="s">
        <v>48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554</v>
      </c>
      <c r="AT92" s="218" t="s">
        <v>125</v>
      </c>
      <c r="AU92" s="218" t="s">
        <v>87</v>
      </c>
      <c r="AY92" s="19" t="s">
        <v>123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85</v>
      </c>
      <c r="BK92" s="219">
        <f>ROUND(I92*H92,2)</f>
        <v>0</v>
      </c>
      <c r="BL92" s="19" t="s">
        <v>554</v>
      </c>
      <c r="BM92" s="218" t="s">
        <v>566</v>
      </c>
    </row>
    <row r="93" s="2" customFormat="1">
      <c r="A93" s="41"/>
      <c r="B93" s="42"/>
      <c r="C93" s="43"/>
      <c r="D93" s="220" t="s">
        <v>132</v>
      </c>
      <c r="E93" s="43"/>
      <c r="F93" s="221" t="s">
        <v>567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132</v>
      </c>
      <c r="AU93" s="19" t="s">
        <v>87</v>
      </c>
    </row>
    <row r="94" s="2" customFormat="1" ht="16.5" customHeight="1">
      <c r="A94" s="41"/>
      <c r="B94" s="42"/>
      <c r="C94" s="207" t="s">
        <v>158</v>
      </c>
      <c r="D94" s="207" t="s">
        <v>125</v>
      </c>
      <c r="E94" s="208" t="s">
        <v>568</v>
      </c>
      <c r="F94" s="209" t="s">
        <v>569</v>
      </c>
      <c r="G94" s="210" t="s">
        <v>553</v>
      </c>
      <c r="H94" s="211">
        <v>1</v>
      </c>
      <c r="I94" s="212"/>
      <c r="J94" s="213">
        <f>ROUND(I94*H94,2)</f>
        <v>0</v>
      </c>
      <c r="K94" s="209" t="s">
        <v>129</v>
      </c>
      <c r="L94" s="47"/>
      <c r="M94" s="214" t="s">
        <v>33</v>
      </c>
      <c r="N94" s="215" t="s">
        <v>48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554</v>
      </c>
      <c r="AT94" s="218" t="s">
        <v>125</v>
      </c>
      <c r="AU94" s="218" t="s">
        <v>87</v>
      </c>
      <c r="AY94" s="19" t="s">
        <v>123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85</v>
      </c>
      <c r="BK94" s="219">
        <f>ROUND(I94*H94,2)</f>
        <v>0</v>
      </c>
      <c r="BL94" s="19" t="s">
        <v>554</v>
      </c>
      <c r="BM94" s="218" t="s">
        <v>570</v>
      </c>
    </row>
    <row r="95" s="2" customFormat="1">
      <c r="A95" s="41"/>
      <c r="B95" s="42"/>
      <c r="C95" s="43"/>
      <c r="D95" s="220" t="s">
        <v>132</v>
      </c>
      <c r="E95" s="43"/>
      <c r="F95" s="221" t="s">
        <v>571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132</v>
      </c>
      <c r="AU95" s="19" t="s">
        <v>87</v>
      </c>
    </row>
    <row r="96" s="2" customFormat="1">
      <c r="A96" s="41"/>
      <c r="B96" s="42"/>
      <c r="C96" s="43"/>
      <c r="D96" s="225" t="s">
        <v>244</v>
      </c>
      <c r="E96" s="43"/>
      <c r="F96" s="226" t="s">
        <v>572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244</v>
      </c>
      <c r="AU96" s="19" t="s">
        <v>87</v>
      </c>
    </row>
    <row r="97" s="12" customFormat="1" ht="22.8" customHeight="1">
      <c r="A97" s="12"/>
      <c r="B97" s="191"/>
      <c r="C97" s="192"/>
      <c r="D97" s="193" t="s">
        <v>76</v>
      </c>
      <c r="E97" s="205" t="s">
        <v>573</v>
      </c>
      <c r="F97" s="205" t="s">
        <v>574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SUM(P98:P104)</f>
        <v>0</v>
      </c>
      <c r="Q97" s="199"/>
      <c r="R97" s="200">
        <f>SUM(R98:R104)</f>
        <v>0</v>
      </c>
      <c r="S97" s="199"/>
      <c r="T97" s="201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158</v>
      </c>
      <c r="AT97" s="203" t="s">
        <v>76</v>
      </c>
      <c r="AU97" s="203" t="s">
        <v>85</v>
      </c>
      <c r="AY97" s="202" t="s">
        <v>123</v>
      </c>
      <c r="BK97" s="204">
        <f>SUM(BK98:BK104)</f>
        <v>0</v>
      </c>
    </row>
    <row r="98" s="2" customFormat="1" ht="16.5" customHeight="1">
      <c r="A98" s="41"/>
      <c r="B98" s="42"/>
      <c r="C98" s="207" t="s">
        <v>177</v>
      </c>
      <c r="D98" s="207" t="s">
        <v>125</v>
      </c>
      <c r="E98" s="208" t="s">
        <v>575</v>
      </c>
      <c r="F98" s="209" t="s">
        <v>574</v>
      </c>
      <c r="G98" s="210" t="s">
        <v>553</v>
      </c>
      <c r="H98" s="211">
        <v>1</v>
      </c>
      <c r="I98" s="212"/>
      <c r="J98" s="213">
        <f>ROUND(I98*H98,2)</f>
        <v>0</v>
      </c>
      <c r="K98" s="209" t="s">
        <v>129</v>
      </c>
      <c r="L98" s="47"/>
      <c r="M98" s="214" t="s">
        <v>33</v>
      </c>
      <c r="N98" s="215" t="s">
        <v>48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554</v>
      </c>
      <c r="AT98" s="218" t="s">
        <v>125</v>
      </c>
      <c r="AU98" s="218" t="s">
        <v>87</v>
      </c>
      <c r="AY98" s="19" t="s">
        <v>123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85</v>
      </c>
      <c r="BK98" s="219">
        <f>ROUND(I98*H98,2)</f>
        <v>0</v>
      </c>
      <c r="BL98" s="19" t="s">
        <v>554</v>
      </c>
      <c r="BM98" s="218" t="s">
        <v>576</v>
      </c>
    </row>
    <row r="99" s="2" customFormat="1">
      <c r="A99" s="41"/>
      <c r="B99" s="42"/>
      <c r="C99" s="43"/>
      <c r="D99" s="220" t="s">
        <v>132</v>
      </c>
      <c r="E99" s="43"/>
      <c r="F99" s="221" t="s">
        <v>577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132</v>
      </c>
      <c r="AU99" s="19" t="s">
        <v>87</v>
      </c>
    </row>
    <row r="100" s="2" customFormat="1" ht="16.5" customHeight="1">
      <c r="A100" s="41"/>
      <c r="B100" s="42"/>
      <c r="C100" s="207" t="s">
        <v>185</v>
      </c>
      <c r="D100" s="207" t="s">
        <v>125</v>
      </c>
      <c r="E100" s="208" t="s">
        <v>578</v>
      </c>
      <c r="F100" s="209" t="s">
        <v>579</v>
      </c>
      <c r="G100" s="210" t="s">
        <v>553</v>
      </c>
      <c r="H100" s="211">
        <v>1</v>
      </c>
      <c r="I100" s="212"/>
      <c r="J100" s="213">
        <f>ROUND(I100*H100,2)</f>
        <v>0</v>
      </c>
      <c r="K100" s="209" t="s">
        <v>129</v>
      </c>
      <c r="L100" s="47"/>
      <c r="M100" s="214" t="s">
        <v>33</v>
      </c>
      <c r="N100" s="215" t="s">
        <v>48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554</v>
      </c>
      <c r="AT100" s="218" t="s">
        <v>125</v>
      </c>
      <c r="AU100" s="218" t="s">
        <v>87</v>
      </c>
      <c r="AY100" s="19" t="s">
        <v>123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85</v>
      </c>
      <c r="BK100" s="219">
        <f>ROUND(I100*H100,2)</f>
        <v>0</v>
      </c>
      <c r="BL100" s="19" t="s">
        <v>554</v>
      </c>
      <c r="BM100" s="218" t="s">
        <v>580</v>
      </c>
    </row>
    <row r="101" s="2" customFormat="1">
      <c r="A101" s="41"/>
      <c r="B101" s="42"/>
      <c r="C101" s="43"/>
      <c r="D101" s="220" t="s">
        <v>132</v>
      </c>
      <c r="E101" s="43"/>
      <c r="F101" s="221" t="s">
        <v>581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132</v>
      </c>
      <c r="AU101" s="19" t="s">
        <v>87</v>
      </c>
    </row>
    <row r="102" s="2" customFormat="1">
      <c r="A102" s="41"/>
      <c r="B102" s="42"/>
      <c r="C102" s="43"/>
      <c r="D102" s="225" t="s">
        <v>244</v>
      </c>
      <c r="E102" s="43"/>
      <c r="F102" s="226" t="s">
        <v>582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244</v>
      </c>
      <c r="AU102" s="19" t="s">
        <v>87</v>
      </c>
    </row>
    <row r="103" s="2" customFormat="1" ht="16.5" customHeight="1">
      <c r="A103" s="41"/>
      <c r="B103" s="42"/>
      <c r="C103" s="207" t="s">
        <v>197</v>
      </c>
      <c r="D103" s="207" t="s">
        <v>125</v>
      </c>
      <c r="E103" s="208" t="s">
        <v>583</v>
      </c>
      <c r="F103" s="209" t="s">
        <v>584</v>
      </c>
      <c r="G103" s="210" t="s">
        <v>553</v>
      </c>
      <c r="H103" s="211">
        <v>1</v>
      </c>
      <c r="I103" s="212"/>
      <c r="J103" s="213">
        <f>ROUND(I103*H103,2)</f>
        <v>0</v>
      </c>
      <c r="K103" s="209" t="s">
        <v>129</v>
      </c>
      <c r="L103" s="47"/>
      <c r="M103" s="214" t="s">
        <v>33</v>
      </c>
      <c r="N103" s="215" t="s">
        <v>48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554</v>
      </c>
      <c r="AT103" s="218" t="s">
        <v>125</v>
      </c>
      <c r="AU103" s="218" t="s">
        <v>87</v>
      </c>
      <c r="AY103" s="19" t="s">
        <v>123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85</v>
      </c>
      <c r="BK103" s="219">
        <f>ROUND(I103*H103,2)</f>
        <v>0</v>
      </c>
      <c r="BL103" s="19" t="s">
        <v>554</v>
      </c>
      <c r="BM103" s="218" t="s">
        <v>585</v>
      </c>
    </row>
    <row r="104" s="2" customFormat="1">
      <c r="A104" s="41"/>
      <c r="B104" s="42"/>
      <c r="C104" s="43"/>
      <c r="D104" s="220" t="s">
        <v>132</v>
      </c>
      <c r="E104" s="43"/>
      <c r="F104" s="221" t="s">
        <v>586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132</v>
      </c>
      <c r="AU104" s="19" t="s">
        <v>87</v>
      </c>
    </row>
    <row r="105" s="12" customFormat="1" ht="22.8" customHeight="1">
      <c r="A105" s="12"/>
      <c r="B105" s="191"/>
      <c r="C105" s="192"/>
      <c r="D105" s="193" t="s">
        <v>76</v>
      </c>
      <c r="E105" s="205" t="s">
        <v>587</v>
      </c>
      <c r="F105" s="205" t="s">
        <v>588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SUM(P106:P107)</f>
        <v>0</v>
      </c>
      <c r="Q105" s="199"/>
      <c r="R105" s="200">
        <f>SUM(R106:R107)</f>
        <v>0</v>
      </c>
      <c r="S105" s="199"/>
      <c r="T105" s="201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158</v>
      </c>
      <c r="AT105" s="203" t="s">
        <v>76</v>
      </c>
      <c r="AU105" s="203" t="s">
        <v>85</v>
      </c>
      <c r="AY105" s="202" t="s">
        <v>123</v>
      </c>
      <c r="BK105" s="204">
        <f>SUM(BK106:BK107)</f>
        <v>0</v>
      </c>
    </row>
    <row r="106" s="2" customFormat="1" ht="16.5" customHeight="1">
      <c r="A106" s="41"/>
      <c r="B106" s="42"/>
      <c r="C106" s="207" t="s">
        <v>210</v>
      </c>
      <c r="D106" s="207" t="s">
        <v>125</v>
      </c>
      <c r="E106" s="208" t="s">
        <v>589</v>
      </c>
      <c r="F106" s="209" t="s">
        <v>590</v>
      </c>
      <c r="G106" s="210" t="s">
        <v>553</v>
      </c>
      <c r="H106" s="211">
        <v>1</v>
      </c>
      <c r="I106" s="212"/>
      <c r="J106" s="213">
        <f>ROUND(I106*H106,2)</f>
        <v>0</v>
      </c>
      <c r="K106" s="209" t="s">
        <v>129</v>
      </c>
      <c r="L106" s="47"/>
      <c r="M106" s="214" t="s">
        <v>33</v>
      </c>
      <c r="N106" s="215" t="s">
        <v>48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554</v>
      </c>
      <c r="AT106" s="218" t="s">
        <v>125</v>
      </c>
      <c r="AU106" s="218" t="s">
        <v>87</v>
      </c>
      <c r="AY106" s="19" t="s">
        <v>123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85</v>
      </c>
      <c r="BK106" s="219">
        <f>ROUND(I106*H106,2)</f>
        <v>0</v>
      </c>
      <c r="BL106" s="19" t="s">
        <v>554</v>
      </c>
      <c r="BM106" s="218" t="s">
        <v>591</v>
      </c>
    </row>
    <row r="107" s="2" customFormat="1">
      <c r="A107" s="41"/>
      <c r="B107" s="42"/>
      <c r="C107" s="43"/>
      <c r="D107" s="220" t="s">
        <v>132</v>
      </c>
      <c r="E107" s="43"/>
      <c r="F107" s="221" t="s">
        <v>592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132</v>
      </c>
      <c r="AU107" s="19" t="s">
        <v>87</v>
      </c>
    </row>
    <row r="108" s="12" customFormat="1" ht="22.8" customHeight="1">
      <c r="A108" s="12"/>
      <c r="B108" s="191"/>
      <c r="C108" s="192"/>
      <c r="D108" s="193" t="s">
        <v>76</v>
      </c>
      <c r="E108" s="205" t="s">
        <v>593</v>
      </c>
      <c r="F108" s="205" t="s">
        <v>594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SUM(P109:P110)</f>
        <v>0</v>
      </c>
      <c r="Q108" s="199"/>
      <c r="R108" s="200">
        <f>SUM(R109:R110)</f>
        <v>0</v>
      </c>
      <c r="S108" s="199"/>
      <c r="T108" s="201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158</v>
      </c>
      <c r="AT108" s="203" t="s">
        <v>76</v>
      </c>
      <c r="AU108" s="203" t="s">
        <v>85</v>
      </c>
      <c r="AY108" s="202" t="s">
        <v>123</v>
      </c>
      <c r="BK108" s="204">
        <f>SUM(BK109:BK110)</f>
        <v>0</v>
      </c>
    </row>
    <row r="109" s="2" customFormat="1" ht="16.5" customHeight="1">
      <c r="A109" s="41"/>
      <c r="B109" s="42"/>
      <c r="C109" s="207" t="s">
        <v>204</v>
      </c>
      <c r="D109" s="207" t="s">
        <v>125</v>
      </c>
      <c r="E109" s="208" t="s">
        <v>595</v>
      </c>
      <c r="F109" s="209" t="s">
        <v>594</v>
      </c>
      <c r="G109" s="210" t="s">
        <v>553</v>
      </c>
      <c r="H109" s="211">
        <v>1</v>
      </c>
      <c r="I109" s="212"/>
      <c r="J109" s="213">
        <f>ROUND(I109*H109,2)</f>
        <v>0</v>
      </c>
      <c r="K109" s="209" t="s">
        <v>129</v>
      </c>
      <c r="L109" s="47"/>
      <c r="M109" s="214" t="s">
        <v>33</v>
      </c>
      <c r="N109" s="215" t="s">
        <v>48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554</v>
      </c>
      <c r="AT109" s="218" t="s">
        <v>125</v>
      </c>
      <c r="AU109" s="218" t="s">
        <v>87</v>
      </c>
      <c r="AY109" s="19" t="s">
        <v>123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85</v>
      </c>
      <c r="BK109" s="219">
        <f>ROUND(I109*H109,2)</f>
        <v>0</v>
      </c>
      <c r="BL109" s="19" t="s">
        <v>554</v>
      </c>
      <c r="BM109" s="218" t="s">
        <v>596</v>
      </c>
    </row>
    <row r="110" s="2" customFormat="1">
      <c r="A110" s="41"/>
      <c r="B110" s="42"/>
      <c r="C110" s="43"/>
      <c r="D110" s="220" t="s">
        <v>132</v>
      </c>
      <c r="E110" s="43"/>
      <c r="F110" s="221" t="s">
        <v>597</v>
      </c>
      <c r="G110" s="43"/>
      <c r="H110" s="43"/>
      <c r="I110" s="222"/>
      <c r="J110" s="43"/>
      <c r="K110" s="43"/>
      <c r="L110" s="47"/>
      <c r="M110" s="269"/>
      <c r="N110" s="270"/>
      <c r="O110" s="271"/>
      <c r="P110" s="271"/>
      <c r="Q110" s="271"/>
      <c r="R110" s="271"/>
      <c r="S110" s="271"/>
      <c r="T110" s="272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132</v>
      </c>
      <c r="AU110" s="19" t="s">
        <v>87</v>
      </c>
    </row>
    <row r="111" s="2" customFormat="1" ht="6.96" customHeight="1">
      <c r="A111" s="4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47"/>
      <c r="M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</sheetData>
  <sheetProtection sheet="1" autoFilter="0" formatColumns="0" formatRows="0" objects="1" scenarios="1" spinCount="100000" saltValue="FODIJTG39Su/9iGIwsJ4bh2Ae40wPbDLZ27IVX0N6Ojz/UnBQLGIVe3wNeDvpLZi9Kw30zjNT0iZEM964ebrXw==" hashValue="gEs3lcFKgtANIWzz9WaxcKjcNoGBxrtZ8d7A533dhp51vANJbIGNYdFpQVnfylXjlgCp5S+AkZKDnMFVFjwGxg==" algorithmName="SHA-512" password="CC35"/>
  <autoFilter ref="C83:K11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21030001"/>
    <hyperlink ref="F93" r:id="rId2" display="https://podminky.urs.cz/item/CS_URS_2024_01/0132030001"/>
    <hyperlink ref="F95" r:id="rId3" display="https://podminky.urs.cz/item/CS_URS_2024_01/0132540001"/>
    <hyperlink ref="F99" r:id="rId4" display="https://podminky.urs.cz/item/CS_URS_2024_01/030001000"/>
    <hyperlink ref="F101" r:id="rId5" display="https://podminky.urs.cz/item/CS_URS_2024_01/0344030001"/>
    <hyperlink ref="F104" r:id="rId6" display="https://podminky.urs.cz/item/CS_URS_2024_01/034503000"/>
    <hyperlink ref="F107" r:id="rId7" display="https://podminky.urs.cz/item/CS_URS_2024_01/045002000"/>
    <hyperlink ref="F110" r:id="rId8" display="https://podminky.urs.cz/item/CS_URS_2024_01/06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598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599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600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601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602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603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604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605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606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607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608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609</v>
      </c>
      <c r="F18" s="286" t="s">
        <v>610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84</v>
      </c>
      <c r="F19" s="286" t="s">
        <v>611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612</v>
      </c>
      <c r="F20" s="286" t="s">
        <v>613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90</v>
      </c>
      <c r="F21" s="286" t="s">
        <v>614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615</v>
      </c>
      <c r="F22" s="286" t="s">
        <v>616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617</v>
      </c>
      <c r="F23" s="286" t="s">
        <v>618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619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620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621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622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623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624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625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626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627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109</v>
      </c>
      <c r="F36" s="286"/>
      <c r="G36" s="286" t="s">
        <v>628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629</v>
      </c>
      <c r="F37" s="286"/>
      <c r="G37" s="286" t="s">
        <v>630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58</v>
      </c>
      <c r="F38" s="286"/>
      <c r="G38" s="286" t="s">
        <v>631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59</v>
      </c>
      <c r="F39" s="286"/>
      <c r="G39" s="286" t="s">
        <v>632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110</v>
      </c>
      <c r="F40" s="286"/>
      <c r="G40" s="286" t="s">
        <v>633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111</v>
      </c>
      <c r="F41" s="286"/>
      <c r="G41" s="286" t="s">
        <v>634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635</v>
      </c>
      <c r="F42" s="286"/>
      <c r="G42" s="286" t="s">
        <v>636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637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638</v>
      </c>
      <c r="F44" s="286"/>
      <c r="G44" s="286" t="s">
        <v>639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113</v>
      </c>
      <c r="F45" s="286"/>
      <c r="G45" s="286" t="s">
        <v>640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641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642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643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644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645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646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647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648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649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650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651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652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653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654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655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656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657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658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659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660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661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662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663</v>
      </c>
      <c r="D76" s="304"/>
      <c r="E76" s="304"/>
      <c r="F76" s="304" t="s">
        <v>664</v>
      </c>
      <c r="G76" s="305"/>
      <c r="H76" s="304" t="s">
        <v>59</v>
      </c>
      <c r="I76" s="304" t="s">
        <v>62</v>
      </c>
      <c r="J76" s="304" t="s">
        <v>665</v>
      </c>
      <c r="K76" s="303"/>
    </row>
    <row r="77" s="1" customFormat="1" ht="17.25" customHeight="1">
      <c r="B77" s="301"/>
      <c r="C77" s="306" t="s">
        <v>666</v>
      </c>
      <c r="D77" s="306"/>
      <c r="E77" s="306"/>
      <c r="F77" s="307" t="s">
        <v>667</v>
      </c>
      <c r="G77" s="308"/>
      <c r="H77" s="306"/>
      <c r="I77" s="306"/>
      <c r="J77" s="306" t="s">
        <v>668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58</v>
      </c>
      <c r="D79" s="311"/>
      <c r="E79" s="311"/>
      <c r="F79" s="312" t="s">
        <v>669</v>
      </c>
      <c r="G79" s="313"/>
      <c r="H79" s="289" t="s">
        <v>670</v>
      </c>
      <c r="I79" s="289" t="s">
        <v>671</v>
      </c>
      <c r="J79" s="289">
        <v>20</v>
      </c>
      <c r="K79" s="303"/>
    </row>
    <row r="80" s="1" customFormat="1" ht="15" customHeight="1">
      <c r="B80" s="301"/>
      <c r="C80" s="289" t="s">
        <v>672</v>
      </c>
      <c r="D80" s="289"/>
      <c r="E80" s="289"/>
      <c r="F80" s="312" t="s">
        <v>669</v>
      </c>
      <c r="G80" s="313"/>
      <c r="H80" s="289" t="s">
        <v>673</v>
      </c>
      <c r="I80" s="289" t="s">
        <v>671</v>
      </c>
      <c r="J80" s="289">
        <v>120</v>
      </c>
      <c r="K80" s="303"/>
    </row>
    <row r="81" s="1" customFormat="1" ht="15" customHeight="1">
      <c r="B81" s="314"/>
      <c r="C81" s="289" t="s">
        <v>674</v>
      </c>
      <c r="D81" s="289"/>
      <c r="E81" s="289"/>
      <c r="F81" s="312" t="s">
        <v>675</v>
      </c>
      <c r="G81" s="313"/>
      <c r="H81" s="289" t="s">
        <v>676</v>
      </c>
      <c r="I81" s="289" t="s">
        <v>671</v>
      </c>
      <c r="J81" s="289">
        <v>50</v>
      </c>
      <c r="K81" s="303"/>
    </row>
    <row r="82" s="1" customFormat="1" ht="15" customHeight="1">
      <c r="B82" s="314"/>
      <c r="C82" s="289" t="s">
        <v>677</v>
      </c>
      <c r="D82" s="289"/>
      <c r="E82" s="289"/>
      <c r="F82" s="312" t="s">
        <v>669</v>
      </c>
      <c r="G82" s="313"/>
      <c r="H82" s="289" t="s">
        <v>678</v>
      </c>
      <c r="I82" s="289" t="s">
        <v>679</v>
      </c>
      <c r="J82" s="289"/>
      <c r="K82" s="303"/>
    </row>
    <row r="83" s="1" customFormat="1" ht="15" customHeight="1">
      <c r="B83" s="314"/>
      <c r="C83" s="315" t="s">
        <v>680</v>
      </c>
      <c r="D83" s="315"/>
      <c r="E83" s="315"/>
      <c r="F83" s="316" t="s">
        <v>675</v>
      </c>
      <c r="G83" s="315"/>
      <c r="H83" s="315" t="s">
        <v>681</v>
      </c>
      <c r="I83" s="315" t="s">
        <v>671</v>
      </c>
      <c r="J83" s="315">
        <v>15</v>
      </c>
      <c r="K83" s="303"/>
    </row>
    <row r="84" s="1" customFormat="1" ht="15" customHeight="1">
      <c r="B84" s="314"/>
      <c r="C84" s="315" t="s">
        <v>682</v>
      </c>
      <c r="D84" s="315"/>
      <c r="E84" s="315"/>
      <c r="F84" s="316" t="s">
        <v>675</v>
      </c>
      <c r="G84" s="315"/>
      <c r="H84" s="315" t="s">
        <v>683</v>
      </c>
      <c r="I84" s="315" t="s">
        <v>671</v>
      </c>
      <c r="J84" s="315">
        <v>15</v>
      </c>
      <c r="K84" s="303"/>
    </row>
    <row r="85" s="1" customFormat="1" ht="15" customHeight="1">
      <c r="B85" s="314"/>
      <c r="C85" s="315" t="s">
        <v>684</v>
      </c>
      <c r="D85" s="315"/>
      <c r="E85" s="315"/>
      <c r="F85" s="316" t="s">
        <v>675</v>
      </c>
      <c r="G85" s="315"/>
      <c r="H85" s="315" t="s">
        <v>685</v>
      </c>
      <c r="I85" s="315" t="s">
        <v>671</v>
      </c>
      <c r="J85" s="315">
        <v>20</v>
      </c>
      <c r="K85" s="303"/>
    </row>
    <row r="86" s="1" customFormat="1" ht="15" customHeight="1">
      <c r="B86" s="314"/>
      <c r="C86" s="315" t="s">
        <v>686</v>
      </c>
      <c r="D86" s="315"/>
      <c r="E86" s="315"/>
      <c r="F86" s="316" t="s">
        <v>675</v>
      </c>
      <c r="G86" s="315"/>
      <c r="H86" s="315" t="s">
        <v>687</v>
      </c>
      <c r="I86" s="315" t="s">
        <v>671</v>
      </c>
      <c r="J86" s="315">
        <v>20</v>
      </c>
      <c r="K86" s="303"/>
    </row>
    <row r="87" s="1" customFormat="1" ht="15" customHeight="1">
      <c r="B87" s="314"/>
      <c r="C87" s="289" t="s">
        <v>688</v>
      </c>
      <c r="D87" s="289"/>
      <c r="E87" s="289"/>
      <c r="F87" s="312" t="s">
        <v>675</v>
      </c>
      <c r="G87" s="313"/>
      <c r="H87" s="289" t="s">
        <v>689</v>
      </c>
      <c r="I87" s="289" t="s">
        <v>671</v>
      </c>
      <c r="J87" s="289">
        <v>50</v>
      </c>
      <c r="K87" s="303"/>
    </row>
    <row r="88" s="1" customFormat="1" ht="15" customHeight="1">
      <c r="B88" s="314"/>
      <c r="C88" s="289" t="s">
        <v>690</v>
      </c>
      <c r="D88" s="289"/>
      <c r="E88" s="289"/>
      <c r="F88" s="312" t="s">
        <v>675</v>
      </c>
      <c r="G88" s="313"/>
      <c r="H88" s="289" t="s">
        <v>691</v>
      </c>
      <c r="I88" s="289" t="s">
        <v>671</v>
      </c>
      <c r="J88" s="289">
        <v>20</v>
      </c>
      <c r="K88" s="303"/>
    </row>
    <row r="89" s="1" customFormat="1" ht="15" customHeight="1">
      <c r="B89" s="314"/>
      <c r="C89" s="289" t="s">
        <v>692</v>
      </c>
      <c r="D89" s="289"/>
      <c r="E89" s="289"/>
      <c r="F89" s="312" t="s">
        <v>675</v>
      </c>
      <c r="G89" s="313"/>
      <c r="H89" s="289" t="s">
        <v>693</v>
      </c>
      <c r="I89" s="289" t="s">
        <v>671</v>
      </c>
      <c r="J89" s="289">
        <v>20</v>
      </c>
      <c r="K89" s="303"/>
    </row>
    <row r="90" s="1" customFormat="1" ht="15" customHeight="1">
      <c r="B90" s="314"/>
      <c r="C90" s="289" t="s">
        <v>694</v>
      </c>
      <c r="D90" s="289"/>
      <c r="E90" s="289"/>
      <c r="F90" s="312" t="s">
        <v>675</v>
      </c>
      <c r="G90" s="313"/>
      <c r="H90" s="289" t="s">
        <v>695</v>
      </c>
      <c r="I90" s="289" t="s">
        <v>671</v>
      </c>
      <c r="J90" s="289">
        <v>50</v>
      </c>
      <c r="K90" s="303"/>
    </row>
    <row r="91" s="1" customFormat="1" ht="15" customHeight="1">
      <c r="B91" s="314"/>
      <c r="C91" s="289" t="s">
        <v>696</v>
      </c>
      <c r="D91" s="289"/>
      <c r="E91" s="289"/>
      <c r="F91" s="312" t="s">
        <v>675</v>
      </c>
      <c r="G91" s="313"/>
      <c r="H91" s="289" t="s">
        <v>696</v>
      </c>
      <c r="I91" s="289" t="s">
        <v>671</v>
      </c>
      <c r="J91" s="289">
        <v>50</v>
      </c>
      <c r="K91" s="303"/>
    </row>
    <row r="92" s="1" customFormat="1" ht="15" customHeight="1">
      <c r="B92" s="314"/>
      <c r="C92" s="289" t="s">
        <v>697</v>
      </c>
      <c r="D92" s="289"/>
      <c r="E92" s="289"/>
      <c r="F92" s="312" t="s">
        <v>675</v>
      </c>
      <c r="G92" s="313"/>
      <c r="H92" s="289" t="s">
        <v>698</v>
      </c>
      <c r="I92" s="289" t="s">
        <v>671</v>
      </c>
      <c r="J92" s="289">
        <v>255</v>
      </c>
      <c r="K92" s="303"/>
    </row>
    <row r="93" s="1" customFormat="1" ht="15" customHeight="1">
      <c r="B93" s="314"/>
      <c r="C93" s="289" t="s">
        <v>699</v>
      </c>
      <c r="D93" s="289"/>
      <c r="E93" s="289"/>
      <c r="F93" s="312" t="s">
        <v>669</v>
      </c>
      <c r="G93" s="313"/>
      <c r="H93" s="289" t="s">
        <v>700</v>
      </c>
      <c r="I93" s="289" t="s">
        <v>701</v>
      </c>
      <c r="J93" s="289"/>
      <c r="K93" s="303"/>
    </row>
    <row r="94" s="1" customFormat="1" ht="15" customHeight="1">
      <c r="B94" s="314"/>
      <c r="C94" s="289" t="s">
        <v>702</v>
      </c>
      <c r="D94" s="289"/>
      <c r="E94" s="289"/>
      <c r="F94" s="312" t="s">
        <v>669</v>
      </c>
      <c r="G94" s="313"/>
      <c r="H94" s="289" t="s">
        <v>703</v>
      </c>
      <c r="I94" s="289" t="s">
        <v>704</v>
      </c>
      <c r="J94" s="289"/>
      <c r="K94" s="303"/>
    </row>
    <row r="95" s="1" customFormat="1" ht="15" customHeight="1">
      <c r="B95" s="314"/>
      <c r="C95" s="289" t="s">
        <v>705</v>
      </c>
      <c r="D95" s="289"/>
      <c r="E95" s="289"/>
      <c r="F95" s="312" t="s">
        <v>669</v>
      </c>
      <c r="G95" s="313"/>
      <c r="H95" s="289" t="s">
        <v>705</v>
      </c>
      <c r="I95" s="289" t="s">
        <v>704</v>
      </c>
      <c r="J95" s="289"/>
      <c r="K95" s="303"/>
    </row>
    <row r="96" s="1" customFormat="1" ht="15" customHeight="1">
      <c r="B96" s="314"/>
      <c r="C96" s="289" t="s">
        <v>43</v>
      </c>
      <c r="D96" s="289"/>
      <c r="E96" s="289"/>
      <c r="F96" s="312" t="s">
        <v>669</v>
      </c>
      <c r="G96" s="313"/>
      <c r="H96" s="289" t="s">
        <v>706</v>
      </c>
      <c r="I96" s="289" t="s">
        <v>704</v>
      </c>
      <c r="J96" s="289"/>
      <c r="K96" s="303"/>
    </row>
    <row r="97" s="1" customFormat="1" ht="15" customHeight="1">
      <c r="B97" s="314"/>
      <c r="C97" s="289" t="s">
        <v>53</v>
      </c>
      <c r="D97" s="289"/>
      <c r="E97" s="289"/>
      <c r="F97" s="312" t="s">
        <v>669</v>
      </c>
      <c r="G97" s="313"/>
      <c r="H97" s="289" t="s">
        <v>707</v>
      </c>
      <c r="I97" s="289" t="s">
        <v>704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708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663</v>
      </c>
      <c r="D103" s="304"/>
      <c r="E103" s="304"/>
      <c r="F103" s="304" t="s">
        <v>664</v>
      </c>
      <c r="G103" s="305"/>
      <c r="H103" s="304" t="s">
        <v>59</v>
      </c>
      <c r="I103" s="304" t="s">
        <v>62</v>
      </c>
      <c r="J103" s="304" t="s">
        <v>665</v>
      </c>
      <c r="K103" s="303"/>
    </row>
    <row r="104" s="1" customFormat="1" ht="17.25" customHeight="1">
      <c r="B104" s="301"/>
      <c r="C104" s="306" t="s">
        <v>666</v>
      </c>
      <c r="D104" s="306"/>
      <c r="E104" s="306"/>
      <c r="F104" s="307" t="s">
        <v>667</v>
      </c>
      <c r="G104" s="308"/>
      <c r="H104" s="306"/>
      <c r="I104" s="306"/>
      <c r="J104" s="306" t="s">
        <v>668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58</v>
      </c>
      <c r="D106" s="311"/>
      <c r="E106" s="311"/>
      <c r="F106" s="312" t="s">
        <v>669</v>
      </c>
      <c r="G106" s="289"/>
      <c r="H106" s="289" t="s">
        <v>709</v>
      </c>
      <c r="I106" s="289" t="s">
        <v>671</v>
      </c>
      <c r="J106" s="289">
        <v>20</v>
      </c>
      <c r="K106" s="303"/>
    </row>
    <row r="107" s="1" customFormat="1" ht="15" customHeight="1">
      <c r="B107" s="301"/>
      <c r="C107" s="289" t="s">
        <v>672</v>
      </c>
      <c r="D107" s="289"/>
      <c r="E107" s="289"/>
      <c r="F107" s="312" t="s">
        <v>669</v>
      </c>
      <c r="G107" s="289"/>
      <c r="H107" s="289" t="s">
        <v>709</v>
      </c>
      <c r="I107" s="289" t="s">
        <v>671</v>
      </c>
      <c r="J107" s="289">
        <v>120</v>
      </c>
      <c r="K107" s="303"/>
    </row>
    <row r="108" s="1" customFormat="1" ht="15" customHeight="1">
      <c r="B108" s="314"/>
      <c r="C108" s="289" t="s">
        <v>674</v>
      </c>
      <c r="D108" s="289"/>
      <c r="E108" s="289"/>
      <c r="F108" s="312" t="s">
        <v>675</v>
      </c>
      <c r="G108" s="289"/>
      <c r="H108" s="289" t="s">
        <v>709</v>
      </c>
      <c r="I108" s="289" t="s">
        <v>671</v>
      </c>
      <c r="J108" s="289">
        <v>50</v>
      </c>
      <c r="K108" s="303"/>
    </row>
    <row r="109" s="1" customFormat="1" ht="15" customHeight="1">
      <c r="B109" s="314"/>
      <c r="C109" s="289" t="s">
        <v>677</v>
      </c>
      <c r="D109" s="289"/>
      <c r="E109" s="289"/>
      <c r="F109" s="312" t="s">
        <v>669</v>
      </c>
      <c r="G109" s="289"/>
      <c r="H109" s="289" t="s">
        <v>709</v>
      </c>
      <c r="I109" s="289" t="s">
        <v>679</v>
      </c>
      <c r="J109" s="289"/>
      <c r="K109" s="303"/>
    </row>
    <row r="110" s="1" customFormat="1" ht="15" customHeight="1">
      <c r="B110" s="314"/>
      <c r="C110" s="289" t="s">
        <v>688</v>
      </c>
      <c r="D110" s="289"/>
      <c r="E110" s="289"/>
      <c r="F110" s="312" t="s">
        <v>675</v>
      </c>
      <c r="G110" s="289"/>
      <c r="H110" s="289" t="s">
        <v>709</v>
      </c>
      <c r="I110" s="289" t="s">
        <v>671</v>
      </c>
      <c r="J110" s="289">
        <v>50</v>
      </c>
      <c r="K110" s="303"/>
    </row>
    <row r="111" s="1" customFormat="1" ht="15" customHeight="1">
      <c r="B111" s="314"/>
      <c r="C111" s="289" t="s">
        <v>696</v>
      </c>
      <c r="D111" s="289"/>
      <c r="E111" s="289"/>
      <c r="F111" s="312" t="s">
        <v>675</v>
      </c>
      <c r="G111" s="289"/>
      <c r="H111" s="289" t="s">
        <v>709</v>
      </c>
      <c r="I111" s="289" t="s">
        <v>671</v>
      </c>
      <c r="J111" s="289">
        <v>50</v>
      </c>
      <c r="K111" s="303"/>
    </row>
    <row r="112" s="1" customFormat="1" ht="15" customHeight="1">
      <c r="B112" s="314"/>
      <c r="C112" s="289" t="s">
        <v>694</v>
      </c>
      <c r="D112" s="289"/>
      <c r="E112" s="289"/>
      <c r="F112" s="312" t="s">
        <v>675</v>
      </c>
      <c r="G112" s="289"/>
      <c r="H112" s="289" t="s">
        <v>709</v>
      </c>
      <c r="I112" s="289" t="s">
        <v>671</v>
      </c>
      <c r="J112" s="289">
        <v>50</v>
      </c>
      <c r="K112" s="303"/>
    </row>
    <row r="113" s="1" customFormat="1" ht="15" customHeight="1">
      <c r="B113" s="314"/>
      <c r="C113" s="289" t="s">
        <v>58</v>
      </c>
      <c r="D113" s="289"/>
      <c r="E113" s="289"/>
      <c r="F113" s="312" t="s">
        <v>669</v>
      </c>
      <c r="G113" s="289"/>
      <c r="H113" s="289" t="s">
        <v>710</v>
      </c>
      <c r="I113" s="289" t="s">
        <v>671</v>
      </c>
      <c r="J113" s="289">
        <v>20</v>
      </c>
      <c r="K113" s="303"/>
    </row>
    <row r="114" s="1" customFormat="1" ht="15" customHeight="1">
      <c r="B114" s="314"/>
      <c r="C114" s="289" t="s">
        <v>711</v>
      </c>
      <c r="D114" s="289"/>
      <c r="E114" s="289"/>
      <c r="F114" s="312" t="s">
        <v>669</v>
      </c>
      <c r="G114" s="289"/>
      <c r="H114" s="289" t="s">
        <v>712</v>
      </c>
      <c r="I114" s="289" t="s">
        <v>671</v>
      </c>
      <c r="J114" s="289">
        <v>120</v>
      </c>
      <c r="K114" s="303"/>
    </row>
    <row r="115" s="1" customFormat="1" ht="15" customHeight="1">
      <c r="B115" s="314"/>
      <c r="C115" s="289" t="s">
        <v>43</v>
      </c>
      <c r="D115" s="289"/>
      <c r="E115" s="289"/>
      <c r="F115" s="312" t="s">
        <v>669</v>
      </c>
      <c r="G115" s="289"/>
      <c r="H115" s="289" t="s">
        <v>713</v>
      </c>
      <c r="I115" s="289" t="s">
        <v>704</v>
      </c>
      <c r="J115" s="289"/>
      <c r="K115" s="303"/>
    </row>
    <row r="116" s="1" customFormat="1" ht="15" customHeight="1">
      <c r="B116" s="314"/>
      <c r="C116" s="289" t="s">
        <v>53</v>
      </c>
      <c r="D116" s="289"/>
      <c r="E116" s="289"/>
      <c r="F116" s="312" t="s">
        <v>669</v>
      </c>
      <c r="G116" s="289"/>
      <c r="H116" s="289" t="s">
        <v>714</v>
      </c>
      <c r="I116" s="289" t="s">
        <v>704</v>
      </c>
      <c r="J116" s="289"/>
      <c r="K116" s="303"/>
    </row>
    <row r="117" s="1" customFormat="1" ht="15" customHeight="1">
      <c r="B117" s="314"/>
      <c r="C117" s="289" t="s">
        <v>62</v>
      </c>
      <c r="D117" s="289"/>
      <c r="E117" s="289"/>
      <c r="F117" s="312" t="s">
        <v>669</v>
      </c>
      <c r="G117" s="289"/>
      <c r="H117" s="289" t="s">
        <v>715</v>
      </c>
      <c r="I117" s="289" t="s">
        <v>716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717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663</v>
      </c>
      <c r="D123" s="304"/>
      <c r="E123" s="304"/>
      <c r="F123" s="304" t="s">
        <v>664</v>
      </c>
      <c r="G123" s="305"/>
      <c r="H123" s="304" t="s">
        <v>59</v>
      </c>
      <c r="I123" s="304" t="s">
        <v>62</v>
      </c>
      <c r="J123" s="304" t="s">
        <v>665</v>
      </c>
      <c r="K123" s="333"/>
    </row>
    <row r="124" s="1" customFormat="1" ht="17.25" customHeight="1">
      <c r="B124" s="332"/>
      <c r="C124" s="306" t="s">
        <v>666</v>
      </c>
      <c r="D124" s="306"/>
      <c r="E124" s="306"/>
      <c r="F124" s="307" t="s">
        <v>667</v>
      </c>
      <c r="G124" s="308"/>
      <c r="H124" s="306"/>
      <c r="I124" s="306"/>
      <c r="J124" s="306" t="s">
        <v>668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672</v>
      </c>
      <c r="D126" s="311"/>
      <c r="E126" s="311"/>
      <c r="F126" s="312" t="s">
        <v>669</v>
      </c>
      <c r="G126" s="289"/>
      <c r="H126" s="289" t="s">
        <v>709</v>
      </c>
      <c r="I126" s="289" t="s">
        <v>671</v>
      </c>
      <c r="J126" s="289">
        <v>120</v>
      </c>
      <c r="K126" s="337"/>
    </row>
    <row r="127" s="1" customFormat="1" ht="15" customHeight="1">
      <c r="B127" s="334"/>
      <c r="C127" s="289" t="s">
        <v>718</v>
      </c>
      <c r="D127" s="289"/>
      <c r="E127" s="289"/>
      <c r="F127" s="312" t="s">
        <v>669</v>
      </c>
      <c r="G127" s="289"/>
      <c r="H127" s="289" t="s">
        <v>719</v>
      </c>
      <c r="I127" s="289" t="s">
        <v>671</v>
      </c>
      <c r="J127" s="289" t="s">
        <v>720</v>
      </c>
      <c r="K127" s="337"/>
    </row>
    <row r="128" s="1" customFormat="1" ht="15" customHeight="1">
      <c r="B128" s="334"/>
      <c r="C128" s="289" t="s">
        <v>617</v>
      </c>
      <c r="D128" s="289"/>
      <c r="E128" s="289"/>
      <c r="F128" s="312" t="s">
        <v>669</v>
      </c>
      <c r="G128" s="289"/>
      <c r="H128" s="289" t="s">
        <v>721</v>
      </c>
      <c r="I128" s="289" t="s">
        <v>671</v>
      </c>
      <c r="J128" s="289" t="s">
        <v>720</v>
      </c>
      <c r="K128" s="337"/>
    </row>
    <row r="129" s="1" customFormat="1" ht="15" customHeight="1">
      <c r="B129" s="334"/>
      <c r="C129" s="289" t="s">
        <v>680</v>
      </c>
      <c r="D129" s="289"/>
      <c r="E129" s="289"/>
      <c r="F129" s="312" t="s">
        <v>675</v>
      </c>
      <c r="G129" s="289"/>
      <c r="H129" s="289" t="s">
        <v>681</v>
      </c>
      <c r="I129" s="289" t="s">
        <v>671</v>
      </c>
      <c r="J129" s="289">
        <v>15</v>
      </c>
      <c r="K129" s="337"/>
    </row>
    <row r="130" s="1" customFormat="1" ht="15" customHeight="1">
      <c r="B130" s="334"/>
      <c r="C130" s="315" t="s">
        <v>682</v>
      </c>
      <c r="D130" s="315"/>
      <c r="E130" s="315"/>
      <c r="F130" s="316" t="s">
        <v>675</v>
      </c>
      <c r="G130" s="315"/>
      <c r="H130" s="315" t="s">
        <v>683</v>
      </c>
      <c r="I130" s="315" t="s">
        <v>671</v>
      </c>
      <c r="J130" s="315">
        <v>15</v>
      </c>
      <c r="K130" s="337"/>
    </row>
    <row r="131" s="1" customFormat="1" ht="15" customHeight="1">
      <c r="B131" s="334"/>
      <c r="C131" s="315" t="s">
        <v>684</v>
      </c>
      <c r="D131" s="315"/>
      <c r="E131" s="315"/>
      <c r="F131" s="316" t="s">
        <v>675</v>
      </c>
      <c r="G131" s="315"/>
      <c r="H131" s="315" t="s">
        <v>685</v>
      </c>
      <c r="I131" s="315" t="s">
        <v>671</v>
      </c>
      <c r="J131" s="315">
        <v>20</v>
      </c>
      <c r="K131" s="337"/>
    </row>
    <row r="132" s="1" customFormat="1" ht="15" customHeight="1">
      <c r="B132" s="334"/>
      <c r="C132" s="315" t="s">
        <v>686</v>
      </c>
      <c r="D132" s="315"/>
      <c r="E132" s="315"/>
      <c r="F132" s="316" t="s">
        <v>675</v>
      </c>
      <c r="G132" s="315"/>
      <c r="H132" s="315" t="s">
        <v>687</v>
      </c>
      <c r="I132" s="315" t="s">
        <v>671</v>
      </c>
      <c r="J132" s="315">
        <v>20</v>
      </c>
      <c r="K132" s="337"/>
    </row>
    <row r="133" s="1" customFormat="1" ht="15" customHeight="1">
      <c r="B133" s="334"/>
      <c r="C133" s="289" t="s">
        <v>674</v>
      </c>
      <c r="D133" s="289"/>
      <c r="E133" s="289"/>
      <c r="F133" s="312" t="s">
        <v>675</v>
      </c>
      <c r="G133" s="289"/>
      <c r="H133" s="289" t="s">
        <v>709</v>
      </c>
      <c r="I133" s="289" t="s">
        <v>671</v>
      </c>
      <c r="J133" s="289">
        <v>50</v>
      </c>
      <c r="K133" s="337"/>
    </row>
    <row r="134" s="1" customFormat="1" ht="15" customHeight="1">
      <c r="B134" s="334"/>
      <c r="C134" s="289" t="s">
        <v>688</v>
      </c>
      <c r="D134" s="289"/>
      <c r="E134" s="289"/>
      <c r="F134" s="312" t="s">
        <v>675</v>
      </c>
      <c r="G134" s="289"/>
      <c r="H134" s="289" t="s">
        <v>709</v>
      </c>
      <c r="I134" s="289" t="s">
        <v>671</v>
      </c>
      <c r="J134" s="289">
        <v>50</v>
      </c>
      <c r="K134" s="337"/>
    </row>
    <row r="135" s="1" customFormat="1" ht="15" customHeight="1">
      <c r="B135" s="334"/>
      <c r="C135" s="289" t="s">
        <v>694</v>
      </c>
      <c r="D135" s="289"/>
      <c r="E135" s="289"/>
      <c r="F135" s="312" t="s">
        <v>675</v>
      </c>
      <c r="G135" s="289"/>
      <c r="H135" s="289" t="s">
        <v>709</v>
      </c>
      <c r="I135" s="289" t="s">
        <v>671</v>
      </c>
      <c r="J135" s="289">
        <v>50</v>
      </c>
      <c r="K135" s="337"/>
    </row>
    <row r="136" s="1" customFormat="1" ht="15" customHeight="1">
      <c r="B136" s="334"/>
      <c r="C136" s="289" t="s">
        <v>696</v>
      </c>
      <c r="D136" s="289"/>
      <c r="E136" s="289"/>
      <c r="F136" s="312" t="s">
        <v>675</v>
      </c>
      <c r="G136" s="289"/>
      <c r="H136" s="289" t="s">
        <v>709</v>
      </c>
      <c r="I136" s="289" t="s">
        <v>671</v>
      </c>
      <c r="J136" s="289">
        <v>50</v>
      </c>
      <c r="K136" s="337"/>
    </row>
    <row r="137" s="1" customFormat="1" ht="15" customHeight="1">
      <c r="B137" s="334"/>
      <c r="C137" s="289" t="s">
        <v>697</v>
      </c>
      <c r="D137" s="289"/>
      <c r="E137" s="289"/>
      <c r="F137" s="312" t="s">
        <v>675</v>
      </c>
      <c r="G137" s="289"/>
      <c r="H137" s="289" t="s">
        <v>722</v>
      </c>
      <c r="I137" s="289" t="s">
        <v>671</v>
      </c>
      <c r="J137" s="289">
        <v>255</v>
      </c>
      <c r="K137" s="337"/>
    </row>
    <row r="138" s="1" customFormat="1" ht="15" customHeight="1">
      <c r="B138" s="334"/>
      <c r="C138" s="289" t="s">
        <v>699</v>
      </c>
      <c r="D138" s="289"/>
      <c r="E138" s="289"/>
      <c r="F138" s="312" t="s">
        <v>669</v>
      </c>
      <c r="G138" s="289"/>
      <c r="H138" s="289" t="s">
        <v>723</v>
      </c>
      <c r="I138" s="289" t="s">
        <v>701</v>
      </c>
      <c r="J138" s="289"/>
      <c r="K138" s="337"/>
    </row>
    <row r="139" s="1" customFormat="1" ht="15" customHeight="1">
      <c r="B139" s="334"/>
      <c r="C139" s="289" t="s">
        <v>702</v>
      </c>
      <c r="D139" s="289"/>
      <c r="E139" s="289"/>
      <c r="F139" s="312" t="s">
        <v>669</v>
      </c>
      <c r="G139" s="289"/>
      <c r="H139" s="289" t="s">
        <v>724</v>
      </c>
      <c r="I139" s="289" t="s">
        <v>704</v>
      </c>
      <c r="J139" s="289"/>
      <c r="K139" s="337"/>
    </row>
    <row r="140" s="1" customFormat="1" ht="15" customHeight="1">
      <c r="B140" s="334"/>
      <c r="C140" s="289" t="s">
        <v>705</v>
      </c>
      <c r="D140" s="289"/>
      <c r="E140" s="289"/>
      <c r="F140" s="312" t="s">
        <v>669</v>
      </c>
      <c r="G140" s="289"/>
      <c r="H140" s="289" t="s">
        <v>705</v>
      </c>
      <c r="I140" s="289" t="s">
        <v>704</v>
      </c>
      <c r="J140" s="289"/>
      <c r="K140" s="337"/>
    </row>
    <row r="141" s="1" customFormat="1" ht="15" customHeight="1">
      <c r="B141" s="334"/>
      <c r="C141" s="289" t="s">
        <v>43</v>
      </c>
      <c r="D141" s="289"/>
      <c r="E141" s="289"/>
      <c r="F141" s="312" t="s">
        <v>669</v>
      </c>
      <c r="G141" s="289"/>
      <c r="H141" s="289" t="s">
        <v>725</v>
      </c>
      <c r="I141" s="289" t="s">
        <v>704</v>
      </c>
      <c r="J141" s="289"/>
      <c r="K141" s="337"/>
    </row>
    <row r="142" s="1" customFormat="1" ht="15" customHeight="1">
      <c r="B142" s="334"/>
      <c r="C142" s="289" t="s">
        <v>726</v>
      </c>
      <c r="D142" s="289"/>
      <c r="E142" s="289"/>
      <c r="F142" s="312" t="s">
        <v>669</v>
      </c>
      <c r="G142" s="289"/>
      <c r="H142" s="289" t="s">
        <v>727</v>
      </c>
      <c r="I142" s="289" t="s">
        <v>704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728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663</v>
      </c>
      <c r="D148" s="304"/>
      <c r="E148" s="304"/>
      <c r="F148" s="304" t="s">
        <v>664</v>
      </c>
      <c r="G148" s="305"/>
      <c r="H148" s="304" t="s">
        <v>59</v>
      </c>
      <c r="I148" s="304" t="s">
        <v>62</v>
      </c>
      <c r="J148" s="304" t="s">
        <v>665</v>
      </c>
      <c r="K148" s="303"/>
    </row>
    <row r="149" s="1" customFormat="1" ht="17.25" customHeight="1">
      <c r="B149" s="301"/>
      <c r="C149" s="306" t="s">
        <v>666</v>
      </c>
      <c r="D149" s="306"/>
      <c r="E149" s="306"/>
      <c r="F149" s="307" t="s">
        <v>667</v>
      </c>
      <c r="G149" s="308"/>
      <c r="H149" s="306"/>
      <c r="I149" s="306"/>
      <c r="J149" s="306" t="s">
        <v>668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672</v>
      </c>
      <c r="D151" s="289"/>
      <c r="E151" s="289"/>
      <c r="F151" s="342" t="s">
        <v>669</v>
      </c>
      <c r="G151" s="289"/>
      <c r="H151" s="341" t="s">
        <v>709</v>
      </c>
      <c r="I151" s="341" t="s">
        <v>671</v>
      </c>
      <c r="J151" s="341">
        <v>120</v>
      </c>
      <c r="K151" s="337"/>
    </row>
    <row r="152" s="1" customFormat="1" ht="15" customHeight="1">
      <c r="B152" s="314"/>
      <c r="C152" s="341" t="s">
        <v>718</v>
      </c>
      <c r="D152" s="289"/>
      <c r="E152" s="289"/>
      <c r="F152" s="342" t="s">
        <v>669</v>
      </c>
      <c r="G152" s="289"/>
      <c r="H152" s="341" t="s">
        <v>729</v>
      </c>
      <c r="I152" s="341" t="s">
        <v>671</v>
      </c>
      <c r="J152" s="341" t="s">
        <v>720</v>
      </c>
      <c r="K152" s="337"/>
    </row>
    <row r="153" s="1" customFormat="1" ht="15" customHeight="1">
      <c r="B153" s="314"/>
      <c r="C153" s="341" t="s">
        <v>617</v>
      </c>
      <c r="D153" s="289"/>
      <c r="E153" s="289"/>
      <c r="F153" s="342" t="s">
        <v>669</v>
      </c>
      <c r="G153" s="289"/>
      <c r="H153" s="341" t="s">
        <v>730</v>
      </c>
      <c r="I153" s="341" t="s">
        <v>671</v>
      </c>
      <c r="J153" s="341" t="s">
        <v>720</v>
      </c>
      <c r="K153" s="337"/>
    </row>
    <row r="154" s="1" customFormat="1" ht="15" customHeight="1">
      <c r="B154" s="314"/>
      <c r="C154" s="341" t="s">
        <v>674</v>
      </c>
      <c r="D154" s="289"/>
      <c r="E154" s="289"/>
      <c r="F154" s="342" t="s">
        <v>675</v>
      </c>
      <c r="G154" s="289"/>
      <c r="H154" s="341" t="s">
        <v>709</v>
      </c>
      <c r="I154" s="341" t="s">
        <v>671</v>
      </c>
      <c r="J154" s="341">
        <v>50</v>
      </c>
      <c r="K154" s="337"/>
    </row>
    <row r="155" s="1" customFormat="1" ht="15" customHeight="1">
      <c r="B155" s="314"/>
      <c r="C155" s="341" t="s">
        <v>677</v>
      </c>
      <c r="D155" s="289"/>
      <c r="E155" s="289"/>
      <c r="F155" s="342" t="s">
        <v>669</v>
      </c>
      <c r="G155" s="289"/>
      <c r="H155" s="341" t="s">
        <v>709</v>
      </c>
      <c r="I155" s="341" t="s">
        <v>679</v>
      </c>
      <c r="J155" s="341"/>
      <c r="K155" s="337"/>
    </row>
    <row r="156" s="1" customFormat="1" ht="15" customHeight="1">
      <c r="B156" s="314"/>
      <c r="C156" s="341" t="s">
        <v>688</v>
      </c>
      <c r="D156" s="289"/>
      <c r="E156" s="289"/>
      <c r="F156" s="342" t="s">
        <v>675</v>
      </c>
      <c r="G156" s="289"/>
      <c r="H156" s="341" t="s">
        <v>709</v>
      </c>
      <c r="I156" s="341" t="s">
        <v>671</v>
      </c>
      <c r="J156" s="341">
        <v>50</v>
      </c>
      <c r="K156" s="337"/>
    </row>
    <row r="157" s="1" customFormat="1" ht="15" customHeight="1">
      <c r="B157" s="314"/>
      <c r="C157" s="341" t="s">
        <v>696</v>
      </c>
      <c r="D157" s="289"/>
      <c r="E157" s="289"/>
      <c r="F157" s="342" t="s">
        <v>675</v>
      </c>
      <c r="G157" s="289"/>
      <c r="H157" s="341" t="s">
        <v>709</v>
      </c>
      <c r="I157" s="341" t="s">
        <v>671</v>
      </c>
      <c r="J157" s="341">
        <v>50</v>
      </c>
      <c r="K157" s="337"/>
    </row>
    <row r="158" s="1" customFormat="1" ht="15" customHeight="1">
      <c r="B158" s="314"/>
      <c r="C158" s="341" t="s">
        <v>694</v>
      </c>
      <c r="D158" s="289"/>
      <c r="E158" s="289"/>
      <c r="F158" s="342" t="s">
        <v>675</v>
      </c>
      <c r="G158" s="289"/>
      <c r="H158" s="341" t="s">
        <v>709</v>
      </c>
      <c r="I158" s="341" t="s">
        <v>671</v>
      </c>
      <c r="J158" s="341">
        <v>50</v>
      </c>
      <c r="K158" s="337"/>
    </row>
    <row r="159" s="1" customFormat="1" ht="15" customHeight="1">
      <c r="B159" s="314"/>
      <c r="C159" s="341" t="s">
        <v>96</v>
      </c>
      <c r="D159" s="289"/>
      <c r="E159" s="289"/>
      <c r="F159" s="342" t="s">
        <v>669</v>
      </c>
      <c r="G159" s="289"/>
      <c r="H159" s="341" t="s">
        <v>731</v>
      </c>
      <c r="I159" s="341" t="s">
        <v>671</v>
      </c>
      <c r="J159" s="341" t="s">
        <v>732</v>
      </c>
      <c r="K159" s="337"/>
    </row>
    <row r="160" s="1" customFormat="1" ht="15" customHeight="1">
      <c r="B160" s="314"/>
      <c r="C160" s="341" t="s">
        <v>733</v>
      </c>
      <c r="D160" s="289"/>
      <c r="E160" s="289"/>
      <c r="F160" s="342" t="s">
        <v>669</v>
      </c>
      <c r="G160" s="289"/>
      <c r="H160" s="341" t="s">
        <v>734</v>
      </c>
      <c r="I160" s="341" t="s">
        <v>704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735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663</v>
      </c>
      <c r="D166" s="304"/>
      <c r="E166" s="304"/>
      <c r="F166" s="304" t="s">
        <v>664</v>
      </c>
      <c r="G166" s="346"/>
      <c r="H166" s="347" t="s">
        <v>59</v>
      </c>
      <c r="I166" s="347" t="s">
        <v>62</v>
      </c>
      <c r="J166" s="304" t="s">
        <v>665</v>
      </c>
      <c r="K166" s="281"/>
    </row>
    <row r="167" s="1" customFormat="1" ht="17.25" customHeight="1">
      <c r="B167" s="282"/>
      <c r="C167" s="306" t="s">
        <v>666</v>
      </c>
      <c r="D167" s="306"/>
      <c r="E167" s="306"/>
      <c r="F167" s="307" t="s">
        <v>667</v>
      </c>
      <c r="G167" s="348"/>
      <c r="H167" s="349"/>
      <c r="I167" s="349"/>
      <c r="J167" s="306" t="s">
        <v>668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672</v>
      </c>
      <c r="D169" s="289"/>
      <c r="E169" s="289"/>
      <c r="F169" s="312" t="s">
        <v>669</v>
      </c>
      <c r="G169" s="289"/>
      <c r="H169" s="289" t="s">
        <v>709</v>
      </c>
      <c r="I169" s="289" t="s">
        <v>671</v>
      </c>
      <c r="J169" s="289">
        <v>120</v>
      </c>
      <c r="K169" s="337"/>
    </row>
    <row r="170" s="1" customFormat="1" ht="15" customHeight="1">
      <c r="B170" s="314"/>
      <c r="C170" s="289" t="s">
        <v>718</v>
      </c>
      <c r="D170" s="289"/>
      <c r="E170" s="289"/>
      <c r="F170" s="312" t="s">
        <v>669</v>
      </c>
      <c r="G170" s="289"/>
      <c r="H170" s="289" t="s">
        <v>719</v>
      </c>
      <c r="I170" s="289" t="s">
        <v>671</v>
      </c>
      <c r="J170" s="289" t="s">
        <v>720</v>
      </c>
      <c r="K170" s="337"/>
    </row>
    <row r="171" s="1" customFormat="1" ht="15" customHeight="1">
      <c r="B171" s="314"/>
      <c r="C171" s="289" t="s">
        <v>617</v>
      </c>
      <c r="D171" s="289"/>
      <c r="E171" s="289"/>
      <c r="F171" s="312" t="s">
        <v>669</v>
      </c>
      <c r="G171" s="289"/>
      <c r="H171" s="289" t="s">
        <v>736</v>
      </c>
      <c r="I171" s="289" t="s">
        <v>671</v>
      </c>
      <c r="J171" s="289" t="s">
        <v>720</v>
      </c>
      <c r="K171" s="337"/>
    </row>
    <row r="172" s="1" customFormat="1" ht="15" customHeight="1">
      <c r="B172" s="314"/>
      <c r="C172" s="289" t="s">
        <v>674</v>
      </c>
      <c r="D172" s="289"/>
      <c r="E172" s="289"/>
      <c r="F172" s="312" t="s">
        <v>675</v>
      </c>
      <c r="G172" s="289"/>
      <c r="H172" s="289" t="s">
        <v>736</v>
      </c>
      <c r="I172" s="289" t="s">
        <v>671</v>
      </c>
      <c r="J172" s="289">
        <v>50</v>
      </c>
      <c r="K172" s="337"/>
    </row>
    <row r="173" s="1" customFormat="1" ht="15" customHeight="1">
      <c r="B173" s="314"/>
      <c r="C173" s="289" t="s">
        <v>677</v>
      </c>
      <c r="D173" s="289"/>
      <c r="E173" s="289"/>
      <c r="F173" s="312" t="s">
        <v>669</v>
      </c>
      <c r="G173" s="289"/>
      <c r="H173" s="289" t="s">
        <v>736</v>
      </c>
      <c r="I173" s="289" t="s">
        <v>679</v>
      </c>
      <c r="J173" s="289"/>
      <c r="K173" s="337"/>
    </row>
    <row r="174" s="1" customFormat="1" ht="15" customHeight="1">
      <c r="B174" s="314"/>
      <c r="C174" s="289" t="s">
        <v>688</v>
      </c>
      <c r="D174" s="289"/>
      <c r="E174" s="289"/>
      <c r="F174" s="312" t="s">
        <v>675</v>
      </c>
      <c r="G174" s="289"/>
      <c r="H174" s="289" t="s">
        <v>736</v>
      </c>
      <c r="I174" s="289" t="s">
        <v>671</v>
      </c>
      <c r="J174" s="289">
        <v>50</v>
      </c>
      <c r="K174" s="337"/>
    </row>
    <row r="175" s="1" customFormat="1" ht="15" customHeight="1">
      <c r="B175" s="314"/>
      <c r="C175" s="289" t="s">
        <v>696</v>
      </c>
      <c r="D175" s="289"/>
      <c r="E175" s="289"/>
      <c r="F175" s="312" t="s">
        <v>675</v>
      </c>
      <c r="G175" s="289"/>
      <c r="H175" s="289" t="s">
        <v>736</v>
      </c>
      <c r="I175" s="289" t="s">
        <v>671</v>
      </c>
      <c r="J175" s="289">
        <v>50</v>
      </c>
      <c r="K175" s="337"/>
    </row>
    <row r="176" s="1" customFormat="1" ht="15" customHeight="1">
      <c r="B176" s="314"/>
      <c r="C176" s="289" t="s">
        <v>694</v>
      </c>
      <c r="D176" s="289"/>
      <c r="E176" s="289"/>
      <c r="F176" s="312" t="s">
        <v>675</v>
      </c>
      <c r="G176" s="289"/>
      <c r="H176" s="289" t="s">
        <v>736</v>
      </c>
      <c r="I176" s="289" t="s">
        <v>671</v>
      </c>
      <c r="J176" s="289">
        <v>50</v>
      </c>
      <c r="K176" s="337"/>
    </row>
    <row r="177" s="1" customFormat="1" ht="15" customHeight="1">
      <c r="B177" s="314"/>
      <c r="C177" s="289" t="s">
        <v>109</v>
      </c>
      <c r="D177" s="289"/>
      <c r="E177" s="289"/>
      <c r="F177" s="312" t="s">
        <v>669</v>
      </c>
      <c r="G177" s="289"/>
      <c r="H177" s="289" t="s">
        <v>737</v>
      </c>
      <c r="I177" s="289" t="s">
        <v>738</v>
      </c>
      <c r="J177" s="289"/>
      <c r="K177" s="337"/>
    </row>
    <row r="178" s="1" customFormat="1" ht="15" customHeight="1">
      <c r="B178" s="314"/>
      <c r="C178" s="289" t="s">
        <v>62</v>
      </c>
      <c r="D178" s="289"/>
      <c r="E178" s="289"/>
      <c r="F178" s="312" t="s">
        <v>669</v>
      </c>
      <c r="G178" s="289"/>
      <c r="H178" s="289" t="s">
        <v>739</v>
      </c>
      <c r="I178" s="289" t="s">
        <v>740</v>
      </c>
      <c r="J178" s="289">
        <v>1</v>
      </c>
      <c r="K178" s="337"/>
    </row>
    <row r="179" s="1" customFormat="1" ht="15" customHeight="1">
      <c r="B179" s="314"/>
      <c r="C179" s="289" t="s">
        <v>58</v>
      </c>
      <c r="D179" s="289"/>
      <c r="E179" s="289"/>
      <c r="F179" s="312" t="s">
        <v>669</v>
      </c>
      <c r="G179" s="289"/>
      <c r="H179" s="289" t="s">
        <v>741</v>
      </c>
      <c r="I179" s="289" t="s">
        <v>671</v>
      </c>
      <c r="J179" s="289">
        <v>20</v>
      </c>
      <c r="K179" s="337"/>
    </row>
    <row r="180" s="1" customFormat="1" ht="15" customHeight="1">
      <c r="B180" s="314"/>
      <c r="C180" s="289" t="s">
        <v>59</v>
      </c>
      <c r="D180" s="289"/>
      <c r="E180" s="289"/>
      <c r="F180" s="312" t="s">
        <v>669</v>
      </c>
      <c r="G180" s="289"/>
      <c r="H180" s="289" t="s">
        <v>742</v>
      </c>
      <c r="I180" s="289" t="s">
        <v>671</v>
      </c>
      <c r="J180" s="289">
        <v>255</v>
      </c>
      <c r="K180" s="337"/>
    </row>
    <row r="181" s="1" customFormat="1" ht="15" customHeight="1">
      <c r="B181" s="314"/>
      <c r="C181" s="289" t="s">
        <v>110</v>
      </c>
      <c r="D181" s="289"/>
      <c r="E181" s="289"/>
      <c r="F181" s="312" t="s">
        <v>669</v>
      </c>
      <c r="G181" s="289"/>
      <c r="H181" s="289" t="s">
        <v>633</v>
      </c>
      <c r="I181" s="289" t="s">
        <v>671</v>
      </c>
      <c r="J181" s="289">
        <v>10</v>
      </c>
      <c r="K181" s="337"/>
    </row>
    <row r="182" s="1" customFormat="1" ht="15" customHeight="1">
      <c r="B182" s="314"/>
      <c r="C182" s="289" t="s">
        <v>111</v>
      </c>
      <c r="D182" s="289"/>
      <c r="E182" s="289"/>
      <c r="F182" s="312" t="s">
        <v>669</v>
      </c>
      <c r="G182" s="289"/>
      <c r="H182" s="289" t="s">
        <v>743</v>
      </c>
      <c r="I182" s="289" t="s">
        <v>704</v>
      </c>
      <c r="J182" s="289"/>
      <c r="K182" s="337"/>
    </row>
    <row r="183" s="1" customFormat="1" ht="15" customHeight="1">
      <c r="B183" s="314"/>
      <c r="C183" s="289" t="s">
        <v>744</v>
      </c>
      <c r="D183" s="289"/>
      <c r="E183" s="289"/>
      <c r="F183" s="312" t="s">
        <v>669</v>
      </c>
      <c r="G183" s="289"/>
      <c r="H183" s="289" t="s">
        <v>745</v>
      </c>
      <c r="I183" s="289" t="s">
        <v>704</v>
      </c>
      <c r="J183" s="289"/>
      <c r="K183" s="337"/>
    </row>
    <row r="184" s="1" customFormat="1" ht="15" customHeight="1">
      <c r="B184" s="314"/>
      <c r="C184" s="289" t="s">
        <v>733</v>
      </c>
      <c r="D184" s="289"/>
      <c r="E184" s="289"/>
      <c r="F184" s="312" t="s">
        <v>669</v>
      </c>
      <c r="G184" s="289"/>
      <c r="H184" s="289" t="s">
        <v>746</v>
      </c>
      <c r="I184" s="289" t="s">
        <v>704</v>
      </c>
      <c r="J184" s="289"/>
      <c r="K184" s="337"/>
    </row>
    <row r="185" s="1" customFormat="1" ht="15" customHeight="1">
      <c r="B185" s="314"/>
      <c r="C185" s="289" t="s">
        <v>113</v>
      </c>
      <c r="D185" s="289"/>
      <c r="E185" s="289"/>
      <c r="F185" s="312" t="s">
        <v>675</v>
      </c>
      <c r="G185" s="289"/>
      <c r="H185" s="289" t="s">
        <v>747</v>
      </c>
      <c r="I185" s="289" t="s">
        <v>671</v>
      </c>
      <c r="J185" s="289">
        <v>50</v>
      </c>
      <c r="K185" s="337"/>
    </row>
    <row r="186" s="1" customFormat="1" ht="15" customHeight="1">
      <c r="B186" s="314"/>
      <c r="C186" s="289" t="s">
        <v>748</v>
      </c>
      <c r="D186" s="289"/>
      <c r="E186" s="289"/>
      <c r="F186" s="312" t="s">
        <v>675</v>
      </c>
      <c r="G186" s="289"/>
      <c r="H186" s="289" t="s">
        <v>749</v>
      </c>
      <c r="I186" s="289" t="s">
        <v>750</v>
      </c>
      <c r="J186" s="289"/>
      <c r="K186" s="337"/>
    </row>
    <row r="187" s="1" customFormat="1" ht="15" customHeight="1">
      <c r="B187" s="314"/>
      <c r="C187" s="289" t="s">
        <v>751</v>
      </c>
      <c r="D187" s="289"/>
      <c r="E187" s="289"/>
      <c r="F187" s="312" t="s">
        <v>675</v>
      </c>
      <c r="G187" s="289"/>
      <c r="H187" s="289" t="s">
        <v>752</v>
      </c>
      <c r="I187" s="289" t="s">
        <v>750</v>
      </c>
      <c r="J187" s="289"/>
      <c r="K187" s="337"/>
    </row>
    <row r="188" s="1" customFormat="1" ht="15" customHeight="1">
      <c r="B188" s="314"/>
      <c r="C188" s="289" t="s">
        <v>753</v>
      </c>
      <c r="D188" s="289"/>
      <c r="E188" s="289"/>
      <c r="F188" s="312" t="s">
        <v>675</v>
      </c>
      <c r="G188" s="289"/>
      <c r="H188" s="289" t="s">
        <v>754</v>
      </c>
      <c r="I188" s="289" t="s">
        <v>750</v>
      </c>
      <c r="J188" s="289"/>
      <c r="K188" s="337"/>
    </row>
    <row r="189" s="1" customFormat="1" ht="15" customHeight="1">
      <c r="B189" s="314"/>
      <c r="C189" s="350" t="s">
        <v>755</v>
      </c>
      <c r="D189" s="289"/>
      <c r="E189" s="289"/>
      <c r="F189" s="312" t="s">
        <v>675</v>
      </c>
      <c r="G189" s="289"/>
      <c r="H189" s="289" t="s">
        <v>756</v>
      </c>
      <c r="I189" s="289" t="s">
        <v>757</v>
      </c>
      <c r="J189" s="351" t="s">
        <v>758</v>
      </c>
      <c r="K189" s="337"/>
    </row>
    <row r="190" s="17" customFormat="1" ht="15" customHeight="1">
      <c r="B190" s="352"/>
      <c r="C190" s="353" t="s">
        <v>759</v>
      </c>
      <c r="D190" s="354"/>
      <c r="E190" s="354"/>
      <c r="F190" s="355" t="s">
        <v>675</v>
      </c>
      <c r="G190" s="354"/>
      <c r="H190" s="354" t="s">
        <v>760</v>
      </c>
      <c r="I190" s="354" t="s">
        <v>757</v>
      </c>
      <c r="J190" s="356" t="s">
        <v>758</v>
      </c>
      <c r="K190" s="357"/>
    </row>
    <row r="191" s="1" customFormat="1" ht="15" customHeight="1">
      <c r="B191" s="314"/>
      <c r="C191" s="350" t="s">
        <v>47</v>
      </c>
      <c r="D191" s="289"/>
      <c r="E191" s="289"/>
      <c r="F191" s="312" t="s">
        <v>669</v>
      </c>
      <c r="G191" s="289"/>
      <c r="H191" s="286" t="s">
        <v>761</v>
      </c>
      <c r="I191" s="289" t="s">
        <v>762</v>
      </c>
      <c r="J191" s="289"/>
      <c r="K191" s="337"/>
    </row>
    <row r="192" s="1" customFormat="1" ht="15" customHeight="1">
      <c r="B192" s="314"/>
      <c r="C192" s="350" t="s">
        <v>763</v>
      </c>
      <c r="D192" s="289"/>
      <c r="E192" s="289"/>
      <c r="F192" s="312" t="s">
        <v>669</v>
      </c>
      <c r="G192" s="289"/>
      <c r="H192" s="289" t="s">
        <v>764</v>
      </c>
      <c r="I192" s="289" t="s">
        <v>704</v>
      </c>
      <c r="J192" s="289"/>
      <c r="K192" s="337"/>
    </row>
    <row r="193" s="1" customFormat="1" ht="15" customHeight="1">
      <c r="B193" s="314"/>
      <c r="C193" s="350" t="s">
        <v>765</v>
      </c>
      <c r="D193" s="289"/>
      <c r="E193" s="289"/>
      <c r="F193" s="312" t="s">
        <v>669</v>
      </c>
      <c r="G193" s="289"/>
      <c r="H193" s="289" t="s">
        <v>766</v>
      </c>
      <c r="I193" s="289" t="s">
        <v>704</v>
      </c>
      <c r="J193" s="289"/>
      <c r="K193" s="337"/>
    </row>
    <row r="194" s="1" customFormat="1" ht="15" customHeight="1">
      <c r="B194" s="314"/>
      <c r="C194" s="350" t="s">
        <v>767</v>
      </c>
      <c r="D194" s="289"/>
      <c r="E194" s="289"/>
      <c r="F194" s="312" t="s">
        <v>675</v>
      </c>
      <c r="G194" s="289"/>
      <c r="H194" s="289" t="s">
        <v>768</v>
      </c>
      <c r="I194" s="289" t="s">
        <v>704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769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770</v>
      </c>
      <c r="D201" s="359"/>
      <c r="E201" s="359"/>
      <c r="F201" s="359" t="s">
        <v>771</v>
      </c>
      <c r="G201" s="360"/>
      <c r="H201" s="359" t="s">
        <v>772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762</v>
      </c>
      <c r="D203" s="289"/>
      <c r="E203" s="289"/>
      <c r="F203" s="312" t="s">
        <v>48</v>
      </c>
      <c r="G203" s="289"/>
      <c r="H203" s="289" t="s">
        <v>773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49</v>
      </c>
      <c r="G204" s="289"/>
      <c r="H204" s="289" t="s">
        <v>774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52</v>
      </c>
      <c r="G205" s="289"/>
      <c r="H205" s="289" t="s">
        <v>775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50</v>
      </c>
      <c r="G206" s="289"/>
      <c r="H206" s="289" t="s">
        <v>776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51</v>
      </c>
      <c r="G207" s="289"/>
      <c r="H207" s="289" t="s">
        <v>777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716</v>
      </c>
      <c r="D209" s="289"/>
      <c r="E209" s="289"/>
      <c r="F209" s="312" t="s">
        <v>609</v>
      </c>
      <c r="G209" s="289"/>
      <c r="H209" s="289" t="s">
        <v>778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612</v>
      </c>
      <c r="G210" s="289"/>
      <c r="H210" s="289" t="s">
        <v>613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84</v>
      </c>
      <c r="G211" s="289"/>
      <c r="H211" s="289" t="s">
        <v>779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90</v>
      </c>
      <c r="G212" s="350"/>
      <c r="H212" s="341" t="s">
        <v>614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615</v>
      </c>
      <c r="G213" s="350"/>
      <c r="H213" s="341" t="s">
        <v>780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740</v>
      </c>
      <c r="D215" s="289"/>
      <c r="E215" s="289"/>
      <c r="F215" s="312">
        <v>1</v>
      </c>
      <c r="G215" s="350"/>
      <c r="H215" s="341" t="s">
        <v>781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782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783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784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DESKTOP-M2U8P7B\projektant</dc:creator>
  <cp:lastModifiedBy>DESKTOP-M2U8P7B\projektant</cp:lastModifiedBy>
  <dcterms:created xsi:type="dcterms:W3CDTF">2024-07-09T21:51:38Z</dcterms:created>
  <dcterms:modified xsi:type="dcterms:W3CDTF">2024-07-09T21:51:41Z</dcterms:modified>
</cp:coreProperties>
</file>