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Výměna dlažby chodeb ..." sheetId="2" r:id="rId2"/>
    <sheet name="2 - Výměna dlažby chodeb ..." sheetId="3" r:id="rId3"/>
    <sheet name="3 - Zámková dlažba venkov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Výměna dlažby chodeb ...'!$C$87:$K$178</definedName>
    <definedName name="_xlnm.Print_Area" localSheetId="1">'1 - Výměna dlažby chodeb ...'!$C$4:$J$39,'1 - Výměna dlažby chodeb ...'!$C$45:$J$69,'1 - Výměna dlažby chodeb ...'!$C$75:$K$178</definedName>
    <definedName name="_xlnm.Print_Titles" localSheetId="1">'1 - Výměna dlažby chodeb ...'!$87:$87</definedName>
    <definedName name="_xlnm._FilterDatabase" localSheetId="2" hidden="1">'2 - Výměna dlažby chodeb ...'!$C$86:$K$145</definedName>
    <definedName name="_xlnm.Print_Area" localSheetId="2">'2 - Výměna dlažby chodeb ...'!$C$4:$J$39,'2 - Výměna dlažby chodeb ...'!$C$45:$J$68,'2 - Výměna dlažby chodeb ...'!$C$74:$K$145</definedName>
    <definedName name="_xlnm.Print_Titles" localSheetId="2">'2 - Výměna dlažby chodeb ...'!$86:$86</definedName>
    <definedName name="_xlnm._FilterDatabase" localSheetId="3" hidden="1">'3 - Zámková dlažba venkov...'!$C$85:$K$138</definedName>
    <definedName name="_xlnm.Print_Area" localSheetId="3">'3 - Zámková dlažba venkov...'!$C$4:$J$39,'3 - Zámková dlažba venkov...'!$C$45:$J$67,'3 - Zámková dlažba venkov...'!$C$73:$K$138</definedName>
    <definedName name="_xlnm.Print_Titles" localSheetId="3">'3 - Zámková dlažba venkov...'!$85:$85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4"/>
  <c r="BH114"/>
  <c r="BG114"/>
  <c r="BF114"/>
  <c r="T114"/>
  <c r="R114"/>
  <c r="P114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3" r="J37"/>
  <c r="J36"/>
  <c i="1" r="AY56"/>
  <c i="3" r="J35"/>
  <c i="1" r="AX56"/>
  <c i="3" r="BI145"/>
  <c r="BH145"/>
  <c r="BG145"/>
  <c r="BF145"/>
  <c r="T145"/>
  <c r="R145"/>
  <c r="P145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0"/>
  <c r="BH90"/>
  <c r="BG90"/>
  <c r="BF90"/>
  <c r="T90"/>
  <c r="T89"/>
  <c r="R90"/>
  <c r="R89"/>
  <c r="P90"/>
  <c r="P89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2" r="J37"/>
  <c r="J36"/>
  <c i="1" r="AY55"/>
  <c i="2" r="J35"/>
  <c i="1" r="AX55"/>
  <c i="2"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5"/>
  <c r="BH115"/>
  <c r="BG115"/>
  <c r="BF115"/>
  <c r="T115"/>
  <c r="R115"/>
  <c r="P115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1" r="L50"/>
  <c r="AM50"/>
  <c r="AM49"/>
  <c r="L49"/>
  <c r="AM47"/>
  <c r="L47"/>
  <c r="L45"/>
  <c r="L44"/>
  <c i="4" r="J138"/>
  <c r="BK136"/>
  <c r="BK135"/>
  <c r="J133"/>
  <c r="J132"/>
  <c r="J129"/>
  <c r="J128"/>
  <c r="J124"/>
  <c r="J120"/>
  <c r="J118"/>
  <c r="J115"/>
  <c r="J114"/>
  <c r="J106"/>
  <c r="J104"/>
  <c r="J102"/>
  <c r="J100"/>
  <c r="BK95"/>
  <c r="J95"/>
  <c r="J94"/>
  <c r="J89"/>
  <c i="3" r="J145"/>
  <c r="J140"/>
  <c r="J139"/>
  <c r="J138"/>
  <c r="J136"/>
  <c r="J135"/>
  <c r="J134"/>
  <c r="J133"/>
  <c r="J132"/>
  <c r="J130"/>
  <c r="J128"/>
  <c r="J126"/>
  <c r="J125"/>
  <c r="J124"/>
  <c r="J121"/>
  <c r="BK118"/>
  <c r="BK116"/>
  <c r="J116"/>
  <c r="J115"/>
  <c r="J114"/>
  <c r="BK106"/>
  <c r="BK101"/>
  <c r="J101"/>
  <c r="J99"/>
  <c r="J97"/>
  <c r="J96"/>
  <c r="J90"/>
  <c i="2" r="BK176"/>
  <c r="BK174"/>
  <c r="J174"/>
  <c r="BK166"/>
  <c r="BK165"/>
  <c r="BK164"/>
  <c r="J162"/>
  <c r="BK157"/>
  <c r="BK156"/>
  <c r="BK155"/>
  <c r="BK153"/>
  <c r="BK152"/>
  <c r="BK151"/>
  <c r="J150"/>
  <c r="BK149"/>
  <c r="BK147"/>
  <c r="BK145"/>
  <c r="BK143"/>
  <c r="BK142"/>
  <c r="J141"/>
  <c r="BK138"/>
  <c r="BK136"/>
  <c r="BK135"/>
  <c r="BK134"/>
  <c r="BK132"/>
  <c r="BK131"/>
  <c r="BK130"/>
  <c r="BK127"/>
  <c r="BK125"/>
  <c r="BK124"/>
  <c r="BK122"/>
  <c r="BK115"/>
  <c r="BK108"/>
  <c r="BK106"/>
  <c r="BK104"/>
  <c r="J104"/>
  <c r="J102"/>
  <c r="BK100"/>
  <c r="BK97"/>
  <c r="J95"/>
  <c r="BK94"/>
  <c r="BK93"/>
  <c r="BK91"/>
  <c i="1" r="AS54"/>
  <c i="4" r="BK138"/>
  <c r="J136"/>
  <c r="J135"/>
  <c r="BK133"/>
  <c r="BK132"/>
  <c r="BK129"/>
  <c r="BK128"/>
  <c r="BK124"/>
  <c r="BK120"/>
  <c r="BK118"/>
  <c r="BK115"/>
  <c r="BK114"/>
  <c r="BK106"/>
  <c r="BK104"/>
  <c r="BK102"/>
  <c r="BK100"/>
  <c r="BK99"/>
  <c r="J99"/>
  <c r="BK94"/>
  <c r="BK89"/>
  <c i="3" r="BK145"/>
  <c r="BK140"/>
  <c r="BK139"/>
  <c r="BK138"/>
  <c r="BK136"/>
  <c r="BK135"/>
  <c r="BK134"/>
  <c r="BK133"/>
  <c r="BK132"/>
  <c r="BK130"/>
  <c r="BK128"/>
  <c r="BK126"/>
  <c r="BK125"/>
  <c r="BK124"/>
  <c r="BK121"/>
  <c r="BK119"/>
  <c r="J119"/>
  <c r="J118"/>
  <c r="BK115"/>
  <c r="BK114"/>
  <c r="BK111"/>
  <c r="J111"/>
  <c r="J106"/>
  <c r="BK99"/>
  <c r="BK97"/>
  <c r="BK96"/>
  <c r="BK90"/>
  <c i="2" r="BK178"/>
  <c r="J178"/>
  <c r="J176"/>
  <c r="BK170"/>
  <c r="J170"/>
  <c r="J166"/>
  <c r="J165"/>
  <c r="J164"/>
  <c r="BK162"/>
  <c r="J157"/>
  <c r="J156"/>
  <c r="J155"/>
  <c r="J153"/>
  <c r="J152"/>
  <c r="J151"/>
  <c r="BK150"/>
  <c r="J149"/>
  <c r="J147"/>
  <c r="J145"/>
  <c r="J143"/>
  <c r="J142"/>
  <c r="BK141"/>
  <c r="J138"/>
  <c r="J136"/>
  <c r="J135"/>
  <c r="J134"/>
  <c r="J132"/>
  <c r="J131"/>
  <c r="J130"/>
  <c r="J127"/>
  <c r="J125"/>
  <c r="J124"/>
  <c r="J122"/>
  <c r="J115"/>
  <c r="J108"/>
  <c r="J106"/>
  <c r="BK102"/>
  <c r="BK101"/>
  <c r="J101"/>
  <c r="J100"/>
  <c r="J97"/>
  <c r="BK95"/>
  <c r="J94"/>
  <c r="J93"/>
  <c r="J91"/>
  <c i="4" l="1" r="BK88"/>
  <c r="J88"/>
  <c r="J61"/>
  <c r="R88"/>
  <c r="BK105"/>
  <c r="J105"/>
  <c r="J62"/>
  <c r="R105"/>
  <c r="P119"/>
  <c r="R119"/>
  <c r="BK131"/>
  <c r="J131"/>
  <c r="J65"/>
  <c r="T131"/>
  <c i="2" r="BK90"/>
  <c r="J90"/>
  <c r="J61"/>
  <c r="P90"/>
  <c r="R90"/>
  <c r="T90"/>
  <c r="BK99"/>
  <c r="J99"/>
  <c r="J62"/>
  <c r="P99"/>
  <c r="R99"/>
  <c r="T99"/>
  <c r="BK129"/>
  <c r="J129"/>
  <c r="J63"/>
  <c r="P129"/>
  <c r="R129"/>
  <c r="T129"/>
  <c r="BK140"/>
  <c r="J140"/>
  <c r="J66"/>
  <c r="P140"/>
  <c r="R140"/>
  <c r="T140"/>
  <c r="BK148"/>
  <c r="J148"/>
  <c r="J67"/>
  <c r="P148"/>
  <c r="R148"/>
  <c r="T148"/>
  <c r="BK163"/>
  <c r="J163"/>
  <c r="J68"/>
  <c r="P163"/>
  <c r="R163"/>
  <c r="T163"/>
  <c i="3" r="BK95"/>
  <c r="J95"/>
  <c r="J62"/>
  <c r="P95"/>
  <c r="R95"/>
  <c r="T95"/>
  <c r="BK113"/>
  <c r="J113"/>
  <c r="J63"/>
  <c r="P113"/>
  <c r="R113"/>
  <c r="T113"/>
  <c r="BK123"/>
  <c r="J123"/>
  <c r="J66"/>
  <c r="P123"/>
  <c r="R123"/>
  <c r="T123"/>
  <c r="BK131"/>
  <c r="J131"/>
  <c r="J67"/>
  <c r="P131"/>
  <c r="R131"/>
  <c r="T131"/>
  <c i="4" r="P88"/>
  <c r="T88"/>
  <c r="P105"/>
  <c r="T105"/>
  <c r="BK119"/>
  <c r="J119"/>
  <c r="J64"/>
  <c r="T119"/>
  <c r="P131"/>
  <c r="R131"/>
  <c r="BK117"/>
  <c r="J117"/>
  <c r="J63"/>
  <c r="BK137"/>
  <c r="J137"/>
  <c r="J66"/>
  <c i="2" r="E48"/>
  <c r="J52"/>
  <c r="F55"/>
  <c r="J55"/>
  <c r="BE91"/>
  <c r="BE93"/>
  <c r="BE94"/>
  <c r="BE95"/>
  <c r="BE97"/>
  <c r="BE100"/>
  <c r="BE101"/>
  <c r="BE102"/>
  <c r="BE104"/>
  <c r="BE106"/>
  <c r="BE108"/>
  <c r="BE115"/>
  <c r="BE122"/>
  <c r="BE124"/>
  <c r="BE125"/>
  <c r="BE127"/>
  <c r="BE130"/>
  <c r="BE131"/>
  <c r="BE132"/>
  <c r="BE134"/>
  <c r="BE135"/>
  <c r="BE136"/>
  <c r="BE138"/>
  <c r="BE141"/>
  <c r="BE142"/>
  <c r="BE143"/>
  <c r="BE145"/>
  <c r="BE147"/>
  <c r="BE149"/>
  <c r="BE150"/>
  <c r="BE151"/>
  <c r="BE152"/>
  <c r="BE153"/>
  <c r="BE155"/>
  <c r="BE156"/>
  <c r="BE157"/>
  <c r="BE162"/>
  <c r="BE164"/>
  <c r="BE165"/>
  <c r="BE166"/>
  <c r="BE170"/>
  <c r="BE174"/>
  <c r="BE176"/>
  <c r="BE178"/>
  <c r="BK137"/>
  <c r="J137"/>
  <c r="J64"/>
  <c i="3" r="E48"/>
  <c r="J52"/>
  <c r="F55"/>
  <c r="J55"/>
  <c r="BE90"/>
  <c r="BE96"/>
  <c r="BE97"/>
  <c r="BE99"/>
  <c r="BE101"/>
  <c r="BE106"/>
  <c r="BE111"/>
  <c r="BE114"/>
  <c r="BE115"/>
  <c r="BE116"/>
  <c r="BE118"/>
  <c r="BE119"/>
  <c r="BE121"/>
  <c r="BE124"/>
  <c r="BE125"/>
  <c r="BE126"/>
  <c r="BE128"/>
  <c r="BE130"/>
  <c r="BE132"/>
  <c r="BE133"/>
  <c r="BE134"/>
  <c r="BE135"/>
  <c r="BE136"/>
  <c r="BE138"/>
  <c r="BE139"/>
  <c r="BE140"/>
  <c r="BE145"/>
  <c r="BK89"/>
  <c r="J89"/>
  <c r="J61"/>
  <c r="BK120"/>
  <c r="J120"/>
  <c r="J64"/>
  <c i="4" r="E48"/>
  <c r="J52"/>
  <c r="F55"/>
  <c r="J55"/>
  <c r="BE89"/>
  <c r="BE94"/>
  <c r="BE95"/>
  <c r="BE99"/>
  <c r="BE100"/>
  <c r="BE102"/>
  <c r="BE104"/>
  <c r="BE106"/>
  <c r="BE114"/>
  <c r="BE115"/>
  <c r="BE118"/>
  <c r="BE120"/>
  <c r="BE124"/>
  <c r="BE128"/>
  <c r="BE129"/>
  <c r="BE132"/>
  <c r="BE133"/>
  <c r="BE135"/>
  <c r="BE136"/>
  <c r="BE138"/>
  <c r="F34"/>
  <c i="1" r="BA57"/>
  <c i="2" r="F37"/>
  <c i="1" r="BD55"/>
  <c i="4" r="F36"/>
  <c i="1" r="BC57"/>
  <c i="2" r="F34"/>
  <c i="1" r="BA55"/>
  <c i="2" r="F35"/>
  <c i="1" r="BB55"/>
  <c i="3" r="F34"/>
  <c i="1" r="BA56"/>
  <c i="3" r="F37"/>
  <c i="1" r="BD56"/>
  <c i="4" r="F37"/>
  <c i="1" r="BD57"/>
  <c i="3" r="J34"/>
  <c i="1" r="AW56"/>
  <c i="3" r="F36"/>
  <c i="1" r="BC56"/>
  <c i="4" r="F35"/>
  <c i="1" r="BB57"/>
  <c i="2" r="J34"/>
  <c i="1" r="AW55"/>
  <c i="2" r="F36"/>
  <c i="1" r="BC55"/>
  <c i="3" r="F35"/>
  <c i="1" r="BB56"/>
  <c i="4" r="J34"/>
  <c i="1" r="AW57"/>
  <c i="3" l="1" r="T88"/>
  <c r="P88"/>
  <c r="R88"/>
  <c i="4" r="P87"/>
  <c r="P86"/>
  <c i="1" r="AU57"/>
  <c i="3" r="R122"/>
  <c r="R87"/>
  <c r="P122"/>
  <c r="P87"/>
  <c i="1" r="AU56"/>
  <c i="2" r="R139"/>
  <c r="T89"/>
  <c r="R89"/>
  <c r="R88"/>
  <c r="P89"/>
  <c i="4" r="R87"/>
  <c r="R86"/>
  <c r="T87"/>
  <c r="T86"/>
  <c i="3" r="T122"/>
  <c r="T87"/>
  <c i="2" r="T139"/>
  <c r="P139"/>
  <c i="4" r="BK87"/>
  <c r="J87"/>
  <c r="J60"/>
  <c i="2" r="BK89"/>
  <c r="J89"/>
  <c r="J60"/>
  <c r="BK139"/>
  <c r="J139"/>
  <c r="J65"/>
  <c i="3" r="BK88"/>
  <c r="J88"/>
  <c r="J60"/>
  <c r="BK122"/>
  <c r="J122"/>
  <c r="J65"/>
  <c i="1" r="BB54"/>
  <c r="W31"/>
  <c i="2" r="F33"/>
  <c i="1" r="AZ55"/>
  <c i="4" r="F33"/>
  <c i="1" r="AZ57"/>
  <c i="4" r="J33"/>
  <c i="1" r="AV57"/>
  <c r="AT57"/>
  <c r="BA54"/>
  <c r="W30"/>
  <c r="BC54"/>
  <c r="W32"/>
  <c i="3" r="J33"/>
  <c i="1" r="AV56"/>
  <c r="AT56"/>
  <c r="BD54"/>
  <c r="W33"/>
  <c i="2" r="J33"/>
  <c i="1" r="AV55"/>
  <c r="AT55"/>
  <c i="3" r="F33"/>
  <c i="1" r="AZ56"/>
  <c i="2" l="1" r="P88"/>
  <c i="1" r="AU55"/>
  <c i="2" r="T88"/>
  <c r="BK88"/>
  <c r="J88"/>
  <c r="J59"/>
  <c i="3" r="BK87"/>
  <c r="J87"/>
  <c r="J59"/>
  <c i="4" r="BK86"/>
  <c r="J86"/>
  <c r="J59"/>
  <c i="1" r="AZ54"/>
  <c r="W29"/>
  <c r="AX54"/>
  <c r="AY54"/>
  <c r="AU54"/>
  <c r="AW54"/>
  <c r="AK30"/>
  <c i="4" l="1" r="J30"/>
  <c i="1" r="AG57"/>
  <c r="AN57"/>
  <c r="AV54"/>
  <c r="AK29"/>
  <c i="2" r="J30"/>
  <c i="1" r="AG55"/>
  <c r="AN55"/>
  <c i="3" r="J30"/>
  <c i="1" r="AG56"/>
  <c r="AN56"/>
  <c i="2" l="1" r="J39"/>
  <c i="3" r="J39"/>
  <c i="4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<sst xmlns="http://schemas.openxmlformats.org/spreadsheetml/2006/main">
  <si>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</si>
  <si>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</si>
  <si>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</si>
  <si>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</si>
  <si>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</si>
  <si>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{cef55258-87a4-4173-b241-15b1d8f50e71}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</si>
  <si>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</si>
  <si>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</si>
  <si>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</si>
  <si>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</si>
  <si>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</si>
  <si>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</si>
  <si>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</si>
  <si>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</si>
  <si>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</si>
  <si>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</si>
  <si>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</si>
  <si>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Liliová - oprava dlažeb a chodníků</t>
  </si>
  <si>
    <t>KSO:</t>
  </si>
  <si>
    <t/>
  </si>
  <si>
    <t>CC-CZ:</t>
  </si>
  <si>
    <t>Místo:</t>
  </si>
  <si>
    <t>Děčín</t>
  </si>
  <si>
    <t>Datum:</t>
  </si>
  <si>
    <t>17. 5. 2021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</si>
  <si>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</si>
  <si>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</si>
  <si>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</si>
  <si>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</si>
  <si>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</si>
  <si>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</si>
  <si>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</si>
  <si>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</si>
  <si>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</si>
  <si>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</si>
  <si>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</si>
  <si>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</si>
  <si>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</si>
  <si>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</si>
  <si>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</si>
  <si>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</si>
  <si>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</si>
  <si>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</si>
  <si>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</si>
  <si>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</si>
  <si>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</si>
  <si>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</si>
  <si>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</si>
  <si>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</si>
  <si>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</si>
  <si>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</si>
  <si>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</si>
  <si>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</si>
  <si>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</si>
  <si>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</si>
  <si>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</si>
  <si>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</si>
  <si>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</si>
  <si>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</si>
  <si>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</si>
  <si>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</si>
  <si>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</si>
  <si>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</si>
  <si>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</si>
  <si>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</si>
  <si>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</si>
  <si>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</si>
  <si>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</si>
  <si>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</si>
  <si>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</si>
  <si>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</si>
  <si>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</si>
  <si>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</si>
  <si>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</si>
  <si>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</si>
  <si>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</si>
  <si>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</si>
  <si>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</si>
  <si>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</si>
  <si>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</si>
  <si>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</si>
  <si>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Výměna dlažby chodeb v 1.n.p.</t>
  </si>
  <si>
    <t>STA</t>
  </si>
  <si>
    <t>{43c46750-74d8-4154-8d02-9f9778304d90}</t>
  </si>
  <si>
    <t>2</t>
  </si>
  <si>
    <t>Výměna dlažby chodeb v 2.n.p.</t>
  </si>
  <si>
    <t>{e16e06d2-b23b-457d-9ce8-f74d5d70bf72}</t>
  </si>
  <si>
    <t>3</t>
  </si>
  <si>
    <t>Zámková dlažba venkovních chodníků</t>
  </si>
  <si>
    <t>{301f158b-8c33-4d50-b080-d21c7d1a2e9c}</t>
  </si>
  <si>
    <t>KRYCÍ LIST SOUPISU PRACÍ</t>
  </si>
  <si>
    <t>Objekt:</t>
  </si>
  <si>
    <t>1 - Výměna dlažby chodeb v 1.n.p.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</si>
  <si>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</si>
  <si>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</si>
  <si>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</si>
  <si>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</si>
  <si>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</si>
  <si>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</si>
  <si>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</si>
  <si>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</si>
  <si>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</si>
  <si>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</si>
  <si>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</si>
  <si>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771 - Podlahy z dlaždic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</si>
  <si>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</si>
  <si>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</si>
  <si>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</si>
  <si>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</si>
  <si>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</si>
  <si>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</si>
  <si>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</si>
  <si>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</si>
  <si>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</si>
  <si>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</si>
  <si>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</si>
  <si>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</si>
  <si>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</si>
  <si>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</si>
  <si>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</si>
  <si>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</si>
  <si>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</si>
  <si>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</si>
  <si>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</si>
  <si>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</si>
  <si>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612131101</t>
  </si>
  <si>
    <t>Podkladní a spojovací vrstva vnitřních omítaných ploch cementový postřik nanášený ručně celoplošně stěn</t>
  </si>
  <si>
    <t>m2</t>
  </si>
  <si>
    <t>CS ÚRS 2021 01</t>
  </si>
  <si>
    <t>4</t>
  </si>
  <si>
    <t>969121574</t>
  </si>
  <si>
    <t>VV</t>
  </si>
  <si>
    <t>(8,00+1,50)*2*1,80</t>
  </si>
  <si>
    <t>612135000</t>
  </si>
  <si>
    <t>Vyrovnání nerovností podkladu vnitřních omítaných ploch maltou, tloušťky do 10 mm vápennou stěn</t>
  </si>
  <si>
    <t>2006373053</t>
  </si>
  <si>
    <t>612323111</t>
  </si>
  <si>
    <t>Omítka vápenocementová vnitřních ploch hladkých nanášená ručně jednovrstvá hladká, na neomítnutý bezesparý podklad, tloušťky do 5 mm stěn</t>
  </si>
  <si>
    <t>-1012132597</t>
  </si>
  <si>
    <t>612323391</t>
  </si>
  <si>
    <t>Omítka vápenocementová vnitřních ploch hladkých nanášená strojně jednovrstvá hladká, na neomítnutý bezesparý podklad, tloušťky do 5 mm Příplatek k cenám za každý další 1 mm tloušťky omítky přes 5 mm stěn</t>
  </si>
  <si>
    <t>-39523715</t>
  </si>
  <si>
    <t>34,2*5 'Přepočtené koeficientem množství</t>
  </si>
  <si>
    <t>5</t>
  </si>
  <si>
    <t>619995001</t>
  </si>
  <si>
    <t>Začištění omítek (s dodáním hmot) kolem oken, dveří, podlah, obkladů apod.</t>
  </si>
  <si>
    <t>m</t>
  </si>
  <si>
    <t>-815996276</t>
  </si>
  <si>
    <t>(8,00+1,50)*2+63,77</t>
  </si>
  <si>
    <t>9</t>
  </si>
  <si>
    <t>Ostatní konstrukce a práce, bourání</t>
  </si>
  <si>
    <t>6</t>
  </si>
  <si>
    <t>953.1</t>
  </si>
  <si>
    <t xml:space="preserve">Demontáž a zpětná montáž dřevěných krytů radiátorů ústředního topení </t>
  </si>
  <si>
    <t>R-položka</t>
  </si>
  <si>
    <t>1967660633</t>
  </si>
  <si>
    <t>7</t>
  </si>
  <si>
    <t>953.2</t>
  </si>
  <si>
    <t>Demontáž a zpětná montáž radiátorů ústředního topení včetně vypuštění a napuštění systému</t>
  </si>
  <si>
    <t>kus</t>
  </si>
  <si>
    <t>822870200</t>
  </si>
  <si>
    <t>8</t>
  </si>
  <si>
    <t>953942425</t>
  </si>
  <si>
    <t>Osazování drobných kovových předmětů se zalitím maltou cementovou, do vysekaných kapes nebo připravených otvorů rámů litinových poklopů v podlahách nebo čisticích dvířek v kouřových kanálech</t>
  </si>
  <si>
    <t>-1060726029</t>
  </si>
  <si>
    <t>"ocelový poklop na chodbě"1</t>
  </si>
  <si>
    <t>965046111</t>
  </si>
  <si>
    <t>Broušení stávajících betonových podlah úběr do 3 mm</t>
  </si>
  <si>
    <t>1867117812</t>
  </si>
  <si>
    <t>38,44*0,8 'Přepočtené koeficientem množství</t>
  </si>
  <si>
    <t>10</t>
  </si>
  <si>
    <t>965046119</t>
  </si>
  <si>
    <t>Broušení stávajících betonových podlah Příplatek k ceně za každý další 1 mm úběru</t>
  </si>
  <si>
    <t>-362394170</t>
  </si>
  <si>
    <t>11</t>
  </si>
  <si>
    <t>965081213</t>
  </si>
  <si>
    <t>Bourání podlah z dlaždic bez podkladního lože nebo mazaniny, s jakoukoliv výplní spár keramických nebo xylolitových tl. do 10 mm, plochy přes 1 m2</t>
  </si>
  <si>
    <t>1065547289</t>
  </si>
  <si>
    <t>"chodba u schodiště"8,97</t>
  </si>
  <si>
    <t>"dvě podesty schodiště"4,21</t>
  </si>
  <si>
    <t>"zádveří"1,80</t>
  </si>
  <si>
    <t>"spojovací chodba"15,99</t>
  </si>
  <si>
    <t>"chodba z varny"7,47</t>
  </si>
  <si>
    <t>Součet</t>
  </si>
  <si>
    <t>12</t>
  </si>
  <si>
    <t>965081611</t>
  </si>
  <si>
    <t>Odsekání soklíků včetně otlučení podkladní omítky až na zdivo rovných</t>
  </si>
  <si>
    <t>-1690819646</t>
  </si>
  <si>
    <t>"chodba u schodiště"1,20+2,40+4*1,00+1,70+0,30+1,70+2,57+2*2,00</t>
  </si>
  <si>
    <t>"dvě podesty schdiště"1,20*4</t>
  </si>
  <si>
    <t>"zádveří"5,80</t>
  </si>
  <si>
    <t>"spojovací chodba"(10,20+1,50)*2</t>
  </si>
  <si>
    <t>"chodba z varny"(4,15+1,80)*2</t>
  </si>
  <si>
    <t>13</t>
  </si>
  <si>
    <t>967023692</t>
  </si>
  <si>
    <t>Přisekání (špicování) ploch kamenných nebo jiných s tvrdým povrchem pro nové povrchové vrstvy, plochy do 2 m2</t>
  </si>
  <si>
    <t>935746438</t>
  </si>
  <si>
    <t>38,44*0,1 'Přepočtené koeficientem množství</t>
  </si>
  <si>
    <t>14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</si>
  <si>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</si>
  <si>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</si>
  <si>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-865750802</t>
  </si>
  <si>
    <t>978013191</t>
  </si>
  <si>
    <t>Otlučení vápenných nebo vápenocementových omítek vnitřních ploch stěn s vyškrabáním spar, s očištěním zdiva, v rozsahu přes 50 do 100 %</t>
  </si>
  <si>
    <t>1138841688</t>
  </si>
  <si>
    <t>(8,00+1,50)*2*0,50</t>
  </si>
  <si>
    <t>16</t>
  </si>
  <si>
    <t>978059541</t>
  </si>
  <si>
    <t>Odsekání obkladů stěn včetně otlučení podkladní omítky až na zdivo z obkládaček vnitřních, z jakýchkoliv materiálů, plochy přes 1 m2</t>
  </si>
  <si>
    <t>865593620</t>
  </si>
  <si>
    <t>(8,00+1,50)*2*1,35</t>
  </si>
  <si>
    <t>997</t>
  </si>
  <si>
    <t>Přesun sutě</t>
  </si>
  <si>
    <t>17</t>
  </si>
  <si>
    <t>997013211</t>
  </si>
  <si>
    <t>Vnitrostaveništní doprava suti a vybouraných hmot vodorovně do 50 m svisle ručně pro budovy a haly výšky do 6 m</t>
  </si>
  <si>
    <t>t</t>
  </si>
  <si>
    <t>1681571165</t>
  </si>
  <si>
    <t>18</t>
  </si>
  <si>
    <t>997013501</t>
  </si>
  <si>
    <t>Odvoz suti a vybouraných hmot na skládku nebo meziskládku se složením, na vzdálenost do 1 km</t>
  </si>
  <si>
    <t>1677370523</t>
  </si>
  <si>
    <t>19</t>
  </si>
  <si>
    <t>997013509</t>
  </si>
  <si>
    <t>Odvoz suti a vybouraných hmot na skládku nebo meziskládku se složením, na vzdálenost Příplatek k ceně za každý další i započatý 1 km přes 1 km</t>
  </si>
  <si>
    <t>-1179515646</t>
  </si>
  <si>
    <t>4,31*14 'Přepočtené koeficientem množství</t>
  </si>
  <si>
    <t>20</t>
  </si>
  <si>
    <t>M</t>
  </si>
  <si>
    <t>94621000</t>
  </si>
  <si>
    <t>poplatek za uložení stavebního odpadu betonového zatříděného kódem 17 01 01 na recyklační skládku</t>
  </si>
  <si>
    <t>154926194</t>
  </si>
  <si>
    <t>94621002</t>
  </si>
  <si>
    <t>poplatek za uložení stavebního odpadu cihelného zatříděného kódem 17 01 02 na recyklační skládku</t>
  </si>
  <si>
    <t>305935522</t>
  </si>
  <si>
    <t>22</t>
  </si>
  <si>
    <t>94621003</t>
  </si>
  <si>
    <t>poplatek za uložení stavebního odpadu keramického zatříděného kódem 17 01 03 na recyklační skládku</t>
  </si>
  <si>
    <t>841968484</t>
  </si>
  <si>
    <t>998</t>
  </si>
  <si>
    <t>Přesun hmot</t>
  </si>
  <si>
    <t>23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</si>
  <si>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</si>
  <si>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</si>
  <si>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1372174931</t>
  </si>
  <si>
    <t>PSV</t>
  </si>
  <si>
    <t>Práce a dodávky PSV</t>
  </si>
  <si>
    <t>766</t>
  </si>
  <si>
    <t>Konstrukce truhlářské</t>
  </si>
  <si>
    <t>24</t>
  </si>
  <si>
    <t>766662811</t>
  </si>
  <si>
    <t>Demontáž dveřních konstrukcí k opětovnému použití prahů dveří jednokřídlových</t>
  </si>
  <si>
    <t>-1838448033</t>
  </si>
  <si>
    <t>25</t>
  </si>
  <si>
    <t>766695212</t>
  </si>
  <si>
    <t>Montáž ostatních truhlářských konstrukcí prahů dveří jednokřídlových, šířky do 100 mm</t>
  </si>
  <si>
    <t>-193141670</t>
  </si>
  <si>
    <t>26</t>
  </si>
  <si>
    <t>56281003</t>
  </si>
  <si>
    <t>hmoždinky univerzální 10x50</t>
  </si>
  <si>
    <t>100 kus</t>
  </si>
  <si>
    <t>32</t>
  </si>
  <si>
    <t>600847715</t>
  </si>
  <si>
    <t>5*0,3 'Přepočtené koeficientem množství</t>
  </si>
  <si>
    <t>27</t>
  </si>
  <si>
    <t>31142006</t>
  </si>
  <si>
    <t>vrut ocelový FeZn zápustná hlava drážka hvězdicová plný závit 5x70mm</t>
  </si>
  <si>
    <t>772051342</t>
  </si>
  <si>
    <t>28</t>
  </si>
  <si>
    <t>998766101</t>
  </si>
  <si>
    <t>Přesun hmot pro konstrukce truhlářské stanovený z hmotnosti přesunovaného materiálu vodorovná dopravní vzdálenost do 50 m v objektech výšky do 6 m</t>
  </si>
  <si>
    <t>100476855</t>
  </si>
  <si>
    <t>771</t>
  </si>
  <si>
    <t>Podlahy z dlaždic</t>
  </si>
  <si>
    <t>29</t>
  </si>
  <si>
    <t>771111011</t>
  </si>
  <si>
    <t>Příprava podkladu před provedením dlažby vysátí podlah</t>
  </si>
  <si>
    <t>430171722</t>
  </si>
  <si>
    <t>30</t>
  </si>
  <si>
    <t>771121011</t>
  </si>
  <si>
    <t>Příprava podkladu před provedením dlažby nátěr penetrační na podlahu</t>
  </si>
  <si>
    <t>784336463</t>
  </si>
  <si>
    <t>31</t>
  </si>
  <si>
    <t>771151022</t>
  </si>
  <si>
    <t>Příprava podkladu před provedením dlažby samonivelační stěrka min.pevnosti 30 MPa, tloušťky přes 3 do 5 mm</t>
  </si>
  <si>
    <t>-1315147547</t>
  </si>
  <si>
    <t>771161021</t>
  </si>
  <si>
    <t>Příprava podkladu před provedením dlažby montáž profilu ukončujícího profilu pro plynulý přechod (dlažba-koberec apod.)</t>
  </si>
  <si>
    <t>-1526384584</t>
  </si>
  <si>
    <t>33</t>
  </si>
  <si>
    <t>59054100</t>
  </si>
  <si>
    <t>profil přechodový Al s pohyblivým ramenem 8x20mm</t>
  </si>
  <si>
    <t>199455285</t>
  </si>
  <si>
    <t>1*1,1 'Přepočtené koeficientem množství</t>
  </si>
  <si>
    <t>34</t>
  </si>
  <si>
    <t>771474111</t>
  </si>
  <si>
    <t>Montáž soklů z dlaždic keramických lepených flexibilním lepidlem rovných, výšky do 65 mm</t>
  </si>
  <si>
    <t>1075276468</t>
  </si>
  <si>
    <t>35</t>
  </si>
  <si>
    <t>771574112</t>
  </si>
  <si>
    <t>Montáž podlah z dlaždic keramických lepených flexibilním lepidlem maloformátových hladkých přes 9 do 12 ks/m2</t>
  </si>
  <si>
    <t>1291719074</t>
  </si>
  <si>
    <t>36</t>
  </si>
  <si>
    <t>59761434</t>
  </si>
  <si>
    <t>dlažba keramická slinutá hladká do interiéru i exteriéru pro vysoké mechanické namáhání přes 9 do 12ks/m2 tl. 9 mm</t>
  </si>
  <si>
    <t>1716982441</t>
  </si>
  <si>
    <t>"soklíky"63,77*0,065</t>
  </si>
  <si>
    <t>"plochy"38,44</t>
  </si>
  <si>
    <t>42,585*1,15 'Přepočtené koeficientem množství</t>
  </si>
  <si>
    <t>37</t>
  </si>
  <si>
    <t>998771101</t>
  </si>
  <si>
    <t>Přesun hmot pro podlahy z dlaždic stanovený z hmotnosti přesunovaného materiálu vodorovná dopravní vzdálenost do 50 m v objektech výšky do 6 m</t>
  </si>
  <si>
    <t>-1331609939</t>
  </si>
  <si>
    <t>781</t>
  </si>
  <si>
    <t>Dokončovací práce - obklady</t>
  </si>
  <si>
    <t>38</t>
  </si>
  <si>
    <t>781121011</t>
  </si>
  <si>
    <t>Příprava podkladu před provedením obkladu nátěr penetrační na stěnu</t>
  </si>
  <si>
    <t>-1258335555</t>
  </si>
  <si>
    <t>39</t>
  </si>
  <si>
    <t>781474115</t>
  </si>
  <si>
    <t>Montáž obkladů vnitřních stěn z dlaždic keramických lepených flexibilním lepidlem maloformátových hladkých přes 22 do 25 ks/m2</t>
  </si>
  <si>
    <t>1862991270</t>
  </si>
  <si>
    <t>40</t>
  </si>
  <si>
    <t>781494111</t>
  </si>
  <si>
    <t>Obklad - dokončující práce profily ukončovací lepené flexibilním lepidlem rohové</t>
  </si>
  <si>
    <t>-1480142932</t>
  </si>
  <si>
    <t>6*0,60</t>
  </si>
  <si>
    <t>6*1,80</t>
  </si>
  <si>
    <t>41</t>
  </si>
  <si>
    <t>781571131</t>
  </si>
  <si>
    <t>Montáž obkladů ostění z obkladaček keramických lepených flexibilním lepidlem šířky ostění do 200 mm</t>
  </si>
  <si>
    <t>19779745</t>
  </si>
  <si>
    <t>2*1,80</t>
  </si>
  <si>
    <t>42</t>
  </si>
  <si>
    <t>781674113</t>
  </si>
  <si>
    <t>Montáž obkladů parapetů z dlaždic keramických lepených flexibilním lepidlem, šířky parapetu přes 150 do 200 mm</t>
  </si>
  <si>
    <t>-740688795</t>
  </si>
  <si>
    <t>3*1,20</t>
  </si>
  <si>
    <t>43</t>
  </si>
  <si>
    <t>59761039</t>
  </si>
  <si>
    <t>obklad keramický hladký přes 22 do 25ks/m2</t>
  </si>
  <si>
    <t>-1430375855</t>
  </si>
  <si>
    <t>34,2*1,1 'Přepočtené koeficientem množství</t>
  </si>
  <si>
    <t>44</t>
  </si>
  <si>
    <t>998781101</t>
  </si>
  <si>
    <t>Přesun hmot pro obklady keramické stanovený z hmotnosti přesunovaného materiálu vodorovná dopravní vzdálenost do 50 m v objektech výšky do 6 m</t>
  </si>
  <si>
    <t>558888023</t>
  </si>
  <si>
    <t>2 - Výměna dlažby chodeb v 2.n.p.</t>
  </si>
  <si>
    <t>-151934586</t>
  </si>
  <si>
    <t>"chodba u schodiště"(4,78+5,95)*2</t>
  </si>
  <si>
    <t>"chodba"(25,10+2,88)*2+16*0,15+6*0,20</t>
  </si>
  <si>
    <t>"zádveří"(1,85+1,50)*2</t>
  </si>
  <si>
    <t>-809867815</t>
  </si>
  <si>
    <t>-1206220876</t>
  </si>
  <si>
    <t>64,69*0,8 'Přepočtené koeficientem množství</t>
  </si>
  <si>
    <t>-126276038</t>
  </si>
  <si>
    <t>657816100</t>
  </si>
  <si>
    <t>"chodba u schodiště"3,70+9,38+3,50</t>
  </si>
  <si>
    <t>"chodba"37,65+1,92+1,80+3,64</t>
  </si>
  <si>
    <t>"zádveří"3,10</t>
  </si>
  <si>
    <t>-277859529</t>
  </si>
  <si>
    <t>-585177186</t>
  </si>
  <si>
    <t>64,69*0,1 'Přepočtené koeficientem množství</t>
  </si>
  <si>
    <t>-2096487002</t>
  </si>
  <si>
    <t>876144744</t>
  </si>
  <si>
    <t>-1753056972</t>
  </si>
  <si>
    <t>3,305*14 'Přepočtené koeficientem množství</t>
  </si>
  <si>
    <t>1487876471</t>
  </si>
  <si>
    <t>1306079617</t>
  </si>
  <si>
    <t>-158760817</t>
  </si>
  <si>
    <t>-802589789</t>
  </si>
  <si>
    <t>1168877990</t>
  </si>
  <si>
    <t>1046249819</t>
  </si>
  <si>
    <t>3*0,3 'Přepočtené koeficientem množství</t>
  </si>
  <si>
    <t>-1312482117</t>
  </si>
  <si>
    <t>1826277845</t>
  </si>
  <si>
    <t>758219040</t>
  </si>
  <si>
    <t>513549683</t>
  </si>
  <si>
    <t>1776179959</t>
  </si>
  <si>
    <t>1075585095</t>
  </si>
  <si>
    <t>1274551130</t>
  </si>
  <si>
    <t>4*1,1 'Přepočtené koeficientem množství</t>
  </si>
  <si>
    <t>1778695248</t>
  </si>
  <si>
    <t>1101349113</t>
  </si>
  <si>
    <t>-1233750124</t>
  </si>
  <si>
    <t>"soklíky"87,72*0,065</t>
  </si>
  <si>
    <t>"plochy"64,69</t>
  </si>
  <si>
    <t>70,392*1,15 'Přepočtené koeficientem množství</t>
  </si>
  <si>
    <t>643447343</t>
  </si>
  <si>
    <t>3 - Zámková dlažba venkovních chodníků</t>
  </si>
  <si>
    <t xml:space="preserve">    1 - Zemní práce</t>
  </si>
  <si>
    <t xml:space="preserve">    5 - Komunikace pozemní</t>
  </si>
  <si>
    <t xml:space="preserve">    8 - Trubní vedení</t>
  </si>
  <si>
    <t>Zemní práce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</si>
  <si>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</si>
  <si>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</si>
  <si>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291835417</t>
  </si>
  <si>
    <t>(19,50+18,50)*1,90</t>
  </si>
  <si>
    <t>((3,10+1,90)/2*7,50)</t>
  </si>
  <si>
    <t>((7,30+1,60)/2*4,00)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</si>
  <si>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</si>
  <si>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</si>
  <si>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1126278918</t>
  </si>
  <si>
    <t>122151101</t>
  </si>
  <si>
    <t>Odkopávky a prokopávky nezapažené strojně v hornině třídy těžitelnosti I skupiny 1 a 2 do 20 m3</t>
  </si>
  <si>
    <t>m3</t>
  </si>
  <si>
    <t>-1183745849</t>
  </si>
  <si>
    <t>108,75*0,10</t>
  </si>
  <si>
    <t>13,10*1,30*0,30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</si>
  <si>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</si>
  <si>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</si>
  <si>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-590305737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</si>
  <si>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</si>
  <si>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</si>
  <si>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-570143708</t>
  </si>
  <si>
    <t>15,984*5 'Přepočtené koeficientem množství</t>
  </si>
  <si>
    <t>94621007</t>
  </si>
  <si>
    <t xml:space="preserve">poplatek za uložení stavebního odpadu zeminy a kamení  zatříděného kódem 17 05 04 na recyklační skládku</t>
  </si>
  <si>
    <t>1832725415</t>
  </si>
  <si>
    <t>15,984*1,6 'Přepočtené koeficientem množství</t>
  </si>
  <si>
    <t>181951112</t>
  </si>
  <si>
    <t>Úprava pláně vyrovnáním výškových rozdílů strojně v hornině třídy těžitelnosti I, skupiny 1 až 3 se zhutněním</t>
  </si>
  <si>
    <t>153005015</t>
  </si>
  <si>
    <t>Komunikace pozemní</t>
  </si>
  <si>
    <t>564851111</t>
  </si>
  <si>
    <t>Podklad ze štěrkodrti ŠD s rozprostřením a zhutněním, po zhutnění tl. 150 mm</t>
  </si>
  <si>
    <t>10876579</t>
  </si>
  <si>
    <t>Mezisoučet - nová dlažba stávajícího chodníku</t>
  </si>
  <si>
    <t>13,10*1,30</t>
  </si>
  <si>
    <t>Mezisoučet - nový propojovací chodník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</si>
  <si>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</si>
  <si>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</si>
  <si>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-885286440</t>
  </si>
  <si>
    <t>59245018</t>
  </si>
  <si>
    <t>dlažba tvar obdélník betonová 200x100x60mm přírodní</t>
  </si>
  <si>
    <t>-451355561</t>
  </si>
  <si>
    <t>125,78*1,03 'Přepočtené koeficientem množství</t>
  </si>
  <si>
    <t>Trubní vedení</t>
  </si>
  <si>
    <t>899331111</t>
  </si>
  <si>
    <t>Výšková úprava uličního vstupu nebo vpusti do 200 mm zvýšením poklopu</t>
  </si>
  <si>
    <t>395631312</t>
  </si>
  <si>
    <t>113202111</t>
  </si>
  <si>
    <t>Vytrhání obrub s vybouráním lože, s přemístěním hmot na skládku na vzdálenost do 3 m nebo s naložením na dopravní prostředek z krajníků nebo obrubníků stojatých</t>
  </si>
  <si>
    <t>-1527338668</t>
  </si>
  <si>
    <t>(19,50+18,50+7,50)*2+2*4,00</t>
  </si>
  <si>
    <t>13,10+1,30+4,00</t>
  </si>
  <si>
    <t>916331112</t>
  </si>
  <si>
    <t>Osazení zahradního obrubníku betonového s ložem tl. od 50 do 100 mm z betonu prostého tř. C 12/15 s boční opěrou z betonu prostého tř. C 12/15</t>
  </si>
  <si>
    <t>-2142599786</t>
  </si>
  <si>
    <t>13,10+1,30</t>
  </si>
  <si>
    <t>59217001</t>
  </si>
  <si>
    <t>obrubník betonový zahradní 1000x50x250mm</t>
  </si>
  <si>
    <t>-1774464802</t>
  </si>
  <si>
    <t>916991121</t>
  </si>
  <si>
    <t>Lože pod obrubníky, krajníky nebo obruby z dlažebních kostek z betonu prostého</t>
  </si>
  <si>
    <t>1116935075</t>
  </si>
  <si>
    <t>113,4*0,30*0,10</t>
  </si>
  <si>
    <t>997221561</t>
  </si>
  <si>
    <t>Vodorovná doprava suti bez naložení, ale se složením a s hrubým urovnáním z kusových materiálů, na vzdálenost do 1 km</t>
  </si>
  <si>
    <t>-1823616902</t>
  </si>
  <si>
    <t>997221569</t>
  </si>
  <si>
    <t>Vodorovná doprava suti bez naložení, ale se složením a s hrubým urovnáním Příplatek k ceně za každý další i započatý 1 km přes 1 km</t>
  </si>
  <si>
    <t>336592347</t>
  </si>
  <si>
    <t>70,068*14 'Přepočtené koeficientem množství</t>
  </si>
  <si>
    <t>-337427821</t>
  </si>
  <si>
    <t>94621006</t>
  </si>
  <si>
    <t>poplatek za uložení stavebního odpadu z asfaltových směsí bez obsahu dehtu zatříděného kódem 17 03 02 na recyklační skládku</t>
  </si>
  <si>
    <t>1368607686</t>
  </si>
  <si>
    <t>998229112</t>
  </si>
  <si>
    <t>Přesun hmot ruční pro pozemní komunikace s naložením a složením na vzdálenost do 50 m, s krytem dlážděným</t>
  </si>
  <si>
    <t>902884512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</si>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</sst>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063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MŠ Liliová - oprava dlažeb a chodníků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Děčín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17. 5. 2021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Výměna dlažby chodeb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'1 - Výměna dlažby chodeb ...'!P88</f>
        <v>0</v>
      </c>
      <c r="AV55" s="121">
        <f>'1 - Výměna dlažby chodeb ...'!J33</f>
        <v>0</v>
      </c>
      <c r="AW55" s="121">
        <f>'1 - Výměna dlažby chodeb ...'!J34</f>
        <v>0</v>
      </c>
      <c r="AX55" s="121">
        <f>'1 - Výměna dlažby chodeb ...'!J35</f>
        <v>0</v>
      </c>
      <c r="AY55" s="121">
        <f>'1 - Výměna dlažby chodeb ...'!J36</f>
        <v>0</v>
      </c>
      <c r="AZ55" s="121">
        <f>'1 - Výměna dlažby chodeb ...'!F33</f>
        <v>0</v>
      </c>
      <c r="BA55" s="121">
        <f>'1 - Výměna dlažby chodeb ...'!F34</f>
        <v>0</v>
      </c>
      <c r="BB55" s="121">
        <f>'1 - Výměna dlažby chodeb ...'!F35</f>
        <v>0</v>
      </c>
      <c r="BC55" s="121">
        <f>'1 - Výměna dlažby chodeb ...'!F36</f>
        <v>0</v>
      </c>
      <c r="BD55" s="123">
        <f>'1 - Výměna dlažby chodeb ...'!F37</f>
        <v>0</v>
      </c>
      <c r="BE55" s="7"/>
      <c r="BT55" s="124" t="s">
        <v>80</v>
      </c>
      <c r="BV55" s="124" t="s">
        <v>77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79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Výměna dlažby chodeb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'2 - Výměna dlažby chodeb ...'!P87</f>
        <v>0</v>
      </c>
      <c r="AV56" s="121">
        <f>'2 - Výměna dlažby chodeb ...'!J33</f>
        <v>0</v>
      </c>
      <c r="AW56" s="121">
        <f>'2 - Výměna dlažby chodeb ...'!J34</f>
        <v>0</v>
      </c>
      <c r="AX56" s="121">
        <f>'2 - Výměna dlažby chodeb ...'!J35</f>
        <v>0</v>
      </c>
      <c r="AY56" s="121">
        <f>'2 - Výměna dlažby chodeb ...'!J36</f>
        <v>0</v>
      </c>
      <c r="AZ56" s="121">
        <f>'2 - Výměna dlažby chodeb ...'!F33</f>
        <v>0</v>
      </c>
      <c r="BA56" s="121">
        <f>'2 - Výměna dlažby chodeb ...'!F34</f>
        <v>0</v>
      </c>
      <c r="BB56" s="121">
        <f>'2 - Výměna dlažby chodeb ...'!F35</f>
        <v>0</v>
      </c>
      <c r="BC56" s="121">
        <f>'2 - Výměna dlažby chodeb ...'!F36</f>
        <v>0</v>
      </c>
      <c r="BD56" s="123">
        <f>'2 - Výměna dlažby chodeb ...'!F37</f>
        <v>0</v>
      </c>
      <c r="BE56" s="7"/>
      <c r="BT56" s="124" t="s">
        <v>80</v>
      </c>
      <c r="BV56" s="124" t="s">
        <v>77</v>
      </c>
      <c r="BW56" s="124" t="s">
        <v>86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112" t="s">
        <v>79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'3 - Zámková dlažba venkov...'!J30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5">
        <v>0</v>
      </c>
      <c r="AT57" s="126">
        <f>ROUND(SUM(AV57:AW57),2)</f>
        <v>0</v>
      </c>
      <c r="AU57" s="127">
        <f>'3 - Zámková dlažba venkov...'!P86</f>
        <v>0</v>
      </c>
      <c r="AV57" s="126">
        <f>'3 - Zámková dlažba venkov...'!J33</f>
        <v>0</v>
      </c>
      <c r="AW57" s="126">
        <f>'3 - Zámková dlažba venkov...'!J34</f>
        <v>0</v>
      </c>
      <c r="AX57" s="126">
        <f>'3 - Zámková dlažba venkov...'!J35</f>
        <v>0</v>
      </c>
      <c r="AY57" s="126">
        <f>'3 - Zámková dlažba venkov...'!J36</f>
        <v>0</v>
      </c>
      <c r="AZ57" s="126">
        <f>'3 - Zámková dlažba venkov...'!F33</f>
        <v>0</v>
      </c>
      <c r="BA57" s="126">
        <f>'3 - Zámková dlažba venkov...'!F34</f>
        <v>0</v>
      </c>
      <c r="BB57" s="126">
        <f>'3 - Zámková dlažba venkov...'!F35</f>
        <v>0</v>
      </c>
      <c r="BC57" s="126">
        <f>'3 - Zámková dlažba venkov...'!F36</f>
        <v>0</v>
      </c>
      <c r="BD57" s="128">
        <f>'3 - Zámková dlažba venkov...'!F37</f>
        <v>0</v>
      </c>
      <c r="BE57" s="7"/>
      <c r="BT57" s="124" t="s">
        <v>80</v>
      </c>
      <c r="BV57" s="124" t="s">
        <v>77</v>
      </c>
      <c r="BW57" s="124" t="s">
        <v>89</v>
      </c>
      <c r="BX57" s="124" t="s">
        <v>5</v>
      </c>
      <c r="CL57" s="124" t="s">
        <v>19</v>
      </c>
      <c r="CM57" s="124" t="s">
        <v>84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hA1xurG+pWM9oBBDiAY6A98EB9PW8LHEmbn+yE5KZfBp9457isnL8t+DVe/834niK3JtLT3t5pudt2HNntnNTg==" hashValue="osaBRfz7t2krHAWZ1J4q5ZxDiSuwsMQ/YDpvQPOfQluyTx6Xe8ak/kZaiVye8AQ1Y8jjlus8v+PsoQC21smDJ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 - Výměna dlažby chodeb ...'!C2" display="/"/>
    <hyperlink ref="A56" location="'2 - Výměna dlažby chodeb ...'!C2" display="/"/>
    <hyperlink ref="A57" location="'3 - Zámková dlažba venk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MŠ Liliová - oprava dlažeb a chodníků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ROUND((SUM(BE88:BE178)),  2)</f>
        <v>0</v>
      </c>
      <c r="G33" s="39"/>
      <c r="H33" s="39"/>
      <c r="I33" s="149">
        <v>0.20999999999999999</v>
      </c>
      <c r="J33" s="148">
        <f>ROUND(((SUM(BE88:BE178))*I33),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ROUND((SUM(BF88:BF178)),  2)</f>
        <v>0</v>
      </c>
      <c r="G34" s="39"/>
      <c r="H34" s="39"/>
      <c r="I34" s="149">
        <v>0.14999999999999999</v>
      </c>
      <c r="J34" s="148">
        <f>ROUND(((SUM(BF88:BF178))*I34),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ROUND((SUM(BG88:BG178)),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ROUND((SUM(BH88:BH178)),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ROUND((SUM(BI88:BI178)),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MŠ Liliová - oprava dlažeb a chodníků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1 - Výměna dlažby chodeb v 1.n.p.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Děčín</v>
      </c>
      <c r="G52" s="41"/>
      <c r="H52" s="41"/>
      <c r="I52" s="33" t="s">
        <v>23</v>
      </c>
      <c r="J52" s="73" t="str">
        <f>IF(J12="","",J12)</f>
        <v>17. 5. 2021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Vladimír Vidai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J129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J137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102</v>
      </c>
      <c r="E65" s="169"/>
      <c r="F65" s="169"/>
      <c r="G65" s="169"/>
      <c r="H65" s="169"/>
      <c r="I65" s="169"/>
      <c r="J65" s="170">
        <f>J139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J140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104</v>
      </c>
      <c r="E67" s="175"/>
      <c r="F67" s="175"/>
      <c r="G67" s="175"/>
      <c r="H67" s="175"/>
      <c r="I67" s="175"/>
      <c r="J67" s="176">
        <f>J148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105</v>
      </c>
      <c r="E68" s="175"/>
      <c r="F68" s="175"/>
      <c r="G68" s="175"/>
      <c r="H68" s="175"/>
      <c r="I68" s="175"/>
      <c r="J68" s="176">
        <f>J163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MŠ Liliová - oprava dlažeb a chodníků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91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1 - Výměna dlažby chodeb v 1.n.p.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Děčín</v>
      </c>
      <c r="G82" s="41"/>
      <c r="H82" s="41"/>
      <c r="I82" s="33" t="s">
        <v>23</v>
      </c>
      <c r="J82" s="73" t="str">
        <f>IF(J12="","",J12)</f>
        <v>17. 5. 2021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Statutární město Děčín</v>
      </c>
      <c r="G84" s="41"/>
      <c r="H84" s="41"/>
      <c r="I84" s="33" t="s">
        <v>32</v>
      </c>
      <c r="J84" s="37" t="str">
        <f>E21</f>
        <v>Vladimír Vidai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37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107</v>
      </c>
      <c r="D87" s="181" t="s">
        <v>60</v>
      </c>
      <c r="E87" s="181" t="s">
        <v>56</v>
      </c>
      <c r="F87" s="181" t="s">
        <v>57</v>
      </c>
      <c r="G87" s="181" t="s">
        <v>108</v>
      </c>
      <c r="H87" s="181" t="s">
        <v>109</v>
      </c>
      <c r="I87" s="181" t="s">
        <v>110</v>
      </c>
      <c r="J87" s="181" t="s">
        <v>95</v>
      </c>
      <c r="K87" s="182" t="s">
        <v>111</v>
      </c>
      <c r="L87" s="183"/>
      <c r="M87" s="93" t="s">
        <v>19</v>
      </c>
      <c r="N87" s="94" t="s">
        <v>45</v>
      </c>
      <c r="O87" s="94" t="s">
        <v>112</v>
      </c>
      <c r="P87" s="94" t="s">
        <v>113</v>
      </c>
      <c r="Q87" s="94" t="s">
        <v>114</v>
      </c>
      <c r="R87" s="94" t="s">
        <v>115</v>
      </c>
      <c r="S87" s="94" t="s">
        <v>116</v>
      </c>
      <c r="T87" s="95" t="s">
        <v>117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118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P89+P139</f>
        <v>0</v>
      </c>
      <c r="Q88" s="97"/>
      <c r="R88" s="186">
        <f>R89+R139</f>
        <v>3.5882046000000001</v>
      </c>
      <c r="S88" s="97"/>
      <c r="T88" s="187">
        <f>T89+T139</f>
        <v>4.3096019999999999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96</v>
      </c>
      <c r="BK88" s="188">
        <f>BK89+BK139</f>
        <v>0</v>
      </c>
    </row>
    <row r="89" s="12" customFormat="1" ht="25.92" customHeight="1">
      <c r="A89" s="12"/>
      <c r="B89" s="189"/>
      <c r="C89" s="190"/>
      <c r="D89" s="191" t="s">
        <v>74</v>
      </c>
      <c r="E89" s="192" t="s">
        <v>119</v>
      </c>
      <c r="F89" s="192" t="s">
        <v>120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P90+P99+P129+P137</f>
        <v>0</v>
      </c>
      <c r="Q89" s="197"/>
      <c r="R89" s="198">
        <f>R90+R99+R129+R137</f>
        <v>1.4043870000000003</v>
      </c>
      <c r="S89" s="197"/>
      <c r="T89" s="199">
        <f>T90+T99+T129+T137</f>
        <v>4.3006019999999996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74</v>
      </c>
      <c r="AU89" s="201" t="s">
        <v>75</v>
      </c>
      <c r="AY89" s="200" t="s">
        <v>121</v>
      </c>
      <c r="BK89" s="202">
        <f>BK90+BK99+BK129+BK137</f>
        <v>0</v>
      </c>
    </row>
    <row r="90" s="12" customFormat="1" ht="22.8" customHeight="1">
      <c r="A90" s="12"/>
      <c r="B90" s="189"/>
      <c r="C90" s="190"/>
      <c r="D90" s="191" t="s">
        <v>74</v>
      </c>
      <c r="E90" s="203" t="s">
        <v>122</v>
      </c>
      <c r="F90" s="203" t="s">
        <v>123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SUM(P91:P98)</f>
        <v>0</v>
      </c>
      <c r="Q90" s="197"/>
      <c r="R90" s="198">
        <f>SUM(R91:R98)</f>
        <v>1.3950270000000002</v>
      </c>
      <c r="S90" s="197"/>
      <c r="T90" s="199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74</v>
      </c>
      <c r="AU90" s="201" t="s">
        <v>80</v>
      </c>
      <c r="AY90" s="200" t="s">
        <v>121</v>
      </c>
      <c r="BK90" s="202">
        <f>SUM(BK91:BK98)</f>
        <v>0</v>
      </c>
    </row>
    <row r="91" s="2" customFormat="1" ht="14.4" customHeight="1">
      <c r="A91" s="39"/>
      <c r="B91" s="40"/>
      <c r="C91" s="205" t="s">
        <v>80</v>
      </c>
      <c r="D91" s="205" t="s">
        <v>124</v>
      </c>
      <c r="E91" s="206" t="s">
        <v>125</v>
      </c>
      <c r="F91" s="207" t="s">
        <v>126</v>
      </c>
      <c r="G91" s="208" t="s">
        <v>127</v>
      </c>
      <c r="H91" s="209">
        <v>34.200000000000003</v>
      </c>
      <c r="I91" s="210"/>
      <c r="J91" s="211">
        <f>ROUND(I91*H91,2)</f>
        <v>0</v>
      </c>
      <c r="K91" s="207" t="s">
        <v>128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0.0073499999999999998</v>
      </c>
      <c r="R91" s="214">
        <f>Q91*H91</f>
        <v>0.25137000000000004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129</v>
      </c>
      <c r="AT91" s="216" t="s">
        <v>124</v>
      </c>
      <c r="AU91" s="216" t="s">
        <v>84</v>
      </c>
      <c r="AY91" s="18" t="s">
        <v>121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129</v>
      </c>
      <c r="BM91" s="216" t="s">
        <v>130</v>
      </c>
    </row>
    <row r="92" s="13" customFormat="1">
      <c r="A92" s="13"/>
      <c r="B92" s="218"/>
      <c r="C92" s="219"/>
      <c r="D92" s="220" t="s">
        <v>131</v>
      </c>
      <c r="E92" s="221" t="s">
        <v>19</v>
      </c>
      <c r="F92" s="222" t="s">
        <v>132</v>
      </c>
      <c r="G92" s="219"/>
      <c r="H92" s="223">
        <v>34.200000000000003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131</v>
      </c>
      <c r="AU92" s="229" t="s">
        <v>84</v>
      </c>
      <c r="AV92" s="13" t="s">
        <v>84</v>
      </c>
      <c r="AW92" s="13" t="s">
        <v>36</v>
      </c>
      <c r="AX92" s="13" t="s">
        <v>80</v>
      </c>
      <c r="AY92" s="229" t="s">
        <v>121</v>
      </c>
    </row>
    <row r="93" s="2" customFormat="1" ht="14.4" customHeight="1">
      <c r="A93" s="39"/>
      <c r="B93" s="40"/>
      <c r="C93" s="205" t="s">
        <v>84</v>
      </c>
      <c r="D93" s="205" t="s">
        <v>124</v>
      </c>
      <c r="E93" s="206" t="s">
        <v>133</v>
      </c>
      <c r="F93" s="207" t="s">
        <v>134</v>
      </c>
      <c r="G93" s="208" t="s">
        <v>127</v>
      </c>
      <c r="H93" s="209">
        <v>34.200000000000003</v>
      </c>
      <c r="I93" s="210"/>
      <c r="J93" s="211">
        <f>ROUND(I93*H93,2)</f>
        <v>0</v>
      </c>
      <c r="K93" s="207" t="s">
        <v>128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0.0167</v>
      </c>
      <c r="R93" s="214">
        <f>Q93*H93</f>
        <v>0.57113999999999998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129</v>
      </c>
      <c r="AT93" s="216" t="s">
        <v>124</v>
      </c>
      <c r="AU93" s="216" t="s">
        <v>84</v>
      </c>
      <c r="AY93" s="18" t="s">
        <v>121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129</v>
      </c>
      <c r="BM93" s="216" t="s">
        <v>135</v>
      </c>
    </row>
    <row r="94" s="2" customFormat="1" ht="24.15" customHeight="1">
      <c r="A94" s="39"/>
      <c r="B94" s="40"/>
      <c r="C94" s="205" t="s">
        <v>87</v>
      </c>
      <c r="D94" s="205" t="s">
        <v>124</v>
      </c>
      <c r="E94" s="206" t="s">
        <v>136</v>
      </c>
      <c r="F94" s="207" t="s">
        <v>137</v>
      </c>
      <c r="G94" s="208" t="s">
        <v>127</v>
      </c>
      <c r="H94" s="209">
        <v>34.200000000000003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0.0065599999999999999</v>
      </c>
      <c r="R94" s="214">
        <f>Q94*H94</f>
        <v>0.22435200000000002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129</v>
      </c>
      <c r="AT94" s="216" t="s">
        <v>124</v>
      </c>
      <c r="AU94" s="216" t="s">
        <v>84</v>
      </c>
      <c r="AY94" s="18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129</v>
      </c>
      <c r="BM94" s="216" t="s">
        <v>138</v>
      </c>
    </row>
    <row r="95" s="2" customFormat="1" ht="24.15" customHeight="1">
      <c r="A95" s="39"/>
      <c r="B95" s="40"/>
      <c r="C95" s="205" t="s">
        <v>129</v>
      </c>
      <c r="D95" s="205" t="s">
        <v>124</v>
      </c>
      <c r="E95" s="206" t="s">
        <v>139</v>
      </c>
      <c r="F95" s="207" t="s">
        <v>140</v>
      </c>
      <c r="G95" s="208" t="s">
        <v>127</v>
      </c>
      <c r="H95" s="209">
        <v>171</v>
      </c>
      <c r="I95" s="210"/>
      <c r="J95" s="211">
        <f>ROUND(I95*H95,2)</f>
        <v>0</v>
      </c>
      <c r="K95" s="207" t="s">
        <v>128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0.00131</v>
      </c>
      <c r="R95" s="214">
        <f>Q95*H95</f>
        <v>0.22400999999999999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129</v>
      </c>
      <c r="AT95" s="216" t="s">
        <v>124</v>
      </c>
      <c r="AU95" s="216" t="s">
        <v>84</v>
      </c>
      <c r="AY95" s="18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129</v>
      </c>
      <c r="BM95" s="216" t="s">
        <v>141</v>
      </c>
    </row>
    <row r="96" s="13" customFormat="1">
      <c r="A96" s="13"/>
      <c r="B96" s="218"/>
      <c r="C96" s="219"/>
      <c r="D96" s="220" t="s">
        <v>131</v>
      </c>
      <c r="E96" s="219"/>
      <c r="F96" s="222" t="s">
        <v>142</v>
      </c>
      <c r="G96" s="219"/>
      <c r="H96" s="223">
        <v>171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131</v>
      </c>
      <c r="AU96" s="229" t="s">
        <v>84</v>
      </c>
      <c r="AV96" s="13" t="s">
        <v>84</v>
      </c>
      <c r="AW96" s="13" t="s">
        <v>4</v>
      </c>
      <c r="AX96" s="13" t="s">
        <v>80</v>
      </c>
      <c r="AY96" s="229" t="s">
        <v>121</v>
      </c>
    </row>
    <row r="97" s="2" customFormat="1" ht="14.4" customHeight="1">
      <c r="A97" s="39"/>
      <c r="B97" s="40"/>
      <c r="C97" s="205" t="s">
        <v>143</v>
      </c>
      <c r="D97" s="205" t="s">
        <v>124</v>
      </c>
      <c r="E97" s="206" t="s">
        <v>144</v>
      </c>
      <c r="F97" s="207" t="s">
        <v>145</v>
      </c>
      <c r="G97" s="208" t="s">
        <v>146</v>
      </c>
      <c r="H97" s="209">
        <v>82.769999999999996</v>
      </c>
      <c r="I97" s="210"/>
      <c r="J97" s="211">
        <f>ROUND(I97*H97,2)</f>
        <v>0</v>
      </c>
      <c r="K97" s="207" t="s">
        <v>128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0.0015</v>
      </c>
      <c r="R97" s="214">
        <f>Q97*H97</f>
        <v>0.124155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129</v>
      </c>
      <c r="AT97" s="216" t="s">
        <v>124</v>
      </c>
      <c r="AU97" s="216" t="s">
        <v>84</v>
      </c>
      <c r="AY97" s="18" t="s">
        <v>121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129</v>
      </c>
      <c r="BM97" s="216" t="s">
        <v>147</v>
      </c>
    </row>
    <row r="98" s="13" customFormat="1">
      <c r="A98" s="13"/>
      <c r="B98" s="218"/>
      <c r="C98" s="219"/>
      <c r="D98" s="220" t="s">
        <v>131</v>
      </c>
      <c r="E98" s="221" t="s">
        <v>19</v>
      </c>
      <c r="F98" s="222" t="s">
        <v>148</v>
      </c>
      <c r="G98" s="219"/>
      <c r="H98" s="223">
        <v>82.769999999999996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131</v>
      </c>
      <c r="AU98" s="229" t="s">
        <v>84</v>
      </c>
      <c r="AV98" s="13" t="s">
        <v>84</v>
      </c>
      <c r="AW98" s="13" t="s">
        <v>36</v>
      </c>
      <c r="AX98" s="13" t="s">
        <v>80</v>
      </c>
      <c r="AY98" s="229" t="s">
        <v>121</v>
      </c>
    </row>
    <row r="99" s="12" customFormat="1" ht="22.8" customHeight="1">
      <c r="A99" s="12"/>
      <c r="B99" s="189"/>
      <c r="C99" s="190"/>
      <c r="D99" s="191" t="s">
        <v>74</v>
      </c>
      <c r="E99" s="203" t="s">
        <v>149</v>
      </c>
      <c r="F99" s="203" t="s">
        <v>150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SUM(P100:P128)</f>
        <v>0</v>
      </c>
      <c r="Q99" s="197"/>
      <c r="R99" s="198">
        <f>SUM(R100:R128)</f>
        <v>0.0093600000000000003</v>
      </c>
      <c r="S99" s="197"/>
      <c r="T99" s="199">
        <f>SUM(T100:T128)</f>
        <v>4.3006019999999996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74</v>
      </c>
      <c r="AU99" s="201" t="s">
        <v>80</v>
      </c>
      <c r="AY99" s="200" t="s">
        <v>121</v>
      </c>
      <c r="BK99" s="202">
        <f>SUM(BK100:BK128)</f>
        <v>0</v>
      </c>
    </row>
    <row r="100" s="2" customFormat="1" ht="14.4" customHeight="1">
      <c r="A100" s="39"/>
      <c r="B100" s="40"/>
      <c r="C100" s="205" t="s">
        <v>151</v>
      </c>
      <c r="D100" s="205" t="s">
        <v>124</v>
      </c>
      <c r="E100" s="206" t="s">
        <v>152</v>
      </c>
      <c r="F100" s="207" t="s">
        <v>153</v>
      </c>
      <c r="G100" s="208" t="s">
        <v>146</v>
      </c>
      <c r="H100" s="209">
        <v>5</v>
      </c>
      <c r="I100" s="210"/>
      <c r="J100" s="211">
        <f>ROUND(I100*H100,2)</f>
        <v>0</v>
      </c>
      <c r="K100" s="207" t="s">
        <v>154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129</v>
      </c>
      <c r="AT100" s="216" t="s">
        <v>124</v>
      </c>
      <c r="AU100" s="216" t="s">
        <v>84</v>
      </c>
      <c r="AY100" s="18" t="s">
        <v>121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129</v>
      </c>
      <c r="BM100" s="216" t="s">
        <v>155</v>
      </c>
    </row>
    <row r="101" s="2" customFormat="1" ht="14.4" customHeight="1">
      <c r="A101" s="39"/>
      <c r="B101" s="40"/>
      <c r="C101" s="205" t="s">
        <v>156</v>
      </c>
      <c r="D101" s="205" t="s">
        <v>124</v>
      </c>
      <c r="E101" s="206" t="s">
        <v>157</v>
      </c>
      <c r="F101" s="207" t="s">
        <v>158</v>
      </c>
      <c r="G101" s="208" t="s">
        <v>159</v>
      </c>
      <c r="H101" s="209">
        <v>2</v>
      </c>
      <c r="I101" s="210"/>
      <c r="J101" s="211">
        <f>ROUND(I101*H101,2)</f>
        <v>0</v>
      </c>
      <c r="K101" s="207" t="s">
        <v>154</v>
      </c>
      <c r="L101" s="45"/>
      <c r="M101" s="212" t="s">
        <v>19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129</v>
      </c>
      <c r="AT101" s="216" t="s">
        <v>124</v>
      </c>
      <c r="AU101" s="216" t="s">
        <v>84</v>
      </c>
      <c r="AY101" s="18" t="s">
        <v>121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129</v>
      </c>
      <c r="BM101" s="216" t="s">
        <v>160</v>
      </c>
    </row>
    <row r="102" s="2" customFormat="1" ht="24.15" customHeight="1">
      <c r="A102" s="39"/>
      <c r="B102" s="40"/>
      <c r="C102" s="205" t="s">
        <v>161</v>
      </c>
      <c r="D102" s="205" t="s">
        <v>124</v>
      </c>
      <c r="E102" s="206" t="s">
        <v>162</v>
      </c>
      <c r="F102" s="207" t="s">
        <v>163</v>
      </c>
      <c r="G102" s="208" t="s">
        <v>159</v>
      </c>
      <c r="H102" s="209">
        <v>1</v>
      </c>
      <c r="I102" s="210"/>
      <c r="J102" s="211">
        <f>ROUND(I102*H102,2)</f>
        <v>0</v>
      </c>
      <c r="K102" s="207" t="s">
        <v>128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0.0093600000000000003</v>
      </c>
      <c r="R102" s="214">
        <f>Q102*H102</f>
        <v>0.0093600000000000003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129</v>
      </c>
      <c r="AT102" s="216" t="s">
        <v>124</v>
      </c>
      <c r="AU102" s="216" t="s">
        <v>84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129</v>
      </c>
      <c r="BM102" s="216" t="s">
        <v>164</v>
      </c>
    </row>
    <row r="103" s="13" customFormat="1">
      <c r="A103" s="13"/>
      <c r="B103" s="218"/>
      <c r="C103" s="219"/>
      <c r="D103" s="220" t="s">
        <v>131</v>
      </c>
      <c r="E103" s="221" t="s">
        <v>19</v>
      </c>
      <c r="F103" s="222" t="s">
        <v>165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131</v>
      </c>
      <c r="AU103" s="229" t="s">
        <v>84</v>
      </c>
      <c r="AV103" s="13" t="s">
        <v>84</v>
      </c>
      <c r="AW103" s="13" t="s">
        <v>36</v>
      </c>
      <c r="AX103" s="13" t="s">
        <v>80</v>
      </c>
      <c r="AY103" s="229" t="s">
        <v>121</v>
      </c>
    </row>
    <row r="104" s="2" customFormat="1" ht="14.4" customHeight="1">
      <c r="A104" s="39"/>
      <c r="B104" s="40"/>
      <c r="C104" s="205" t="s">
        <v>149</v>
      </c>
      <c r="D104" s="205" t="s">
        <v>124</v>
      </c>
      <c r="E104" s="206" t="s">
        <v>166</v>
      </c>
      <c r="F104" s="207" t="s">
        <v>167</v>
      </c>
      <c r="G104" s="208" t="s">
        <v>127</v>
      </c>
      <c r="H104" s="209">
        <v>30.751999999999999</v>
      </c>
      <c r="I104" s="210"/>
      <c r="J104" s="211">
        <f>ROUND(I104*H104,2)</f>
        <v>0</v>
      </c>
      <c r="K104" s="207" t="s">
        <v>128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129</v>
      </c>
      <c r="AT104" s="216" t="s">
        <v>124</v>
      </c>
      <c r="AU104" s="216" t="s">
        <v>84</v>
      </c>
      <c r="AY104" s="18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129</v>
      </c>
      <c r="BM104" s="216" t="s">
        <v>168</v>
      </c>
    </row>
    <row r="105" s="13" customFormat="1">
      <c r="A105" s="13"/>
      <c r="B105" s="218"/>
      <c r="C105" s="219"/>
      <c r="D105" s="220" t="s">
        <v>131</v>
      </c>
      <c r="E105" s="219"/>
      <c r="F105" s="222" t="s">
        <v>169</v>
      </c>
      <c r="G105" s="219"/>
      <c r="H105" s="223">
        <v>30.751999999999999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131</v>
      </c>
      <c r="AU105" s="229" t="s">
        <v>84</v>
      </c>
      <c r="AV105" s="13" t="s">
        <v>84</v>
      </c>
      <c r="AW105" s="13" t="s">
        <v>4</v>
      </c>
      <c r="AX105" s="13" t="s">
        <v>80</v>
      </c>
      <c r="AY105" s="229" t="s">
        <v>121</v>
      </c>
    </row>
    <row r="106" s="2" customFormat="1" ht="14.4" customHeight="1">
      <c r="A106" s="39"/>
      <c r="B106" s="40"/>
      <c r="C106" s="205" t="s">
        <v>170</v>
      </c>
      <c r="D106" s="205" t="s">
        <v>124</v>
      </c>
      <c r="E106" s="206" t="s">
        <v>171</v>
      </c>
      <c r="F106" s="207" t="s">
        <v>172</v>
      </c>
      <c r="G106" s="208" t="s">
        <v>127</v>
      </c>
      <c r="H106" s="209">
        <v>30.751999999999999</v>
      </c>
      <c r="I106" s="210"/>
      <c r="J106" s="211">
        <f>ROUND(I106*H106,2)</f>
        <v>0</v>
      </c>
      <c r="K106" s="207" t="s">
        <v>128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129</v>
      </c>
      <c r="AT106" s="216" t="s">
        <v>124</v>
      </c>
      <c r="AU106" s="216" t="s">
        <v>84</v>
      </c>
      <c r="AY106" s="18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129</v>
      </c>
      <c r="BM106" s="216" t="s">
        <v>173</v>
      </c>
    </row>
    <row r="107" s="13" customFormat="1">
      <c r="A107" s="13"/>
      <c r="B107" s="218"/>
      <c r="C107" s="219"/>
      <c r="D107" s="220" t="s">
        <v>131</v>
      </c>
      <c r="E107" s="219"/>
      <c r="F107" s="222" t="s">
        <v>169</v>
      </c>
      <c r="G107" s="219"/>
      <c r="H107" s="223">
        <v>30.751999999999999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131</v>
      </c>
      <c r="AU107" s="229" t="s">
        <v>84</v>
      </c>
      <c r="AV107" s="13" t="s">
        <v>84</v>
      </c>
      <c r="AW107" s="13" t="s">
        <v>4</v>
      </c>
      <c r="AX107" s="13" t="s">
        <v>80</v>
      </c>
      <c r="AY107" s="229" t="s">
        <v>121</v>
      </c>
    </row>
    <row r="108" s="2" customFormat="1" ht="24.15" customHeight="1">
      <c r="A108" s="39"/>
      <c r="B108" s="40"/>
      <c r="C108" s="205" t="s">
        <v>174</v>
      </c>
      <c r="D108" s="205" t="s">
        <v>124</v>
      </c>
      <c r="E108" s="206" t="s">
        <v>175</v>
      </c>
      <c r="F108" s="207" t="s">
        <v>176</v>
      </c>
      <c r="G108" s="208" t="s">
        <v>127</v>
      </c>
      <c r="H108" s="209">
        <v>38.439999999999998</v>
      </c>
      <c r="I108" s="210"/>
      <c r="J108" s="211">
        <f>ROUND(I108*H108,2)</f>
        <v>0</v>
      </c>
      <c r="K108" s="207" t="s">
        <v>128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0.035000000000000003</v>
      </c>
      <c r="T108" s="215">
        <f>S108*H108</f>
        <v>1.3454000000000002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129</v>
      </c>
      <c r="AT108" s="216" t="s">
        <v>124</v>
      </c>
      <c r="AU108" s="216" t="s">
        <v>84</v>
      </c>
      <c r="AY108" s="18" t="s">
        <v>121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129</v>
      </c>
      <c r="BM108" s="216" t="s">
        <v>177</v>
      </c>
    </row>
    <row r="109" s="13" customFormat="1">
      <c r="A109" s="13"/>
      <c r="B109" s="218"/>
      <c r="C109" s="219"/>
      <c r="D109" s="220" t="s">
        <v>131</v>
      </c>
      <c r="E109" s="221" t="s">
        <v>19</v>
      </c>
      <c r="F109" s="222" t="s">
        <v>178</v>
      </c>
      <c r="G109" s="219"/>
      <c r="H109" s="223">
        <v>8.9700000000000006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131</v>
      </c>
      <c r="AU109" s="229" t="s">
        <v>84</v>
      </c>
      <c r="AV109" s="13" t="s">
        <v>84</v>
      </c>
      <c r="AW109" s="13" t="s">
        <v>36</v>
      </c>
      <c r="AX109" s="13" t="s">
        <v>75</v>
      </c>
      <c r="AY109" s="229" t="s">
        <v>121</v>
      </c>
    </row>
    <row r="110" s="13" customFormat="1">
      <c r="A110" s="13"/>
      <c r="B110" s="218"/>
      <c r="C110" s="219"/>
      <c r="D110" s="220" t="s">
        <v>131</v>
      </c>
      <c r="E110" s="221" t="s">
        <v>19</v>
      </c>
      <c r="F110" s="222" t="s">
        <v>179</v>
      </c>
      <c r="G110" s="219"/>
      <c r="H110" s="223">
        <v>4.21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131</v>
      </c>
      <c r="AU110" s="229" t="s">
        <v>84</v>
      </c>
      <c r="AV110" s="13" t="s">
        <v>84</v>
      </c>
      <c r="AW110" s="13" t="s">
        <v>36</v>
      </c>
      <c r="AX110" s="13" t="s">
        <v>75</v>
      </c>
      <c r="AY110" s="229" t="s">
        <v>121</v>
      </c>
    </row>
    <row r="111" s="13" customFormat="1">
      <c r="A111" s="13"/>
      <c r="B111" s="218"/>
      <c r="C111" s="219"/>
      <c r="D111" s="220" t="s">
        <v>131</v>
      </c>
      <c r="E111" s="221" t="s">
        <v>19</v>
      </c>
      <c r="F111" s="222" t="s">
        <v>180</v>
      </c>
      <c r="G111" s="219"/>
      <c r="H111" s="223">
        <v>1.8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131</v>
      </c>
      <c r="AU111" s="229" t="s">
        <v>84</v>
      </c>
      <c r="AV111" s="13" t="s">
        <v>84</v>
      </c>
      <c r="AW111" s="13" t="s">
        <v>36</v>
      </c>
      <c r="AX111" s="13" t="s">
        <v>75</v>
      </c>
      <c r="AY111" s="229" t="s">
        <v>121</v>
      </c>
    </row>
    <row r="112" s="13" customFormat="1">
      <c r="A112" s="13"/>
      <c r="B112" s="218"/>
      <c r="C112" s="219"/>
      <c r="D112" s="220" t="s">
        <v>131</v>
      </c>
      <c r="E112" s="221" t="s">
        <v>19</v>
      </c>
      <c r="F112" s="222" t="s">
        <v>181</v>
      </c>
      <c r="G112" s="219"/>
      <c r="H112" s="223">
        <v>15.99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131</v>
      </c>
      <c r="AU112" s="229" t="s">
        <v>84</v>
      </c>
      <c r="AV112" s="13" t="s">
        <v>84</v>
      </c>
      <c r="AW112" s="13" t="s">
        <v>36</v>
      </c>
      <c r="AX112" s="13" t="s">
        <v>75</v>
      </c>
      <c r="AY112" s="229" t="s">
        <v>121</v>
      </c>
    </row>
    <row r="113" s="13" customFormat="1">
      <c r="A113" s="13"/>
      <c r="B113" s="218"/>
      <c r="C113" s="219"/>
      <c r="D113" s="220" t="s">
        <v>131</v>
      </c>
      <c r="E113" s="221" t="s">
        <v>19</v>
      </c>
      <c r="F113" s="222" t="s">
        <v>182</v>
      </c>
      <c r="G113" s="219"/>
      <c r="H113" s="223">
        <v>7.4699999999999998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131</v>
      </c>
      <c r="AU113" s="229" t="s">
        <v>84</v>
      </c>
      <c r="AV113" s="13" t="s">
        <v>84</v>
      </c>
      <c r="AW113" s="13" t="s">
        <v>36</v>
      </c>
      <c r="AX113" s="13" t="s">
        <v>75</v>
      </c>
      <c r="AY113" s="229" t="s">
        <v>121</v>
      </c>
    </row>
    <row r="114" s="14" customFormat="1">
      <c r="A114" s="14"/>
      <c r="B114" s="230"/>
      <c r="C114" s="231"/>
      <c r="D114" s="220" t="s">
        <v>131</v>
      </c>
      <c r="E114" s="232" t="s">
        <v>19</v>
      </c>
      <c r="F114" s="233" t="s">
        <v>183</v>
      </c>
      <c r="G114" s="231"/>
      <c r="H114" s="234">
        <v>38.439999999999998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131</v>
      </c>
      <c r="AU114" s="240" t="s">
        <v>84</v>
      </c>
      <c r="AV114" s="14" t="s">
        <v>129</v>
      </c>
      <c r="AW114" s="14" t="s">
        <v>36</v>
      </c>
      <c r="AX114" s="14" t="s">
        <v>80</v>
      </c>
      <c r="AY114" s="240" t="s">
        <v>121</v>
      </c>
    </row>
    <row r="115" s="2" customFormat="1" ht="14.4" customHeight="1">
      <c r="A115" s="39"/>
      <c r="B115" s="40"/>
      <c r="C115" s="205" t="s">
        <v>184</v>
      </c>
      <c r="D115" s="205" t="s">
        <v>124</v>
      </c>
      <c r="E115" s="206" t="s">
        <v>185</v>
      </c>
      <c r="F115" s="207" t="s">
        <v>186</v>
      </c>
      <c r="G115" s="208" t="s">
        <v>146</v>
      </c>
      <c r="H115" s="209">
        <v>63.770000000000003</v>
      </c>
      <c r="I115" s="210"/>
      <c r="J115" s="211">
        <f>ROUND(I115*H115,2)</f>
        <v>0</v>
      </c>
      <c r="K115" s="207" t="s">
        <v>128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0.0089999999999999993</v>
      </c>
      <c r="T115" s="215">
        <f>S115*H115</f>
        <v>0.57392999999999994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129</v>
      </c>
      <c r="AT115" s="216" t="s">
        <v>124</v>
      </c>
      <c r="AU115" s="216" t="s">
        <v>84</v>
      </c>
      <c r="AY115" s="18" t="s">
        <v>121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129</v>
      </c>
      <c r="BM115" s="216" t="s">
        <v>187</v>
      </c>
    </row>
    <row r="116" s="13" customFormat="1">
      <c r="A116" s="13"/>
      <c r="B116" s="218"/>
      <c r="C116" s="219"/>
      <c r="D116" s="220" t="s">
        <v>131</v>
      </c>
      <c r="E116" s="221" t="s">
        <v>19</v>
      </c>
      <c r="F116" s="222" t="s">
        <v>188</v>
      </c>
      <c r="G116" s="219"/>
      <c r="H116" s="223">
        <v>17.870000000000001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131</v>
      </c>
      <c r="AU116" s="229" t="s">
        <v>84</v>
      </c>
      <c r="AV116" s="13" t="s">
        <v>84</v>
      </c>
      <c r="AW116" s="13" t="s">
        <v>36</v>
      </c>
      <c r="AX116" s="13" t="s">
        <v>75</v>
      </c>
      <c r="AY116" s="229" t="s">
        <v>121</v>
      </c>
    </row>
    <row r="117" s="13" customFormat="1">
      <c r="A117" s="13"/>
      <c r="B117" s="218"/>
      <c r="C117" s="219"/>
      <c r="D117" s="220" t="s">
        <v>131</v>
      </c>
      <c r="E117" s="221" t="s">
        <v>19</v>
      </c>
      <c r="F117" s="222" t="s">
        <v>189</v>
      </c>
      <c r="G117" s="219"/>
      <c r="H117" s="223">
        <v>4.7999999999999998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131</v>
      </c>
      <c r="AU117" s="229" t="s">
        <v>84</v>
      </c>
      <c r="AV117" s="13" t="s">
        <v>84</v>
      </c>
      <c r="AW117" s="13" t="s">
        <v>36</v>
      </c>
      <c r="AX117" s="13" t="s">
        <v>75</v>
      </c>
      <c r="AY117" s="229" t="s">
        <v>121</v>
      </c>
    </row>
    <row r="118" s="13" customFormat="1">
      <c r="A118" s="13"/>
      <c r="B118" s="218"/>
      <c r="C118" s="219"/>
      <c r="D118" s="220" t="s">
        <v>131</v>
      </c>
      <c r="E118" s="221" t="s">
        <v>19</v>
      </c>
      <c r="F118" s="222" t="s">
        <v>190</v>
      </c>
      <c r="G118" s="219"/>
      <c r="H118" s="223">
        <v>5.7999999999999998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131</v>
      </c>
      <c r="AU118" s="229" t="s">
        <v>84</v>
      </c>
      <c r="AV118" s="13" t="s">
        <v>84</v>
      </c>
      <c r="AW118" s="13" t="s">
        <v>36</v>
      </c>
      <c r="AX118" s="13" t="s">
        <v>75</v>
      </c>
      <c r="AY118" s="229" t="s">
        <v>121</v>
      </c>
    </row>
    <row r="119" s="13" customFormat="1">
      <c r="A119" s="13"/>
      <c r="B119" s="218"/>
      <c r="C119" s="219"/>
      <c r="D119" s="220" t="s">
        <v>131</v>
      </c>
      <c r="E119" s="221" t="s">
        <v>19</v>
      </c>
      <c r="F119" s="222" t="s">
        <v>191</v>
      </c>
      <c r="G119" s="219"/>
      <c r="H119" s="223">
        <v>23.399999999999999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131</v>
      </c>
      <c r="AU119" s="229" t="s">
        <v>84</v>
      </c>
      <c r="AV119" s="13" t="s">
        <v>84</v>
      </c>
      <c r="AW119" s="13" t="s">
        <v>36</v>
      </c>
      <c r="AX119" s="13" t="s">
        <v>75</v>
      </c>
      <c r="AY119" s="229" t="s">
        <v>121</v>
      </c>
    </row>
    <row r="120" s="13" customFormat="1">
      <c r="A120" s="13"/>
      <c r="B120" s="218"/>
      <c r="C120" s="219"/>
      <c r="D120" s="220" t="s">
        <v>131</v>
      </c>
      <c r="E120" s="221" t="s">
        <v>19</v>
      </c>
      <c r="F120" s="222" t="s">
        <v>192</v>
      </c>
      <c r="G120" s="219"/>
      <c r="H120" s="223">
        <v>11.9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131</v>
      </c>
      <c r="AU120" s="229" t="s">
        <v>84</v>
      </c>
      <c r="AV120" s="13" t="s">
        <v>84</v>
      </c>
      <c r="AW120" s="13" t="s">
        <v>36</v>
      </c>
      <c r="AX120" s="13" t="s">
        <v>75</v>
      </c>
      <c r="AY120" s="229" t="s">
        <v>121</v>
      </c>
    </row>
    <row r="121" s="14" customFormat="1">
      <c r="A121" s="14"/>
      <c r="B121" s="230"/>
      <c r="C121" s="231"/>
      <c r="D121" s="220" t="s">
        <v>131</v>
      </c>
      <c r="E121" s="232" t="s">
        <v>19</v>
      </c>
      <c r="F121" s="233" t="s">
        <v>183</v>
      </c>
      <c r="G121" s="231"/>
      <c r="H121" s="234">
        <v>63.770000000000003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131</v>
      </c>
      <c r="AU121" s="240" t="s">
        <v>84</v>
      </c>
      <c r="AV121" s="14" t="s">
        <v>129</v>
      </c>
      <c r="AW121" s="14" t="s">
        <v>36</v>
      </c>
      <c r="AX121" s="14" t="s">
        <v>80</v>
      </c>
      <c r="AY121" s="240" t="s">
        <v>121</v>
      </c>
    </row>
    <row r="122" s="2" customFormat="1" ht="24.15" customHeight="1">
      <c r="A122" s="39"/>
      <c r="B122" s="40"/>
      <c r="C122" s="205" t="s">
        <v>193</v>
      </c>
      <c r="D122" s="205" t="s">
        <v>124</v>
      </c>
      <c r="E122" s="206" t="s">
        <v>194</v>
      </c>
      <c r="F122" s="207" t="s">
        <v>195</v>
      </c>
      <c r="G122" s="208" t="s">
        <v>127</v>
      </c>
      <c r="H122" s="209">
        <v>3.8439999999999999</v>
      </c>
      <c r="I122" s="210"/>
      <c r="J122" s="211">
        <f>ROUND(I122*H122,2)</f>
        <v>0</v>
      </c>
      <c r="K122" s="207" t="s">
        <v>128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0.037999999999999999</v>
      </c>
      <c r="T122" s="215">
        <f>S122*H122</f>
        <v>0.14607199999999998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129</v>
      </c>
      <c r="AT122" s="216" t="s">
        <v>124</v>
      </c>
      <c r="AU122" s="216" t="s">
        <v>84</v>
      </c>
      <c r="AY122" s="18" t="s">
        <v>121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129</v>
      </c>
      <c r="BM122" s="216" t="s">
        <v>196</v>
      </c>
    </row>
    <row r="123" s="13" customFormat="1">
      <c r="A123" s="13"/>
      <c r="B123" s="218"/>
      <c r="C123" s="219"/>
      <c r="D123" s="220" t="s">
        <v>131</v>
      </c>
      <c r="E123" s="219"/>
      <c r="F123" s="222" t="s">
        <v>197</v>
      </c>
      <c r="G123" s="219"/>
      <c r="H123" s="223">
        <v>3.8439999999999999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131</v>
      </c>
      <c r="AU123" s="229" t="s">
        <v>84</v>
      </c>
      <c r="AV123" s="13" t="s">
        <v>84</v>
      </c>
      <c r="AW123" s="13" t="s">
        <v>4</v>
      </c>
      <c r="AX123" s="13" t="s">
        <v>80</v>
      </c>
      <c r="AY123" s="229" t="s">
        <v>121</v>
      </c>
    </row>
    <row r="124" s="2" customFormat="1" ht="24.15" customHeight="1">
      <c r="A124" s="39"/>
      <c r="B124" s="40"/>
      <c r="C124" s="205" t="s">
        <v>198</v>
      </c>
      <c r="D124" s="205" t="s">
        <v>124</v>
      </c>
      <c r="E124" s="206" t="s">
        <v>199</v>
      </c>
      <c r="F124" s="207" t="s">
        <v>200</v>
      </c>
      <c r="G124" s="208" t="s">
        <v>159</v>
      </c>
      <c r="H124" s="209">
        <v>1</v>
      </c>
      <c r="I124" s="210"/>
      <c r="J124" s="211">
        <f>ROUND(I124*H124,2)</f>
        <v>0</v>
      </c>
      <c r="K124" s="207" t="s">
        <v>128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0.053999999999999999</v>
      </c>
      <c r="T124" s="215">
        <f>S124*H124</f>
        <v>0.053999999999999999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129</v>
      </c>
      <c r="AT124" s="216" t="s">
        <v>124</v>
      </c>
      <c r="AU124" s="216" t="s">
        <v>84</v>
      </c>
      <c r="AY124" s="18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129</v>
      </c>
      <c r="BM124" s="216" t="s">
        <v>201</v>
      </c>
    </row>
    <row r="125" s="2" customFormat="1" ht="24.15" customHeight="1">
      <c r="A125" s="39"/>
      <c r="B125" s="40"/>
      <c r="C125" s="205" t="s">
        <v>8</v>
      </c>
      <c r="D125" s="205" t="s">
        <v>124</v>
      </c>
      <c r="E125" s="206" t="s">
        <v>202</v>
      </c>
      <c r="F125" s="207" t="s">
        <v>203</v>
      </c>
      <c r="G125" s="208" t="s">
        <v>127</v>
      </c>
      <c r="H125" s="209">
        <v>9.5</v>
      </c>
      <c r="I125" s="210"/>
      <c r="J125" s="211">
        <f>ROUND(I125*H125,2)</f>
        <v>0</v>
      </c>
      <c r="K125" s="207" t="s">
        <v>128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0.045999999999999999</v>
      </c>
      <c r="T125" s="215">
        <f>S125*H125</f>
        <v>0.437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129</v>
      </c>
      <c r="AT125" s="216" t="s">
        <v>124</v>
      </c>
      <c r="AU125" s="216" t="s">
        <v>84</v>
      </c>
      <c r="AY125" s="18" t="s">
        <v>121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129</v>
      </c>
      <c r="BM125" s="216" t="s">
        <v>204</v>
      </c>
    </row>
    <row r="126" s="13" customFormat="1">
      <c r="A126" s="13"/>
      <c r="B126" s="218"/>
      <c r="C126" s="219"/>
      <c r="D126" s="220" t="s">
        <v>131</v>
      </c>
      <c r="E126" s="221" t="s">
        <v>19</v>
      </c>
      <c r="F126" s="222" t="s">
        <v>205</v>
      </c>
      <c r="G126" s="219"/>
      <c r="H126" s="223">
        <v>9.5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131</v>
      </c>
      <c r="AU126" s="229" t="s">
        <v>84</v>
      </c>
      <c r="AV126" s="13" t="s">
        <v>84</v>
      </c>
      <c r="AW126" s="13" t="s">
        <v>36</v>
      </c>
      <c r="AX126" s="13" t="s">
        <v>80</v>
      </c>
      <c r="AY126" s="229" t="s">
        <v>121</v>
      </c>
    </row>
    <row r="127" s="2" customFormat="1" ht="24.15" customHeight="1">
      <c r="A127" s="39"/>
      <c r="B127" s="40"/>
      <c r="C127" s="205" t="s">
        <v>206</v>
      </c>
      <c r="D127" s="205" t="s">
        <v>124</v>
      </c>
      <c r="E127" s="206" t="s">
        <v>207</v>
      </c>
      <c r="F127" s="207" t="s">
        <v>208</v>
      </c>
      <c r="G127" s="208" t="s">
        <v>127</v>
      </c>
      <c r="H127" s="209">
        <v>25.649999999999999</v>
      </c>
      <c r="I127" s="210"/>
      <c r="J127" s="211">
        <f>ROUND(I127*H127,2)</f>
        <v>0</v>
      </c>
      <c r="K127" s="207" t="s">
        <v>128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0.068000000000000005</v>
      </c>
      <c r="T127" s="215">
        <f>S127*H127</f>
        <v>1.7442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129</v>
      </c>
      <c r="AT127" s="216" t="s">
        <v>124</v>
      </c>
      <c r="AU127" s="216" t="s">
        <v>84</v>
      </c>
      <c r="AY127" s="18" t="s">
        <v>121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129</v>
      </c>
      <c r="BM127" s="216" t="s">
        <v>209</v>
      </c>
    </row>
    <row r="128" s="13" customFormat="1">
      <c r="A128" s="13"/>
      <c r="B128" s="218"/>
      <c r="C128" s="219"/>
      <c r="D128" s="220" t="s">
        <v>131</v>
      </c>
      <c r="E128" s="221" t="s">
        <v>19</v>
      </c>
      <c r="F128" s="222" t="s">
        <v>210</v>
      </c>
      <c r="G128" s="219"/>
      <c r="H128" s="223">
        <v>25.649999999999999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131</v>
      </c>
      <c r="AU128" s="229" t="s">
        <v>84</v>
      </c>
      <c r="AV128" s="13" t="s">
        <v>84</v>
      </c>
      <c r="AW128" s="13" t="s">
        <v>36</v>
      </c>
      <c r="AX128" s="13" t="s">
        <v>80</v>
      </c>
      <c r="AY128" s="229" t="s">
        <v>121</v>
      </c>
    </row>
    <row r="129" s="12" customFormat="1" ht="22.8" customHeight="1">
      <c r="A129" s="12"/>
      <c r="B129" s="189"/>
      <c r="C129" s="190"/>
      <c r="D129" s="191" t="s">
        <v>74</v>
      </c>
      <c r="E129" s="203" t="s">
        <v>211</v>
      </c>
      <c r="F129" s="203" t="s">
        <v>212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SUM(P130:P136)</f>
        <v>0</v>
      </c>
      <c r="Q129" s="197"/>
      <c r="R129" s="198">
        <f>SUM(R130:R136)</f>
        <v>0</v>
      </c>
      <c r="S129" s="197"/>
      <c r="T129" s="19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80</v>
      </c>
      <c r="AT129" s="201" t="s">
        <v>74</v>
      </c>
      <c r="AU129" s="201" t="s">
        <v>80</v>
      </c>
      <c r="AY129" s="200" t="s">
        <v>121</v>
      </c>
      <c r="BK129" s="202">
        <f>SUM(BK130:BK136)</f>
        <v>0</v>
      </c>
    </row>
    <row r="130" s="2" customFormat="1" ht="24.15" customHeight="1">
      <c r="A130" s="39"/>
      <c r="B130" s="40"/>
      <c r="C130" s="205" t="s">
        <v>213</v>
      </c>
      <c r="D130" s="205" t="s">
        <v>124</v>
      </c>
      <c r="E130" s="206" t="s">
        <v>214</v>
      </c>
      <c r="F130" s="207" t="s">
        <v>215</v>
      </c>
      <c r="G130" s="208" t="s">
        <v>216</v>
      </c>
      <c r="H130" s="209">
        <v>4.3099999999999996</v>
      </c>
      <c r="I130" s="210"/>
      <c r="J130" s="211">
        <f>ROUND(I130*H130,2)</f>
        <v>0</v>
      </c>
      <c r="K130" s="207" t="s">
        <v>128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129</v>
      </c>
      <c r="AT130" s="216" t="s">
        <v>124</v>
      </c>
      <c r="AU130" s="216" t="s">
        <v>84</v>
      </c>
      <c r="AY130" s="18" t="s">
        <v>121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129</v>
      </c>
      <c r="BM130" s="216" t="s">
        <v>217</v>
      </c>
    </row>
    <row r="131" s="2" customFormat="1" ht="14.4" customHeight="1">
      <c r="A131" s="39"/>
      <c r="B131" s="40"/>
      <c r="C131" s="205" t="s">
        <v>218</v>
      </c>
      <c r="D131" s="205" t="s">
        <v>124</v>
      </c>
      <c r="E131" s="206" t="s">
        <v>219</v>
      </c>
      <c r="F131" s="207" t="s">
        <v>220</v>
      </c>
      <c r="G131" s="208" t="s">
        <v>216</v>
      </c>
      <c r="H131" s="209">
        <v>4.3099999999999996</v>
      </c>
      <c r="I131" s="210"/>
      <c r="J131" s="211">
        <f>ROUND(I131*H131,2)</f>
        <v>0</v>
      </c>
      <c r="K131" s="207" t="s">
        <v>128</v>
      </c>
      <c r="L131" s="45"/>
      <c r="M131" s="212" t="s">
        <v>19</v>
      </c>
      <c r="N131" s="213" t="s">
        <v>46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129</v>
      </c>
      <c r="AT131" s="216" t="s">
        <v>124</v>
      </c>
      <c r="AU131" s="216" t="s">
        <v>84</v>
      </c>
      <c r="AY131" s="18" t="s">
        <v>121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129</v>
      </c>
      <c r="BM131" s="216" t="s">
        <v>221</v>
      </c>
    </row>
    <row r="132" s="2" customFormat="1" ht="24.15" customHeight="1">
      <c r="A132" s="39"/>
      <c r="B132" s="40"/>
      <c r="C132" s="205" t="s">
        <v>222</v>
      </c>
      <c r="D132" s="205" t="s">
        <v>124</v>
      </c>
      <c r="E132" s="206" t="s">
        <v>223</v>
      </c>
      <c r="F132" s="207" t="s">
        <v>224</v>
      </c>
      <c r="G132" s="208" t="s">
        <v>216</v>
      </c>
      <c r="H132" s="209">
        <v>60.340000000000003</v>
      </c>
      <c r="I132" s="210"/>
      <c r="J132" s="211">
        <f>ROUND(I132*H132,2)</f>
        <v>0</v>
      </c>
      <c r="K132" s="207" t="s">
        <v>128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129</v>
      </c>
      <c r="AT132" s="216" t="s">
        <v>124</v>
      </c>
      <c r="AU132" s="216" t="s">
        <v>84</v>
      </c>
      <c r="AY132" s="18" t="s">
        <v>121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129</v>
      </c>
      <c r="BM132" s="216" t="s">
        <v>225</v>
      </c>
    </row>
    <row r="133" s="13" customFormat="1">
      <c r="A133" s="13"/>
      <c r="B133" s="218"/>
      <c r="C133" s="219"/>
      <c r="D133" s="220" t="s">
        <v>131</v>
      </c>
      <c r="E133" s="219"/>
      <c r="F133" s="222" t="s">
        <v>226</v>
      </c>
      <c r="G133" s="219"/>
      <c r="H133" s="223">
        <v>60.340000000000003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131</v>
      </c>
      <c r="AU133" s="229" t="s">
        <v>84</v>
      </c>
      <c r="AV133" s="13" t="s">
        <v>84</v>
      </c>
      <c r="AW133" s="13" t="s">
        <v>4</v>
      </c>
      <c r="AX133" s="13" t="s">
        <v>80</v>
      </c>
      <c r="AY133" s="229" t="s">
        <v>121</v>
      </c>
    </row>
    <row r="134" s="2" customFormat="1" ht="14.4" customHeight="1">
      <c r="A134" s="39"/>
      <c r="B134" s="40"/>
      <c r="C134" s="241" t="s">
        <v>227</v>
      </c>
      <c r="D134" s="241" t="s">
        <v>228</v>
      </c>
      <c r="E134" s="242" t="s">
        <v>229</v>
      </c>
      <c r="F134" s="243" t="s">
        <v>230</v>
      </c>
      <c r="G134" s="244" t="s">
        <v>216</v>
      </c>
      <c r="H134" s="245">
        <v>0.14599999999999999</v>
      </c>
      <c r="I134" s="246"/>
      <c r="J134" s="247">
        <f>ROUND(I134*H134,2)</f>
        <v>0</v>
      </c>
      <c r="K134" s="243" t="s">
        <v>128</v>
      </c>
      <c r="L134" s="248"/>
      <c r="M134" s="249" t="s">
        <v>19</v>
      </c>
      <c r="N134" s="250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161</v>
      </c>
      <c r="AT134" s="216" t="s">
        <v>228</v>
      </c>
      <c r="AU134" s="216" t="s">
        <v>84</v>
      </c>
      <c r="AY134" s="18" t="s">
        <v>121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129</v>
      </c>
      <c r="BM134" s="216" t="s">
        <v>231</v>
      </c>
    </row>
    <row r="135" s="2" customFormat="1" ht="14.4" customHeight="1">
      <c r="A135" s="39"/>
      <c r="B135" s="40"/>
      <c r="C135" s="241" t="s">
        <v>7</v>
      </c>
      <c r="D135" s="241" t="s">
        <v>228</v>
      </c>
      <c r="E135" s="242" t="s">
        <v>232</v>
      </c>
      <c r="F135" s="243" t="s">
        <v>233</v>
      </c>
      <c r="G135" s="244" t="s">
        <v>216</v>
      </c>
      <c r="H135" s="245">
        <v>0.49099999999999999</v>
      </c>
      <c r="I135" s="246"/>
      <c r="J135" s="247">
        <f>ROUND(I135*H135,2)</f>
        <v>0</v>
      </c>
      <c r="K135" s="243" t="s">
        <v>128</v>
      </c>
      <c r="L135" s="248"/>
      <c r="M135" s="249" t="s">
        <v>19</v>
      </c>
      <c r="N135" s="250" t="s">
        <v>46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161</v>
      </c>
      <c r="AT135" s="216" t="s">
        <v>228</v>
      </c>
      <c r="AU135" s="216" t="s">
        <v>84</v>
      </c>
      <c r="AY135" s="18" t="s">
        <v>121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129</v>
      </c>
      <c r="BM135" s="216" t="s">
        <v>234</v>
      </c>
    </row>
    <row r="136" s="2" customFormat="1" ht="14.4" customHeight="1">
      <c r="A136" s="39"/>
      <c r="B136" s="40"/>
      <c r="C136" s="241" t="s">
        <v>235</v>
      </c>
      <c r="D136" s="241" t="s">
        <v>228</v>
      </c>
      <c r="E136" s="242" t="s">
        <v>236</v>
      </c>
      <c r="F136" s="243" t="s">
        <v>237</v>
      </c>
      <c r="G136" s="244" t="s">
        <v>216</v>
      </c>
      <c r="H136" s="245">
        <v>3.6640000000000001</v>
      </c>
      <c r="I136" s="246"/>
      <c r="J136" s="247">
        <f>ROUND(I136*H136,2)</f>
        <v>0</v>
      </c>
      <c r="K136" s="243" t="s">
        <v>128</v>
      </c>
      <c r="L136" s="248"/>
      <c r="M136" s="249" t="s">
        <v>19</v>
      </c>
      <c r="N136" s="250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161</v>
      </c>
      <c r="AT136" s="216" t="s">
        <v>228</v>
      </c>
      <c r="AU136" s="216" t="s">
        <v>84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129</v>
      </c>
      <c r="BM136" s="216" t="s">
        <v>238</v>
      </c>
    </row>
    <row r="137" s="12" customFormat="1" ht="22.8" customHeight="1">
      <c r="A137" s="12"/>
      <c r="B137" s="189"/>
      <c r="C137" s="190"/>
      <c r="D137" s="191" t="s">
        <v>74</v>
      </c>
      <c r="E137" s="203" t="s">
        <v>239</v>
      </c>
      <c r="F137" s="203" t="s">
        <v>240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P138</f>
        <v>0</v>
      </c>
      <c r="Q137" s="197"/>
      <c r="R137" s="198">
        <f>R138</f>
        <v>0</v>
      </c>
      <c r="S137" s="197"/>
      <c r="T137" s="19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80</v>
      </c>
      <c r="AT137" s="201" t="s">
        <v>74</v>
      </c>
      <c r="AU137" s="201" t="s">
        <v>80</v>
      </c>
      <c r="AY137" s="200" t="s">
        <v>121</v>
      </c>
      <c r="BK137" s="202">
        <f>BK138</f>
        <v>0</v>
      </c>
    </row>
    <row r="138" s="2" customFormat="1" ht="24.15" customHeight="1">
      <c r="A138" s="39"/>
      <c r="B138" s="40"/>
      <c r="C138" s="205" t="s">
        <v>241</v>
      </c>
      <c r="D138" s="205" t="s">
        <v>124</v>
      </c>
      <c r="E138" s="206" t="s">
        <v>242</v>
      </c>
      <c r="F138" s="207" t="s">
        <v>243</v>
      </c>
      <c r="G138" s="208" t="s">
        <v>216</v>
      </c>
      <c r="H138" s="209">
        <v>1.4039999999999999</v>
      </c>
      <c r="I138" s="210"/>
      <c r="J138" s="211">
        <f>ROUND(I138*H138,2)</f>
        <v>0</v>
      </c>
      <c r="K138" s="207" t="s">
        <v>128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129</v>
      </c>
      <c r="AT138" s="216" t="s">
        <v>124</v>
      </c>
      <c r="AU138" s="216" t="s">
        <v>84</v>
      </c>
      <c r="AY138" s="18" t="s">
        <v>121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129</v>
      </c>
      <c r="BM138" s="216" t="s">
        <v>244</v>
      </c>
    </row>
    <row r="139" s="12" customFormat="1" ht="25.92" customHeight="1">
      <c r="A139" s="12"/>
      <c r="B139" s="189"/>
      <c r="C139" s="190"/>
      <c r="D139" s="191" t="s">
        <v>74</v>
      </c>
      <c r="E139" s="192" t="s">
        <v>245</v>
      </c>
      <c r="F139" s="192" t="s">
        <v>246</v>
      </c>
      <c r="G139" s="190"/>
      <c r="H139" s="190"/>
      <c r="I139" s="193"/>
      <c r="J139" s="194">
        <f>BK139</f>
        <v>0</v>
      </c>
      <c r="K139" s="190"/>
      <c r="L139" s="195"/>
      <c r="M139" s="196"/>
      <c r="N139" s="197"/>
      <c r="O139" s="197"/>
      <c r="P139" s="198">
        <f>P140+P148+P163</f>
        <v>0</v>
      </c>
      <c r="Q139" s="197"/>
      <c r="R139" s="198">
        <f>R140+R148+R163</f>
        <v>2.1838175999999998</v>
      </c>
      <c r="S139" s="197"/>
      <c r="T139" s="199">
        <f>T140+T148+T163</f>
        <v>0.0089999999999999993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84</v>
      </c>
      <c r="AT139" s="201" t="s">
        <v>74</v>
      </c>
      <c r="AU139" s="201" t="s">
        <v>75</v>
      </c>
      <c r="AY139" s="200" t="s">
        <v>121</v>
      </c>
      <c r="BK139" s="202">
        <f>BK140+BK148+BK163</f>
        <v>0</v>
      </c>
    </row>
    <row r="140" s="12" customFormat="1" ht="22.8" customHeight="1">
      <c r="A140" s="12"/>
      <c r="B140" s="189"/>
      <c r="C140" s="190"/>
      <c r="D140" s="191" t="s">
        <v>74</v>
      </c>
      <c r="E140" s="203" t="s">
        <v>247</v>
      </c>
      <c r="F140" s="203" t="s">
        <v>248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SUM(P141:P147)</f>
        <v>0</v>
      </c>
      <c r="Q140" s="197"/>
      <c r="R140" s="198">
        <f>SUM(R141:R147)</f>
        <v>0.0015150000000000001</v>
      </c>
      <c r="S140" s="197"/>
      <c r="T140" s="199">
        <f>SUM(T141:T147)</f>
        <v>0.0089999999999999993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84</v>
      </c>
      <c r="AT140" s="201" t="s">
        <v>74</v>
      </c>
      <c r="AU140" s="201" t="s">
        <v>80</v>
      </c>
      <c r="AY140" s="200" t="s">
        <v>121</v>
      </c>
      <c r="BK140" s="202">
        <f>SUM(BK141:BK147)</f>
        <v>0</v>
      </c>
    </row>
    <row r="141" s="2" customFormat="1" ht="14.4" customHeight="1">
      <c r="A141" s="39"/>
      <c r="B141" s="40"/>
      <c r="C141" s="205" t="s">
        <v>249</v>
      </c>
      <c r="D141" s="205" t="s">
        <v>124</v>
      </c>
      <c r="E141" s="206" t="s">
        <v>250</v>
      </c>
      <c r="F141" s="207" t="s">
        <v>251</v>
      </c>
      <c r="G141" s="208" t="s">
        <v>159</v>
      </c>
      <c r="H141" s="209">
        <v>5</v>
      </c>
      <c r="I141" s="210"/>
      <c r="J141" s="211">
        <f>ROUND(I141*H141,2)</f>
        <v>0</v>
      </c>
      <c r="K141" s="207" t="s">
        <v>128</v>
      </c>
      <c r="L141" s="45"/>
      <c r="M141" s="212" t="s">
        <v>19</v>
      </c>
      <c r="N141" s="213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0.0018</v>
      </c>
      <c r="T141" s="215">
        <f>S141*H141</f>
        <v>0.0089999999999999993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206</v>
      </c>
      <c r="AT141" s="216" t="s">
        <v>124</v>
      </c>
      <c r="AU141" s="216" t="s">
        <v>84</v>
      </c>
      <c r="AY141" s="18" t="s">
        <v>121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206</v>
      </c>
      <c r="BM141" s="216" t="s">
        <v>252</v>
      </c>
    </row>
    <row r="142" s="2" customFormat="1" ht="14.4" customHeight="1">
      <c r="A142" s="39"/>
      <c r="B142" s="40"/>
      <c r="C142" s="205" t="s">
        <v>253</v>
      </c>
      <c r="D142" s="205" t="s">
        <v>124</v>
      </c>
      <c r="E142" s="206" t="s">
        <v>254</v>
      </c>
      <c r="F142" s="207" t="s">
        <v>255</v>
      </c>
      <c r="G142" s="208" t="s">
        <v>159</v>
      </c>
      <c r="H142" s="209">
        <v>5</v>
      </c>
      <c r="I142" s="210"/>
      <c r="J142" s="211">
        <f>ROUND(I142*H142,2)</f>
        <v>0</v>
      </c>
      <c r="K142" s="207" t="s">
        <v>128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206</v>
      </c>
      <c r="AT142" s="216" t="s">
        <v>124</v>
      </c>
      <c r="AU142" s="216" t="s">
        <v>84</v>
      </c>
      <c r="AY142" s="18" t="s">
        <v>121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206</v>
      </c>
      <c r="BM142" s="216" t="s">
        <v>256</v>
      </c>
    </row>
    <row r="143" s="2" customFormat="1" ht="24.15" customHeight="1">
      <c r="A143" s="39"/>
      <c r="B143" s="40"/>
      <c r="C143" s="241" t="s">
        <v>257</v>
      </c>
      <c r="D143" s="241" t="s">
        <v>228</v>
      </c>
      <c r="E143" s="242" t="s">
        <v>258</v>
      </c>
      <c r="F143" s="243" t="s">
        <v>259</v>
      </c>
      <c r="G143" s="244" t="s">
        <v>260</v>
      </c>
      <c r="H143" s="245">
        <v>1.5</v>
      </c>
      <c r="I143" s="246"/>
      <c r="J143" s="247">
        <f>ROUND(I143*H143,2)</f>
        <v>0</v>
      </c>
      <c r="K143" s="243" t="s">
        <v>128</v>
      </c>
      <c r="L143" s="248"/>
      <c r="M143" s="249" t="s">
        <v>19</v>
      </c>
      <c r="N143" s="250" t="s">
        <v>46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261</v>
      </c>
      <c r="AT143" s="216" t="s">
        <v>228</v>
      </c>
      <c r="AU143" s="216" t="s">
        <v>84</v>
      </c>
      <c r="AY143" s="18" t="s">
        <v>121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206</v>
      </c>
      <c r="BM143" s="216" t="s">
        <v>262</v>
      </c>
    </row>
    <row r="144" s="13" customFormat="1">
      <c r="A144" s="13"/>
      <c r="B144" s="218"/>
      <c r="C144" s="219"/>
      <c r="D144" s="220" t="s">
        <v>131</v>
      </c>
      <c r="E144" s="219"/>
      <c r="F144" s="222" t="s">
        <v>263</v>
      </c>
      <c r="G144" s="219"/>
      <c r="H144" s="223">
        <v>1.5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131</v>
      </c>
      <c r="AU144" s="229" t="s">
        <v>84</v>
      </c>
      <c r="AV144" s="13" t="s">
        <v>84</v>
      </c>
      <c r="AW144" s="13" t="s">
        <v>4</v>
      </c>
      <c r="AX144" s="13" t="s">
        <v>80</v>
      </c>
      <c r="AY144" s="229" t="s">
        <v>121</v>
      </c>
    </row>
    <row r="145" s="2" customFormat="1" ht="24.15" customHeight="1">
      <c r="A145" s="39"/>
      <c r="B145" s="40"/>
      <c r="C145" s="241" t="s">
        <v>264</v>
      </c>
      <c r="D145" s="241" t="s">
        <v>228</v>
      </c>
      <c r="E145" s="242" t="s">
        <v>265</v>
      </c>
      <c r="F145" s="243" t="s">
        <v>266</v>
      </c>
      <c r="G145" s="244" t="s">
        <v>260</v>
      </c>
      <c r="H145" s="245">
        <v>1.5</v>
      </c>
      <c r="I145" s="246"/>
      <c r="J145" s="247">
        <f>ROUND(I145*H145,2)</f>
        <v>0</v>
      </c>
      <c r="K145" s="243" t="s">
        <v>128</v>
      </c>
      <c r="L145" s="248"/>
      <c r="M145" s="249" t="s">
        <v>19</v>
      </c>
      <c r="N145" s="250" t="s">
        <v>46</v>
      </c>
      <c r="O145" s="85"/>
      <c r="P145" s="214">
        <f>O145*H145</f>
        <v>0</v>
      </c>
      <c r="Q145" s="214">
        <v>0.0010100000000000001</v>
      </c>
      <c r="R145" s="214">
        <f>Q145*H145</f>
        <v>0.0015150000000000001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261</v>
      </c>
      <c r="AT145" s="216" t="s">
        <v>228</v>
      </c>
      <c r="AU145" s="216" t="s">
        <v>84</v>
      </c>
      <c r="AY145" s="18" t="s">
        <v>121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206</v>
      </c>
      <c r="BM145" s="216" t="s">
        <v>267</v>
      </c>
    </row>
    <row r="146" s="13" customFormat="1">
      <c r="A146" s="13"/>
      <c r="B146" s="218"/>
      <c r="C146" s="219"/>
      <c r="D146" s="220" t="s">
        <v>131</v>
      </c>
      <c r="E146" s="219"/>
      <c r="F146" s="222" t="s">
        <v>263</v>
      </c>
      <c r="G146" s="219"/>
      <c r="H146" s="223">
        <v>1.5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131</v>
      </c>
      <c r="AU146" s="229" t="s">
        <v>84</v>
      </c>
      <c r="AV146" s="13" t="s">
        <v>84</v>
      </c>
      <c r="AW146" s="13" t="s">
        <v>4</v>
      </c>
      <c r="AX146" s="13" t="s">
        <v>80</v>
      </c>
      <c r="AY146" s="229" t="s">
        <v>121</v>
      </c>
    </row>
    <row r="147" s="2" customFormat="1" ht="24.15" customHeight="1">
      <c r="A147" s="39"/>
      <c r="B147" s="40"/>
      <c r="C147" s="205" t="s">
        <v>268</v>
      </c>
      <c r="D147" s="205" t="s">
        <v>124</v>
      </c>
      <c r="E147" s="206" t="s">
        <v>269</v>
      </c>
      <c r="F147" s="207" t="s">
        <v>270</v>
      </c>
      <c r="G147" s="208" t="s">
        <v>216</v>
      </c>
      <c r="H147" s="209">
        <v>0.002</v>
      </c>
      <c r="I147" s="210"/>
      <c r="J147" s="211">
        <f>ROUND(I147*H147,2)</f>
        <v>0</v>
      </c>
      <c r="K147" s="207" t="s">
        <v>128</v>
      </c>
      <c r="L147" s="45"/>
      <c r="M147" s="212" t="s">
        <v>19</v>
      </c>
      <c r="N147" s="213" t="s">
        <v>46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206</v>
      </c>
      <c r="AT147" s="216" t="s">
        <v>124</v>
      </c>
      <c r="AU147" s="216" t="s">
        <v>84</v>
      </c>
      <c r="AY147" s="18" t="s">
        <v>121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206</v>
      </c>
      <c r="BM147" s="216" t="s">
        <v>271</v>
      </c>
    </row>
    <row r="148" s="12" customFormat="1" ht="22.8" customHeight="1">
      <c r="A148" s="12"/>
      <c r="B148" s="189"/>
      <c r="C148" s="190"/>
      <c r="D148" s="191" t="s">
        <v>74</v>
      </c>
      <c r="E148" s="203" t="s">
        <v>272</v>
      </c>
      <c r="F148" s="203" t="s">
        <v>273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SUM(P149:P162)</f>
        <v>0</v>
      </c>
      <c r="Q148" s="197"/>
      <c r="R148" s="198">
        <f>SUM(R149:R162)</f>
        <v>1.5019026</v>
      </c>
      <c r="S148" s="197"/>
      <c r="T148" s="199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0" t="s">
        <v>84</v>
      </c>
      <c r="AT148" s="201" t="s">
        <v>74</v>
      </c>
      <c r="AU148" s="201" t="s">
        <v>80</v>
      </c>
      <c r="AY148" s="200" t="s">
        <v>121</v>
      </c>
      <c r="BK148" s="202">
        <f>SUM(BK149:BK162)</f>
        <v>0</v>
      </c>
    </row>
    <row r="149" s="2" customFormat="1" ht="14.4" customHeight="1">
      <c r="A149" s="39"/>
      <c r="B149" s="40"/>
      <c r="C149" s="205" t="s">
        <v>274</v>
      </c>
      <c r="D149" s="205" t="s">
        <v>124</v>
      </c>
      <c r="E149" s="206" t="s">
        <v>275</v>
      </c>
      <c r="F149" s="207" t="s">
        <v>276</v>
      </c>
      <c r="G149" s="208" t="s">
        <v>127</v>
      </c>
      <c r="H149" s="209">
        <v>38.439999999999998</v>
      </c>
      <c r="I149" s="210"/>
      <c r="J149" s="211">
        <f>ROUND(I149*H149,2)</f>
        <v>0</v>
      </c>
      <c r="K149" s="207" t="s">
        <v>128</v>
      </c>
      <c r="L149" s="45"/>
      <c r="M149" s="212" t="s">
        <v>19</v>
      </c>
      <c r="N149" s="213" t="s">
        <v>46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206</v>
      </c>
      <c r="AT149" s="216" t="s">
        <v>124</v>
      </c>
      <c r="AU149" s="216" t="s">
        <v>84</v>
      </c>
      <c r="AY149" s="18" t="s">
        <v>121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206</v>
      </c>
      <c r="BM149" s="216" t="s">
        <v>277</v>
      </c>
    </row>
    <row r="150" s="2" customFormat="1" ht="14.4" customHeight="1">
      <c r="A150" s="39"/>
      <c r="B150" s="40"/>
      <c r="C150" s="205" t="s">
        <v>278</v>
      </c>
      <c r="D150" s="205" t="s">
        <v>124</v>
      </c>
      <c r="E150" s="206" t="s">
        <v>279</v>
      </c>
      <c r="F150" s="207" t="s">
        <v>280</v>
      </c>
      <c r="G150" s="208" t="s">
        <v>127</v>
      </c>
      <c r="H150" s="209">
        <v>38.439999999999998</v>
      </c>
      <c r="I150" s="210"/>
      <c r="J150" s="211">
        <f>ROUND(I150*H150,2)</f>
        <v>0</v>
      </c>
      <c r="K150" s="207" t="s">
        <v>128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0.00029999999999999997</v>
      </c>
      <c r="R150" s="214">
        <f>Q150*H150</f>
        <v>0.011531999999999999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206</v>
      </c>
      <c r="AT150" s="216" t="s">
        <v>124</v>
      </c>
      <c r="AU150" s="216" t="s">
        <v>84</v>
      </c>
      <c r="AY150" s="18" t="s">
        <v>121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206</v>
      </c>
      <c r="BM150" s="216" t="s">
        <v>281</v>
      </c>
    </row>
    <row r="151" s="2" customFormat="1" ht="24.15" customHeight="1">
      <c r="A151" s="39"/>
      <c r="B151" s="40"/>
      <c r="C151" s="205" t="s">
        <v>282</v>
      </c>
      <c r="D151" s="205" t="s">
        <v>124</v>
      </c>
      <c r="E151" s="206" t="s">
        <v>283</v>
      </c>
      <c r="F151" s="207" t="s">
        <v>284</v>
      </c>
      <c r="G151" s="208" t="s">
        <v>127</v>
      </c>
      <c r="H151" s="209">
        <v>38.439999999999998</v>
      </c>
      <c r="I151" s="210"/>
      <c r="J151" s="211">
        <f>ROUND(I151*H151,2)</f>
        <v>0</v>
      </c>
      <c r="K151" s="207" t="s">
        <v>128</v>
      </c>
      <c r="L151" s="45"/>
      <c r="M151" s="212" t="s">
        <v>19</v>
      </c>
      <c r="N151" s="213" t="s">
        <v>46</v>
      </c>
      <c r="O151" s="85"/>
      <c r="P151" s="214">
        <f>O151*H151</f>
        <v>0</v>
      </c>
      <c r="Q151" s="214">
        <v>0.0074999999999999997</v>
      </c>
      <c r="R151" s="214">
        <f>Q151*H151</f>
        <v>0.28829999999999995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206</v>
      </c>
      <c r="AT151" s="216" t="s">
        <v>124</v>
      </c>
      <c r="AU151" s="216" t="s">
        <v>84</v>
      </c>
      <c r="AY151" s="18" t="s">
        <v>121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206</v>
      </c>
      <c r="BM151" s="216" t="s">
        <v>285</v>
      </c>
    </row>
    <row r="152" s="2" customFormat="1" ht="24.15" customHeight="1">
      <c r="A152" s="39"/>
      <c r="B152" s="40"/>
      <c r="C152" s="205" t="s">
        <v>261</v>
      </c>
      <c r="D152" s="205" t="s">
        <v>124</v>
      </c>
      <c r="E152" s="206" t="s">
        <v>286</v>
      </c>
      <c r="F152" s="207" t="s">
        <v>287</v>
      </c>
      <c r="G152" s="208" t="s">
        <v>146</v>
      </c>
      <c r="H152" s="209">
        <v>1</v>
      </c>
      <c r="I152" s="210"/>
      <c r="J152" s="211">
        <f>ROUND(I152*H152,2)</f>
        <v>0</v>
      </c>
      <c r="K152" s="207" t="s">
        <v>128</v>
      </c>
      <c r="L152" s="45"/>
      <c r="M152" s="212" t="s">
        <v>19</v>
      </c>
      <c r="N152" s="213" t="s">
        <v>46</v>
      </c>
      <c r="O152" s="85"/>
      <c r="P152" s="214">
        <f>O152*H152</f>
        <v>0</v>
      </c>
      <c r="Q152" s="214">
        <v>0.00020000000000000001</v>
      </c>
      <c r="R152" s="214">
        <f>Q152*H152</f>
        <v>0.00020000000000000001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206</v>
      </c>
      <c r="AT152" s="216" t="s">
        <v>124</v>
      </c>
      <c r="AU152" s="216" t="s">
        <v>84</v>
      </c>
      <c r="AY152" s="18" t="s">
        <v>121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206</v>
      </c>
      <c r="BM152" s="216" t="s">
        <v>288</v>
      </c>
    </row>
    <row r="153" s="2" customFormat="1" ht="14.4" customHeight="1">
      <c r="A153" s="39"/>
      <c r="B153" s="40"/>
      <c r="C153" s="241" t="s">
        <v>289</v>
      </c>
      <c r="D153" s="241" t="s">
        <v>228</v>
      </c>
      <c r="E153" s="242" t="s">
        <v>290</v>
      </c>
      <c r="F153" s="243" t="s">
        <v>291</v>
      </c>
      <c r="G153" s="244" t="s">
        <v>146</v>
      </c>
      <c r="H153" s="245">
        <v>1.1000000000000001</v>
      </c>
      <c r="I153" s="246"/>
      <c r="J153" s="247">
        <f>ROUND(I153*H153,2)</f>
        <v>0</v>
      </c>
      <c r="K153" s="243" t="s">
        <v>128</v>
      </c>
      <c r="L153" s="248"/>
      <c r="M153" s="249" t="s">
        <v>19</v>
      </c>
      <c r="N153" s="250" t="s">
        <v>46</v>
      </c>
      <c r="O153" s="85"/>
      <c r="P153" s="214">
        <f>O153*H153</f>
        <v>0</v>
      </c>
      <c r="Q153" s="214">
        <v>0.00025999999999999998</v>
      </c>
      <c r="R153" s="214">
        <f>Q153*H153</f>
        <v>0.00028600000000000001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261</v>
      </c>
      <c r="AT153" s="216" t="s">
        <v>228</v>
      </c>
      <c r="AU153" s="216" t="s">
        <v>84</v>
      </c>
      <c r="AY153" s="18" t="s">
        <v>121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206</v>
      </c>
      <c r="BM153" s="216" t="s">
        <v>292</v>
      </c>
    </row>
    <row r="154" s="13" customFormat="1">
      <c r="A154" s="13"/>
      <c r="B154" s="218"/>
      <c r="C154" s="219"/>
      <c r="D154" s="220" t="s">
        <v>131</v>
      </c>
      <c r="E154" s="219"/>
      <c r="F154" s="222" t="s">
        <v>293</v>
      </c>
      <c r="G154" s="219"/>
      <c r="H154" s="223">
        <v>1.1000000000000001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131</v>
      </c>
      <c r="AU154" s="229" t="s">
        <v>84</v>
      </c>
      <c r="AV154" s="13" t="s">
        <v>84</v>
      </c>
      <c r="AW154" s="13" t="s">
        <v>4</v>
      </c>
      <c r="AX154" s="13" t="s">
        <v>80</v>
      </c>
      <c r="AY154" s="229" t="s">
        <v>121</v>
      </c>
    </row>
    <row r="155" s="2" customFormat="1" ht="14.4" customHeight="1">
      <c r="A155" s="39"/>
      <c r="B155" s="40"/>
      <c r="C155" s="205" t="s">
        <v>294</v>
      </c>
      <c r="D155" s="205" t="s">
        <v>124</v>
      </c>
      <c r="E155" s="206" t="s">
        <v>295</v>
      </c>
      <c r="F155" s="207" t="s">
        <v>296</v>
      </c>
      <c r="G155" s="208" t="s">
        <v>146</v>
      </c>
      <c r="H155" s="209">
        <v>63.770000000000003</v>
      </c>
      <c r="I155" s="210"/>
      <c r="J155" s="211">
        <f>ROUND(I155*H155,2)</f>
        <v>0</v>
      </c>
      <c r="K155" s="207" t="s">
        <v>128</v>
      </c>
      <c r="L155" s="45"/>
      <c r="M155" s="212" t="s">
        <v>19</v>
      </c>
      <c r="N155" s="213" t="s">
        <v>46</v>
      </c>
      <c r="O155" s="85"/>
      <c r="P155" s="214">
        <f>O155*H155</f>
        <v>0</v>
      </c>
      <c r="Q155" s="214">
        <v>0.00029999999999999997</v>
      </c>
      <c r="R155" s="214">
        <f>Q155*H155</f>
        <v>0.019130999999999999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206</v>
      </c>
      <c r="AT155" s="216" t="s">
        <v>124</v>
      </c>
      <c r="AU155" s="216" t="s">
        <v>84</v>
      </c>
      <c r="AY155" s="18" t="s">
        <v>121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206</v>
      </c>
      <c r="BM155" s="216" t="s">
        <v>297</v>
      </c>
    </row>
    <row r="156" s="2" customFormat="1" ht="24.15" customHeight="1">
      <c r="A156" s="39"/>
      <c r="B156" s="40"/>
      <c r="C156" s="205" t="s">
        <v>298</v>
      </c>
      <c r="D156" s="205" t="s">
        <v>124</v>
      </c>
      <c r="E156" s="206" t="s">
        <v>299</v>
      </c>
      <c r="F156" s="207" t="s">
        <v>300</v>
      </c>
      <c r="G156" s="208" t="s">
        <v>127</v>
      </c>
      <c r="H156" s="209">
        <v>38.439999999999998</v>
      </c>
      <c r="I156" s="210"/>
      <c r="J156" s="211">
        <f>ROUND(I156*H156,2)</f>
        <v>0</v>
      </c>
      <c r="K156" s="207" t="s">
        <v>128</v>
      </c>
      <c r="L156" s="45"/>
      <c r="M156" s="212" t="s">
        <v>19</v>
      </c>
      <c r="N156" s="213" t="s">
        <v>46</v>
      </c>
      <c r="O156" s="85"/>
      <c r="P156" s="214">
        <f>O156*H156</f>
        <v>0</v>
      </c>
      <c r="Q156" s="214">
        <v>0.0063</v>
      </c>
      <c r="R156" s="214">
        <f>Q156*H156</f>
        <v>0.242172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206</v>
      </c>
      <c r="AT156" s="216" t="s">
        <v>124</v>
      </c>
      <c r="AU156" s="216" t="s">
        <v>84</v>
      </c>
      <c r="AY156" s="18" t="s">
        <v>121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206</v>
      </c>
      <c r="BM156" s="216" t="s">
        <v>301</v>
      </c>
    </row>
    <row r="157" s="2" customFormat="1" ht="24.15" customHeight="1">
      <c r="A157" s="39"/>
      <c r="B157" s="40"/>
      <c r="C157" s="241" t="s">
        <v>302</v>
      </c>
      <c r="D157" s="241" t="s">
        <v>228</v>
      </c>
      <c r="E157" s="242" t="s">
        <v>303</v>
      </c>
      <c r="F157" s="243" t="s">
        <v>304</v>
      </c>
      <c r="G157" s="244" t="s">
        <v>127</v>
      </c>
      <c r="H157" s="245">
        <v>48.972999999999999</v>
      </c>
      <c r="I157" s="246"/>
      <c r="J157" s="247">
        <f>ROUND(I157*H157,2)</f>
        <v>0</v>
      </c>
      <c r="K157" s="243" t="s">
        <v>128</v>
      </c>
      <c r="L157" s="248"/>
      <c r="M157" s="249" t="s">
        <v>19</v>
      </c>
      <c r="N157" s="250" t="s">
        <v>46</v>
      </c>
      <c r="O157" s="85"/>
      <c r="P157" s="214">
        <f>O157*H157</f>
        <v>0</v>
      </c>
      <c r="Q157" s="214">
        <v>0.019199999999999998</v>
      </c>
      <c r="R157" s="214">
        <f>Q157*H157</f>
        <v>0.94028159999999994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261</v>
      </c>
      <c r="AT157" s="216" t="s">
        <v>228</v>
      </c>
      <c r="AU157" s="216" t="s">
        <v>84</v>
      </c>
      <c r="AY157" s="18" t="s">
        <v>121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206</v>
      </c>
      <c r="BM157" s="216" t="s">
        <v>305</v>
      </c>
    </row>
    <row r="158" s="13" customFormat="1">
      <c r="A158" s="13"/>
      <c r="B158" s="218"/>
      <c r="C158" s="219"/>
      <c r="D158" s="220" t="s">
        <v>131</v>
      </c>
      <c r="E158" s="221" t="s">
        <v>19</v>
      </c>
      <c r="F158" s="222" t="s">
        <v>306</v>
      </c>
      <c r="G158" s="219"/>
      <c r="H158" s="223">
        <v>4.1449999999999996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131</v>
      </c>
      <c r="AU158" s="229" t="s">
        <v>84</v>
      </c>
      <c r="AV158" s="13" t="s">
        <v>84</v>
      </c>
      <c r="AW158" s="13" t="s">
        <v>36</v>
      </c>
      <c r="AX158" s="13" t="s">
        <v>75</v>
      </c>
      <c r="AY158" s="229" t="s">
        <v>121</v>
      </c>
    </row>
    <row r="159" s="13" customFormat="1">
      <c r="A159" s="13"/>
      <c r="B159" s="218"/>
      <c r="C159" s="219"/>
      <c r="D159" s="220" t="s">
        <v>131</v>
      </c>
      <c r="E159" s="221" t="s">
        <v>19</v>
      </c>
      <c r="F159" s="222" t="s">
        <v>307</v>
      </c>
      <c r="G159" s="219"/>
      <c r="H159" s="223">
        <v>38.439999999999998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131</v>
      </c>
      <c r="AU159" s="229" t="s">
        <v>84</v>
      </c>
      <c r="AV159" s="13" t="s">
        <v>84</v>
      </c>
      <c r="AW159" s="13" t="s">
        <v>36</v>
      </c>
      <c r="AX159" s="13" t="s">
        <v>75</v>
      </c>
      <c r="AY159" s="229" t="s">
        <v>121</v>
      </c>
    </row>
    <row r="160" s="14" customFormat="1">
      <c r="A160" s="14"/>
      <c r="B160" s="230"/>
      <c r="C160" s="231"/>
      <c r="D160" s="220" t="s">
        <v>131</v>
      </c>
      <c r="E160" s="232" t="s">
        <v>19</v>
      </c>
      <c r="F160" s="233" t="s">
        <v>183</v>
      </c>
      <c r="G160" s="231"/>
      <c r="H160" s="234">
        <v>42.584999999999994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131</v>
      </c>
      <c r="AU160" s="240" t="s">
        <v>84</v>
      </c>
      <c r="AV160" s="14" t="s">
        <v>129</v>
      </c>
      <c r="AW160" s="14" t="s">
        <v>36</v>
      </c>
      <c r="AX160" s="14" t="s">
        <v>80</v>
      </c>
      <c r="AY160" s="240" t="s">
        <v>121</v>
      </c>
    </row>
    <row r="161" s="13" customFormat="1">
      <c r="A161" s="13"/>
      <c r="B161" s="218"/>
      <c r="C161" s="219"/>
      <c r="D161" s="220" t="s">
        <v>131</v>
      </c>
      <c r="E161" s="219"/>
      <c r="F161" s="222" t="s">
        <v>308</v>
      </c>
      <c r="G161" s="219"/>
      <c r="H161" s="223">
        <v>48.972999999999999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131</v>
      </c>
      <c r="AU161" s="229" t="s">
        <v>84</v>
      </c>
      <c r="AV161" s="13" t="s">
        <v>84</v>
      </c>
      <c r="AW161" s="13" t="s">
        <v>4</v>
      </c>
      <c r="AX161" s="13" t="s">
        <v>80</v>
      </c>
      <c r="AY161" s="229" t="s">
        <v>121</v>
      </c>
    </row>
    <row r="162" s="2" customFormat="1" ht="24.15" customHeight="1">
      <c r="A162" s="39"/>
      <c r="B162" s="40"/>
      <c r="C162" s="205" t="s">
        <v>309</v>
      </c>
      <c r="D162" s="205" t="s">
        <v>124</v>
      </c>
      <c r="E162" s="206" t="s">
        <v>310</v>
      </c>
      <c r="F162" s="207" t="s">
        <v>311</v>
      </c>
      <c r="G162" s="208" t="s">
        <v>216</v>
      </c>
      <c r="H162" s="209">
        <v>1.502</v>
      </c>
      <c r="I162" s="210"/>
      <c r="J162" s="211">
        <f>ROUND(I162*H162,2)</f>
        <v>0</v>
      </c>
      <c r="K162" s="207" t="s">
        <v>128</v>
      </c>
      <c r="L162" s="45"/>
      <c r="M162" s="212" t="s">
        <v>19</v>
      </c>
      <c r="N162" s="213" t="s">
        <v>46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206</v>
      </c>
      <c r="AT162" s="216" t="s">
        <v>124</v>
      </c>
      <c r="AU162" s="216" t="s">
        <v>84</v>
      </c>
      <c r="AY162" s="18" t="s">
        <v>121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206</v>
      </c>
      <c r="BM162" s="216" t="s">
        <v>312</v>
      </c>
    </row>
    <row r="163" s="12" customFormat="1" ht="22.8" customHeight="1">
      <c r="A163" s="12"/>
      <c r="B163" s="189"/>
      <c r="C163" s="190"/>
      <c r="D163" s="191" t="s">
        <v>74</v>
      </c>
      <c r="E163" s="203" t="s">
        <v>313</v>
      </c>
      <c r="F163" s="203" t="s">
        <v>314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SUM(P164:P178)</f>
        <v>0</v>
      </c>
      <c r="Q163" s="197"/>
      <c r="R163" s="198">
        <f>SUM(R164:R178)</f>
        <v>0.6804</v>
      </c>
      <c r="S163" s="197"/>
      <c r="T163" s="199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84</v>
      </c>
      <c r="AT163" s="201" t="s">
        <v>74</v>
      </c>
      <c r="AU163" s="201" t="s">
        <v>80</v>
      </c>
      <c r="AY163" s="200" t="s">
        <v>121</v>
      </c>
      <c r="BK163" s="202">
        <f>SUM(BK164:BK178)</f>
        <v>0</v>
      </c>
    </row>
    <row r="164" s="2" customFormat="1" ht="14.4" customHeight="1">
      <c r="A164" s="39"/>
      <c r="B164" s="40"/>
      <c r="C164" s="205" t="s">
        <v>315</v>
      </c>
      <c r="D164" s="205" t="s">
        <v>124</v>
      </c>
      <c r="E164" s="206" t="s">
        <v>316</v>
      </c>
      <c r="F164" s="207" t="s">
        <v>317</v>
      </c>
      <c r="G164" s="208" t="s">
        <v>127</v>
      </c>
      <c r="H164" s="209">
        <v>34.200000000000003</v>
      </c>
      <c r="I164" s="210"/>
      <c r="J164" s="211">
        <f>ROUND(I164*H164,2)</f>
        <v>0</v>
      </c>
      <c r="K164" s="207" t="s">
        <v>128</v>
      </c>
      <c r="L164" s="45"/>
      <c r="M164" s="212" t="s">
        <v>19</v>
      </c>
      <c r="N164" s="213" t="s">
        <v>46</v>
      </c>
      <c r="O164" s="85"/>
      <c r="P164" s="214">
        <f>O164*H164</f>
        <v>0</v>
      </c>
      <c r="Q164" s="214">
        <v>0.00029999999999999997</v>
      </c>
      <c r="R164" s="214">
        <f>Q164*H164</f>
        <v>0.01026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206</v>
      </c>
      <c r="AT164" s="216" t="s">
        <v>124</v>
      </c>
      <c r="AU164" s="216" t="s">
        <v>84</v>
      </c>
      <c r="AY164" s="18" t="s">
        <v>121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206</v>
      </c>
      <c r="BM164" s="216" t="s">
        <v>318</v>
      </c>
    </row>
    <row r="165" s="2" customFormat="1" ht="24.15" customHeight="1">
      <c r="A165" s="39"/>
      <c r="B165" s="40"/>
      <c r="C165" s="205" t="s">
        <v>319</v>
      </c>
      <c r="D165" s="205" t="s">
        <v>124</v>
      </c>
      <c r="E165" s="206" t="s">
        <v>320</v>
      </c>
      <c r="F165" s="207" t="s">
        <v>321</v>
      </c>
      <c r="G165" s="208" t="s">
        <v>127</v>
      </c>
      <c r="H165" s="209">
        <v>34.200000000000003</v>
      </c>
      <c r="I165" s="210"/>
      <c r="J165" s="211">
        <f>ROUND(I165*H165,2)</f>
        <v>0</v>
      </c>
      <c r="K165" s="207" t="s">
        <v>128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0.0051999999999999998</v>
      </c>
      <c r="R165" s="214">
        <f>Q165*H165</f>
        <v>0.17784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206</v>
      </c>
      <c r="AT165" s="216" t="s">
        <v>124</v>
      </c>
      <c r="AU165" s="216" t="s">
        <v>84</v>
      </c>
      <c r="AY165" s="18" t="s">
        <v>121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206</v>
      </c>
      <c r="BM165" s="216" t="s">
        <v>322</v>
      </c>
    </row>
    <row r="166" s="2" customFormat="1" ht="14.4" customHeight="1">
      <c r="A166" s="39"/>
      <c r="B166" s="40"/>
      <c r="C166" s="205" t="s">
        <v>323</v>
      </c>
      <c r="D166" s="205" t="s">
        <v>124</v>
      </c>
      <c r="E166" s="206" t="s">
        <v>324</v>
      </c>
      <c r="F166" s="207" t="s">
        <v>325</v>
      </c>
      <c r="G166" s="208" t="s">
        <v>146</v>
      </c>
      <c r="H166" s="209">
        <v>14.4</v>
      </c>
      <c r="I166" s="210"/>
      <c r="J166" s="211">
        <f>ROUND(I166*H166,2)</f>
        <v>0</v>
      </c>
      <c r="K166" s="207" t="s">
        <v>128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0.00055000000000000003</v>
      </c>
      <c r="R166" s="214">
        <f>Q166*H166</f>
        <v>0.00792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206</v>
      </c>
      <c r="AT166" s="216" t="s">
        <v>124</v>
      </c>
      <c r="AU166" s="216" t="s">
        <v>84</v>
      </c>
      <c r="AY166" s="18" t="s">
        <v>121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206</v>
      </c>
      <c r="BM166" s="216" t="s">
        <v>326</v>
      </c>
    </row>
    <row r="167" s="13" customFormat="1">
      <c r="A167" s="13"/>
      <c r="B167" s="218"/>
      <c r="C167" s="219"/>
      <c r="D167" s="220" t="s">
        <v>131</v>
      </c>
      <c r="E167" s="221" t="s">
        <v>19</v>
      </c>
      <c r="F167" s="222" t="s">
        <v>327</v>
      </c>
      <c r="G167" s="219"/>
      <c r="H167" s="223">
        <v>3.6000000000000001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131</v>
      </c>
      <c r="AU167" s="229" t="s">
        <v>84</v>
      </c>
      <c r="AV167" s="13" t="s">
        <v>84</v>
      </c>
      <c r="AW167" s="13" t="s">
        <v>36</v>
      </c>
      <c r="AX167" s="13" t="s">
        <v>75</v>
      </c>
      <c r="AY167" s="229" t="s">
        <v>121</v>
      </c>
    </row>
    <row r="168" s="13" customFormat="1">
      <c r="A168" s="13"/>
      <c r="B168" s="218"/>
      <c r="C168" s="219"/>
      <c r="D168" s="220" t="s">
        <v>131</v>
      </c>
      <c r="E168" s="221" t="s">
        <v>19</v>
      </c>
      <c r="F168" s="222" t="s">
        <v>328</v>
      </c>
      <c r="G168" s="219"/>
      <c r="H168" s="223">
        <v>10.800000000000001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131</v>
      </c>
      <c r="AU168" s="229" t="s">
        <v>84</v>
      </c>
      <c r="AV168" s="13" t="s">
        <v>84</v>
      </c>
      <c r="AW168" s="13" t="s">
        <v>36</v>
      </c>
      <c r="AX168" s="13" t="s">
        <v>75</v>
      </c>
      <c r="AY168" s="229" t="s">
        <v>121</v>
      </c>
    </row>
    <row r="169" s="14" customFormat="1">
      <c r="A169" s="14"/>
      <c r="B169" s="230"/>
      <c r="C169" s="231"/>
      <c r="D169" s="220" t="s">
        <v>131</v>
      </c>
      <c r="E169" s="232" t="s">
        <v>19</v>
      </c>
      <c r="F169" s="233" t="s">
        <v>183</v>
      </c>
      <c r="G169" s="231"/>
      <c r="H169" s="234">
        <v>14.4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131</v>
      </c>
      <c r="AU169" s="240" t="s">
        <v>84</v>
      </c>
      <c r="AV169" s="14" t="s">
        <v>129</v>
      </c>
      <c r="AW169" s="14" t="s">
        <v>36</v>
      </c>
      <c r="AX169" s="14" t="s">
        <v>80</v>
      </c>
      <c r="AY169" s="240" t="s">
        <v>121</v>
      </c>
    </row>
    <row r="170" s="2" customFormat="1" ht="14.4" customHeight="1">
      <c r="A170" s="39"/>
      <c r="B170" s="40"/>
      <c r="C170" s="205" t="s">
        <v>329</v>
      </c>
      <c r="D170" s="205" t="s">
        <v>124</v>
      </c>
      <c r="E170" s="206" t="s">
        <v>330</v>
      </c>
      <c r="F170" s="207" t="s">
        <v>331</v>
      </c>
      <c r="G170" s="208" t="s">
        <v>146</v>
      </c>
      <c r="H170" s="209">
        <v>7.2000000000000002</v>
      </c>
      <c r="I170" s="210"/>
      <c r="J170" s="211">
        <f>ROUND(I170*H170,2)</f>
        <v>0</v>
      </c>
      <c r="K170" s="207" t="s">
        <v>128</v>
      </c>
      <c r="L170" s="45"/>
      <c r="M170" s="212" t="s">
        <v>19</v>
      </c>
      <c r="N170" s="213" t="s">
        <v>46</v>
      </c>
      <c r="O170" s="85"/>
      <c r="P170" s="214">
        <f>O170*H170</f>
        <v>0</v>
      </c>
      <c r="Q170" s="214">
        <v>0.00095</v>
      </c>
      <c r="R170" s="214">
        <f>Q170*H170</f>
        <v>0.0068399999999999997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206</v>
      </c>
      <c r="AT170" s="216" t="s">
        <v>124</v>
      </c>
      <c r="AU170" s="216" t="s">
        <v>84</v>
      </c>
      <c r="AY170" s="18" t="s">
        <v>121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206</v>
      </c>
      <c r="BM170" s="216" t="s">
        <v>332</v>
      </c>
    </row>
    <row r="171" s="13" customFormat="1">
      <c r="A171" s="13"/>
      <c r="B171" s="218"/>
      <c r="C171" s="219"/>
      <c r="D171" s="220" t="s">
        <v>131</v>
      </c>
      <c r="E171" s="221" t="s">
        <v>19</v>
      </c>
      <c r="F171" s="222" t="s">
        <v>327</v>
      </c>
      <c r="G171" s="219"/>
      <c r="H171" s="223">
        <v>3.6000000000000001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131</v>
      </c>
      <c r="AU171" s="229" t="s">
        <v>84</v>
      </c>
      <c r="AV171" s="13" t="s">
        <v>84</v>
      </c>
      <c r="AW171" s="13" t="s">
        <v>36</v>
      </c>
      <c r="AX171" s="13" t="s">
        <v>75</v>
      </c>
      <c r="AY171" s="229" t="s">
        <v>121</v>
      </c>
    </row>
    <row r="172" s="13" customFormat="1">
      <c r="A172" s="13"/>
      <c r="B172" s="218"/>
      <c r="C172" s="219"/>
      <c r="D172" s="220" t="s">
        <v>131</v>
      </c>
      <c r="E172" s="221" t="s">
        <v>19</v>
      </c>
      <c r="F172" s="222" t="s">
        <v>333</v>
      </c>
      <c r="G172" s="219"/>
      <c r="H172" s="223">
        <v>3.6000000000000001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131</v>
      </c>
      <c r="AU172" s="229" t="s">
        <v>84</v>
      </c>
      <c r="AV172" s="13" t="s">
        <v>84</v>
      </c>
      <c r="AW172" s="13" t="s">
        <v>36</v>
      </c>
      <c r="AX172" s="13" t="s">
        <v>75</v>
      </c>
      <c r="AY172" s="229" t="s">
        <v>121</v>
      </c>
    </row>
    <row r="173" s="14" customFormat="1">
      <c r="A173" s="14"/>
      <c r="B173" s="230"/>
      <c r="C173" s="231"/>
      <c r="D173" s="220" t="s">
        <v>131</v>
      </c>
      <c r="E173" s="232" t="s">
        <v>19</v>
      </c>
      <c r="F173" s="233" t="s">
        <v>183</v>
      </c>
      <c r="G173" s="231"/>
      <c r="H173" s="234">
        <v>7.2000000000000002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131</v>
      </c>
      <c r="AU173" s="240" t="s">
        <v>84</v>
      </c>
      <c r="AV173" s="14" t="s">
        <v>129</v>
      </c>
      <c r="AW173" s="14" t="s">
        <v>36</v>
      </c>
      <c r="AX173" s="14" t="s">
        <v>80</v>
      </c>
      <c r="AY173" s="240" t="s">
        <v>121</v>
      </c>
    </row>
    <row r="174" s="2" customFormat="1" ht="24.15" customHeight="1">
      <c r="A174" s="39"/>
      <c r="B174" s="40"/>
      <c r="C174" s="205" t="s">
        <v>334</v>
      </c>
      <c r="D174" s="205" t="s">
        <v>124</v>
      </c>
      <c r="E174" s="206" t="s">
        <v>335</v>
      </c>
      <c r="F174" s="207" t="s">
        <v>336</v>
      </c>
      <c r="G174" s="208" t="s">
        <v>146</v>
      </c>
      <c r="H174" s="209">
        <v>3.6000000000000001</v>
      </c>
      <c r="I174" s="210"/>
      <c r="J174" s="211">
        <f>ROUND(I174*H174,2)</f>
        <v>0</v>
      </c>
      <c r="K174" s="207" t="s">
        <v>128</v>
      </c>
      <c r="L174" s="45"/>
      <c r="M174" s="212" t="s">
        <v>19</v>
      </c>
      <c r="N174" s="213" t="s">
        <v>46</v>
      </c>
      <c r="O174" s="85"/>
      <c r="P174" s="214">
        <f>O174*H174</f>
        <v>0</v>
      </c>
      <c r="Q174" s="214">
        <v>0.00097999999999999997</v>
      </c>
      <c r="R174" s="214">
        <f>Q174*H174</f>
        <v>0.0035279999999999999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206</v>
      </c>
      <c r="AT174" s="216" t="s">
        <v>124</v>
      </c>
      <c r="AU174" s="216" t="s">
        <v>84</v>
      </c>
      <c r="AY174" s="18" t="s">
        <v>121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206</v>
      </c>
      <c r="BM174" s="216" t="s">
        <v>337</v>
      </c>
    </row>
    <row r="175" s="13" customFormat="1">
      <c r="A175" s="13"/>
      <c r="B175" s="218"/>
      <c r="C175" s="219"/>
      <c r="D175" s="220" t="s">
        <v>131</v>
      </c>
      <c r="E175" s="221" t="s">
        <v>19</v>
      </c>
      <c r="F175" s="222" t="s">
        <v>338</v>
      </c>
      <c r="G175" s="219"/>
      <c r="H175" s="223">
        <v>3.6000000000000001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131</v>
      </c>
      <c r="AU175" s="229" t="s">
        <v>84</v>
      </c>
      <c r="AV175" s="13" t="s">
        <v>84</v>
      </c>
      <c r="AW175" s="13" t="s">
        <v>36</v>
      </c>
      <c r="AX175" s="13" t="s">
        <v>80</v>
      </c>
      <c r="AY175" s="229" t="s">
        <v>121</v>
      </c>
    </row>
    <row r="176" s="2" customFormat="1" ht="14.4" customHeight="1">
      <c r="A176" s="39"/>
      <c r="B176" s="40"/>
      <c r="C176" s="241" t="s">
        <v>339</v>
      </c>
      <c r="D176" s="241" t="s">
        <v>228</v>
      </c>
      <c r="E176" s="242" t="s">
        <v>340</v>
      </c>
      <c r="F176" s="243" t="s">
        <v>341</v>
      </c>
      <c r="G176" s="244" t="s">
        <v>127</v>
      </c>
      <c r="H176" s="245">
        <v>37.619999999999997</v>
      </c>
      <c r="I176" s="246"/>
      <c r="J176" s="247">
        <f>ROUND(I176*H176,2)</f>
        <v>0</v>
      </c>
      <c r="K176" s="243" t="s">
        <v>128</v>
      </c>
      <c r="L176" s="248"/>
      <c r="M176" s="249" t="s">
        <v>19</v>
      </c>
      <c r="N176" s="250" t="s">
        <v>46</v>
      </c>
      <c r="O176" s="85"/>
      <c r="P176" s="214">
        <f>O176*H176</f>
        <v>0</v>
      </c>
      <c r="Q176" s="214">
        <v>0.0126</v>
      </c>
      <c r="R176" s="214">
        <f>Q176*H176</f>
        <v>0.47401199999999999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261</v>
      </c>
      <c r="AT176" s="216" t="s">
        <v>228</v>
      </c>
      <c r="AU176" s="216" t="s">
        <v>84</v>
      </c>
      <c r="AY176" s="18" t="s">
        <v>121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206</v>
      </c>
      <c r="BM176" s="216" t="s">
        <v>342</v>
      </c>
    </row>
    <row r="177" s="13" customFormat="1">
      <c r="A177" s="13"/>
      <c r="B177" s="218"/>
      <c r="C177" s="219"/>
      <c r="D177" s="220" t="s">
        <v>131</v>
      </c>
      <c r="E177" s="219"/>
      <c r="F177" s="222" t="s">
        <v>343</v>
      </c>
      <c r="G177" s="219"/>
      <c r="H177" s="223">
        <v>37.619999999999997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131</v>
      </c>
      <c r="AU177" s="229" t="s">
        <v>84</v>
      </c>
      <c r="AV177" s="13" t="s">
        <v>84</v>
      </c>
      <c r="AW177" s="13" t="s">
        <v>4</v>
      </c>
      <c r="AX177" s="13" t="s">
        <v>80</v>
      </c>
      <c r="AY177" s="229" t="s">
        <v>121</v>
      </c>
    </row>
    <row r="178" s="2" customFormat="1" ht="24.15" customHeight="1">
      <c r="A178" s="39"/>
      <c r="B178" s="40"/>
      <c r="C178" s="205" t="s">
        <v>344</v>
      </c>
      <c r="D178" s="205" t="s">
        <v>124</v>
      </c>
      <c r="E178" s="206" t="s">
        <v>345</v>
      </c>
      <c r="F178" s="207" t="s">
        <v>346</v>
      </c>
      <c r="G178" s="208" t="s">
        <v>216</v>
      </c>
      <c r="H178" s="209">
        <v>0.68000000000000005</v>
      </c>
      <c r="I178" s="210"/>
      <c r="J178" s="211">
        <f>ROUND(I178*H178,2)</f>
        <v>0</v>
      </c>
      <c r="K178" s="207" t="s">
        <v>128</v>
      </c>
      <c r="L178" s="45"/>
      <c r="M178" s="251" t="s">
        <v>19</v>
      </c>
      <c r="N178" s="252" t="s">
        <v>46</v>
      </c>
      <c r="O178" s="253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206</v>
      </c>
      <c r="AT178" s="216" t="s">
        <v>124</v>
      </c>
      <c r="AU178" s="216" t="s">
        <v>84</v>
      </c>
      <c r="AY178" s="18" t="s">
        <v>121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206</v>
      </c>
      <c r="BM178" s="216" t="s">
        <v>347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TvJnLVCe9tR6eAzmKoLUj0VR4WLj3rNKupDD+2zYVffz2iwdVVvEjPjJslNZmmzJB4Uewx+2y36IJO1U9frxzw==" hashValue="+0y3noPXU/dd9Xg7V3x7Gq4P0R5Qxibk+LwdriK/BJSi0kbj9NJ3Z84crC771JG/iRfNa/y1pyccP12lDEyB4A==" algorithmName="SHA-512" password="CC35"/>
  <autoFilter ref="C87:K17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MŠ Liliová - oprava dlažeb a chodníků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348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ROUND((SUM(BE87:BE145)),  2)</f>
        <v>0</v>
      </c>
      <c r="G33" s="39"/>
      <c r="H33" s="39"/>
      <c r="I33" s="149">
        <v>0.20999999999999999</v>
      </c>
      <c r="J33" s="148">
        <f>ROUND(((SUM(BE87:BE145))*I33),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ROUND((SUM(BF87:BF145)),  2)</f>
        <v>0</v>
      </c>
      <c r="G34" s="39"/>
      <c r="H34" s="39"/>
      <c r="I34" s="149">
        <v>0.14999999999999999</v>
      </c>
      <c r="J34" s="148">
        <f>ROUND(((SUM(BF87:BF145))*I34),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ROUND((SUM(BG87:BG145)),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ROUND((SUM(BH87:BH145)),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ROUND((SUM(BI87:BI145)),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MŠ Liliová - oprava dlažeb a chodníků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2 - Výměna dlažby chodeb v 2.n.p.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Děčín</v>
      </c>
      <c r="G52" s="41"/>
      <c r="H52" s="41"/>
      <c r="I52" s="33" t="s">
        <v>23</v>
      </c>
      <c r="J52" s="73" t="str">
        <f>IF(J12="","",J12)</f>
        <v>17. 5. 2021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Vladimír Vidai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J113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J120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102</v>
      </c>
      <c r="E65" s="169"/>
      <c r="F65" s="169"/>
      <c r="G65" s="169"/>
      <c r="H65" s="169"/>
      <c r="I65" s="169"/>
      <c r="J65" s="170">
        <f>J122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J123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104</v>
      </c>
      <c r="E67" s="175"/>
      <c r="F67" s="175"/>
      <c r="G67" s="175"/>
      <c r="H67" s="175"/>
      <c r="I67" s="175"/>
      <c r="J67" s="176">
        <f>J131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MŠ Liliová - oprava dlažeb a chodníků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2 - Výměna dlažby chodeb v 2.n.p.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Děčín</v>
      </c>
      <c r="G81" s="41"/>
      <c r="H81" s="41"/>
      <c r="I81" s="33" t="s">
        <v>23</v>
      </c>
      <c r="J81" s="73" t="str">
        <f>IF(J12="","",J12)</f>
        <v>17. 5. 2021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Statutární město Děčín</v>
      </c>
      <c r="G83" s="41"/>
      <c r="H83" s="41"/>
      <c r="I83" s="33" t="s">
        <v>32</v>
      </c>
      <c r="J83" s="37" t="str">
        <f>E21</f>
        <v>Vladimír Vidai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37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107</v>
      </c>
      <c r="D86" s="181" t="s">
        <v>60</v>
      </c>
      <c r="E86" s="181" t="s">
        <v>56</v>
      </c>
      <c r="F86" s="181" t="s">
        <v>57</v>
      </c>
      <c r="G86" s="181" t="s">
        <v>108</v>
      </c>
      <c r="H86" s="181" t="s">
        <v>109</v>
      </c>
      <c r="I86" s="181" t="s">
        <v>110</v>
      </c>
      <c r="J86" s="181" t="s">
        <v>95</v>
      </c>
      <c r="K86" s="182" t="s">
        <v>111</v>
      </c>
      <c r="L86" s="183"/>
      <c r="M86" s="93" t="s">
        <v>19</v>
      </c>
      <c r="N86" s="94" t="s">
        <v>45</v>
      </c>
      <c r="O86" s="94" t="s">
        <v>112</v>
      </c>
      <c r="P86" s="94" t="s">
        <v>113</v>
      </c>
      <c r="Q86" s="94" t="s">
        <v>114</v>
      </c>
      <c r="R86" s="94" t="s">
        <v>115</v>
      </c>
      <c r="S86" s="94" t="s">
        <v>116</v>
      </c>
      <c r="T86" s="95" t="s">
        <v>117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118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P88+P122</f>
        <v>0</v>
      </c>
      <c r="Q87" s="97"/>
      <c r="R87" s="186">
        <f>R88+R122</f>
        <v>2.6271372</v>
      </c>
      <c r="S87" s="97"/>
      <c r="T87" s="187">
        <f>T88+T122</f>
        <v>3.3048520000000003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74</v>
      </c>
      <c r="AU87" s="18" t="s">
        <v>96</v>
      </c>
      <c r="BK87" s="188">
        <f>BK88+BK122</f>
        <v>0</v>
      </c>
    </row>
    <row r="88" s="12" customFormat="1" ht="25.92" customHeight="1">
      <c r="A88" s="12"/>
      <c r="B88" s="189"/>
      <c r="C88" s="190"/>
      <c r="D88" s="191" t="s">
        <v>74</v>
      </c>
      <c r="E88" s="192" t="s">
        <v>119</v>
      </c>
      <c r="F88" s="192" t="s">
        <v>120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P89+P95+P113+P120</f>
        <v>0</v>
      </c>
      <c r="Q88" s="197"/>
      <c r="R88" s="198">
        <f>R89+R95+R113+R120</f>
        <v>0.13158</v>
      </c>
      <c r="S88" s="197"/>
      <c r="T88" s="199">
        <f>T89+T95+T113+T120</f>
        <v>3.2994520000000005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74</v>
      </c>
      <c r="AU88" s="201" t="s">
        <v>75</v>
      </c>
      <c r="AY88" s="200" t="s">
        <v>121</v>
      </c>
      <c r="BK88" s="202">
        <f>BK89+BK95+BK113+BK120</f>
        <v>0</v>
      </c>
    </row>
    <row r="89" s="12" customFormat="1" ht="22.8" customHeight="1">
      <c r="A89" s="12"/>
      <c r="B89" s="189"/>
      <c r="C89" s="190"/>
      <c r="D89" s="191" t="s">
        <v>74</v>
      </c>
      <c r="E89" s="203" t="s">
        <v>122</v>
      </c>
      <c r="F89" s="203" t="s">
        <v>123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SUM(P90:P94)</f>
        <v>0</v>
      </c>
      <c r="Q89" s="197"/>
      <c r="R89" s="198">
        <f>SUM(R90:R94)</f>
        <v>0.13158</v>
      </c>
      <c r="S89" s="197"/>
      <c r="T89" s="19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74</v>
      </c>
      <c r="AU89" s="201" t="s">
        <v>80</v>
      </c>
      <c r="AY89" s="200" t="s">
        <v>121</v>
      </c>
      <c r="BK89" s="202">
        <f>SUM(BK90:BK94)</f>
        <v>0</v>
      </c>
    </row>
    <row r="90" s="2" customFormat="1" ht="14.4" customHeight="1">
      <c r="A90" s="39"/>
      <c r="B90" s="40"/>
      <c r="C90" s="205" t="s">
        <v>80</v>
      </c>
      <c r="D90" s="205" t="s">
        <v>124</v>
      </c>
      <c r="E90" s="206" t="s">
        <v>144</v>
      </c>
      <c r="F90" s="207" t="s">
        <v>145</v>
      </c>
      <c r="G90" s="208" t="s">
        <v>146</v>
      </c>
      <c r="H90" s="209">
        <v>87.719999999999999</v>
      </c>
      <c r="I90" s="210"/>
      <c r="J90" s="211">
        <f>ROUND(I90*H90,2)</f>
        <v>0</v>
      </c>
      <c r="K90" s="207" t="s">
        <v>128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0.0015</v>
      </c>
      <c r="R90" s="214">
        <f>Q90*H90</f>
        <v>0.13158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129</v>
      </c>
      <c r="AT90" s="216" t="s">
        <v>124</v>
      </c>
      <c r="AU90" s="216" t="s">
        <v>84</v>
      </c>
      <c r="AY90" s="18" t="s">
        <v>121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129</v>
      </c>
      <c r="BM90" s="216" t="s">
        <v>349</v>
      </c>
    </row>
    <row r="91" s="13" customFormat="1">
      <c r="A91" s="13"/>
      <c r="B91" s="218"/>
      <c r="C91" s="219"/>
      <c r="D91" s="220" t="s">
        <v>131</v>
      </c>
      <c r="E91" s="221" t="s">
        <v>19</v>
      </c>
      <c r="F91" s="222" t="s">
        <v>350</v>
      </c>
      <c r="G91" s="219"/>
      <c r="H91" s="223">
        <v>21.460000000000001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131</v>
      </c>
      <c r="AU91" s="229" t="s">
        <v>84</v>
      </c>
      <c r="AV91" s="13" t="s">
        <v>84</v>
      </c>
      <c r="AW91" s="13" t="s">
        <v>36</v>
      </c>
      <c r="AX91" s="13" t="s">
        <v>75</v>
      </c>
      <c r="AY91" s="229" t="s">
        <v>121</v>
      </c>
    </row>
    <row r="92" s="13" customFormat="1">
      <c r="A92" s="13"/>
      <c r="B92" s="218"/>
      <c r="C92" s="219"/>
      <c r="D92" s="220" t="s">
        <v>131</v>
      </c>
      <c r="E92" s="221" t="s">
        <v>19</v>
      </c>
      <c r="F92" s="222" t="s">
        <v>351</v>
      </c>
      <c r="G92" s="219"/>
      <c r="H92" s="223">
        <v>59.560000000000002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131</v>
      </c>
      <c r="AU92" s="229" t="s">
        <v>84</v>
      </c>
      <c r="AV92" s="13" t="s">
        <v>84</v>
      </c>
      <c r="AW92" s="13" t="s">
        <v>36</v>
      </c>
      <c r="AX92" s="13" t="s">
        <v>75</v>
      </c>
      <c r="AY92" s="229" t="s">
        <v>121</v>
      </c>
    </row>
    <row r="93" s="13" customFormat="1">
      <c r="A93" s="13"/>
      <c r="B93" s="218"/>
      <c r="C93" s="219"/>
      <c r="D93" s="220" t="s">
        <v>131</v>
      </c>
      <c r="E93" s="221" t="s">
        <v>19</v>
      </c>
      <c r="F93" s="222" t="s">
        <v>352</v>
      </c>
      <c r="G93" s="219"/>
      <c r="H93" s="223">
        <v>6.7000000000000002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131</v>
      </c>
      <c r="AU93" s="229" t="s">
        <v>84</v>
      </c>
      <c r="AV93" s="13" t="s">
        <v>84</v>
      </c>
      <c r="AW93" s="13" t="s">
        <v>36</v>
      </c>
      <c r="AX93" s="13" t="s">
        <v>75</v>
      </c>
      <c r="AY93" s="229" t="s">
        <v>121</v>
      </c>
    </row>
    <row r="94" s="14" customFormat="1">
      <c r="A94" s="14"/>
      <c r="B94" s="230"/>
      <c r="C94" s="231"/>
      <c r="D94" s="220" t="s">
        <v>131</v>
      </c>
      <c r="E94" s="232" t="s">
        <v>19</v>
      </c>
      <c r="F94" s="233" t="s">
        <v>183</v>
      </c>
      <c r="G94" s="231"/>
      <c r="H94" s="234">
        <v>87.720000000000013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131</v>
      </c>
      <c r="AU94" s="240" t="s">
        <v>84</v>
      </c>
      <c r="AV94" s="14" t="s">
        <v>129</v>
      </c>
      <c r="AW94" s="14" t="s">
        <v>36</v>
      </c>
      <c r="AX94" s="14" t="s">
        <v>80</v>
      </c>
      <c r="AY94" s="240" t="s">
        <v>121</v>
      </c>
    </row>
    <row r="95" s="12" customFormat="1" ht="22.8" customHeight="1">
      <c r="A95" s="12"/>
      <c r="B95" s="189"/>
      <c r="C95" s="190"/>
      <c r="D95" s="191" t="s">
        <v>74</v>
      </c>
      <c r="E95" s="203" t="s">
        <v>149</v>
      </c>
      <c r="F95" s="203" t="s">
        <v>150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SUM(P96:P112)</f>
        <v>0</v>
      </c>
      <c r="Q95" s="197"/>
      <c r="R95" s="198">
        <f>SUM(R96:R112)</f>
        <v>0</v>
      </c>
      <c r="S95" s="197"/>
      <c r="T95" s="199">
        <f>SUM(T96:T112)</f>
        <v>3.2994520000000005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80</v>
      </c>
      <c r="AT95" s="201" t="s">
        <v>74</v>
      </c>
      <c r="AU95" s="201" t="s">
        <v>80</v>
      </c>
      <c r="AY95" s="200" t="s">
        <v>121</v>
      </c>
      <c r="BK95" s="202">
        <f>SUM(BK96:BK112)</f>
        <v>0</v>
      </c>
    </row>
    <row r="96" s="2" customFormat="1" ht="14.4" customHeight="1">
      <c r="A96" s="39"/>
      <c r="B96" s="40"/>
      <c r="C96" s="205" t="s">
        <v>84</v>
      </c>
      <c r="D96" s="205" t="s">
        <v>124</v>
      </c>
      <c r="E96" s="206" t="s">
        <v>152</v>
      </c>
      <c r="F96" s="207" t="s">
        <v>153</v>
      </c>
      <c r="G96" s="208" t="s">
        <v>146</v>
      </c>
      <c r="H96" s="209">
        <v>5</v>
      </c>
      <c r="I96" s="210"/>
      <c r="J96" s="211">
        <f>ROUND(I96*H96,2)</f>
        <v>0</v>
      </c>
      <c r="K96" s="207" t="s">
        <v>154</v>
      </c>
      <c r="L96" s="45"/>
      <c r="M96" s="212" t="s">
        <v>19</v>
      </c>
      <c r="N96" s="213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129</v>
      </c>
      <c r="AT96" s="216" t="s">
        <v>124</v>
      </c>
      <c r="AU96" s="216" t="s">
        <v>84</v>
      </c>
      <c r="AY96" s="18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129</v>
      </c>
      <c r="BM96" s="216" t="s">
        <v>353</v>
      </c>
    </row>
    <row r="97" s="2" customFormat="1" ht="14.4" customHeight="1">
      <c r="A97" s="39"/>
      <c r="B97" s="40"/>
      <c r="C97" s="205" t="s">
        <v>87</v>
      </c>
      <c r="D97" s="205" t="s">
        <v>124</v>
      </c>
      <c r="E97" s="206" t="s">
        <v>166</v>
      </c>
      <c r="F97" s="207" t="s">
        <v>167</v>
      </c>
      <c r="G97" s="208" t="s">
        <v>127</v>
      </c>
      <c r="H97" s="209">
        <v>51.752000000000002</v>
      </c>
      <c r="I97" s="210"/>
      <c r="J97" s="211">
        <f>ROUND(I97*H97,2)</f>
        <v>0</v>
      </c>
      <c r="K97" s="207" t="s">
        <v>128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129</v>
      </c>
      <c r="AT97" s="216" t="s">
        <v>124</v>
      </c>
      <c r="AU97" s="216" t="s">
        <v>84</v>
      </c>
      <c r="AY97" s="18" t="s">
        <v>121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129</v>
      </c>
      <c r="BM97" s="216" t="s">
        <v>354</v>
      </c>
    </row>
    <row r="98" s="13" customFormat="1">
      <c r="A98" s="13"/>
      <c r="B98" s="218"/>
      <c r="C98" s="219"/>
      <c r="D98" s="220" t="s">
        <v>131</v>
      </c>
      <c r="E98" s="219"/>
      <c r="F98" s="222" t="s">
        <v>355</v>
      </c>
      <c r="G98" s="219"/>
      <c r="H98" s="223">
        <v>51.752000000000002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131</v>
      </c>
      <c r="AU98" s="229" t="s">
        <v>84</v>
      </c>
      <c r="AV98" s="13" t="s">
        <v>84</v>
      </c>
      <c r="AW98" s="13" t="s">
        <v>4</v>
      </c>
      <c r="AX98" s="13" t="s">
        <v>80</v>
      </c>
      <c r="AY98" s="229" t="s">
        <v>121</v>
      </c>
    </row>
    <row r="99" s="2" customFormat="1" ht="14.4" customHeight="1">
      <c r="A99" s="39"/>
      <c r="B99" s="40"/>
      <c r="C99" s="205" t="s">
        <v>129</v>
      </c>
      <c r="D99" s="205" t="s">
        <v>124</v>
      </c>
      <c r="E99" s="206" t="s">
        <v>171</v>
      </c>
      <c r="F99" s="207" t="s">
        <v>172</v>
      </c>
      <c r="G99" s="208" t="s">
        <v>127</v>
      </c>
      <c r="H99" s="209">
        <v>51.752000000000002</v>
      </c>
      <c r="I99" s="210"/>
      <c r="J99" s="211">
        <f>ROUND(I99*H99,2)</f>
        <v>0</v>
      </c>
      <c r="K99" s="207" t="s">
        <v>128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129</v>
      </c>
      <c r="AT99" s="216" t="s">
        <v>124</v>
      </c>
      <c r="AU99" s="216" t="s">
        <v>84</v>
      </c>
      <c r="AY99" s="18" t="s">
        <v>121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129</v>
      </c>
      <c r="BM99" s="216" t="s">
        <v>356</v>
      </c>
    </row>
    <row r="100" s="13" customFormat="1">
      <c r="A100" s="13"/>
      <c r="B100" s="218"/>
      <c r="C100" s="219"/>
      <c r="D100" s="220" t="s">
        <v>131</v>
      </c>
      <c r="E100" s="219"/>
      <c r="F100" s="222" t="s">
        <v>355</v>
      </c>
      <c r="G100" s="219"/>
      <c r="H100" s="223">
        <v>51.752000000000002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131</v>
      </c>
      <c r="AU100" s="229" t="s">
        <v>84</v>
      </c>
      <c r="AV100" s="13" t="s">
        <v>84</v>
      </c>
      <c r="AW100" s="13" t="s">
        <v>4</v>
      </c>
      <c r="AX100" s="13" t="s">
        <v>80</v>
      </c>
      <c r="AY100" s="229" t="s">
        <v>121</v>
      </c>
    </row>
    <row r="101" s="2" customFormat="1" ht="24.15" customHeight="1">
      <c r="A101" s="39"/>
      <c r="B101" s="40"/>
      <c r="C101" s="205" t="s">
        <v>143</v>
      </c>
      <c r="D101" s="205" t="s">
        <v>124</v>
      </c>
      <c r="E101" s="206" t="s">
        <v>175</v>
      </c>
      <c r="F101" s="207" t="s">
        <v>176</v>
      </c>
      <c r="G101" s="208" t="s">
        <v>127</v>
      </c>
      <c r="H101" s="209">
        <v>64.689999999999998</v>
      </c>
      <c r="I101" s="210"/>
      <c r="J101" s="211">
        <f>ROUND(I101*H101,2)</f>
        <v>0</v>
      </c>
      <c r="K101" s="207" t="s">
        <v>128</v>
      </c>
      <c r="L101" s="45"/>
      <c r="M101" s="212" t="s">
        <v>19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0.035000000000000003</v>
      </c>
      <c r="T101" s="215">
        <f>S101*H101</f>
        <v>2.2641500000000003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129</v>
      </c>
      <c r="AT101" s="216" t="s">
        <v>124</v>
      </c>
      <c r="AU101" s="216" t="s">
        <v>84</v>
      </c>
      <c r="AY101" s="18" t="s">
        <v>121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129</v>
      </c>
      <c r="BM101" s="216" t="s">
        <v>357</v>
      </c>
    </row>
    <row r="102" s="13" customFormat="1">
      <c r="A102" s="13"/>
      <c r="B102" s="218"/>
      <c r="C102" s="219"/>
      <c r="D102" s="220" t="s">
        <v>131</v>
      </c>
      <c r="E102" s="221" t="s">
        <v>19</v>
      </c>
      <c r="F102" s="222" t="s">
        <v>358</v>
      </c>
      <c r="G102" s="219"/>
      <c r="H102" s="223">
        <v>16.579999999999998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131</v>
      </c>
      <c r="AU102" s="229" t="s">
        <v>84</v>
      </c>
      <c r="AV102" s="13" t="s">
        <v>84</v>
      </c>
      <c r="AW102" s="13" t="s">
        <v>36</v>
      </c>
      <c r="AX102" s="13" t="s">
        <v>75</v>
      </c>
      <c r="AY102" s="229" t="s">
        <v>121</v>
      </c>
    </row>
    <row r="103" s="13" customFormat="1">
      <c r="A103" s="13"/>
      <c r="B103" s="218"/>
      <c r="C103" s="219"/>
      <c r="D103" s="220" t="s">
        <v>131</v>
      </c>
      <c r="E103" s="221" t="s">
        <v>19</v>
      </c>
      <c r="F103" s="222" t="s">
        <v>359</v>
      </c>
      <c r="G103" s="219"/>
      <c r="H103" s="223">
        <v>45.009999999999998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131</v>
      </c>
      <c r="AU103" s="229" t="s">
        <v>84</v>
      </c>
      <c r="AV103" s="13" t="s">
        <v>84</v>
      </c>
      <c r="AW103" s="13" t="s">
        <v>36</v>
      </c>
      <c r="AX103" s="13" t="s">
        <v>75</v>
      </c>
      <c r="AY103" s="229" t="s">
        <v>121</v>
      </c>
    </row>
    <row r="104" s="13" customFormat="1">
      <c r="A104" s="13"/>
      <c r="B104" s="218"/>
      <c r="C104" s="219"/>
      <c r="D104" s="220" t="s">
        <v>131</v>
      </c>
      <c r="E104" s="221" t="s">
        <v>19</v>
      </c>
      <c r="F104" s="222" t="s">
        <v>360</v>
      </c>
      <c r="G104" s="219"/>
      <c r="H104" s="223">
        <v>3.1000000000000001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131</v>
      </c>
      <c r="AU104" s="229" t="s">
        <v>84</v>
      </c>
      <c r="AV104" s="13" t="s">
        <v>84</v>
      </c>
      <c r="AW104" s="13" t="s">
        <v>36</v>
      </c>
      <c r="AX104" s="13" t="s">
        <v>75</v>
      </c>
      <c r="AY104" s="229" t="s">
        <v>121</v>
      </c>
    </row>
    <row r="105" s="14" customFormat="1">
      <c r="A105" s="14"/>
      <c r="B105" s="230"/>
      <c r="C105" s="231"/>
      <c r="D105" s="220" t="s">
        <v>131</v>
      </c>
      <c r="E105" s="232" t="s">
        <v>19</v>
      </c>
      <c r="F105" s="233" t="s">
        <v>183</v>
      </c>
      <c r="G105" s="231"/>
      <c r="H105" s="234">
        <v>64.689999999999998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131</v>
      </c>
      <c r="AU105" s="240" t="s">
        <v>84</v>
      </c>
      <c r="AV105" s="14" t="s">
        <v>129</v>
      </c>
      <c r="AW105" s="14" t="s">
        <v>36</v>
      </c>
      <c r="AX105" s="14" t="s">
        <v>80</v>
      </c>
      <c r="AY105" s="240" t="s">
        <v>121</v>
      </c>
    </row>
    <row r="106" s="2" customFormat="1" ht="14.4" customHeight="1">
      <c r="A106" s="39"/>
      <c r="B106" s="40"/>
      <c r="C106" s="205" t="s">
        <v>151</v>
      </c>
      <c r="D106" s="205" t="s">
        <v>124</v>
      </c>
      <c r="E106" s="206" t="s">
        <v>185</v>
      </c>
      <c r="F106" s="207" t="s">
        <v>186</v>
      </c>
      <c r="G106" s="208" t="s">
        <v>146</v>
      </c>
      <c r="H106" s="209">
        <v>87.719999999999999</v>
      </c>
      <c r="I106" s="210"/>
      <c r="J106" s="211">
        <f>ROUND(I106*H106,2)</f>
        <v>0</v>
      </c>
      <c r="K106" s="207" t="s">
        <v>128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0.0089999999999999993</v>
      </c>
      <c r="T106" s="215">
        <f>S106*H106</f>
        <v>0.78947999999999996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129</v>
      </c>
      <c r="AT106" s="216" t="s">
        <v>124</v>
      </c>
      <c r="AU106" s="216" t="s">
        <v>84</v>
      </c>
      <c r="AY106" s="18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129</v>
      </c>
      <c r="BM106" s="216" t="s">
        <v>361</v>
      </c>
    </row>
    <row r="107" s="13" customFormat="1">
      <c r="A107" s="13"/>
      <c r="B107" s="218"/>
      <c r="C107" s="219"/>
      <c r="D107" s="220" t="s">
        <v>131</v>
      </c>
      <c r="E107" s="221" t="s">
        <v>19</v>
      </c>
      <c r="F107" s="222" t="s">
        <v>350</v>
      </c>
      <c r="G107" s="219"/>
      <c r="H107" s="223">
        <v>21.460000000000001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131</v>
      </c>
      <c r="AU107" s="229" t="s">
        <v>84</v>
      </c>
      <c r="AV107" s="13" t="s">
        <v>84</v>
      </c>
      <c r="AW107" s="13" t="s">
        <v>36</v>
      </c>
      <c r="AX107" s="13" t="s">
        <v>75</v>
      </c>
      <c r="AY107" s="229" t="s">
        <v>121</v>
      </c>
    </row>
    <row r="108" s="13" customFormat="1">
      <c r="A108" s="13"/>
      <c r="B108" s="218"/>
      <c r="C108" s="219"/>
      <c r="D108" s="220" t="s">
        <v>131</v>
      </c>
      <c r="E108" s="221" t="s">
        <v>19</v>
      </c>
      <c r="F108" s="222" t="s">
        <v>351</v>
      </c>
      <c r="G108" s="219"/>
      <c r="H108" s="223">
        <v>59.560000000000002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131</v>
      </c>
      <c r="AU108" s="229" t="s">
        <v>84</v>
      </c>
      <c r="AV108" s="13" t="s">
        <v>84</v>
      </c>
      <c r="AW108" s="13" t="s">
        <v>36</v>
      </c>
      <c r="AX108" s="13" t="s">
        <v>75</v>
      </c>
      <c r="AY108" s="229" t="s">
        <v>121</v>
      </c>
    </row>
    <row r="109" s="13" customFormat="1">
      <c r="A109" s="13"/>
      <c r="B109" s="218"/>
      <c r="C109" s="219"/>
      <c r="D109" s="220" t="s">
        <v>131</v>
      </c>
      <c r="E109" s="221" t="s">
        <v>19</v>
      </c>
      <c r="F109" s="222" t="s">
        <v>352</v>
      </c>
      <c r="G109" s="219"/>
      <c r="H109" s="223">
        <v>6.7000000000000002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131</v>
      </c>
      <c r="AU109" s="229" t="s">
        <v>84</v>
      </c>
      <c r="AV109" s="13" t="s">
        <v>84</v>
      </c>
      <c r="AW109" s="13" t="s">
        <v>36</v>
      </c>
      <c r="AX109" s="13" t="s">
        <v>75</v>
      </c>
      <c r="AY109" s="229" t="s">
        <v>121</v>
      </c>
    </row>
    <row r="110" s="14" customFormat="1">
      <c r="A110" s="14"/>
      <c r="B110" s="230"/>
      <c r="C110" s="231"/>
      <c r="D110" s="220" t="s">
        <v>131</v>
      </c>
      <c r="E110" s="232" t="s">
        <v>19</v>
      </c>
      <c r="F110" s="233" t="s">
        <v>183</v>
      </c>
      <c r="G110" s="231"/>
      <c r="H110" s="234">
        <v>87.720000000000013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131</v>
      </c>
      <c r="AU110" s="240" t="s">
        <v>84</v>
      </c>
      <c r="AV110" s="14" t="s">
        <v>129</v>
      </c>
      <c r="AW110" s="14" t="s">
        <v>36</v>
      </c>
      <c r="AX110" s="14" t="s">
        <v>80</v>
      </c>
      <c r="AY110" s="240" t="s">
        <v>121</v>
      </c>
    </row>
    <row r="111" s="2" customFormat="1" ht="24.15" customHeight="1">
      <c r="A111" s="39"/>
      <c r="B111" s="40"/>
      <c r="C111" s="205" t="s">
        <v>156</v>
      </c>
      <c r="D111" s="205" t="s">
        <v>124</v>
      </c>
      <c r="E111" s="206" t="s">
        <v>194</v>
      </c>
      <c r="F111" s="207" t="s">
        <v>195</v>
      </c>
      <c r="G111" s="208" t="s">
        <v>127</v>
      </c>
      <c r="H111" s="209">
        <v>6.4690000000000003</v>
      </c>
      <c r="I111" s="210"/>
      <c r="J111" s="211">
        <f>ROUND(I111*H111,2)</f>
        <v>0</v>
      </c>
      <c r="K111" s="207" t="s">
        <v>128</v>
      </c>
      <c r="L111" s="45"/>
      <c r="M111" s="212" t="s">
        <v>19</v>
      </c>
      <c r="N111" s="213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0.037999999999999999</v>
      </c>
      <c r="T111" s="215">
        <f>S111*H111</f>
        <v>0.24582200000000001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129</v>
      </c>
      <c r="AT111" s="216" t="s">
        <v>124</v>
      </c>
      <c r="AU111" s="216" t="s">
        <v>84</v>
      </c>
      <c r="AY111" s="18" t="s">
        <v>121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129</v>
      </c>
      <c r="BM111" s="216" t="s">
        <v>362</v>
      </c>
    </row>
    <row r="112" s="13" customFormat="1">
      <c r="A112" s="13"/>
      <c r="B112" s="218"/>
      <c r="C112" s="219"/>
      <c r="D112" s="220" t="s">
        <v>131</v>
      </c>
      <c r="E112" s="219"/>
      <c r="F112" s="222" t="s">
        <v>363</v>
      </c>
      <c r="G112" s="219"/>
      <c r="H112" s="223">
        <v>6.4690000000000003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131</v>
      </c>
      <c r="AU112" s="229" t="s">
        <v>84</v>
      </c>
      <c r="AV112" s="13" t="s">
        <v>84</v>
      </c>
      <c r="AW112" s="13" t="s">
        <v>4</v>
      </c>
      <c r="AX112" s="13" t="s">
        <v>80</v>
      </c>
      <c r="AY112" s="229" t="s">
        <v>121</v>
      </c>
    </row>
    <row r="113" s="12" customFormat="1" ht="22.8" customHeight="1">
      <c r="A113" s="12"/>
      <c r="B113" s="189"/>
      <c r="C113" s="190"/>
      <c r="D113" s="191" t="s">
        <v>74</v>
      </c>
      <c r="E113" s="203" t="s">
        <v>211</v>
      </c>
      <c r="F113" s="203" t="s">
        <v>212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SUM(P114:P119)</f>
        <v>0</v>
      </c>
      <c r="Q113" s="197"/>
      <c r="R113" s="198">
        <f>SUM(R114:R119)</f>
        <v>0</v>
      </c>
      <c r="S113" s="197"/>
      <c r="T113" s="199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80</v>
      </c>
      <c r="AT113" s="201" t="s">
        <v>74</v>
      </c>
      <c r="AU113" s="201" t="s">
        <v>80</v>
      </c>
      <c r="AY113" s="200" t="s">
        <v>121</v>
      </c>
      <c r="BK113" s="202">
        <f>SUM(BK114:BK119)</f>
        <v>0</v>
      </c>
    </row>
    <row r="114" s="2" customFormat="1" ht="24.15" customHeight="1">
      <c r="A114" s="39"/>
      <c r="B114" s="40"/>
      <c r="C114" s="205" t="s">
        <v>161</v>
      </c>
      <c r="D114" s="205" t="s">
        <v>124</v>
      </c>
      <c r="E114" s="206" t="s">
        <v>214</v>
      </c>
      <c r="F114" s="207" t="s">
        <v>215</v>
      </c>
      <c r="G114" s="208" t="s">
        <v>216</v>
      </c>
      <c r="H114" s="209">
        <v>3.3050000000000002</v>
      </c>
      <c r="I114" s="210"/>
      <c r="J114" s="211">
        <f>ROUND(I114*H114,2)</f>
        <v>0</v>
      </c>
      <c r="K114" s="207" t="s">
        <v>128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129</v>
      </c>
      <c r="AT114" s="216" t="s">
        <v>124</v>
      </c>
      <c r="AU114" s="216" t="s">
        <v>84</v>
      </c>
      <c r="AY114" s="18" t="s">
        <v>121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129</v>
      </c>
      <c r="BM114" s="216" t="s">
        <v>364</v>
      </c>
    </row>
    <row r="115" s="2" customFormat="1" ht="14.4" customHeight="1">
      <c r="A115" s="39"/>
      <c r="B115" s="40"/>
      <c r="C115" s="205" t="s">
        <v>149</v>
      </c>
      <c r="D115" s="205" t="s">
        <v>124</v>
      </c>
      <c r="E115" s="206" t="s">
        <v>219</v>
      </c>
      <c r="F115" s="207" t="s">
        <v>220</v>
      </c>
      <c r="G115" s="208" t="s">
        <v>216</v>
      </c>
      <c r="H115" s="209">
        <v>3.3050000000000002</v>
      </c>
      <c r="I115" s="210"/>
      <c r="J115" s="211">
        <f>ROUND(I115*H115,2)</f>
        <v>0</v>
      </c>
      <c r="K115" s="207" t="s">
        <v>128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129</v>
      </c>
      <c r="AT115" s="216" t="s">
        <v>124</v>
      </c>
      <c r="AU115" s="216" t="s">
        <v>84</v>
      </c>
      <c r="AY115" s="18" t="s">
        <v>121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129</v>
      </c>
      <c r="BM115" s="216" t="s">
        <v>365</v>
      </c>
    </row>
    <row r="116" s="2" customFormat="1" ht="24.15" customHeight="1">
      <c r="A116" s="39"/>
      <c r="B116" s="40"/>
      <c r="C116" s="205" t="s">
        <v>170</v>
      </c>
      <c r="D116" s="205" t="s">
        <v>124</v>
      </c>
      <c r="E116" s="206" t="s">
        <v>223</v>
      </c>
      <c r="F116" s="207" t="s">
        <v>224</v>
      </c>
      <c r="G116" s="208" t="s">
        <v>216</v>
      </c>
      <c r="H116" s="209">
        <v>46.270000000000003</v>
      </c>
      <c r="I116" s="210"/>
      <c r="J116" s="211">
        <f>ROUND(I116*H116,2)</f>
        <v>0</v>
      </c>
      <c r="K116" s="207" t="s">
        <v>128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129</v>
      </c>
      <c r="AT116" s="216" t="s">
        <v>124</v>
      </c>
      <c r="AU116" s="216" t="s">
        <v>84</v>
      </c>
      <c r="AY116" s="18" t="s">
        <v>121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129</v>
      </c>
      <c r="BM116" s="216" t="s">
        <v>366</v>
      </c>
    </row>
    <row r="117" s="13" customFormat="1">
      <c r="A117" s="13"/>
      <c r="B117" s="218"/>
      <c r="C117" s="219"/>
      <c r="D117" s="220" t="s">
        <v>131</v>
      </c>
      <c r="E117" s="219"/>
      <c r="F117" s="222" t="s">
        <v>367</v>
      </c>
      <c r="G117" s="219"/>
      <c r="H117" s="223">
        <v>46.270000000000003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131</v>
      </c>
      <c r="AU117" s="229" t="s">
        <v>84</v>
      </c>
      <c r="AV117" s="13" t="s">
        <v>84</v>
      </c>
      <c r="AW117" s="13" t="s">
        <v>4</v>
      </c>
      <c r="AX117" s="13" t="s">
        <v>80</v>
      </c>
      <c r="AY117" s="229" t="s">
        <v>121</v>
      </c>
    </row>
    <row r="118" s="2" customFormat="1" ht="14.4" customHeight="1">
      <c r="A118" s="39"/>
      <c r="B118" s="40"/>
      <c r="C118" s="241" t="s">
        <v>174</v>
      </c>
      <c r="D118" s="241" t="s">
        <v>228</v>
      </c>
      <c r="E118" s="242" t="s">
        <v>229</v>
      </c>
      <c r="F118" s="243" t="s">
        <v>230</v>
      </c>
      <c r="G118" s="244" t="s">
        <v>216</v>
      </c>
      <c r="H118" s="245">
        <v>0.245</v>
      </c>
      <c r="I118" s="246"/>
      <c r="J118" s="247">
        <f>ROUND(I118*H118,2)</f>
        <v>0</v>
      </c>
      <c r="K118" s="243" t="s">
        <v>128</v>
      </c>
      <c r="L118" s="248"/>
      <c r="M118" s="249" t="s">
        <v>19</v>
      </c>
      <c r="N118" s="250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161</v>
      </c>
      <c r="AT118" s="216" t="s">
        <v>228</v>
      </c>
      <c r="AU118" s="216" t="s">
        <v>84</v>
      </c>
      <c r="AY118" s="18" t="s">
        <v>121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129</v>
      </c>
      <c r="BM118" s="216" t="s">
        <v>368</v>
      </c>
    </row>
    <row r="119" s="2" customFormat="1" ht="14.4" customHeight="1">
      <c r="A119" s="39"/>
      <c r="B119" s="40"/>
      <c r="C119" s="241" t="s">
        <v>184</v>
      </c>
      <c r="D119" s="241" t="s">
        <v>228</v>
      </c>
      <c r="E119" s="242" t="s">
        <v>236</v>
      </c>
      <c r="F119" s="243" t="s">
        <v>237</v>
      </c>
      <c r="G119" s="244" t="s">
        <v>216</v>
      </c>
      <c r="H119" s="245">
        <v>3.0539999999999998</v>
      </c>
      <c r="I119" s="246"/>
      <c r="J119" s="247">
        <f>ROUND(I119*H119,2)</f>
        <v>0</v>
      </c>
      <c r="K119" s="243" t="s">
        <v>128</v>
      </c>
      <c r="L119" s="248"/>
      <c r="M119" s="249" t="s">
        <v>19</v>
      </c>
      <c r="N119" s="250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161</v>
      </c>
      <c r="AT119" s="216" t="s">
        <v>228</v>
      </c>
      <c r="AU119" s="216" t="s">
        <v>84</v>
      </c>
      <c r="AY119" s="18" t="s">
        <v>121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129</v>
      </c>
      <c r="BM119" s="216" t="s">
        <v>369</v>
      </c>
    </row>
    <row r="120" s="12" customFormat="1" ht="22.8" customHeight="1">
      <c r="A120" s="12"/>
      <c r="B120" s="189"/>
      <c r="C120" s="190"/>
      <c r="D120" s="191" t="s">
        <v>74</v>
      </c>
      <c r="E120" s="203" t="s">
        <v>239</v>
      </c>
      <c r="F120" s="203" t="s">
        <v>240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P121</f>
        <v>0</v>
      </c>
      <c r="Q120" s="197"/>
      <c r="R120" s="198">
        <f>R121</f>
        <v>0</v>
      </c>
      <c r="S120" s="197"/>
      <c r="T120" s="199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80</v>
      </c>
      <c r="AT120" s="201" t="s">
        <v>74</v>
      </c>
      <c r="AU120" s="201" t="s">
        <v>80</v>
      </c>
      <c r="AY120" s="200" t="s">
        <v>121</v>
      </c>
      <c r="BK120" s="202">
        <f>BK121</f>
        <v>0</v>
      </c>
    </row>
    <row r="121" s="2" customFormat="1" ht="24.15" customHeight="1">
      <c r="A121" s="39"/>
      <c r="B121" s="40"/>
      <c r="C121" s="205" t="s">
        <v>193</v>
      </c>
      <c r="D121" s="205" t="s">
        <v>124</v>
      </c>
      <c r="E121" s="206" t="s">
        <v>242</v>
      </c>
      <c r="F121" s="207" t="s">
        <v>243</v>
      </c>
      <c r="G121" s="208" t="s">
        <v>216</v>
      </c>
      <c r="H121" s="209">
        <v>0.13200000000000001</v>
      </c>
      <c r="I121" s="210"/>
      <c r="J121" s="211">
        <f>ROUND(I121*H121,2)</f>
        <v>0</v>
      </c>
      <c r="K121" s="207" t="s">
        <v>128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129</v>
      </c>
      <c r="AT121" s="216" t="s">
        <v>124</v>
      </c>
      <c r="AU121" s="216" t="s">
        <v>84</v>
      </c>
      <c r="AY121" s="18" t="s">
        <v>121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129</v>
      </c>
      <c r="BM121" s="216" t="s">
        <v>370</v>
      </c>
    </row>
    <row r="122" s="12" customFormat="1" ht="25.92" customHeight="1">
      <c r="A122" s="12"/>
      <c r="B122" s="189"/>
      <c r="C122" s="190"/>
      <c r="D122" s="191" t="s">
        <v>74</v>
      </c>
      <c r="E122" s="192" t="s">
        <v>245</v>
      </c>
      <c r="F122" s="192" t="s">
        <v>246</v>
      </c>
      <c r="G122" s="190"/>
      <c r="H122" s="190"/>
      <c r="I122" s="193"/>
      <c r="J122" s="194">
        <f>BK122</f>
        <v>0</v>
      </c>
      <c r="K122" s="190"/>
      <c r="L122" s="195"/>
      <c r="M122" s="196"/>
      <c r="N122" s="197"/>
      <c r="O122" s="197"/>
      <c r="P122" s="198">
        <f>P123+P131</f>
        <v>0</v>
      </c>
      <c r="Q122" s="197"/>
      <c r="R122" s="198">
        <f>R123+R131</f>
        <v>2.4955571999999999</v>
      </c>
      <c r="S122" s="197"/>
      <c r="T122" s="199">
        <f>T123+T131</f>
        <v>0.0054000000000000003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84</v>
      </c>
      <c r="AT122" s="201" t="s">
        <v>74</v>
      </c>
      <c r="AU122" s="201" t="s">
        <v>75</v>
      </c>
      <c r="AY122" s="200" t="s">
        <v>121</v>
      </c>
      <c r="BK122" s="202">
        <f>BK123+BK131</f>
        <v>0</v>
      </c>
    </row>
    <row r="123" s="12" customFormat="1" ht="22.8" customHeight="1">
      <c r="A123" s="12"/>
      <c r="B123" s="189"/>
      <c r="C123" s="190"/>
      <c r="D123" s="191" t="s">
        <v>74</v>
      </c>
      <c r="E123" s="203" t="s">
        <v>247</v>
      </c>
      <c r="F123" s="203" t="s">
        <v>248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SUM(P124:P130)</f>
        <v>0</v>
      </c>
      <c r="Q123" s="197"/>
      <c r="R123" s="198">
        <f>SUM(R124:R130)</f>
        <v>0.00090900000000000009</v>
      </c>
      <c r="S123" s="197"/>
      <c r="T123" s="199">
        <f>SUM(T124:T130)</f>
        <v>0.0054000000000000003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84</v>
      </c>
      <c r="AT123" s="201" t="s">
        <v>74</v>
      </c>
      <c r="AU123" s="201" t="s">
        <v>80</v>
      </c>
      <c r="AY123" s="200" t="s">
        <v>121</v>
      </c>
      <c r="BK123" s="202">
        <f>SUM(BK124:BK130)</f>
        <v>0</v>
      </c>
    </row>
    <row r="124" s="2" customFormat="1" ht="14.4" customHeight="1">
      <c r="A124" s="39"/>
      <c r="B124" s="40"/>
      <c r="C124" s="205" t="s">
        <v>198</v>
      </c>
      <c r="D124" s="205" t="s">
        <v>124</v>
      </c>
      <c r="E124" s="206" t="s">
        <v>250</v>
      </c>
      <c r="F124" s="207" t="s">
        <v>251</v>
      </c>
      <c r="G124" s="208" t="s">
        <v>159</v>
      </c>
      <c r="H124" s="209">
        <v>3</v>
      </c>
      <c r="I124" s="210"/>
      <c r="J124" s="211">
        <f>ROUND(I124*H124,2)</f>
        <v>0</v>
      </c>
      <c r="K124" s="207" t="s">
        <v>128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0.0018</v>
      </c>
      <c r="T124" s="215">
        <f>S124*H124</f>
        <v>0.0054000000000000003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206</v>
      </c>
      <c r="AT124" s="216" t="s">
        <v>124</v>
      </c>
      <c r="AU124" s="216" t="s">
        <v>84</v>
      </c>
      <c r="AY124" s="18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206</v>
      </c>
      <c r="BM124" s="216" t="s">
        <v>371</v>
      </c>
    </row>
    <row r="125" s="2" customFormat="1" ht="14.4" customHeight="1">
      <c r="A125" s="39"/>
      <c r="B125" s="40"/>
      <c r="C125" s="205" t="s">
        <v>8</v>
      </c>
      <c r="D125" s="205" t="s">
        <v>124</v>
      </c>
      <c r="E125" s="206" t="s">
        <v>254</v>
      </c>
      <c r="F125" s="207" t="s">
        <v>255</v>
      </c>
      <c r="G125" s="208" t="s">
        <v>159</v>
      </c>
      <c r="H125" s="209">
        <v>3</v>
      </c>
      <c r="I125" s="210"/>
      <c r="J125" s="211">
        <f>ROUND(I125*H125,2)</f>
        <v>0</v>
      </c>
      <c r="K125" s="207" t="s">
        <v>128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206</v>
      </c>
      <c r="AT125" s="216" t="s">
        <v>124</v>
      </c>
      <c r="AU125" s="216" t="s">
        <v>84</v>
      </c>
      <c r="AY125" s="18" t="s">
        <v>121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206</v>
      </c>
      <c r="BM125" s="216" t="s">
        <v>372</v>
      </c>
    </row>
    <row r="126" s="2" customFormat="1" ht="24.15" customHeight="1">
      <c r="A126" s="39"/>
      <c r="B126" s="40"/>
      <c r="C126" s="241" t="s">
        <v>206</v>
      </c>
      <c r="D126" s="241" t="s">
        <v>228</v>
      </c>
      <c r="E126" s="242" t="s">
        <v>258</v>
      </c>
      <c r="F126" s="243" t="s">
        <v>259</v>
      </c>
      <c r="G126" s="244" t="s">
        <v>260</v>
      </c>
      <c r="H126" s="245">
        <v>0.90000000000000002</v>
      </c>
      <c r="I126" s="246"/>
      <c r="J126" s="247">
        <f>ROUND(I126*H126,2)</f>
        <v>0</v>
      </c>
      <c r="K126" s="243" t="s">
        <v>128</v>
      </c>
      <c r="L126" s="248"/>
      <c r="M126" s="249" t="s">
        <v>19</v>
      </c>
      <c r="N126" s="250" t="s">
        <v>46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261</v>
      </c>
      <c r="AT126" s="216" t="s">
        <v>228</v>
      </c>
      <c r="AU126" s="216" t="s">
        <v>84</v>
      </c>
      <c r="AY126" s="18" t="s">
        <v>121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206</v>
      </c>
      <c r="BM126" s="216" t="s">
        <v>373</v>
      </c>
    </row>
    <row r="127" s="13" customFormat="1">
      <c r="A127" s="13"/>
      <c r="B127" s="218"/>
      <c r="C127" s="219"/>
      <c r="D127" s="220" t="s">
        <v>131</v>
      </c>
      <c r="E127" s="219"/>
      <c r="F127" s="222" t="s">
        <v>374</v>
      </c>
      <c r="G127" s="219"/>
      <c r="H127" s="223">
        <v>0.90000000000000002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131</v>
      </c>
      <c r="AU127" s="229" t="s">
        <v>84</v>
      </c>
      <c r="AV127" s="13" t="s">
        <v>84</v>
      </c>
      <c r="AW127" s="13" t="s">
        <v>4</v>
      </c>
      <c r="AX127" s="13" t="s">
        <v>80</v>
      </c>
      <c r="AY127" s="229" t="s">
        <v>121</v>
      </c>
    </row>
    <row r="128" s="2" customFormat="1" ht="24.15" customHeight="1">
      <c r="A128" s="39"/>
      <c r="B128" s="40"/>
      <c r="C128" s="241" t="s">
        <v>213</v>
      </c>
      <c r="D128" s="241" t="s">
        <v>228</v>
      </c>
      <c r="E128" s="242" t="s">
        <v>265</v>
      </c>
      <c r="F128" s="243" t="s">
        <v>266</v>
      </c>
      <c r="G128" s="244" t="s">
        <v>260</v>
      </c>
      <c r="H128" s="245">
        <v>0.90000000000000002</v>
      </c>
      <c r="I128" s="246"/>
      <c r="J128" s="247">
        <f>ROUND(I128*H128,2)</f>
        <v>0</v>
      </c>
      <c r="K128" s="243" t="s">
        <v>128</v>
      </c>
      <c r="L128" s="248"/>
      <c r="M128" s="249" t="s">
        <v>19</v>
      </c>
      <c r="N128" s="250" t="s">
        <v>46</v>
      </c>
      <c r="O128" s="85"/>
      <c r="P128" s="214">
        <f>O128*H128</f>
        <v>0</v>
      </c>
      <c r="Q128" s="214">
        <v>0.0010100000000000001</v>
      </c>
      <c r="R128" s="214">
        <f>Q128*H128</f>
        <v>0.00090900000000000009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261</v>
      </c>
      <c r="AT128" s="216" t="s">
        <v>228</v>
      </c>
      <c r="AU128" s="216" t="s">
        <v>84</v>
      </c>
      <c r="AY128" s="18" t="s">
        <v>121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206</v>
      </c>
      <c r="BM128" s="216" t="s">
        <v>375</v>
      </c>
    </row>
    <row r="129" s="13" customFormat="1">
      <c r="A129" s="13"/>
      <c r="B129" s="218"/>
      <c r="C129" s="219"/>
      <c r="D129" s="220" t="s">
        <v>131</v>
      </c>
      <c r="E129" s="219"/>
      <c r="F129" s="222" t="s">
        <v>374</v>
      </c>
      <c r="G129" s="219"/>
      <c r="H129" s="223">
        <v>0.90000000000000002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131</v>
      </c>
      <c r="AU129" s="229" t="s">
        <v>84</v>
      </c>
      <c r="AV129" s="13" t="s">
        <v>84</v>
      </c>
      <c r="AW129" s="13" t="s">
        <v>4</v>
      </c>
      <c r="AX129" s="13" t="s">
        <v>80</v>
      </c>
      <c r="AY129" s="229" t="s">
        <v>121</v>
      </c>
    </row>
    <row r="130" s="2" customFormat="1" ht="24.15" customHeight="1">
      <c r="A130" s="39"/>
      <c r="B130" s="40"/>
      <c r="C130" s="205" t="s">
        <v>218</v>
      </c>
      <c r="D130" s="205" t="s">
        <v>124</v>
      </c>
      <c r="E130" s="206" t="s">
        <v>269</v>
      </c>
      <c r="F130" s="207" t="s">
        <v>270</v>
      </c>
      <c r="G130" s="208" t="s">
        <v>216</v>
      </c>
      <c r="H130" s="209">
        <v>0.001</v>
      </c>
      <c r="I130" s="210"/>
      <c r="J130" s="211">
        <f>ROUND(I130*H130,2)</f>
        <v>0</v>
      </c>
      <c r="K130" s="207" t="s">
        <v>128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206</v>
      </c>
      <c r="AT130" s="216" t="s">
        <v>124</v>
      </c>
      <c r="AU130" s="216" t="s">
        <v>84</v>
      </c>
      <c r="AY130" s="18" t="s">
        <v>121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206</v>
      </c>
      <c r="BM130" s="216" t="s">
        <v>376</v>
      </c>
    </row>
    <row r="131" s="12" customFormat="1" ht="22.8" customHeight="1">
      <c r="A131" s="12"/>
      <c r="B131" s="189"/>
      <c r="C131" s="190"/>
      <c r="D131" s="191" t="s">
        <v>74</v>
      </c>
      <c r="E131" s="203" t="s">
        <v>272</v>
      </c>
      <c r="F131" s="203" t="s">
        <v>273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SUM(P132:P145)</f>
        <v>0</v>
      </c>
      <c r="Q131" s="197"/>
      <c r="R131" s="198">
        <f>SUM(R132:R145)</f>
        <v>2.4946481999999999</v>
      </c>
      <c r="S131" s="197"/>
      <c r="T131" s="199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84</v>
      </c>
      <c r="AT131" s="201" t="s">
        <v>74</v>
      </c>
      <c r="AU131" s="201" t="s">
        <v>80</v>
      </c>
      <c r="AY131" s="200" t="s">
        <v>121</v>
      </c>
      <c r="BK131" s="202">
        <f>SUM(BK132:BK145)</f>
        <v>0</v>
      </c>
    </row>
    <row r="132" s="2" customFormat="1" ht="14.4" customHeight="1">
      <c r="A132" s="39"/>
      <c r="B132" s="40"/>
      <c r="C132" s="205" t="s">
        <v>222</v>
      </c>
      <c r="D132" s="205" t="s">
        <v>124</v>
      </c>
      <c r="E132" s="206" t="s">
        <v>275</v>
      </c>
      <c r="F132" s="207" t="s">
        <v>276</v>
      </c>
      <c r="G132" s="208" t="s">
        <v>127</v>
      </c>
      <c r="H132" s="209">
        <v>64.689999999999998</v>
      </c>
      <c r="I132" s="210"/>
      <c r="J132" s="211">
        <f>ROUND(I132*H132,2)</f>
        <v>0</v>
      </c>
      <c r="K132" s="207" t="s">
        <v>128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206</v>
      </c>
      <c r="AT132" s="216" t="s">
        <v>124</v>
      </c>
      <c r="AU132" s="216" t="s">
        <v>84</v>
      </c>
      <c r="AY132" s="18" t="s">
        <v>121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206</v>
      </c>
      <c r="BM132" s="216" t="s">
        <v>377</v>
      </c>
    </row>
    <row r="133" s="2" customFormat="1" ht="14.4" customHeight="1">
      <c r="A133" s="39"/>
      <c r="B133" s="40"/>
      <c r="C133" s="205" t="s">
        <v>227</v>
      </c>
      <c r="D133" s="205" t="s">
        <v>124</v>
      </c>
      <c r="E133" s="206" t="s">
        <v>279</v>
      </c>
      <c r="F133" s="207" t="s">
        <v>280</v>
      </c>
      <c r="G133" s="208" t="s">
        <v>127</v>
      </c>
      <c r="H133" s="209">
        <v>64.689999999999998</v>
      </c>
      <c r="I133" s="210"/>
      <c r="J133" s="211">
        <f>ROUND(I133*H133,2)</f>
        <v>0</v>
      </c>
      <c r="K133" s="207" t="s">
        <v>128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0.00029999999999999997</v>
      </c>
      <c r="R133" s="214">
        <f>Q133*H133</f>
        <v>0.019406999999999997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206</v>
      </c>
      <c r="AT133" s="216" t="s">
        <v>124</v>
      </c>
      <c r="AU133" s="216" t="s">
        <v>84</v>
      </c>
      <c r="AY133" s="18" t="s">
        <v>121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206</v>
      </c>
      <c r="BM133" s="216" t="s">
        <v>378</v>
      </c>
    </row>
    <row r="134" s="2" customFormat="1" ht="24.15" customHeight="1">
      <c r="A134" s="39"/>
      <c r="B134" s="40"/>
      <c r="C134" s="205" t="s">
        <v>7</v>
      </c>
      <c r="D134" s="205" t="s">
        <v>124</v>
      </c>
      <c r="E134" s="206" t="s">
        <v>283</v>
      </c>
      <c r="F134" s="207" t="s">
        <v>284</v>
      </c>
      <c r="G134" s="208" t="s">
        <v>127</v>
      </c>
      <c r="H134" s="209">
        <v>64.689999999999998</v>
      </c>
      <c r="I134" s="210"/>
      <c r="J134" s="211">
        <f>ROUND(I134*H134,2)</f>
        <v>0</v>
      </c>
      <c r="K134" s="207" t="s">
        <v>128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0.0074999999999999997</v>
      </c>
      <c r="R134" s="214">
        <f>Q134*H134</f>
        <v>0.48517499999999997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206</v>
      </c>
      <c r="AT134" s="216" t="s">
        <v>124</v>
      </c>
      <c r="AU134" s="216" t="s">
        <v>84</v>
      </c>
      <c r="AY134" s="18" t="s">
        <v>121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206</v>
      </c>
      <c r="BM134" s="216" t="s">
        <v>379</v>
      </c>
    </row>
    <row r="135" s="2" customFormat="1" ht="24.15" customHeight="1">
      <c r="A135" s="39"/>
      <c r="B135" s="40"/>
      <c r="C135" s="205" t="s">
        <v>235</v>
      </c>
      <c r="D135" s="205" t="s">
        <v>124</v>
      </c>
      <c r="E135" s="206" t="s">
        <v>286</v>
      </c>
      <c r="F135" s="207" t="s">
        <v>287</v>
      </c>
      <c r="G135" s="208" t="s">
        <v>146</v>
      </c>
      <c r="H135" s="209">
        <v>4</v>
      </c>
      <c r="I135" s="210"/>
      <c r="J135" s="211">
        <f>ROUND(I135*H135,2)</f>
        <v>0</v>
      </c>
      <c r="K135" s="207" t="s">
        <v>128</v>
      </c>
      <c r="L135" s="45"/>
      <c r="M135" s="212" t="s">
        <v>19</v>
      </c>
      <c r="N135" s="213" t="s">
        <v>46</v>
      </c>
      <c r="O135" s="85"/>
      <c r="P135" s="214">
        <f>O135*H135</f>
        <v>0</v>
      </c>
      <c r="Q135" s="214">
        <v>0.00020000000000000001</v>
      </c>
      <c r="R135" s="214">
        <f>Q135*H135</f>
        <v>0.00080000000000000004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206</v>
      </c>
      <c r="AT135" s="216" t="s">
        <v>124</v>
      </c>
      <c r="AU135" s="216" t="s">
        <v>84</v>
      </c>
      <c r="AY135" s="18" t="s">
        <v>121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206</v>
      </c>
      <c r="BM135" s="216" t="s">
        <v>380</v>
      </c>
    </row>
    <row r="136" s="2" customFormat="1" ht="14.4" customHeight="1">
      <c r="A136" s="39"/>
      <c r="B136" s="40"/>
      <c r="C136" s="241" t="s">
        <v>241</v>
      </c>
      <c r="D136" s="241" t="s">
        <v>228</v>
      </c>
      <c r="E136" s="242" t="s">
        <v>290</v>
      </c>
      <c r="F136" s="243" t="s">
        <v>291</v>
      </c>
      <c r="G136" s="244" t="s">
        <v>146</v>
      </c>
      <c r="H136" s="245">
        <v>4.4000000000000004</v>
      </c>
      <c r="I136" s="246"/>
      <c r="J136" s="247">
        <f>ROUND(I136*H136,2)</f>
        <v>0</v>
      </c>
      <c r="K136" s="243" t="s">
        <v>128</v>
      </c>
      <c r="L136" s="248"/>
      <c r="M136" s="249" t="s">
        <v>19</v>
      </c>
      <c r="N136" s="250" t="s">
        <v>46</v>
      </c>
      <c r="O136" s="85"/>
      <c r="P136" s="214">
        <f>O136*H136</f>
        <v>0</v>
      </c>
      <c r="Q136" s="214">
        <v>0.00025999999999999998</v>
      </c>
      <c r="R136" s="214">
        <f>Q136*H136</f>
        <v>0.0011440000000000001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261</v>
      </c>
      <c r="AT136" s="216" t="s">
        <v>228</v>
      </c>
      <c r="AU136" s="216" t="s">
        <v>84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206</v>
      </c>
      <c r="BM136" s="216" t="s">
        <v>381</v>
      </c>
    </row>
    <row r="137" s="13" customFormat="1">
      <c r="A137" s="13"/>
      <c r="B137" s="218"/>
      <c r="C137" s="219"/>
      <c r="D137" s="220" t="s">
        <v>131</v>
      </c>
      <c r="E137" s="219"/>
      <c r="F137" s="222" t="s">
        <v>382</v>
      </c>
      <c r="G137" s="219"/>
      <c r="H137" s="223">
        <v>4.4000000000000004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131</v>
      </c>
      <c r="AU137" s="229" t="s">
        <v>84</v>
      </c>
      <c r="AV137" s="13" t="s">
        <v>84</v>
      </c>
      <c r="AW137" s="13" t="s">
        <v>4</v>
      </c>
      <c r="AX137" s="13" t="s">
        <v>80</v>
      </c>
      <c r="AY137" s="229" t="s">
        <v>121</v>
      </c>
    </row>
    <row r="138" s="2" customFormat="1" ht="14.4" customHeight="1">
      <c r="A138" s="39"/>
      <c r="B138" s="40"/>
      <c r="C138" s="205" t="s">
        <v>249</v>
      </c>
      <c r="D138" s="205" t="s">
        <v>124</v>
      </c>
      <c r="E138" s="206" t="s">
        <v>295</v>
      </c>
      <c r="F138" s="207" t="s">
        <v>296</v>
      </c>
      <c r="G138" s="208" t="s">
        <v>146</v>
      </c>
      <c r="H138" s="209">
        <v>87.719999999999999</v>
      </c>
      <c r="I138" s="210"/>
      <c r="J138" s="211">
        <f>ROUND(I138*H138,2)</f>
        <v>0</v>
      </c>
      <c r="K138" s="207" t="s">
        <v>128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0.00029999999999999997</v>
      </c>
      <c r="R138" s="214">
        <f>Q138*H138</f>
        <v>0.026315999999999996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206</v>
      </c>
      <c r="AT138" s="216" t="s">
        <v>124</v>
      </c>
      <c r="AU138" s="216" t="s">
        <v>84</v>
      </c>
      <c r="AY138" s="18" t="s">
        <v>121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206</v>
      </c>
      <c r="BM138" s="216" t="s">
        <v>383</v>
      </c>
    </row>
    <row r="139" s="2" customFormat="1" ht="24.15" customHeight="1">
      <c r="A139" s="39"/>
      <c r="B139" s="40"/>
      <c r="C139" s="205" t="s">
        <v>253</v>
      </c>
      <c r="D139" s="205" t="s">
        <v>124</v>
      </c>
      <c r="E139" s="206" t="s">
        <v>299</v>
      </c>
      <c r="F139" s="207" t="s">
        <v>300</v>
      </c>
      <c r="G139" s="208" t="s">
        <v>127</v>
      </c>
      <c r="H139" s="209">
        <v>64.689999999999998</v>
      </c>
      <c r="I139" s="210"/>
      <c r="J139" s="211">
        <f>ROUND(I139*H139,2)</f>
        <v>0</v>
      </c>
      <c r="K139" s="207" t="s">
        <v>128</v>
      </c>
      <c r="L139" s="45"/>
      <c r="M139" s="212" t="s">
        <v>19</v>
      </c>
      <c r="N139" s="213" t="s">
        <v>46</v>
      </c>
      <c r="O139" s="85"/>
      <c r="P139" s="214">
        <f>O139*H139</f>
        <v>0</v>
      </c>
      <c r="Q139" s="214">
        <v>0.0063</v>
      </c>
      <c r="R139" s="214">
        <f>Q139*H139</f>
        <v>0.40754699999999999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206</v>
      </c>
      <c r="AT139" s="216" t="s">
        <v>124</v>
      </c>
      <c r="AU139" s="216" t="s">
        <v>84</v>
      </c>
      <c r="AY139" s="18" t="s">
        <v>121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206</v>
      </c>
      <c r="BM139" s="216" t="s">
        <v>384</v>
      </c>
    </row>
    <row r="140" s="2" customFormat="1" ht="24.15" customHeight="1">
      <c r="A140" s="39"/>
      <c r="B140" s="40"/>
      <c r="C140" s="241" t="s">
        <v>257</v>
      </c>
      <c r="D140" s="241" t="s">
        <v>228</v>
      </c>
      <c r="E140" s="242" t="s">
        <v>303</v>
      </c>
      <c r="F140" s="243" t="s">
        <v>304</v>
      </c>
      <c r="G140" s="244" t="s">
        <v>127</v>
      </c>
      <c r="H140" s="245">
        <v>80.950999999999993</v>
      </c>
      <c r="I140" s="246"/>
      <c r="J140" s="247">
        <f>ROUND(I140*H140,2)</f>
        <v>0</v>
      </c>
      <c r="K140" s="243" t="s">
        <v>128</v>
      </c>
      <c r="L140" s="248"/>
      <c r="M140" s="249" t="s">
        <v>19</v>
      </c>
      <c r="N140" s="250" t="s">
        <v>46</v>
      </c>
      <c r="O140" s="85"/>
      <c r="P140" s="214">
        <f>O140*H140</f>
        <v>0</v>
      </c>
      <c r="Q140" s="214">
        <v>0.019199999999999998</v>
      </c>
      <c r="R140" s="214">
        <f>Q140*H140</f>
        <v>1.5542591999999997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261</v>
      </c>
      <c r="AT140" s="216" t="s">
        <v>228</v>
      </c>
      <c r="AU140" s="216" t="s">
        <v>84</v>
      </c>
      <c r="AY140" s="18" t="s">
        <v>121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206</v>
      </c>
      <c r="BM140" s="216" t="s">
        <v>385</v>
      </c>
    </row>
    <row r="141" s="13" customFormat="1">
      <c r="A141" s="13"/>
      <c r="B141" s="218"/>
      <c r="C141" s="219"/>
      <c r="D141" s="220" t="s">
        <v>131</v>
      </c>
      <c r="E141" s="221" t="s">
        <v>19</v>
      </c>
      <c r="F141" s="222" t="s">
        <v>386</v>
      </c>
      <c r="G141" s="219"/>
      <c r="H141" s="223">
        <v>5.702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131</v>
      </c>
      <c r="AU141" s="229" t="s">
        <v>84</v>
      </c>
      <c r="AV141" s="13" t="s">
        <v>84</v>
      </c>
      <c r="AW141" s="13" t="s">
        <v>36</v>
      </c>
      <c r="AX141" s="13" t="s">
        <v>75</v>
      </c>
      <c r="AY141" s="229" t="s">
        <v>121</v>
      </c>
    </row>
    <row r="142" s="13" customFormat="1">
      <c r="A142" s="13"/>
      <c r="B142" s="218"/>
      <c r="C142" s="219"/>
      <c r="D142" s="220" t="s">
        <v>131</v>
      </c>
      <c r="E142" s="221" t="s">
        <v>19</v>
      </c>
      <c r="F142" s="222" t="s">
        <v>387</v>
      </c>
      <c r="G142" s="219"/>
      <c r="H142" s="223">
        <v>64.689999999999998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131</v>
      </c>
      <c r="AU142" s="229" t="s">
        <v>84</v>
      </c>
      <c r="AV142" s="13" t="s">
        <v>84</v>
      </c>
      <c r="AW142" s="13" t="s">
        <v>36</v>
      </c>
      <c r="AX142" s="13" t="s">
        <v>75</v>
      </c>
      <c r="AY142" s="229" t="s">
        <v>121</v>
      </c>
    </row>
    <row r="143" s="14" customFormat="1">
      <c r="A143" s="14"/>
      <c r="B143" s="230"/>
      <c r="C143" s="231"/>
      <c r="D143" s="220" t="s">
        <v>131</v>
      </c>
      <c r="E143" s="232" t="s">
        <v>19</v>
      </c>
      <c r="F143" s="233" t="s">
        <v>183</v>
      </c>
      <c r="G143" s="231"/>
      <c r="H143" s="234">
        <v>70.391999999999996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131</v>
      </c>
      <c r="AU143" s="240" t="s">
        <v>84</v>
      </c>
      <c r="AV143" s="14" t="s">
        <v>129</v>
      </c>
      <c r="AW143" s="14" t="s">
        <v>36</v>
      </c>
      <c r="AX143" s="14" t="s">
        <v>80</v>
      </c>
      <c r="AY143" s="240" t="s">
        <v>121</v>
      </c>
    </row>
    <row r="144" s="13" customFormat="1">
      <c r="A144" s="13"/>
      <c r="B144" s="218"/>
      <c r="C144" s="219"/>
      <c r="D144" s="220" t="s">
        <v>131</v>
      </c>
      <c r="E144" s="219"/>
      <c r="F144" s="222" t="s">
        <v>388</v>
      </c>
      <c r="G144" s="219"/>
      <c r="H144" s="223">
        <v>80.950999999999993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131</v>
      </c>
      <c r="AU144" s="229" t="s">
        <v>84</v>
      </c>
      <c r="AV144" s="13" t="s">
        <v>84</v>
      </c>
      <c r="AW144" s="13" t="s">
        <v>4</v>
      </c>
      <c r="AX144" s="13" t="s">
        <v>80</v>
      </c>
      <c r="AY144" s="229" t="s">
        <v>121</v>
      </c>
    </row>
    <row r="145" s="2" customFormat="1" ht="24.15" customHeight="1">
      <c r="A145" s="39"/>
      <c r="B145" s="40"/>
      <c r="C145" s="205" t="s">
        <v>264</v>
      </c>
      <c r="D145" s="205" t="s">
        <v>124</v>
      </c>
      <c r="E145" s="206" t="s">
        <v>310</v>
      </c>
      <c r="F145" s="207" t="s">
        <v>311</v>
      </c>
      <c r="G145" s="208" t="s">
        <v>216</v>
      </c>
      <c r="H145" s="209">
        <v>2.4950000000000001</v>
      </c>
      <c r="I145" s="210"/>
      <c r="J145" s="211">
        <f>ROUND(I145*H145,2)</f>
        <v>0</v>
      </c>
      <c r="K145" s="207" t="s">
        <v>128</v>
      </c>
      <c r="L145" s="45"/>
      <c r="M145" s="251" t="s">
        <v>19</v>
      </c>
      <c r="N145" s="252" t="s">
        <v>46</v>
      </c>
      <c r="O145" s="253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206</v>
      </c>
      <c r="AT145" s="216" t="s">
        <v>124</v>
      </c>
      <c r="AU145" s="216" t="s">
        <v>84</v>
      </c>
      <c r="AY145" s="18" t="s">
        <v>121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206</v>
      </c>
      <c r="BM145" s="216" t="s">
        <v>389</v>
      </c>
    </row>
    <row r="146" s="2" customFormat="1" ht="6.96" customHeight="1">
      <c r="A146" s="39"/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U2NMz5t8Hqhib623bk+qXhLPnnFcOmKNWAZQquelOGStxcO2+IswS62fwLqXRXG0WoFV6eOr6y3OjcPUQ3mfhA==" hashValue="eJlhiXSjU3W74jAloTbK51S+i2b1C2hx3nqXg7Of5sNVGszILXLhb/vhnYnjSNXstyUahMFWGPgplZ4EjVTXBA==" algorithmName="SHA-512" password="CC35"/>
  <autoFilter ref="C86:K14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MŠ Liliová - oprava dlažeb a chodníků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ROUND((SUM(BE86:BE138)),  2)</f>
        <v>0</v>
      </c>
      <c r="G33" s="39"/>
      <c r="H33" s="39"/>
      <c r="I33" s="149">
        <v>0.20999999999999999</v>
      </c>
      <c r="J33" s="148">
        <f>ROUND(((SUM(BE86:BE138))*I33),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ROUND((SUM(BF86:BF138)),  2)</f>
        <v>0</v>
      </c>
      <c r="G34" s="39"/>
      <c r="H34" s="39"/>
      <c r="I34" s="149">
        <v>0.14999999999999999</v>
      </c>
      <c r="J34" s="148">
        <f>ROUND(((SUM(BF86:BF138))*I34),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ROUND((SUM(BG86:BG138)),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ROUND((SUM(BH86:BH138)),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ROUND((SUM(BI86:BI138)),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MŠ Liliová - oprava dlažeb a chodníků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3 - Zámková dlažba venkovních chodníků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Děčín</v>
      </c>
      <c r="G52" s="41"/>
      <c r="H52" s="41"/>
      <c r="I52" s="33" t="s">
        <v>23</v>
      </c>
      <c r="J52" s="73" t="str">
        <f>IF(J12="","",J12)</f>
        <v>17. 5. 2021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Vladimír Vidai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391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392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393</v>
      </c>
      <c r="E63" s="175"/>
      <c r="F63" s="175"/>
      <c r="G63" s="175"/>
      <c r="H63" s="175"/>
      <c r="I63" s="175"/>
      <c r="J63" s="176">
        <f>J117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J119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J131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J137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MŠ Liliová - oprava dlažeb a chodníků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3 - Zámková dlažba venkovních chodníků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Děčín</v>
      </c>
      <c r="G80" s="41"/>
      <c r="H80" s="41"/>
      <c r="I80" s="33" t="s">
        <v>23</v>
      </c>
      <c r="J80" s="73" t="str">
        <f>IF(J12="","",J12)</f>
        <v>17. 5. 2021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Statutární město Děčín</v>
      </c>
      <c r="G82" s="41"/>
      <c r="H82" s="41"/>
      <c r="I82" s="33" t="s">
        <v>32</v>
      </c>
      <c r="J82" s="37" t="str">
        <f>E21</f>
        <v>Vladimír Vidai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37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107</v>
      </c>
      <c r="D85" s="181" t="s">
        <v>60</v>
      </c>
      <c r="E85" s="181" t="s">
        <v>56</v>
      </c>
      <c r="F85" s="181" t="s">
        <v>57</v>
      </c>
      <c r="G85" s="181" t="s">
        <v>108</v>
      </c>
      <c r="H85" s="181" t="s">
        <v>109</v>
      </c>
      <c r="I85" s="181" t="s">
        <v>110</v>
      </c>
      <c r="J85" s="181" t="s">
        <v>95</v>
      </c>
      <c r="K85" s="182" t="s">
        <v>111</v>
      </c>
      <c r="L85" s="183"/>
      <c r="M85" s="93" t="s">
        <v>19</v>
      </c>
      <c r="N85" s="94" t="s">
        <v>45</v>
      </c>
      <c r="O85" s="94" t="s">
        <v>112</v>
      </c>
      <c r="P85" s="94" t="s">
        <v>113</v>
      </c>
      <c r="Q85" s="94" t="s">
        <v>114</v>
      </c>
      <c r="R85" s="94" t="s">
        <v>115</v>
      </c>
      <c r="S85" s="94" t="s">
        <v>116</v>
      </c>
      <c r="T85" s="95" t="s">
        <v>117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118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93.682306679999982</v>
      </c>
      <c r="S86" s="97"/>
      <c r="T86" s="187">
        <f>T87</f>
        <v>70.068250000000006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96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74</v>
      </c>
      <c r="E87" s="192" t="s">
        <v>119</v>
      </c>
      <c r="F87" s="192" t="s">
        <v>120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P88+P105+P117+P119+P131+P137</f>
        <v>0</v>
      </c>
      <c r="Q87" s="197"/>
      <c r="R87" s="198">
        <f>R88+R105+R117+R119+R131+R137</f>
        <v>93.682306679999982</v>
      </c>
      <c r="S87" s="197"/>
      <c r="T87" s="199">
        <f>T88+T105+T117+T119+T131+T137</f>
        <v>70.068250000000006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80</v>
      </c>
      <c r="AT87" s="201" t="s">
        <v>74</v>
      </c>
      <c r="AU87" s="201" t="s">
        <v>75</v>
      </c>
      <c r="AY87" s="200" t="s">
        <v>121</v>
      </c>
      <c r="BK87" s="202">
        <f>BK88+BK105+BK117+BK119+BK131+BK137</f>
        <v>0</v>
      </c>
    </row>
    <row r="88" s="12" customFormat="1" ht="22.8" customHeight="1">
      <c r="A88" s="12"/>
      <c r="B88" s="189"/>
      <c r="C88" s="190"/>
      <c r="D88" s="191" t="s">
        <v>74</v>
      </c>
      <c r="E88" s="203" t="s">
        <v>80</v>
      </c>
      <c r="F88" s="203" t="s">
        <v>394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SUM(P89:P104)</f>
        <v>0</v>
      </c>
      <c r="Q88" s="197"/>
      <c r="R88" s="198">
        <f>SUM(R89:R104)</f>
        <v>0</v>
      </c>
      <c r="S88" s="197"/>
      <c r="T88" s="199">
        <f>SUM(T89:T104)</f>
        <v>46.001249999999999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74</v>
      </c>
      <c r="AU88" s="201" t="s">
        <v>80</v>
      </c>
      <c r="AY88" s="200" t="s">
        <v>121</v>
      </c>
      <c r="BK88" s="202">
        <f>SUM(BK89:BK104)</f>
        <v>0</v>
      </c>
    </row>
    <row r="89" s="2" customFormat="1" ht="37.8" customHeight="1">
      <c r="A89" s="39"/>
      <c r="B89" s="40"/>
      <c r="C89" s="205" t="s">
        <v>80</v>
      </c>
      <c r="D89" s="205" t="s">
        <v>124</v>
      </c>
      <c r="E89" s="206" t="s">
        <v>395</v>
      </c>
      <c r="F89" s="207" t="s">
        <v>396</v>
      </c>
      <c r="G89" s="208" t="s">
        <v>127</v>
      </c>
      <c r="H89" s="209">
        <v>108.75</v>
      </c>
      <c r="I89" s="210"/>
      <c r="J89" s="211">
        <f>ROUND(I89*H89,2)</f>
        <v>0</v>
      </c>
      <c r="K89" s="207" t="s">
        <v>128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0.32500000000000001</v>
      </c>
      <c r="T89" s="215">
        <f>S89*H89</f>
        <v>35.34375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129</v>
      </c>
      <c r="AT89" s="216" t="s">
        <v>124</v>
      </c>
      <c r="AU89" s="216" t="s">
        <v>84</v>
      </c>
      <c r="AY89" s="18" t="s">
        <v>121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129</v>
      </c>
      <c r="BM89" s="216" t="s">
        <v>397</v>
      </c>
    </row>
    <row r="90" s="13" customFormat="1">
      <c r="A90" s="13"/>
      <c r="B90" s="218"/>
      <c r="C90" s="219"/>
      <c r="D90" s="220" t="s">
        <v>131</v>
      </c>
      <c r="E90" s="221" t="s">
        <v>19</v>
      </c>
      <c r="F90" s="222" t="s">
        <v>398</v>
      </c>
      <c r="G90" s="219"/>
      <c r="H90" s="223">
        <v>72.200000000000003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131</v>
      </c>
      <c r="AU90" s="229" t="s">
        <v>84</v>
      </c>
      <c r="AV90" s="13" t="s">
        <v>84</v>
      </c>
      <c r="AW90" s="13" t="s">
        <v>36</v>
      </c>
      <c r="AX90" s="13" t="s">
        <v>75</v>
      </c>
      <c r="AY90" s="229" t="s">
        <v>121</v>
      </c>
    </row>
    <row r="91" s="13" customFormat="1">
      <c r="A91" s="13"/>
      <c r="B91" s="218"/>
      <c r="C91" s="219"/>
      <c r="D91" s="220" t="s">
        <v>131</v>
      </c>
      <c r="E91" s="221" t="s">
        <v>19</v>
      </c>
      <c r="F91" s="222" t="s">
        <v>399</v>
      </c>
      <c r="G91" s="219"/>
      <c r="H91" s="223">
        <v>18.75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131</v>
      </c>
      <c r="AU91" s="229" t="s">
        <v>84</v>
      </c>
      <c r="AV91" s="13" t="s">
        <v>84</v>
      </c>
      <c r="AW91" s="13" t="s">
        <v>36</v>
      </c>
      <c r="AX91" s="13" t="s">
        <v>75</v>
      </c>
      <c r="AY91" s="229" t="s">
        <v>121</v>
      </c>
    </row>
    <row r="92" s="13" customFormat="1">
      <c r="A92" s="13"/>
      <c r="B92" s="218"/>
      <c r="C92" s="219"/>
      <c r="D92" s="220" t="s">
        <v>131</v>
      </c>
      <c r="E92" s="221" t="s">
        <v>19</v>
      </c>
      <c r="F92" s="222" t="s">
        <v>400</v>
      </c>
      <c r="G92" s="219"/>
      <c r="H92" s="223">
        <v>17.800000000000001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131</v>
      </c>
      <c r="AU92" s="229" t="s">
        <v>84</v>
      </c>
      <c r="AV92" s="13" t="s">
        <v>84</v>
      </c>
      <c r="AW92" s="13" t="s">
        <v>36</v>
      </c>
      <c r="AX92" s="13" t="s">
        <v>75</v>
      </c>
      <c r="AY92" s="229" t="s">
        <v>121</v>
      </c>
    </row>
    <row r="93" s="14" customFormat="1">
      <c r="A93" s="14"/>
      <c r="B93" s="230"/>
      <c r="C93" s="231"/>
      <c r="D93" s="220" t="s">
        <v>131</v>
      </c>
      <c r="E93" s="232" t="s">
        <v>19</v>
      </c>
      <c r="F93" s="233" t="s">
        <v>183</v>
      </c>
      <c r="G93" s="231"/>
      <c r="H93" s="234">
        <v>108.75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131</v>
      </c>
      <c r="AU93" s="240" t="s">
        <v>84</v>
      </c>
      <c r="AV93" s="14" t="s">
        <v>129</v>
      </c>
      <c r="AW93" s="14" t="s">
        <v>36</v>
      </c>
      <c r="AX93" s="14" t="s">
        <v>80</v>
      </c>
      <c r="AY93" s="240" t="s">
        <v>121</v>
      </c>
    </row>
    <row r="94" s="2" customFormat="1" ht="24.15" customHeight="1">
      <c r="A94" s="39"/>
      <c r="B94" s="40"/>
      <c r="C94" s="205" t="s">
        <v>84</v>
      </c>
      <c r="D94" s="205" t="s">
        <v>124</v>
      </c>
      <c r="E94" s="206" t="s">
        <v>401</v>
      </c>
      <c r="F94" s="207" t="s">
        <v>402</v>
      </c>
      <c r="G94" s="208" t="s">
        <v>127</v>
      </c>
      <c r="H94" s="209">
        <v>108.75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0.098000000000000004</v>
      </c>
      <c r="T94" s="215">
        <f>S94*H94</f>
        <v>10.657500000000001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129</v>
      </c>
      <c r="AT94" s="216" t="s">
        <v>124</v>
      </c>
      <c r="AU94" s="216" t="s">
        <v>84</v>
      </c>
      <c r="AY94" s="18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129</v>
      </c>
      <c r="BM94" s="216" t="s">
        <v>403</v>
      </c>
    </row>
    <row r="95" s="2" customFormat="1" ht="14.4" customHeight="1">
      <c r="A95" s="39"/>
      <c r="B95" s="40"/>
      <c r="C95" s="205" t="s">
        <v>87</v>
      </c>
      <c r="D95" s="205" t="s">
        <v>124</v>
      </c>
      <c r="E95" s="206" t="s">
        <v>404</v>
      </c>
      <c r="F95" s="207" t="s">
        <v>405</v>
      </c>
      <c r="G95" s="208" t="s">
        <v>406</v>
      </c>
      <c r="H95" s="209">
        <v>15.984</v>
      </c>
      <c r="I95" s="210"/>
      <c r="J95" s="211">
        <f>ROUND(I95*H95,2)</f>
        <v>0</v>
      </c>
      <c r="K95" s="207" t="s">
        <v>128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129</v>
      </c>
      <c r="AT95" s="216" t="s">
        <v>124</v>
      </c>
      <c r="AU95" s="216" t="s">
        <v>84</v>
      </c>
      <c r="AY95" s="18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129</v>
      </c>
      <c r="BM95" s="216" t="s">
        <v>407</v>
      </c>
    </row>
    <row r="96" s="13" customFormat="1">
      <c r="A96" s="13"/>
      <c r="B96" s="218"/>
      <c r="C96" s="219"/>
      <c r="D96" s="220" t="s">
        <v>131</v>
      </c>
      <c r="E96" s="221" t="s">
        <v>19</v>
      </c>
      <c r="F96" s="222" t="s">
        <v>408</v>
      </c>
      <c r="G96" s="219"/>
      <c r="H96" s="223">
        <v>10.875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131</v>
      </c>
      <c r="AU96" s="229" t="s">
        <v>84</v>
      </c>
      <c r="AV96" s="13" t="s">
        <v>84</v>
      </c>
      <c r="AW96" s="13" t="s">
        <v>36</v>
      </c>
      <c r="AX96" s="13" t="s">
        <v>75</v>
      </c>
      <c r="AY96" s="229" t="s">
        <v>121</v>
      </c>
    </row>
    <row r="97" s="13" customFormat="1">
      <c r="A97" s="13"/>
      <c r="B97" s="218"/>
      <c r="C97" s="219"/>
      <c r="D97" s="220" t="s">
        <v>131</v>
      </c>
      <c r="E97" s="221" t="s">
        <v>19</v>
      </c>
      <c r="F97" s="222" t="s">
        <v>409</v>
      </c>
      <c r="G97" s="219"/>
      <c r="H97" s="223">
        <v>5.109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131</v>
      </c>
      <c r="AU97" s="229" t="s">
        <v>84</v>
      </c>
      <c r="AV97" s="13" t="s">
        <v>84</v>
      </c>
      <c r="AW97" s="13" t="s">
        <v>36</v>
      </c>
      <c r="AX97" s="13" t="s">
        <v>75</v>
      </c>
      <c r="AY97" s="229" t="s">
        <v>121</v>
      </c>
    </row>
    <row r="98" s="14" customFormat="1">
      <c r="A98" s="14"/>
      <c r="B98" s="230"/>
      <c r="C98" s="231"/>
      <c r="D98" s="220" t="s">
        <v>131</v>
      </c>
      <c r="E98" s="232" t="s">
        <v>19</v>
      </c>
      <c r="F98" s="233" t="s">
        <v>183</v>
      </c>
      <c r="G98" s="231"/>
      <c r="H98" s="234">
        <v>15.984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131</v>
      </c>
      <c r="AU98" s="240" t="s">
        <v>84</v>
      </c>
      <c r="AV98" s="14" t="s">
        <v>129</v>
      </c>
      <c r="AW98" s="14" t="s">
        <v>36</v>
      </c>
      <c r="AX98" s="14" t="s">
        <v>80</v>
      </c>
      <c r="AY98" s="240" t="s">
        <v>121</v>
      </c>
    </row>
    <row r="99" s="2" customFormat="1" ht="37.8" customHeight="1">
      <c r="A99" s="39"/>
      <c r="B99" s="40"/>
      <c r="C99" s="205" t="s">
        <v>129</v>
      </c>
      <c r="D99" s="205" t="s">
        <v>124</v>
      </c>
      <c r="E99" s="206" t="s">
        <v>410</v>
      </c>
      <c r="F99" s="207" t="s">
        <v>411</v>
      </c>
      <c r="G99" s="208" t="s">
        <v>406</v>
      </c>
      <c r="H99" s="209">
        <v>15.984</v>
      </c>
      <c r="I99" s="210"/>
      <c r="J99" s="211">
        <f>ROUND(I99*H99,2)</f>
        <v>0</v>
      </c>
      <c r="K99" s="207" t="s">
        <v>128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129</v>
      </c>
      <c r="AT99" s="216" t="s">
        <v>124</v>
      </c>
      <c r="AU99" s="216" t="s">
        <v>84</v>
      </c>
      <c r="AY99" s="18" t="s">
        <v>121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129</v>
      </c>
      <c r="BM99" s="216" t="s">
        <v>412</v>
      </c>
    </row>
    <row r="100" s="2" customFormat="1" ht="37.8" customHeight="1">
      <c r="A100" s="39"/>
      <c r="B100" s="40"/>
      <c r="C100" s="205" t="s">
        <v>143</v>
      </c>
      <c r="D100" s="205" t="s">
        <v>124</v>
      </c>
      <c r="E100" s="206" t="s">
        <v>413</v>
      </c>
      <c r="F100" s="207" t="s">
        <v>414</v>
      </c>
      <c r="G100" s="208" t="s">
        <v>406</v>
      </c>
      <c r="H100" s="209">
        <v>79.920000000000002</v>
      </c>
      <c r="I100" s="210"/>
      <c r="J100" s="211">
        <f>ROUND(I100*H100,2)</f>
        <v>0</v>
      </c>
      <c r="K100" s="207" t="s">
        <v>128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129</v>
      </c>
      <c r="AT100" s="216" t="s">
        <v>124</v>
      </c>
      <c r="AU100" s="216" t="s">
        <v>84</v>
      </c>
      <c r="AY100" s="18" t="s">
        <v>121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129</v>
      </c>
      <c r="BM100" s="216" t="s">
        <v>415</v>
      </c>
    </row>
    <row r="101" s="13" customFormat="1">
      <c r="A101" s="13"/>
      <c r="B101" s="218"/>
      <c r="C101" s="219"/>
      <c r="D101" s="220" t="s">
        <v>131</v>
      </c>
      <c r="E101" s="219"/>
      <c r="F101" s="222" t="s">
        <v>416</v>
      </c>
      <c r="G101" s="219"/>
      <c r="H101" s="223">
        <v>79.920000000000002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131</v>
      </c>
      <c r="AU101" s="229" t="s">
        <v>84</v>
      </c>
      <c r="AV101" s="13" t="s">
        <v>84</v>
      </c>
      <c r="AW101" s="13" t="s">
        <v>4</v>
      </c>
      <c r="AX101" s="13" t="s">
        <v>80</v>
      </c>
      <c r="AY101" s="229" t="s">
        <v>121</v>
      </c>
    </row>
    <row r="102" s="2" customFormat="1" ht="14.4" customHeight="1">
      <c r="A102" s="39"/>
      <c r="B102" s="40"/>
      <c r="C102" s="241" t="s">
        <v>151</v>
      </c>
      <c r="D102" s="241" t="s">
        <v>228</v>
      </c>
      <c r="E102" s="242" t="s">
        <v>417</v>
      </c>
      <c r="F102" s="243" t="s">
        <v>418</v>
      </c>
      <c r="G102" s="244" t="s">
        <v>216</v>
      </c>
      <c r="H102" s="245">
        <v>25.574000000000002</v>
      </c>
      <c r="I102" s="246"/>
      <c r="J102" s="247">
        <f>ROUND(I102*H102,2)</f>
        <v>0</v>
      </c>
      <c r="K102" s="243" t="s">
        <v>128</v>
      </c>
      <c r="L102" s="248"/>
      <c r="M102" s="249" t="s">
        <v>19</v>
      </c>
      <c r="N102" s="250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161</v>
      </c>
      <c r="AT102" s="216" t="s">
        <v>228</v>
      </c>
      <c r="AU102" s="216" t="s">
        <v>84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129</v>
      </c>
      <c r="BM102" s="216" t="s">
        <v>419</v>
      </c>
    </row>
    <row r="103" s="13" customFormat="1">
      <c r="A103" s="13"/>
      <c r="B103" s="218"/>
      <c r="C103" s="219"/>
      <c r="D103" s="220" t="s">
        <v>131</v>
      </c>
      <c r="E103" s="219"/>
      <c r="F103" s="222" t="s">
        <v>420</v>
      </c>
      <c r="G103" s="219"/>
      <c r="H103" s="223">
        <v>25.574000000000002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131</v>
      </c>
      <c r="AU103" s="229" t="s">
        <v>84</v>
      </c>
      <c r="AV103" s="13" t="s">
        <v>84</v>
      </c>
      <c r="AW103" s="13" t="s">
        <v>4</v>
      </c>
      <c r="AX103" s="13" t="s">
        <v>80</v>
      </c>
      <c r="AY103" s="229" t="s">
        <v>121</v>
      </c>
    </row>
    <row r="104" s="2" customFormat="1" ht="14.4" customHeight="1">
      <c r="A104" s="39"/>
      <c r="B104" s="40"/>
      <c r="C104" s="205" t="s">
        <v>156</v>
      </c>
      <c r="D104" s="205" t="s">
        <v>124</v>
      </c>
      <c r="E104" s="206" t="s">
        <v>421</v>
      </c>
      <c r="F104" s="207" t="s">
        <v>422</v>
      </c>
      <c r="G104" s="208" t="s">
        <v>127</v>
      </c>
      <c r="H104" s="209">
        <v>108.75</v>
      </c>
      <c r="I104" s="210"/>
      <c r="J104" s="211">
        <f>ROUND(I104*H104,2)</f>
        <v>0</v>
      </c>
      <c r="K104" s="207" t="s">
        <v>128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129</v>
      </c>
      <c r="AT104" s="216" t="s">
        <v>124</v>
      </c>
      <c r="AU104" s="216" t="s">
        <v>84</v>
      </c>
      <c r="AY104" s="18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129</v>
      </c>
      <c r="BM104" s="216" t="s">
        <v>423</v>
      </c>
    </row>
    <row r="105" s="12" customFormat="1" ht="22.8" customHeight="1">
      <c r="A105" s="12"/>
      <c r="B105" s="189"/>
      <c r="C105" s="190"/>
      <c r="D105" s="191" t="s">
        <v>74</v>
      </c>
      <c r="E105" s="203" t="s">
        <v>143</v>
      </c>
      <c r="F105" s="203" t="s">
        <v>424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SUM(P106:P116)</f>
        <v>0</v>
      </c>
      <c r="Q105" s="197"/>
      <c r="R105" s="198">
        <f>SUM(R106:R116)</f>
        <v>70.962507999999985</v>
      </c>
      <c r="S105" s="197"/>
      <c r="T105" s="199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80</v>
      </c>
      <c r="AT105" s="201" t="s">
        <v>74</v>
      </c>
      <c r="AU105" s="201" t="s">
        <v>80</v>
      </c>
      <c r="AY105" s="200" t="s">
        <v>121</v>
      </c>
      <c r="BK105" s="202">
        <f>SUM(BK106:BK116)</f>
        <v>0</v>
      </c>
    </row>
    <row r="106" s="2" customFormat="1" ht="14.4" customHeight="1">
      <c r="A106" s="39"/>
      <c r="B106" s="40"/>
      <c r="C106" s="205" t="s">
        <v>161</v>
      </c>
      <c r="D106" s="205" t="s">
        <v>124</v>
      </c>
      <c r="E106" s="206" t="s">
        <v>425</v>
      </c>
      <c r="F106" s="207" t="s">
        <v>426</v>
      </c>
      <c r="G106" s="208" t="s">
        <v>127</v>
      </c>
      <c r="H106" s="209">
        <v>125.78</v>
      </c>
      <c r="I106" s="210"/>
      <c r="J106" s="211">
        <f>ROUND(I106*H106,2)</f>
        <v>0</v>
      </c>
      <c r="K106" s="207" t="s">
        <v>128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0.34499999999999997</v>
      </c>
      <c r="R106" s="214">
        <f>Q106*H106</f>
        <v>43.394099999999995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129</v>
      </c>
      <c r="AT106" s="216" t="s">
        <v>124</v>
      </c>
      <c r="AU106" s="216" t="s">
        <v>84</v>
      </c>
      <c r="AY106" s="18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129</v>
      </c>
      <c r="BM106" s="216" t="s">
        <v>427</v>
      </c>
    </row>
    <row r="107" s="13" customFormat="1">
      <c r="A107" s="13"/>
      <c r="B107" s="218"/>
      <c r="C107" s="219"/>
      <c r="D107" s="220" t="s">
        <v>131</v>
      </c>
      <c r="E107" s="221" t="s">
        <v>19</v>
      </c>
      <c r="F107" s="222" t="s">
        <v>398</v>
      </c>
      <c r="G107" s="219"/>
      <c r="H107" s="223">
        <v>72.200000000000003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131</v>
      </c>
      <c r="AU107" s="229" t="s">
        <v>84</v>
      </c>
      <c r="AV107" s="13" t="s">
        <v>84</v>
      </c>
      <c r="AW107" s="13" t="s">
        <v>36</v>
      </c>
      <c r="AX107" s="13" t="s">
        <v>75</v>
      </c>
      <c r="AY107" s="229" t="s">
        <v>121</v>
      </c>
    </row>
    <row r="108" s="13" customFormat="1">
      <c r="A108" s="13"/>
      <c r="B108" s="218"/>
      <c r="C108" s="219"/>
      <c r="D108" s="220" t="s">
        <v>131</v>
      </c>
      <c r="E108" s="221" t="s">
        <v>19</v>
      </c>
      <c r="F108" s="222" t="s">
        <v>399</v>
      </c>
      <c r="G108" s="219"/>
      <c r="H108" s="223">
        <v>18.75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131</v>
      </c>
      <c r="AU108" s="229" t="s">
        <v>84</v>
      </c>
      <c r="AV108" s="13" t="s">
        <v>84</v>
      </c>
      <c r="AW108" s="13" t="s">
        <v>36</v>
      </c>
      <c r="AX108" s="13" t="s">
        <v>75</v>
      </c>
      <c r="AY108" s="229" t="s">
        <v>121</v>
      </c>
    </row>
    <row r="109" s="13" customFormat="1">
      <c r="A109" s="13"/>
      <c r="B109" s="218"/>
      <c r="C109" s="219"/>
      <c r="D109" s="220" t="s">
        <v>131</v>
      </c>
      <c r="E109" s="221" t="s">
        <v>19</v>
      </c>
      <c r="F109" s="222" t="s">
        <v>400</v>
      </c>
      <c r="G109" s="219"/>
      <c r="H109" s="223">
        <v>17.800000000000001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131</v>
      </c>
      <c r="AU109" s="229" t="s">
        <v>84</v>
      </c>
      <c r="AV109" s="13" t="s">
        <v>84</v>
      </c>
      <c r="AW109" s="13" t="s">
        <v>36</v>
      </c>
      <c r="AX109" s="13" t="s">
        <v>75</v>
      </c>
      <c r="AY109" s="229" t="s">
        <v>121</v>
      </c>
    </row>
    <row r="110" s="15" customFormat="1">
      <c r="A110" s="15"/>
      <c r="B110" s="256"/>
      <c r="C110" s="257"/>
      <c r="D110" s="220" t="s">
        <v>131</v>
      </c>
      <c r="E110" s="258" t="s">
        <v>19</v>
      </c>
      <c r="F110" s="259" t="s">
        <v>428</v>
      </c>
      <c r="G110" s="257"/>
      <c r="H110" s="260">
        <v>108.75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131</v>
      </c>
      <c r="AU110" s="266" t="s">
        <v>84</v>
      </c>
      <c r="AV110" s="15" t="s">
        <v>87</v>
      </c>
      <c r="AW110" s="15" t="s">
        <v>36</v>
      </c>
      <c r="AX110" s="15" t="s">
        <v>75</v>
      </c>
      <c r="AY110" s="266" t="s">
        <v>121</v>
      </c>
    </row>
    <row r="111" s="13" customFormat="1">
      <c r="A111" s="13"/>
      <c r="B111" s="218"/>
      <c r="C111" s="219"/>
      <c r="D111" s="220" t="s">
        <v>131</v>
      </c>
      <c r="E111" s="221" t="s">
        <v>19</v>
      </c>
      <c r="F111" s="222" t="s">
        <v>429</v>
      </c>
      <c r="G111" s="219"/>
      <c r="H111" s="223">
        <v>17.030000000000001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131</v>
      </c>
      <c r="AU111" s="229" t="s">
        <v>84</v>
      </c>
      <c r="AV111" s="13" t="s">
        <v>84</v>
      </c>
      <c r="AW111" s="13" t="s">
        <v>36</v>
      </c>
      <c r="AX111" s="13" t="s">
        <v>75</v>
      </c>
      <c r="AY111" s="229" t="s">
        <v>121</v>
      </c>
    </row>
    <row r="112" s="15" customFormat="1">
      <c r="A112" s="15"/>
      <c r="B112" s="256"/>
      <c r="C112" s="257"/>
      <c r="D112" s="220" t="s">
        <v>131</v>
      </c>
      <c r="E112" s="258" t="s">
        <v>19</v>
      </c>
      <c r="F112" s="259" t="s">
        <v>430</v>
      </c>
      <c r="G112" s="257"/>
      <c r="H112" s="260">
        <v>17.030000000000001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131</v>
      </c>
      <c r="AU112" s="266" t="s">
        <v>84</v>
      </c>
      <c r="AV112" s="15" t="s">
        <v>87</v>
      </c>
      <c r="AW112" s="15" t="s">
        <v>36</v>
      </c>
      <c r="AX112" s="15" t="s">
        <v>75</v>
      </c>
      <c r="AY112" s="266" t="s">
        <v>121</v>
      </c>
    </row>
    <row r="113" s="14" customFormat="1">
      <c r="A113" s="14"/>
      <c r="B113" s="230"/>
      <c r="C113" s="231"/>
      <c r="D113" s="220" t="s">
        <v>131</v>
      </c>
      <c r="E113" s="232" t="s">
        <v>19</v>
      </c>
      <c r="F113" s="233" t="s">
        <v>183</v>
      </c>
      <c r="G113" s="231"/>
      <c r="H113" s="234">
        <v>125.78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131</v>
      </c>
      <c r="AU113" s="240" t="s">
        <v>84</v>
      </c>
      <c r="AV113" s="14" t="s">
        <v>129</v>
      </c>
      <c r="AW113" s="14" t="s">
        <v>36</v>
      </c>
      <c r="AX113" s="14" t="s">
        <v>80</v>
      </c>
      <c r="AY113" s="240" t="s">
        <v>121</v>
      </c>
    </row>
    <row r="114" s="2" customFormat="1" ht="37.8" customHeight="1">
      <c r="A114" s="39"/>
      <c r="B114" s="40"/>
      <c r="C114" s="205" t="s">
        <v>149</v>
      </c>
      <c r="D114" s="205" t="s">
        <v>124</v>
      </c>
      <c r="E114" s="206" t="s">
        <v>431</v>
      </c>
      <c r="F114" s="207" t="s">
        <v>432</v>
      </c>
      <c r="G114" s="208" t="s">
        <v>127</v>
      </c>
      <c r="H114" s="209">
        <v>125.78</v>
      </c>
      <c r="I114" s="210"/>
      <c r="J114" s="211">
        <f>ROUND(I114*H114,2)</f>
        <v>0</v>
      </c>
      <c r="K114" s="207" t="s">
        <v>128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0.084250000000000005</v>
      </c>
      <c r="R114" s="214">
        <f>Q114*H114</f>
        <v>10.596965000000001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129</v>
      </c>
      <c r="AT114" s="216" t="s">
        <v>124</v>
      </c>
      <c r="AU114" s="216" t="s">
        <v>84</v>
      </c>
      <c r="AY114" s="18" t="s">
        <v>121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129</v>
      </c>
      <c r="BM114" s="216" t="s">
        <v>433</v>
      </c>
    </row>
    <row r="115" s="2" customFormat="1" ht="14.4" customHeight="1">
      <c r="A115" s="39"/>
      <c r="B115" s="40"/>
      <c r="C115" s="241" t="s">
        <v>170</v>
      </c>
      <c r="D115" s="241" t="s">
        <v>228</v>
      </c>
      <c r="E115" s="242" t="s">
        <v>434</v>
      </c>
      <c r="F115" s="243" t="s">
        <v>435</v>
      </c>
      <c r="G115" s="244" t="s">
        <v>127</v>
      </c>
      <c r="H115" s="245">
        <v>129.553</v>
      </c>
      <c r="I115" s="246"/>
      <c r="J115" s="247">
        <f>ROUND(I115*H115,2)</f>
        <v>0</v>
      </c>
      <c r="K115" s="243" t="s">
        <v>128</v>
      </c>
      <c r="L115" s="248"/>
      <c r="M115" s="249" t="s">
        <v>19</v>
      </c>
      <c r="N115" s="250" t="s">
        <v>46</v>
      </c>
      <c r="O115" s="85"/>
      <c r="P115" s="214">
        <f>O115*H115</f>
        <v>0</v>
      </c>
      <c r="Q115" s="214">
        <v>0.13100000000000001</v>
      </c>
      <c r="R115" s="214">
        <f>Q115*H115</f>
        <v>16.971443000000001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161</v>
      </c>
      <c r="AT115" s="216" t="s">
        <v>228</v>
      </c>
      <c r="AU115" s="216" t="s">
        <v>84</v>
      </c>
      <c r="AY115" s="18" t="s">
        <v>121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129</v>
      </c>
      <c r="BM115" s="216" t="s">
        <v>436</v>
      </c>
    </row>
    <row r="116" s="13" customFormat="1">
      <c r="A116" s="13"/>
      <c r="B116" s="218"/>
      <c r="C116" s="219"/>
      <c r="D116" s="220" t="s">
        <v>131</v>
      </c>
      <c r="E116" s="219"/>
      <c r="F116" s="222" t="s">
        <v>437</v>
      </c>
      <c r="G116" s="219"/>
      <c r="H116" s="223">
        <v>129.553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131</v>
      </c>
      <c r="AU116" s="229" t="s">
        <v>84</v>
      </c>
      <c r="AV116" s="13" t="s">
        <v>84</v>
      </c>
      <c r="AW116" s="13" t="s">
        <v>4</v>
      </c>
      <c r="AX116" s="13" t="s">
        <v>80</v>
      </c>
      <c r="AY116" s="229" t="s">
        <v>121</v>
      </c>
    </row>
    <row r="117" s="12" customFormat="1" ht="22.8" customHeight="1">
      <c r="A117" s="12"/>
      <c r="B117" s="189"/>
      <c r="C117" s="190"/>
      <c r="D117" s="191" t="s">
        <v>74</v>
      </c>
      <c r="E117" s="203" t="s">
        <v>161</v>
      </c>
      <c r="F117" s="203" t="s">
        <v>438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P118</f>
        <v>0</v>
      </c>
      <c r="Q117" s="197"/>
      <c r="R117" s="198">
        <f>R118</f>
        <v>0.42080000000000001</v>
      </c>
      <c r="S117" s="197"/>
      <c r="T117" s="19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80</v>
      </c>
      <c r="AT117" s="201" t="s">
        <v>74</v>
      </c>
      <c r="AU117" s="201" t="s">
        <v>80</v>
      </c>
      <c r="AY117" s="200" t="s">
        <v>121</v>
      </c>
      <c r="BK117" s="202">
        <f>BK118</f>
        <v>0</v>
      </c>
    </row>
    <row r="118" s="2" customFormat="1" ht="14.4" customHeight="1">
      <c r="A118" s="39"/>
      <c r="B118" s="40"/>
      <c r="C118" s="205" t="s">
        <v>174</v>
      </c>
      <c r="D118" s="205" t="s">
        <v>124</v>
      </c>
      <c r="E118" s="206" t="s">
        <v>439</v>
      </c>
      <c r="F118" s="207" t="s">
        <v>440</v>
      </c>
      <c r="G118" s="208" t="s">
        <v>159</v>
      </c>
      <c r="H118" s="209">
        <v>1</v>
      </c>
      <c r="I118" s="210"/>
      <c r="J118" s="211">
        <f>ROUND(I118*H118,2)</f>
        <v>0</v>
      </c>
      <c r="K118" s="207" t="s">
        <v>128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0.42080000000000001</v>
      </c>
      <c r="R118" s="214">
        <f>Q118*H118</f>
        <v>0.42080000000000001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129</v>
      </c>
      <c r="AT118" s="216" t="s">
        <v>124</v>
      </c>
      <c r="AU118" s="216" t="s">
        <v>84</v>
      </c>
      <c r="AY118" s="18" t="s">
        <v>121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129</v>
      </c>
      <c r="BM118" s="216" t="s">
        <v>441</v>
      </c>
    </row>
    <row r="119" s="12" customFormat="1" ht="22.8" customHeight="1">
      <c r="A119" s="12"/>
      <c r="B119" s="189"/>
      <c r="C119" s="190"/>
      <c r="D119" s="191" t="s">
        <v>74</v>
      </c>
      <c r="E119" s="203" t="s">
        <v>149</v>
      </c>
      <c r="F119" s="203" t="s">
        <v>150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SUM(P120:P130)</f>
        <v>0</v>
      </c>
      <c r="Q119" s="197"/>
      <c r="R119" s="198">
        <f>SUM(R120:R130)</f>
        <v>22.29899868</v>
      </c>
      <c r="S119" s="197"/>
      <c r="T119" s="199">
        <f>SUM(T120:T130)</f>
        <v>24.067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80</v>
      </c>
      <c r="AT119" s="201" t="s">
        <v>74</v>
      </c>
      <c r="AU119" s="201" t="s">
        <v>80</v>
      </c>
      <c r="AY119" s="200" t="s">
        <v>121</v>
      </c>
      <c r="BK119" s="202">
        <f>SUM(BK120:BK130)</f>
        <v>0</v>
      </c>
    </row>
    <row r="120" s="2" customFormat="1" ht="24.15" customHeight="1">
      <c r="A120" s="39"/>
      <c r="B120" s="40"/>
      <c r="C120" s="205" t="s">
        <v>184</v>
      </c>
      <c r="D120" s="205" t="s">
        <v>124</v>
      </c>
      <c r="E120" s="206" t="s">
        <v>442</v>
      </c>
      <c r="F120" s="207" t="s">
        <v>443</v>
      </c>
      <c r="G120" s="208" t="s">
        <v>146</v>
      </c>
      <c r="H120" s="209">
        <v>117.40000000000001</v>
      </c>
      <c r="I120" s="210"/>
      <c r="J120" s="211">
        <f>ROUND(I120*H120,2)</f>
        <v>0</v>
      </c>
      <c r="K120" s="207" t="s">
        <v>128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0.20499999999999999</v>
      </c>
      <c r="T120" s="215">
        <f>S120*H120</f>
        <v>24.067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129</v>
      </c>
      <c r="AT120" s="216" t="s">
        <v>124</v>
      </c>
      <c r="AU120" s="216" t="s">
        <v>84</v>
      </c>
      <c r="AY120" s="18" t="s">
        <v>121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129</v>
      </c>
      <c r="BM120" s="216" t="s">
        <v>444</v>
      </c>
    </row>
    <row r="121" s="13" customFormat="1">
      <c r="A121" s="13"/>
      <c r="B121" s="218"/>
      <c r="C121" s="219"/>
      <c r="D121" s="220" t="s">
        <v>131</v>
      </c>
      <c r="E121" s="221" t="s">
        <v>19</v>
      </c>
      <c r="F121" s="222" t="s">
        <v>445</v>
      </c>
      <c r="G121" s="219"/>
      <c r="H121" s="223">
        <v>99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131</v>
      </c>
      <c r="AU121" s="229" t="s">
        <v>84</v>
      </c>
      <c r="AV121" s="13" t="s">
        <v>84</v>
      </c>
      <c r="AW121" s="13" t="s">
        <v>36</v>
      </c>
      <c r="AX121" s="13" t="s">
        <v>75</v>
      </c>
      <c r="AY121" s="229" t="s">
        <v>121</v>
      </c>
    </row>
    <row r="122" s="13" customFormat="1">
      <c r="A122" s="13"/>
      <c r="B122" s="218"/>
      <c r="C122" s="219"/>
      <c r="D122" s="220" t="s">
        <v>131</v>
      </c>
      <c r="E122" s="221" t="s">
        <v>19</v>
      </c>
      <c r="F122" s="222" t="s">
        <v>446</v>
      </c>
      <c r="G122" s="219"/>
      <c r="H122" s="223">
        <v>18.399999999999999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131</v>
      </c>
      <c r="AU122" s="229" t="s">
        <v>84</v>
      </c>
      <c r="AV122" s="13" t="s">
        <v>84</v>
      </c>
      <c r="AW122" s="13" t="s">
        <v>36</v>
      </c>
      <c r="AX122" s="13" t="s">
        <v>75</v>
      </c>
      <c r="AY122" s="229" t="s">
        <v>121</v>
      </c>
    </row>
    <row r="123" s="14" customFormat="1">
      <c r="A123" s="14"/>
      <c r="B123" s="230"/>
      <c r="C123" s="231"/>
      <c r="D123" s="220" t="s">
        <v>131</v>
      </c>
      <c r="E123" s="232" t="s">
        <v>19</v>
      </c>
      <c r="F123" s="233" t="s">
        <v>183</v>
      </c>
      <c r="G123" s="231"/>
      <c r="H123" s="234">
        <v>117.40000000000001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131</v>
      </c>
      <c r="AU123" s="240" t="s">
        <v>84</v>
      </c>
      <c r="AV123" s="14" t="s">
        <v>129</v>
      </c>
      <c r="AW123" s="14" t="s">
        <v>36</v>
      </c>
      <c r="AX123" s="14" t="s">
        <v>80</v>
      </c>
      <c r="AY123" s="240" t="s">
        <v>121</v>
      </c>
    </row>
    <row r="124" s="2" customFormat="1" ht="24.15" customHeight="1">
      <c r="A124" s="39"/>
      <c r="B124" s="40"/>
      <c r="C124" s="205" t="s">
        <v>193</v>
      </c>
      <c r="D124" s="205" t="s">
        <v>124</v>
      </c>
      <c r="E124" s="206" t="s">
        <v>447</v>
      </c>
      <c r="F124" s="207" t="s">
        <v>448</v>
      </c>
      <c r="G124" s="208" t="s">
        <v>146</v>
      </c>
      <c r="H124" s="209">
        <v>113.40000000000001</v>
      </c>
      <c r="I124" s="210"/>
      <c r="J124" s="211">
        <f>ROUND(I124*H124,2)</f>
        <v>0</v>
      </c>
      <c r="K124" s="207" t="s">
        <v>128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0.10095</v>
      </c>
      <c r="R124" s="214">
        <f>Q124*H124</f>
        <v>11.44773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129</v>
      </c>
      <c r="AT124" s="216" t="s">
        <v>124</v>
      </c>
      <c r="AU124" s="216" t="s">
        <v>84</v>
      </c>
      <c r="AY124" s="18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129</v>
      </c>
      <c r="BM124" s="216" t="s">
        <v>449</v>
      </c>
    </row>
    <row r="125" s="13" customFormat="1">
      <c r="A125" s="13"/>
      <c r="B125" s="218"/>
      <c r="C125" s="219"/>
      <c r="D125" s="220" t="s">
        <v>131</v>
      </c>
      <c r="E125" s="221" t="s">
        <v>19</v>
      </c>
      <c r="F125" s="222" t="s">
        <v>445</v>
      </c>
      <c r="G125" s="219"/>
      <c r="H125" s="223">
        <v>99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131</v>
      </c>
      <c r="AU125" s="229" t="s">
        <v>84</v>
      </c>
      <c r="AV125" s="13" t="s">
        <v>84</v>
      </c>
      <c r="AW125" s="13" t="s">
        <v>36</v>
      </c>
      <c r="AX125" s="13" t="s">
        <v>75</v>
      </c>
      <c r="AY125" s="229" t="s">
        <v>121</v>
      </c>
    </row>
    <row r="126" s="13" customFormat="1">
      <c r="A126" s="13"/>
      <c r="B126" s="218"/>
      <c r="C126" s="219"/>
      <c r="D126" s="220" t="s">
        <v>131</v>
      </c>
      <c r="E126" s="221" t="s">
        <v>19</v>
      </c>
      <c r="F126" s="222" t="s">
        <v>450</v>
      </c>
      <c r="G126" s="219"/>
      <c r="H126" s="223">
        <v>14.4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131</v>
      </c>
      <c r="AU126" s="229" t="s">
        <v>84</v>
      </c>
      <c r="AV126" s="13" t="s">
        <v>84</v>
      </c>
      <c r="AW126" s="13" t="s">
        <v>36</v>
      </c>
      <c r="AX126" s="13" t="s">
        <v>75</v>
      </c>
      <c r="AY126" s="229" t="s">
        <v>121</v>
      </c>
    </row>
    <row r="127" s="14" customFormat="1">
      <c r="A127" s="14"/>
      <c r="B127" s="230"/>
      <c r="C127" s="231"/>
      <c r="D127" s="220" t="s">
        <v>131</v>
      </c>
      <c r="E127" s="232" t="s">
        <v>19</v>
      </c>
      <c r="F127" s="233" t="s">
        <v>183</v>
      </c>
      <c r="G127" s="231"/>
      <c r="H127" s="234">
        <v>113.40000000000001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131</v>
      </c>
      <c r="AU127" s="240" t="s">
        <v>84</v>
      </c>
      <c r="AV127" s="14" t="s">
        <v>129</v>
      </c>
      <c r="AW127" s="14" t="s">
        <v>36</v>
      </c>
      <c r="AX127" s="14" t="s">
        <v>80</v>
      </c>
      <c r="AY127" s="240" t="s">
        <v>121</v>
      </c>
    </row>
    <row r="128" s="2" customFormat="1" ht="14.4" customHeight="1">
      <c r="A128" s="39"/>
      <c r="B128" s="40"/>
      <c r="C128" s="241" t="s">
        <v>198</v>
      </c>
      <c r="D128" s="241" t="s">
        <v>228</v>
      </c>
      <c r="E128" s="242" t="s">
        <v>451</v>
      </c>
      <c r="F128" s="243" t="s">
        <v>452</v>
      </c>
      <c r="G128" s="244" t="s">
        <v>146</v>
      </c>
      <c r="H128" s="245">
        <v>113.40000000000001</v>
      </c>
      <c r="I128" s="246"/>
      <c r="J128" s="247">
        <f>ROUND(I128*H128,2)</f>
        <v>0</v>
      </c>
      <c r="K128" s="243" t="s">
        <v>128</v>
      </c>
      <c r="L128" s="248"/>
      <c r="M128" s="249" t="s">
        <v>19</v>
      </c>
      <c r="N128" s="250" t="s">
        <v>46</v>
      </c>
      <c r="O128" s="85"/>
      <c r="P128" s="214">
        <f>O128*H128</f>
        <v>0</v>
      </c>
      <c r="Q128" s="214">
        <v>0.028000000000000001</v>
      </c>
      <c r="R128" s="214">
        <f>Q128*H128</f>
        <v>3.1752000000000002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161</v>
      </c>
      <c r="AT128" s="216" t="s">
        <v>228</v>
      </c>
      <c r="AU128" s="216" t="s">
        <v>84</v>
      </c>
      <c r="AY128" s="18" t="s">
        <v>121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129</v>
      </c>
      <c r="BM128" s="216" t="s">
        <v>453</v>
      </c>
    </row>
    <row r="129" s="2" customFormat="1" ht="14.4" customHeight="1">
      <c r="A129" s="39"/>
      <c r="B129" s="40"/>
      <c r="C129" s="205" t="s">
        <v>8</v>
      </c>
      <c r="D129" s="205" t="s">
        <v>124</v>
      </c>
      <c r="E129" s="206" t="s">
        <v>454</v>
      </c>
      <c r="F129" s="207" t="s">
        <v>455</v>
      </c>
      <c r="G129" s="208" t="s">
        <v>406</v>
      </c>
      <c r="H129" s="209">
        <v>3.4020000000000001</v>
      </c>
      <c r="I129" s="210"/>
      <c r="J129" s="211">
        <f>ROUND(I129*H129,2)</f>
        <v>0</v>
      </c>
      <c r="K129" s="207" t="s">
        <v>128</v>
      </c>
      <c r="L129" s="45"/>
      <c r="M129" s="212" t="s">
        <v>19</v>
      </c>
      <c r="N129" s="213" t="s">
        <v>46</v>
      </c>
      <c r="O129" s="85"/>
      <c r="P129" s="214">
        <f>O129*H129</f>
        <v>0</v>
      </c>
      <c r="Q129" s="214">
        <v>2.2563399999999998</v>
      </c>
      <c r="R129" s="214">
        <f>Q129*H129</f>
        <v>7.6760686799999993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129</v>
      </c>
      <c r="AT129" s="216" t="s">
        <v>124</v>
      </c>
      <c r="AU129" s="216" t="s">
        <v>84</v>
      </c>
      <c r="AY129" s="18" t="s">
        <v>121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129</v>
      </c>
      <c r="BM129" s="216" t="s">
        <v>456</v>
      </c>
    </row>
    <row r="130" s="13" customFormat="1">
      <c r="A130" s="13"/>
      <c r="B130" s="218"/>
      <c r="C130" s="219"/>
      <c r="D130" s="220" t="s">
        <v>131</v>
      </c>
      <c r="E130" s="221" t="s">
        <v>19</v>
      </c>
      <c r="F130" s="222" t="s">
        <v>457</v>
      </c>
      <c r="G130" s="219"/>
      <c r="H130" s="223">
        <v>3.4020000000000001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131</v>
      </c>
      <c r="AU130" s="229" t="s">
        <v>84</v>
      </c>
      <c r="AV130" s="13" t="s">
        <v>84</v>
      </c>
      <c r="AW130" s="13" t="s">
        <v>36</v>
      </c>
      <c r="AX130" s="13" t="s">
        <v>80</v>
      </c>
      <c r="AY130" s="229" t="s">
        <v>121</v>
      </c>
    </row>
    <row r="131" s="12" customFormat="1" ht="22.8" customHeight="1">
      <c r="A131" s="12"/>
      <c r="B131" s="189"/>
      <c r="C131" s="190"/>
      <c r="D131" s="191" t="s">
        <v>74</v>
      </c>
      <c r="E131" s="203" t="s">
        <v>211</v>
      </c>
      <c r="F131" s="203" t="s">
        <v>212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SUM(P132:P136)</f>
        <v>0</v>
      </c>
      <c r="Q131" s="197"/>
      <c r="R131" s="198">
        <f>SUM(R132:R136)</f>
        <v>0</v>
      </c>
      <c r="S131" s="197"/>
      <c r="T131" s="199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80</v>
      </c>
      <c r="AT131" s="201" t="s">
        <v>74</v>
      </c>
      <c r="AU131" s="201" t="s">
        <v>80</v>
      </c>
      <c r="AY131" s="200" t="s">
        <v>121</v>
      </c>
      <c r="BK131" s="202">
        <f>SUM(BK132:BK136)</f>
        <v>0</v>
      </c>
    </row>
    <row r="132" s="2" customFormat="1" ht="24.15" customHeight="1">
      <c r="A132" s="39"/>
      <c r="B132" s="40"/>
      <c r="C132" s="205" t="s">
        <v>206</v>
      </c>
      <c r="D132" s="205" t="s">
        <v>124</v>
      </c>
      <c r="E132" s="206" t="s">
        <v>458</v>
      </c>
      <c r="F132" s="207" t="s">
        <v>459</v>
      </c>
      <c r="G132" s="208" t="s">
        <v>216</v>
      </c>
      <c r="H132" s="209">
        <v>70.067999999999998</v>
      </c>
      <c r="I132" s="210"/>
      <c r="J132" s="211">
        <f>ROUND(I132*H132,2)</f>
        <v>0</v>
      </c>
      <c r="K132" s="207" t="s">
        <v>128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129</v>
      </c>
      <c r="AT132" s="216" t="s">
        <v>124</v>
      </c>
      <c r="AU132" s="216" t="s">
        <v>84</v>
      </c>
      <c r="AY132" s="18" t="s">
        <v>121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129</v>
      </c>
      <c r="BM132" s="216" t="s">
        <v>460</v>
      </c>
    </row>
    <row r="133" s="2" customFormat="1" ht="24.15" customHeight="1">
      <c r="A133" s="39"/>
      <c r="B133" s="40"/>
      <c r="C133" s="205" t="s">
        <v>213</v>
      </c>
      <c r="D133" s="205" t="s">
        <v>124</v>
      </c>
      <c r="E133" s="206" t="s">
        <v>461</v>
      </c>
      <c r="F133" s="207" t="s">
        <v>462</v>
      </c>
      <c r="G133" s="208" t="s">
        <v>216</v>
      </c>
      <c r="H133" s="209">
        <v>980.952</v>
      </c>
      <c r="I133" s="210"/>
      <c r="J133" s="211">
        <f>ROUND(I133*H133,2)</f>
        <v>0</v>
      </c>
      <c r="K133" s="207" t="s">
        <v>128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129</v>
      </c>
      <c r="AT133" s="216" t="s">
        <v>124</v>
      </c>
      <c r="AU133" s="216" t="s">
        <v>84</v>
      </c>
      <c r="AY133" s="18" t="s">
        <v>121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129</v>
      </c>
      <c r="BM133" s="216" t="s">
        <v>463</v>
      </c>
    </row>
    <row r="134" s="13" customFormat="1">
      <c r="A134" s="13"/>
      <c r="B134" s="218"/>
      <c r="C134" s="219"/>
      <c r="D134" s="220" t="s">
        <v>131</v>
      </c>
      <c r="E134" s="219"/>
      <c r="F134" s="222" t="s">
        <v>464</v>
      </c>
      <c r="G134" s="219"/>
      <c r="H134" s="223">
        <v>980.952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131</v>
      </c>
      <c r="AU134" s="229" t="s">
        <v>84</v>
      </c>
      <c r="AV134" s="13" t="s">
        <v>84</v>
      </c>
      <c r="AW134" s="13" t="s">
        <v>4</v>
      </c>
      <c r="AX134" s="13" t="s">
        <v>80</v>
      </c>
      <c r="AY134" s="229" t="s">
        <v>121</v>
      </c>
    </row>
    <row r="135" s="2" customFormat="1" ht="14.4" customHeight="1">
      <c r="A135" s="39"/>
      <c r="B135" s="40"/>
      <c r="C135" s="241" t="s">
        <v>218</v>
      </c>
      <c r="D135" s="241" t="s">
        <v>228</v>
      </c>
      <c r="E135" s="242" t="s">
        <v>229</v>
      </c>
      <c r="F135" s="243" t="s">
        <v>230</v>
      </c>
      <c r="G135" s="244" t="s">
        <v>216</v>
      </c>
      <c r="H135" s="245">
        <v>59.411000000000001</v>
      </c>
      <c r="I135" s="246"/>
      <c r="J135" s="247">
        <f>ROUND(I135*H135,2)</f>
        <v>0</v>
      </c>
      <c r="K135" s="243" t="s">
        <v>128</v>
      </c>
      <c r="L135" s="248"/>
      <c r="M135" s="249" t="s">
        <v>19</v>
      </c>
      <c r="N135" s="250" t="s">
        <v>46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161</v>
      </c>
      <c r="AT135" s="216" t="s">
        <v>228</v>
      </c>
      <c r="AU135" s="216" t="s">
        <v>84</v>
      </c>
      <c r="AY135" s="18" t="s">
        <v>121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129</v>
      </c>
      <c r="BM135" s="216" t="s">
        <v>465</v>
      </c>
    </row>
    <row r="136" s="2" customFormat="1" ht="24.15" customHeight="1">
      <c r="A136" s="39"/>
      <c r="B136" s="40"/>
      <c r="C136" s="241" t="s">
        <v>222</v>
      </c>
      <c r="D136" s="241" t="s">
        <v>228</v>
      </c>
      <c r="E136" s="242" t="s">
        <v>466</v>
      </c>
      <c r="F136" s="243" t="s">
        <v>467</v>
      </c>
      <c r="G136" s="244" t="s">
        <v>216</v>
      </c>
      <c r="H136" s="245">
        <v>10.657</v>
      </c>
      <c r="I136" s="246"/>
      <c r="J136" s="247">
        <f>ROUND(I136*H136,2)</f>
        <v>0</v>
      </c>
      <c r="K136" s="243" t="s">
        <v>128</v>
      </c>
      <c r="L136" s="248"/>
      <c r="M136" s="249" t="s">
        <v>19</v>
      </c>
      <c r="N136" s="250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161</v>
      </c>
      <c r="AT136" s="216" t="s">
        <v>228</v>
      </c>
      <c r="AU136" s="216" t="s">
        <v>84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129</v>
      </c>
      <c r="BM136" s="216" t="s">
        <v>468</v>
      </c>
    </row>
    <row r="137" s="12" customFormat="1" ht="22.8" customHeight="1">
      <c r="A137" s="12"/>
      <c r="B137" s="189"/>
      <c r="C137" s="190"/>
      <c r="D137" s="191" t="s">
        <v>74</v>
      </c>
      <c r="E137" s="203" t="s">
        <v>239</v>
      </c>
      <c r="F137" s="203" t="s">
        <v>240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P138</f>
        <v>0</v>
      </c>
      <c r="Q137" s="197"/>
      <c r="R137" s="198">
        <f>R138</f>
        <v>0</v>
      </c>
      <c r="S137" s="197"/>
      <c r="T137" s="19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80</v>
      </c>
      <c r="AT137" s="201" t="s">
        <v>74</v>
      </c>
      <c r="AU137" s="201" t="s">
        <v>80</v>
      </c>
      <c r="AY137" s="200" t="s">
        <v>121</v>
      </c>
      <c r="BK137" s="202">
        <f>BK138</f>
        <v>0</v>
      </c>
    </row>
    <row r="138" s="2" customFormat="1" ht="24.15" customHeight="1">
      <c r="A138" s="39"/>
      <c r="B138" s="40"/>
      <c r="C138" s="205" t="s">
        <v>227</v>
      </c>
      <c r="D138" s="205" t="s">
        <v>124</v>
      </c>
      <c r="E138" s="206" t="s">
        <v>469</v>
      </c>
      <c r="F138" s="207" t="s">
        <v>470</v>
      </c>
      <c r="G138" s="208" t="s">
        <v>216</v>
      </c>
      <c r="H138" s="209">
        <v>93.682000000000002</v>
      </c>
      <c r="I138" s="210"/>
      <c r="J138" s="211">
        <f>ROUND(I138*H138,2)</f>
        <v>0</v>
      </c>
      <c r="K138" s="207" t="s">
        <v>128</v>
      </c>
      <c r="L138" s="45"/>
      <c r="M138" s="251" t="s">
        <v>19</v>
      </c>
      <c r="N138" s="252" t="s">
        <v>46</v>
      </c>
      <c r="O138" s="253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129</v>
      </c>
      <c r="AT138" s="216" t="s">
        <v>124</v>
      </c>
      <c r="AU138" s="216" t="s">
        <v>84</v>
      </c>
      <c r="AY138" s="18" t="s">
        <v>121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129</v>
      </c>
      <c r="BM138" s="216" t="s">
        <v>471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loWppFxB31RUWKbHvb32zh8YEYQiSjPpXGvEWSRzp5tapEqKjW5LdsSA8ZtUcOn8p4I5mm/SWuXWf3eBxmx3Jw==" hashValue="Ij7aMhfZnrVXkNGdQOTLJgvpHCImezafYbsAYIZ6RivYBkd7Egc6ybUtQnLIk9shQXBtVVLBWMmgKGBt5aDmOg==" algorithmName="SHA-512" password="CC35"/>
  <autoFilter ref="C85:K13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472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473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474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475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476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477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478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479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480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481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482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82</v>
      </c>
      <c r="F18" s="278" t="s">
        <v>483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484</v>
      </c>
      <c r="F19" s="278" t="s">
        <v>485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486</v>
      </c>
      <c r="F20" s="278" t="s">
        <v>487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488</v>
      </c>
      <c r="F21" s="278" t="s">
        <v>489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490</v>
      </c>
      <c r="F22" s="278" t="s">
        <v>491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492</v>
      </c>
      <c r="F23" s="278" t="s">
        <v>493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494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495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496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497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498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499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500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501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502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107</v>
      </c>
      <c r="F36" s="278"/>
      <c r="G36" s="278" t="s">
        <v>503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504</v>
      </c>
      <c r="F37" s="278"/>
      <c r="G37" s="278" t="s">
        <v>505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56</v>
      </c>
      <c r="F38" s="278"/>
      <c r="G38" s="278" t="s">
        <v>506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57</v>
      </c>
      <c r="F39" s="278"/>
      <c r="G39" s="278" t="s">
        <v>507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108</v>
      </c>
      <c r="F40" s="278"/>
      <c r="G40" s="278" t="s">
        <v>508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109</v>
      </c>
      <c r="F41" s="278"/>
      <c r="G41" s="278" t="s">
        <v>509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510</v>
      </c>
      <c r="F42" s="278"/>
      <c r="G42" s="278" t="s">
        <v>511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512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513</v>
      </c>
      <c r="F44" s="278"/>
      <c r="G44" s="278" t="s">
        <v>514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111</v>
      </c>
      <c r="F45" s="278"/>
      <c r="G45" s="278" t="s">
        <v>515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516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517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518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519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520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521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522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523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524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525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526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527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528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529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530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531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532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533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534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535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536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537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538</v>
      </c>
      <c r="D76" s="296"/>
      <c r="E76" s="296"/>
      <c r="F76" s="296" t="s">
        <v>539</v>
      </c>
      <c r="G76" s="297"/>
      <c r="H76" s="296" t="s">
        <v>57</v>
      </c>
      <c r="I76" s="296" t="s">
        <v>60</v>
      </c>
      <c r="J76" s="296" t="s">
        <v>540</v>
      </c>
      <c r="K76" s="295"/>
    </row>
    <row r="77" s="1" customFormat="1" ht="17.25" customHeight="1">
      <c r="B77" s="293"/>
      <c r="C77" s="298" t="s">
        <v>541</v>
      </c>
      <c r="D77" s="298"/>
      <c r="E77" s="298"/>
      <c r="F77" s="299" t="s">
        <v>542</v>
      </c>
      <c r="G77" s="300"/>
      <c r="H77" s="298"/>
      <c r="I77" s="298"/>
      <c r="J77" s="298" t="s">
        <v>543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56</v>
      </c>
      <c r="D79" s="303"/>
      <c r="E79" s="303"/>
      <c r="F79" s="304" t="s">
        <v>544</v>
      </c>
      <c r="G79" s="305"/>
      <c r="H79" s="281" t="s">
        <v>545</v>
      </c>
      <c r="I79" s="281" t="s">
        <v>546</v>
      </c>
      <c r="J79" s="281">
        <v>20</v>
      </c>
      <c r="K79" s="295"/>
    </row>
    <row r="80" s="1" customFormat="1" ht="15" customHeight="1">
      <c r="B80" s="293"/>
      <c r="C80" s="281" t="s">
        <v>547</v>
      </c>
      <c r="D80" s="281"/>
      <c r="E80" s="281"/>
      <c r="F80" s="304" t="s">
        <v>544</v>
      </c>
      <c r="G80" s="305"/>
      <c r="H80" s="281" t="s">
        <v>548</v>
      </c>
      <c r="I80" s="281" t="s">
        <v>546</v>
      </c>
      <c r="J80" s="281">
        <v>120</v>
      </c>
      <c r="K80" s="295"/>
    </row>
    <row r="81" s="1" customFormat="1" ht="15" customHeight="1">
      <c r="B81" s="306"/>
      <c r="C81" s="281" t="s">
        <v>549</v>
      </c>
      <c r="D81" s="281"/>
      <c r="E81" s="281"/>
      <c r="F81" s="304" t="s">
        <v>550</v>
      </c>
      <c r="G81" s="305"/>
      <c r="H81" s="281" t="s">
        <v>551</v>
      </c>
      <c r="I81" s="281" t="s">
        <v>546</v>
      </c>
      <c r="J81" s="281">
        <v>50</v>
      </c>
      <c r="K81" s="295"/>
    </row>
    <row r="82" s="1" customFormat="1" ht="15" customHeight="1">
      <c r="B82" s="306"/>
      <c r="C82" s="281" t="s">
        <v>552</v>
      </c>
      <c r="D82" s="281"/>
      <c r="E82" s="281"/>
      <c r="F82" s="304" t="s">
        <v>544</v>
      </c>
      <c r="G82" s="305"/>
      <c r="H82" s="281" t="s">
        <v>553</v>
      </c>
      <c r="I82" s="281" t="s">
        <v>554</v>
      </c>
      <c r="J82" s="281"/>
      <c r="K82" s="295"/>
    </row>
    <row r="83" s="1" customFormat="1" ht="15" customHeight="1">
      <c r="B83" s="306"/>
      <c r="C83" s="307" t="s">
        <v>555</v>
      </c>
      <c r="D83" s="307"/>
      <c r="E83" s="307"/>
      <c r="F83" s="308" t="s">
        <v>550</v>
      </c>
      <c r="G83" s="307"/>
      <c r="H83" s="307" t="s">
        <v>556</v>
      </c>
      <c r="I83" s="307" t="s">
        <v>546</v>
      </c>
      <c r="J83" s="307">
        <v>15</v>
      </c>
      <c r="K83" s="295"/>
    </row>
    <row r="84" s="1" customFormat="1" ht="15" customHeight="1">
      <c r="B84" s="306"/>
      <c r="C84" s="307" t="s">
        <v>557</v>
      </c>
      <c r="D84" s="307"/>
      <c r="E84" s="307"/>
      <c r="F84" s="308" t="s">
        <v>550</v>
      </c>
      <c r="G84" s="307"/>
      <c r="H84" s="307" t="s">
        <v>558</v>
      </c>
      <c r="I84" s="307" t="s">
        <v>546</v>
      </c>
      <c r="J84" s="307">
        <v>15</v>
      </c>
      <c r="K84" s="295"/>
    </row>
    <row r="85" s="1" customFormat="1" ht="15" customHeight="1">
      <c r="B85" s="306"/>
      <c r="C85" s="307" t="s">
        <v>559</v>
      </c>
      <c r="D85" s="307"/>
      <c r="E85" s="307"/>
      <c r="F85" s="308" t="s">
        <v>550</v>
      </c>
      <c r="G85" s="307"/>
      <c r="H85" s="307" t="s">
        <v>560</v>
      </c>
      <c r="I85" s="307" t="s">
        <v>546</v>
      </c>
      <c r="J85" s="307">
        <v>20</v>
      </c>
      <c r="K85" s="295"/>
    </row>
    <row r="86" s="1" customFormat="1" ht="15" customHeight="1">
      <c r="B86" s="306"/>
      <c r="C86" s="307" t="s">
        <v>561</v>
      </c>
      <c r="D86" s="307"/>
      <c r="E86" s="307"/>
      <c r="F86" s="308" t="s">
        <v>550</v>
      </c>
      <c r="G86" s="307"/>
      <c r="H86" s="307" t="s">
        <v>562</v>
      </c>
      <c r="I86" s="307" t="s">
        <v>546</v>
      </c>
      <c r="J86" s="307">
        <v>20</v>
      </c>
      <c r="K86" s="295"/>
    </row>
    <row r="87" s="1" customFormat="1" ht="15" customHeight="1">
      <c r="B87" s="306"/>
      <c r="C87" s="281" t="s">
        <v>563</v>
      </c>
      <c r="D87" s="281"/>
      <c r="E87" s="281"/>
      <c r="F87" s="304" t="s">
        <v>550</v>
      </c>
      <c r="G87" s="305"/>
      <c r="H87" s="281" t="s">
        <v>564</v>
      </c>
      <c r="I87" s="281" t="s">
        <v>546</v>
      </c>
      <c r="J87" s="281">
        <v>50</v>
      </c>
      <c r="K87" s="295"/>
    </row>
    <row r="88" s="1" customFormat="1" ht="15" customHeight="1">
      <c r="B88" s="306"/>
      <c r="C88" s="281" t="s">
        <v>565</v>
      </c>
      <c r="D88" s="281"/>
      <c r="E88" s="281"/>
      <c r="F88" s="304" t="s">
        <v>550</v>
      </c>
      <c r="G88" s="305"/>
      <c r="H88" s="281" t="s">
        <v>566</v>
      </c>
      <c r="I88" s="281" t="s">
        <v>546</v>
      </c>
      <c r="J88" s="281">
        <v>20</v>
      </c>
      <c r="K88" s="295"/>
    </row>
    <row r="89" s="1" customFormat="1" ht="15" customHeight="1">
      <c r="B89" s="306"/>
      <c r="C89" s="281" t="s">
        <v>567</v>
      </c>
      <c r="D89" s="281"/>
      <c r="E89" s="281"/>
      <c r="F89" s="304" t="s">
        <v>550</v>
      </c>
      <c r="G89" s="305"/>
      <c r="H89" s="281" t="s">
        <v>568</v>
      </c>
      <c r="I89" s="281" t="s">
        <v>546</v>
      </c>
      <c r="J89" s="281">
        <v>20</v>
      </c>
      <c r="K89" s="295"/>
    </row>
    <row r="90" s="1" customFormat="1" ht="15" customHeight="1">
      <c r="B90" s="306"/>
      <c r="C90" s="281" t="s">
        <v>569</v>
      </c>
      <c r="D90" s="281"/>
      <c r="E90" s="281"/>
      <c r="F90" s="304" t="s">
        <v>550</v>
      </c>
      <c r="G90" s="305"/>
      <c r="H90" s="281" t="s">
        <v>570</v>
      </c>
      <c r="I90" s="281" t="s">
        <v>546</v>
      </c>
      <c r="J90" s="281">
        <v>50</v>
      </c>
      <c r="K90" s="295"/>
    </row>
    <row r="91" s="1" customFormat="1" ht="15" customHeight="1">
      <c r="B91" s="306"/>
      <c r="C91" s="281" t="s">
        <v>571</v>
      </c>
      <c r="D91" s="281"/>
      <c r="E91" s="281"/>
      <c r="F91" s="304" t="s">
        <v>550</v>
      </c>
      <c r="G91" s="305"/>
      <c r="H91" s="281" t="s">
        <v>571</v>
      </c>
      <c r="I91" s="281" t="s">
        <v>546</v>
      </c>
      <c r="J91" s="281">
        <v>50</v>
      </c>
      <c r="K91" s="295"/>
    </row>
    <row r="92" s="1" customFormat="1" ht="15" customHeight="1">
      <c r="B92" s="306"/>
      <c r="C92" s="281" t="s">
        <v>572</v>
      </c>
      <c r="D92" s="281"/>
      <c r="E92" s="281"/>
      <c r="F92" s="304" t="s">
        <v>550</v>
      </c>
      <c r="G92" s="305"/>
      <c r="H92" s="281" t="s">
        <v>573</v>
      </c>
      <c r="I92" s="281" t="s">
        <v>546</v>
      </c>
      <c r="J92" s="281">
        <v>255</v>
      </c>
      <c r="K92" s="295"/>
    </row>
    <row r="93" s="1" customFormat="1" ht="15" customHeight="1">
      <c r="B93" s="306"/>
      <c r="C93" s="281" t="s">
        <v>574</v>
      </c>
      <c r="D93" s="281"/>
      <c r="E93" s="281"/>
      <c r="F93" s="304" t="s">
        <v>544</v>
      </c>
      <c r="G93" s="305"/>
      <c r="H93" s="281" t="s">
        <v>575</v>
      </c>
      <c r="I93" s="281" t="s">
        <v>576</v>
      </c>
      <c r="J93" s="281"/>
      <c r="K93" s="295"/>
    </row>
    <row r="94" s="1" customFormat="1" ht="15" customHeight="1">
      <c r="B94" s="306"/>
      <c r="C94" s="281" t="s">
        <v>577</v>
      </c>
      <c r="D94" s="281"/>
      <c r="E94" s="281"/>
      <c r="F94" s="304" t="s">
        <v>544</v>
      </c>
      <c r="G94" s="305"/>
      <c r="H94" s="281" t="s">
        <v>578</v>
      </c>
      <c r="I94" s="281" t="s">
        <v>579</v>
      </c>
      <c r="J94" s="281"/>
      <c r="K94" s="295"/>
    </row>
    <row r="95" s="1" customFormat="1" ht="15" customHeight="1">
      <c r="B95" s="306"/>
      <c r="C95" s="281" t="s">
        <v>580</v>
      </c>
      <c r="D95" s="281"/>
      <c r="E95" s="281"/>
      <c r="F95" s="304" t="s">
        <v>544</v>
      </c>
      <c r="G95" s="305"/>
      <c r="H95" s="281" t="s">
        <v>580</v>
      </c>
      <c r="I95" s="281" t="s">
        <v>579</v>
      </c>
      <c r="J95" s="281"/>
      <c r="K95" s="295"/>
    </row>
    <row r="96" s="1" customFormat="1" ht="15" customHeight="1">
      <c r="B96" s="306"/>
      <c r="C96" s="281" t="s">
        <v>41</v>
      </c>
      <c r="D96" s="281"/>
      <c r="E96" s="281"/>
      <c r="F96" s="304" t="s">
        <v>544</v>
      </c>
      <c r="G96" s="305"/>
      <c r="H96" s="281" t="s">
        <v>581</v>
      </c>
      <c r="I96" s="281" t="s">
        <v>579</v>
      </c>
      <c r="J96" s="281"/>
      <c r="K96" s="295"/>
    </row>
    <row r="97" s="1" customFormat="1" ht="15" customHeight="1">
      <c r="B97" s="306"/>
      <c r="C97" s="281" t="s">
        <v>51</v>
      </c>
      <c r="D97" s="281"/>
      <c r="E97" s="281"/>
      <c r="F97" s="304" t="s">
        <v>544</v>
      </c>
      <c r="G97" s="305"/>
      <c r="H97" s="281" t="s">
        <v>582</v>
      </c>
      <c r="I97" s="281" t="s">
        <v>579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583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538</v>
      </c>
      <c r="D103" s="296"/>
      <c r="E103" s="296"/>
      <c r="F103" s="296" t="s">
        <v>539</v>
      </c>
      <c r="G103" s="297"/>
      <c r="H103" s="296" t="s">
        <v>57</v>
      </c>
      <c r="I103" s="296" t="s">
        <v>60</v>
      </c>
      <c r="J103" s="296" t="s">
        <v>540</v>
      </c>
      <c r="K103" s="295"/>
    </row>
    <row r="104" s="1" customFormat="1" ht="17.25" customHeight="1">
      <c r="B104" s="293"/>
      <c r="C104" s="298" t="s">
        <v>541</v>
      </c>
      <c r="D104" s="298"/>
      <c r="E104" s="298"/>
      <c r="F104" s="299" t="s">
        <v>542</v>
      </c>
      <c r="G104" s="300"/>
      <c r="H104" s="298"/>
      <c r="I104" s="298"/>
      <c r="J104" s="298" t="s">
        <v>543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56</v>
      </c>
      <c r="D106" s="303"/>
      <c r="E106" s="303"/>
      <c r="F106" s="304" t="s">
        <v>544</v>
      </c>
      <c r="G106" s="281"/>
      <c r="H106" s="281" t="s">
        <v>584</v>
      </c>
      <c r="I106" s="281" t="s">
        <v>546</v>
      </c>
      <c r="J106" s="281">
        <v>20</v>
      </c>
      <c r="K106" s="295"/>
    </row>
    <row r="107" s="1" customFormat="1" ht="15" customHeight="1">
      <c r="B107" s="293"/>
      <c r="C107" s="281" t="s">
        <v>547</v>
      </c>
      <c r="D107" s="281"/>
      <c r="E107" s="281"/>
      <c r="F107" s="304" t="s">
        <v>544</v>
      </c>
      <c r="G107" s="281"/>
      <c r="H107" s="281" t="s">
        <v>584</v>
      </c>
      <c r="I107" s="281" t="s">
        <v>546</v>
      </c>
      <c r="J107" s="281">
        <v>120</v>
      </c>
      <c r="K107" s="295"/>
    </row>
    <row r="108" s="1" customFormat="1" ht="15" customHeight="1">
      <c r="B108" s="306"/>
      <c r="C108" s="281" t="s">
        <v>549</v>
      </c>
      <c r="D108" s="281"/>
      <c r="E108" s="281"/>
      <c r="F108" s="304" t="s">
        <v>550</v>
      </c>
      <c r="G108" s="281"/>
      <c r="H108" s="281" t="s">
        <v>584</v>
      </c>
      <c r="I108" s="281" t="s">
        <v>546</v>
      </c>
      <c r="J108" s="281">
        <v>50</v>
      </c>
      <c r="K108" s="295"/>
    </row>
    <row r="109" s="1" customFormat="1" ht="15" customHeight="1">
      <c r="B109" s="306"/>
      <c r="C109" s="281" t="s">
        <v>552</v>
      </c>
      <c r="D109" s="281"/>
      <c r="E109" s="281"/>
      <c r="F109" s="304" t="s">
        <v>544</v>
      </c>
      <c r="G109" s="281"/>
      <c r="H109" s="281" t="s">
        <v>584</v>
      </c>
      <c r="I109" s="281" t="s">
        <v>554</v>
      </c>
      <c r="J109" s="281"/>
      <c r="K109" s="295"/>
    </row>
    <row r="110" s="1" customFormat="1" ht="15" customHeight="1">
      <c r="B110" s="306"/>
      <c r="C110" s="281" t="s">
        <v>563</v>
      </c>
      <c r="D110" s="281"/>
      <c r="E110" s="281"/>
      <c r="F110" s="304" t="s">
        <v>550</v>
      </c>
      <c r="G110" s="281"/>
      <c r="H110" s="281" t="s">
        <v>584</v>
      </c>
      <c r="I110" s="281" t="s">
        <v>546</v>
      </c>
      <c r="J110" s="281">
        <v>50</v>
      </c>
      <c r="K110" s="295"/>
    </row>
    <row r="111" s="1" customFormat="1" ht="15" customHeight="1">
      <c r="B111" s="306"/>
      <c r="C111" s="281" t="s">
        <v>571</v>
      </c>
      <c r="D111" s="281"/>
      <c r="E111" s="281"/>
      <c r="F111" s="304" t="s">
        <v>550</v>
      </c>
      <c r="G111" s="281"/>
      <c r="H111" s="281" t="s">
        <v>584</v>
      </c>
      <c r="I111" s="281" t="s">
        <v>546</v>
      </c>
      <c r="J111" s="281">
        <v>50</v>
      </c>
      <c r="K111" s="295"/>
    </row>
    <row r="112" s="1" customFormat="1" ht="15" customHeight="1">
      <c r="B112" s="306"/>
      <c r="C112" s="281" t="s">
        <v>569</v>
      </c>
      <c r="D112" s="281"/>
      <c r="E112" s="281"/>
      <c r="F112" s="304" t="s">
        <v>550</v>
      </c>
      <c r="G112" s="281"/>
      <c r="H112" s="281" t="s">
        <v>584</v>
      </c>
      <c r="I112" s="281" t="s">
        <v>546</v>
      </c>
      <c r="J112" s="281">
        <v>50</v>
      </c>
      <c r="K112" s="295"/>
    </row>
    <row r="113" s="1" customFormat="1" ht="15" customHeight="1">
      <c r="B113" s="306"/>
      <c r="C113" s="281" t="s">
        <v>56</v>
      </c>
      <c r="D113" s="281"/>
      <c r="E113" s="281"/>
      <c r="F113" s="304" t="s">
        <v>544</v>
      </c>
      <c r="G113" s="281"/>
      <c r="H113" s="281" t="s">
        <v>585</v>
      </c>
      <c r="I113" s="281" t="s">
        <v>546</v>
      </c>
      <c r="J113" s="281">
        <v>20</v>
      </c>
      <c r="K113" s="295"/>
    </row>
    <row r="114" s="1" customFormat="1" ht="15" customHeight="1">
      <c r="B114" s="306"/>
      <c r="C114" s="281" t="s">
        <v>586</v>
      </c>
      <c r="D114" s="281"/>
      <c r="E114" s="281"/>
      <c r="F114" s="304" t="s">
        <v>544</v>
      </c>
      <c r="G114" s="281"/>
      <c r="H114" s="281" t="s">
        <v>587</v>
      </c>
      <c r="I114" s="281" t="s">
        <v>546</v>
      </c>
      <c r="J114" s="281">
        <v>120</v>
      </c>
      <c r="K114" s="295"/>
    </row>
    <row r="115" s="1" customFormat="1" ht="15" customHeight="1">
      <c r="B115" s="306"/>
      <c r="C115" s="281" t="s">
        <v>41</v>
      </c>
      <c r="D115" s="281"/>
      <c r="E115" s="281"/>
      <c r="F115" s="304" t="s">
        <v>544</v>
      </c>
      <c r="G115" s="281"/>
      <c r="H115" s="281" t="s">
        <v>588</v>
      </c>
      <c r="I115" s="281" t="s">
        <v>579</v>
      </c>
      <c r="J115" s="281"/>
      <c r="K115" s="295"/>
    </row>
    <row r="116" s="1" customFormat="1" ht="15" customHeight="1">
      <c r="B116" s="306"/>
      <c r="C116" s="281" t="s">
        <v>51</v>
      </c>
      <c r="D116" s="281"/>
      <c r="E116" s="281"/>
      <c r="F116" s="304" t="s">
        <v>544</v>
      </c>
      <c r="G116" s="281"/>
      <c r="H116" s="281" t="s">
        <v>589</v>
      </c>
      <c r="I116" s="281" t="s">
        <v>579</v>
      </c>
      <c r="J116" s="281"/>
      <c r="K116" s="295"/>
    </row>
    <row r="117" s="1" customFormat="1" ht="15" customHeight="1">
      <c r="B117" s="306"/>
      <c r="C117" s="281" t="s">
        <v>60</v>
      </c>
      <c r="D117" s="281"/>
      <c r="E117" s="281"/>
      <c r="F117" s="304" t="s">
        <v>544</v>
      </c>
      <c r="G117" s="281"/>
      <c r="H117" s="281" t="s">
        <v>590</v>
      </c>
      <c r="I117" s="281" t="s">
        <v>591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592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538</v>
      </c>
      <c r="D123" s="296"/>
      <c r="E123" s="296"/>
      <c r="F123" s="296" t="s">
        <v>539</v>
      </c>
      <c r="G123" s="297"/>
      <c r="H123" s="296" t="s">
        <v>57</v>
      </c>
      <c r="I123" s="296" t="s">
        <v>60</v>
      </c>
      <c r="J123" s="296" t="s">
        <v>540</v>
      </c>
      <c r="K123" s="325"/>
    </row>
    <row r="124" s="1" customFormat="1" ht="17.25" customHeight="1">
      <c r="B124" s="324"/>
      <c r="C124" s="298" t="s">
        <v>541</v>
      </c>
      <c r="D124" s="298"/>
      <c r="E124" s="298"/>
      <c r="F124" s="299" t="s">
        <v>542</v>
      </c>
      <c r="G124" s="300"/>
      <c r="H124" s="298"/>
      <c r="I124" s="298"/>
      <c r="J124" s="298" t="s">
        <v>543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547</v>
      </c>
      <c r="D126" s="303"/>
      <c r="E126" s="303"/>
      <c r="F126" s="304" t="s">
        <v>544</v>
      </c>
      <c r="G126" s="281"/>
      <c r="H126" s="281" t="s">
        <v>584</v>
      </c>
      <c r="I126" s="281" t="s">
        <v>546</v>
      </c>
      <c r="J126" s="281">
        <v>120</v>
      </c>
      <c r="K126" s="329"/>
    </row>
    <row r="127" s="1" customFormat="1" ht="15" customHeight="1">
      <c r="B127" s="326"/>
      <c r="C127" s="281" t="s">
        <v>593</v>
      </c>
      <c r="D127" s="281"/>
      <c r="E127" s="281"/>
      <c r="F127" s="304" t="s">
        <v>544</v>
      </c>
      <c r="G127" s="281"/>
      <c r="H127" s="281" t="s">
        <v>594</v>
      </c>
      <c r="I127" s="281" t="s">
        <v>546</v>
      </c>
      <c r="J127" s="281" t="s">
        <v>595</v>
      </c>
      <c r="K127" s="329"/>
    </row>
    <row r="128" s="1" customFormat="1" ht="15" customHeight="1">
      <c r="B128" s="326"/>
      <c r="C128" s="281" t="s">
        <v>492</v>
      </c>
      <c r="D128" s="281"/>
      <c r="E128" s="281"/>
      <c r="F128" s="304" t="s">
        <v>544</v>
      </c>
      <c r="G128" s="281"/>
      <c r="H128" s="281" t="s">
        <v>596</v>
      </c>
      <c r="I128" s="281" t="s">
        <v>546</v>
      </c>
      <c r="J128" s="281" t="s">
        <v>595</v>
      </c>
      <c r="K128" s="329"/>
    </row>
    <row r="129" s="1" customFormat="1" ht="15" customHeight="1">
      <c r="B129" s="326"/>
      <c r="C129" s="281" t="s">
        <v>555</v>
      </c>
      <c r="D129" s="281"/>
      <c r="E129" s="281"/>
      <c r="F129" s="304" t="s">
        <v>550</v>
      </c>
      <c r="G129" s="281"/>
      <c r="H129" s="281" t="s">
        <v>556</v>
      </c>
      <c r="I129" s="281" t="s">
        <v>546</v>
      </c>
      <c r="J129" s="281">
        <v>15</v>
      </c>
      <c r="K129" s="329"/>
    </row>
    <row r="130" s="1" customFormat="1" ht="15" customHeight="1">
      <c r="B130" s="326"/>
      <c r="C130" s="307" t="s">
        <v>557</v>
      </c>
      <c r="D130" s="307"/>
      <c r="E130" s="307"/>
      <c r="F130" s="308" t="s">
        <v>550</v>
      </c>
      <c r="G130" s="307"/>
      <c r="H130" s="307" t="s">
        <v>558</v>
      </c>
      <c r="I130" s="307" t="s">
        <v>546</v>
      </c>
      <c r="J130" s="307">
        <v>15</v>
      </c>
      <c r="K130" s="329"/>
    </row>
    <row r="131" s="1" customFormat="1" ht="15" customHeight="1">
      <c r="B131" s="326"/>
      <c r="C131" s="307" t="s">
        <v>559</v>
      </c>
      <c r="D131" s="307"/>
      <c r="E131" s="307"/>
      <c r="F131" s="308" t="s">
        <v>550</v>
      </c>
      <c r="G131" s="307"/>
      <c r="H131" s="307" t="s">
        <v>560</v>
      </c>
      <c r="I131" s="307" t="s">
        <v>546</v>
      </c>
      <c r="J131" s="307">
        <v>20</v>
      </c>
      <c r="K131" s="329"/>
    </row>
    <row r="132" s="1" customFormat="1" ht="15" customHeight="1">
      <c r="B132" s="326"/>
      <c r="C132" s="307" t="s">
        <v>561</v>
      </c>
      <c r="D132" s="307"/>
      <c r="E132" s="307"/>
      <c r="F132" s="308" t="s">
        <v>550</v>
      </c>
      <c r="G132" s="307"/>
      <c r="H132" s="307" t="s">
        <v>562</v>
      </c>
      <c r="I132" s="307" t="s">
        <v>546</v>
      </c>
      <c r="J132" s="307">
        <v>20</v>
      </c>
      <c r="K132" s="329"/>
    </row>
    <row r="133" s="1" customFormat="1" ht="15" customHeight="1">
      <c r="B133" s="326"/>
      <c r="C133" s="281" t="s">
        <v>549</v>
      </c>
      <c r="D133" s="281"/>
      <c r="E133" s="281"/>
      <c r="F133" s="304" t="s">
        <v>550</v>
      </c>
      <c r="G133" s="281"/>
      <c r="H133" s="281" t="s">
        <v>584</v>
      </c>
      <c r="I133" s="281" t="s">
        <v>546</v>
      </c>
      <c r="J133" s="281">
        <v>50</v>
      </c>
      <c r="K133" s="329"/>
    </row>
    <row r="134" s="1" customFormat="1" ht="15" customHeight="1">
      <c r="B134" s="326"/>
      <c r="C134" s="281" t="s">
        <v>563</v>
      </c>
      <c r="D134" s="281"/>
      <c r="E134" s="281"/>
      <c r="F134" s="304" t="s">
        <v>550</v>
      </c>
      <c r="G134" s="281"/>
      <c r="H134" s="281" t="s">
        <v>584</v>
      </c>
      <c r="I134" s="281" t="s">
        <v>546</v>
      </c>
      <c r="J134" s="281">
        <v>50</v>
      </c>
      <c r="K134" s="329"/>
    </row>
    <row r="135" s="1" customFormat="1" ht="15" customHeight="1">
      <c r="B135" s="326"/>
      <c r="C135" s="281" t="s">
        <v>569</v>
      </c>
      <c r="D135" s="281"/>
      <c r="E135" s="281"/>
      <c r="F135" s="304" t="s">
        <v>550</v>
      </c>
      <c r="G135" s="281"/>
      <c r="H135" s="281" t="s">
        <v>584</v>
      </c>
      <c r="I135" s="281" t="s">
        <v>546</v>
      </c>
      <c r="J135" s="281">
        <v>50</v>
      </c>
      <c r="K135" s="329"/>
    </row>
    <row r="136" s="1" customFormat="1" ht="15" customHeight="1">
      <c r="B136" s="326"/>
      <c r="C136" s="281" t="s">
        <v>571</v>
      </c>
      <c r="D136" s="281"/>
      <c r="E136" s="281"/>
      <c r="F136" s="304" t="s">
        <v>550</v>
      </c>
      <c r="G136" s="281"/>
      <c r="H136" s="281" t="s">
        <v>584</v>
      </c>
      <c r="I136" s="281" t="s">
        <v>546</v>
      </c>
      <c r="J136" s="281">
        <v>50</v>
      </c>
      <c r="K136" s="329"/>
    </row>
    <row r="137" s="1" customFormat="1" ht="15" customHeight="1">
      <c r="B137" s="326"/>
      <c r="C137" s="281" t="s">
        <v>572</v>
      </c>
      <c r="D137" s="281"/>
      <c r="E137" s="281"/>
      <c r="F137" s="304" t="s">
        <v>550</v>
      </c>
      <c r="G137" s="281"/>
      <c r="H137" s="281" t="s">
        <v>597</v>
      </c>
      <c r="I137" s="281" t="s">
        <v>546</v>
      </c>
      <c r="J137" s="281">
        <v>255</v>
      </c>
      <c r="K137" s="329"/>
    </row>
    <row r="138" s="1" customFormat="1" ht="15" customHeight="1">
      <c r="B138" s="326"/>
      <c r="C138" s="281" t="s">
        <v>574</v>
      </c>
      <c r="D138" s="281"/>
      <c r="E138" s="281"/>
      <c r="F138" s="304" t="s">
        <v>544</v>
      </c>
      <c r="G138" s="281"/>
      <c r="H138" s="281" t="s">
        <v>598</v>
      </c>
      <c r="I138" s="281" t="s">
        <v>576</v>
      </c>
      <c r="J138" s="281"/>
      <c r="K138" s="329"/>
    </row>
    <row r="139" s="1" customFormat="1" ht="15" customHeight="1">
      <c r="B139" s="326"/>
      <c r="C139" s="281" t="s">
        <v>577</v>
      </c>
      <c r="D139" s="281"/>
      <c r="E139" s="281"/>
      <c r="F139" s="304" t="s">
        <v>544</v>
      </c>
      <c r="G139" s="281"/>
      <c r="H139" s="281" t="s">
        <v>599</v>
      </c>
      <c r="I139" s="281" t="s">
        <v>579</v>
      </c>
      <c r="J139" s="281"/>
      <c r="K139" s="329"/>
    </row>
    <row r="140" s="1" customFormat="1" ht="15" customHeight="1">
      <c r="B140" s="326"/>
      <c r="C140" s="281" t="s">
        <v>580</v>
      </c>
      <c r="D140" s="281"/>
      <c r="E140" s="281"/>
      <c r="F140" s="304" t="s">
        <v>544</v>
      </c>
      <c r="G140" s="281"/>
      <c r="H140" s="281" t="s">
        <v>580</v>
      </c>
      <c r="I140" s="281" t="s">
        <v>579</v>
      </c>
      <c r="J140" s="281"/>
      <c r="K140" s="329"/>
    </row>
    <row r="141" s="1" customFormat="1" ht="15" customHeight="1">
      <c r="B141" s="326"/>
      <c r="C141" s="281" t="s">
        <v>41</v>
      </c>
      <c r="D141" s="281"/>
      <c r="E141" s="281"/>
      <c r="F141" s="304" t="s">
        <v>544</v>
      </c>
      <c r="G141" s="281"/>
      <c r="H141" s="281" t="s">
        <v>600</v>
      </c>
      <c r="I141" s="281" t="s">
        <v>579</v>
      </c>
      <c r="J141" s="281"/>
      <c r="K141" s="329"/>
    </row>
    <row r="142" s="1" customFormat="1" ht="15" customHeight="1">
      <c r="B142" s="326"/>
      <c r="C142" s="281" t="s">
        <v>601</v>
      </c>
      <c r="D142" s="281"/>
      <c r="E142" s="281"/>
      <c r="F142" s="304" t="s">
        <v>544</v>
      </c>
      <c r="G142" s="281"/>
      <c r="H142" s="281" t="s">
        <v>602</v>
      </c>
      <c r="I142" s="281" t="s">
        <v>579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603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538</v>
      </c>
      <c r="D148" s="296"/>
      <c r="E148" s="296"/>
      <c r="F148" s="296" t="s">
        <v>539</v>
      </c>
      <c r="G148" s="297"/>
      <c r="H148" s="296" t="s">
        <v>57</v>
      </c>
      <c r="I148" s="296" t="s">
        <v>60</v>
      </c>
      <c r="J148" s="296" t="s">
        <v>540</v>
      </c>
      <c r="K148" s="295"/>
    </row>
    <row r="149" s="1" customFormat="1" ht="17.25" customHeight="1">
      <c r="B149" s="293"/>
      <c r="C149" s="298" t="s">
        <v>541</v>
      </c>
      <c r="D149" s="298"/>
      <c r="E149" s="298"/>
      <c r="F149" s="299" t="s">
        <v>542</v>
      </c>
      <c r="G149" s="300"/>
      <c r="H149" s="298"/>
      <c r="I149" s="298"/>
      <c r="J149" s="298" t="s">
        <v>543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547</v>
      </c>
      <c r="D151" s="281"/>
      <c r="E151" s="281"/>
      <c r="F151" s="334" t="s">
        <v>544</v>
      </c>
      <c r="G151" s="281"/>
      <c r="H151" s="333" t="s">
        <v>584</v>
      </c>
      <c r="I151" s="333" t="s">
        <v>546</v>
      </c>
      <c r="J151" s="333">
        <v>120</v>
      </c>
      <c r="K151" s="329"/>
    </row>
    <row r="152" s="1" customFormat="1" ht="15" customHeight="1">
      <c r="B152" s="306"/>
      <c r="C152" s="333" t="s">
        <v>593</v>
      </c>
      <c r="D152" s="281"/>
      <c r="E152" s="281"/>
      <c r="F152" s="334" t="s">
        <v>544</v>
      </c>
      <c r="G152" s="281"/>
      <c r="H152" s="333" t="s">
        <v>604</v>
      </c>
      <c r="I152" s="333" t="s">
        <v>546</v>
      </c>
      <c r="J152" s="333" t="s">
        <v>595</v>
      </c>
      <c r="K152" s="329"/>
    </row>
    <row r="153" s="1" customFormat="1" ht="15" customHeight="1">
      <c r="B153" s="306"/>
      <c r="C153" s="333" t="s">
        <v>492</v>
      </c>
      <c r="D153" s="281"/>
      <c r="E153" s="281"/>
      <c r="F153" s="334" t="s">
        <v>544</v>
      </c>
      <c r="G153" s="281"/>
      <c r="H153" s="333" t="s">
        <v>605</v>
      </c>
      <c r="I153" s="333" t="s">
        <v>546</v>
      </c>
      <c r="J153" s="333" t="s">
        <v>595</v>
      </c>
      <c r="K153" s="329"/>
    </row>
    <row r="154" s="1" customFormat="1" ht="15" customHeight="1">
      <c r="B154" s="306"/>
      <c r="C154" s="333" t="s">
        <v>549</v>
      </c>
      <c r="D154" s="281"/>
      <c r="E154" s="281"/>
      <c r="F154" s="334" t="s">
        <v>550</v>
      </c>
      <c r="G154" s="281"/>
      <c r="H154" s="333" t="s">
        <v>584</v>
      </c>
      <c r="I154" s="333" t="s">
        <v>546</v>
      </c>
      <c r="J154" s="333">
        <v>50</v>
      </c>
      <c r="K154" s="329"/>
    </row>
    <row r="155" s="1" customFormat="1" ht="15" customHeight="1">
      <c r="B155" s="306"/>
      <c r="C155" s="333" t="s">
        <v>552</v>
      </c>
      <c r="D155" s="281"/>
      <c r="E155" s="281"/>
      <c r="F155" s="334" t="s">
        <v>544</v>
      </c>
      <c r="G155" s="281"/>
      <c r="H155" s="333" t="s">
        <v>584</v>
      </c>
      <c r="I155" s="333" t="s">
        <v>554</v>
      </c>
      <c r="J155" s="333"/>
      <c r="K155" s="329"/>
    </row>
    <row r="156" s="1" customFormat="1" ht="15" customHeight="1">
      <c r="B156" s="306"/>
      <c r="C156" s="333" t="s">
        <v>563</v>
      </c>
      <c r="D156" s="281"/>
      <c r="E156" s="281"/>
      <c r="F156" s="334" t="s">
        <v>550</v>
      </c>
      <c r="G156" s="281"/>
      <c r="H156" s="333" t="s">
        <v>584</v>
      </c>
      <c r="I156" s="333" t="s">
        <v>546</v>
      </c>
      <c r="J156" s="333">
        <v>50</v>
      </c>
      <c r="K156" s="329"/>
    </row>
    <row r="157" s="1" customFormat="1" ht="15" customHeight="1">
      <c r="B157" s="306"/>
      <c r="C157" s="333" t="s">
        <v>571</v>
      </c>
      <c r="D157" s="281"/>
      <c r="E157" s="281"/>
      <c r="F157" s="334" t="s">
        <v>550</v>
      </c>
      <c r="G157" s="281"/>
      <c r="H157" s="333" t="s">
        <v>584</v>
      </c>
      <c r="I157" s="333" t="s">
        <v>546</v>
      </c>
      <c r="J157" s="333">
        <v>50</v>
      </c>
      <c r="K157" s="329"/>
    </row>
    <row r="158" s="1" customFormat="1" ht="15" customHeight="1">
      <c r="B158" s="306"/>
      <c r="C158" s="333" t="s">
        <v>569</v>
      </c>
      <c r="D158" s="281"/>
      <c r="E158" s="281"/>
      <c r="F158" s="334" t="s">
        <v>550</v>
      </c>
      <c r="G158" s="281"/>
      <c r="H158" s="333" t="s">
        <v>584</v>
      </c>
      <c r="I158" s="333" t="s">
        <v>546</v>
      </c>
      <c r="J158" s="333">
        <v>50</v>
      </c>
      <c r="K158" s="329"/>
    </row>
    <row r="159" s="1" customFormat="1" ht="15" customHeight="1">
      <c r="B159" s="306"/>
      <c r="C159" s="333" t="s">
        <v>94</v>
      </c>
      <c r="D159" s="281"/>
      <c r="E159" s="281"/>
      <c r="F159" s="334" t="s">
        <v>544</v>
      </c>
      <c r="G159" s="281"/>
      <c r="H159" s="333" t="s">
        <v>606</v>
      </c>
      <c r="I159" s="333" t="s">
        <v>546</v>
      </c>
      <c r="J159" s="333" t="s">
        <v>607</v>
      </c>
      <c r="K159" s="329"/>
    </row>
    <row r="160" s="1" customFormat="1" ht="15" customHeight="1">
      <c r="B160" s="306"/>
      <c r="C160" s="333" t="s">
        <v>608</v>
      </c>
      <c r="D160" s="281"/>
      <c r="E160" s="281"/>
      <c r="F160" s="334" t="s">
        <v>544</v>
      </c>
      <c r="G160" s="281"/>
      <c r="H160" s="333" t="s">
        <v>609</v>
      </c>
      <c r="I160" s="333" t="s">
        <v>579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610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538</v>
      </c>
      <c r="D166" s="296"/>
      <c r="E166" s="296"/>
      <c r="F166" s="296" t="s">
        <v>539</v>
      </c>
      <c r="G166" s="338"/>
      <c r="H166" s="339" t="s">
        <v>57</v>
      </c>
      <c r="I166" s="339" t="s">
        <v>60</v>
      </c>
      <c r="J166" s="296" t="s">
        <v>540</v>
      </c>
      <c r="K166" s="273"/>
    </row>
    <row r="167" s="1" customFormat="1" ht="17.25" customHeight="1">
      <c r="B167" s="274"/>
      <c r="C167" s="298" t="s">
        <v>541</v>
      </c>
      <c r="D167" s="298"/>
      <c r="E167" s="298"/>
      <c r="F167" s="299" t="s">
        <v>542</v>
      </c>
      <c r="G167" s="340"/>
      <c r="H167" s="341"/>
      <c r="I167" s="341"/>
      <c r="J167" s="298" t="s">
        <v>543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547</v>
      </c>
      <c r="D169" s="281"/>
      <c r="E169" s="281"/>
      <c r="F169" s="304" t="s">
        <v>544</v>
      </c>
      <c r="G169" s="281"/>
      <c r="H169" s="281" t="s">
        <v>584</v>
      </c>
      <c r="I169" s="281" t="s">
        <v>546</v>
      </c>
      <c r="J169" s="281">
        <v>120</v>
      </c>
      <c r="K169" s="329"/>
    </row>
    <row r="170" s="1" customFormat="1" ht="15" customHeight="1">
      <c r="B170" s="306"/>
      <c r="C170" s="281" t="s">
        <v>593</v>
      </c>
      <c r="D170" s="281"/>
      <c r="E170" s="281"/>
      <c r="F170" s="304" t="s">
        <v>544</v>
      </c>
      <c r="G170" s="281"/>
      <c r="H170" s="281" t="s">
        <v>594</v>
      </c>
      <c r="I170" s="281" t="s">
        <v>546</v>
      </c>
      <c r="J170" s="281" t="s">
        <v>595</v>
      </c>
      <c r="K170" s="329"/>
    </row>
    <row r="171" s="1" customFormat="1" ht="15" customHeight="1">
      <c r="B171" s="306"/>
      <c r="C171" s="281" t="s">
        <v>492</v>
      </c>
      <c r="D171" s="281"/>
      <c r="E171" s="281"/>
      <c r="F171" s="304" t="s">
        <v>544</v>
      </c>
      <c r="G171" s="281"/>
      <c r="H171" s="281" t="s">
        <v>611</v>
      </c>
      <c r="I171" s="281" t="s">
        <v>546</v>
      </c>
      <c r="J171" s="281" t="s">
        <v>595</v>
      </c>
      <c r="K171" s="329"/>
    </row>
    <row r="172" s="1" customFormat="1" ht="15" customHeight="1">
      <c r="B172" s="306"/>
      <c r="C172" s="281" t="s">
        <v>549</v>
      </c>
      <c r="D172" s="281"/>
      <c r="E172" s="281"/>
      <c r="F172" s="304" t="s">
        <v>550</v>
      </c>
      <c r="G172" s="281"/>
      <c r="H172" s="281" t="s">
        <v>611</v>
      </c>
      <c r="I172" s="281" t="s">
        <v>546</v>
      </c>
      <c r="J172" s="281">
        <v>50</v>
      </c>
      <c r="K172" s="329"/>
    </row>
    <row r="173" s="1" customFormat="1" ht="15" customHeight="1">
      <c r="B173" s="306"/>
      <c r="C173" s="281" t="s">
        <v>552</v>
      </c>
      <c r="D173" s="281"/>
      <c r="E173" s="281"/>
      <c r="F173" s="304" t="s">
        <v>544</v>
      </c>
      <c r="G173" s="281"/>
      <c r="H173" s="281" t="s">
        <v>611</v>
      </c>
      <c r="I173" s="281" t="s">
        <v>554</v>
      </c>
      <c r="J173" s="281"/>
      <c r="K173" s="329"/>
    </row>
    <row r="174" s="1" customFormat="1" ht="15" customHeight="1">
      <c r="B174" s="306"/>
      <c r="C174" s="281" t="s">
        <v>563</v>
      </c>
      <c r="D174" s="281"/>
      <c r="E174" s="281"/>
      <c r="F174" s="304" t="s">
        <v>550</v>
      </c>
      <c r="G174" s="281"/>
      <c r="H174" s="281" t="s">
        <v>611</v>
      </c>
      <c r="I174" s="281" t="s">
        <v>546</v>
      </c>
      <c r="J174" s="281">
        <v>50</v>
      </c>
      <c r="K174" s="329"/>
    </row>
    <row r="175" s="1" customFormat="1" ht="15" customHeight="1">
      <c r="B175" s="306"/>
      <c r="C175" s="281" t="s">
        <v>571</v>
      </c>
      <c r="D175" s="281"/>
      <c r="E175" s="281"/>
      <c r="F175" s="304" t="s">
        <v>550</v>
      </c>
      <c r="G175" s="281"/>
      <c r="H175" s="281" t="s">
        <v>611</v>
      </c>
      <c r="I175" s="281" t="s">
        <v>546</v>
      </c>
      <c r="J175" s="281">
        <v>50</v>
      </c>
      <c r="K175" s="329"/>
    </row>
    <row r="176" s="1" customFormat="1" ht="15" customHeight="1">
      <c r="B176" s="306"/>
      <c r="C176" s="281" t="s">
        <v>569</v>
      </c>
      <c r="D176" s="281"/>
      <c r="E176" s="281"/>
      <c r="F176" s="304" t="s">
        <v>550</v>
      </c>
      <c r="G176" s="281"/>
      <c r="H176" s="281" t="s">
        <v>611</v>
      </c>
      <c r="I176" s="281" t="s">
        <v>546</v>
      </c>
      <c r="J176" s="281">
        <v>50</v>
      </c>
      <c r="K176" s="329"/>
    </row>
    <row r="177" s="1" customFormat="1" ht="15" customHeight="1">
      <c r="B177" s="306"/>
      <c r="C177" s="281" t="s">
        <v>107</v>
      </c>
      <c r="D177" s="281"/>
      <c r="E177" s="281"/>
      <c r="F177" s="304" t="s">
        <v>544</v>
      </c>
      <c r="G177" s="281"/>
      <c r="H177" s="281" t="s">
        <v>612</v>
      </c>
      <c r="I177" s="281" t="s">
        <v>613</v>
      </c>
      <c r="J177" s="281"/>
      <c r="K177" s="329"/>
    </row>
    <row r="178" s="1" customFormat="1" ht="15" customHeight="1">
      <c r="B178" s="306"/>
      <c r="C178" s="281" t="s">
        <v>60</v>
      </c>
      <c r="D178" s="281"/>
      <c r="E178" s="281"/>
      <c r="F178" s="304" t="s">
        <v>544</v>
      </c>
      <c r="G178" s="281"/>
      <c r="H178" s="281" t="s">
        <v>614</v>
      </c>
      <c r="I178" s="281" t="s">
        <v>615</v>
      </c>
      <c r="J178" s="281">
        <v>1</v>
      </c>
      <c r="K178" s="329"/>
    </row>
    <row r="179" s="1" customFormat="1" ht="15" customHeight="1">
      <c r="B179" s="306"/>
      <c r="C179" s="281" t="s">
        <v>56</v>
      </c>
      <c r="D179" s="281"/>
      <c r="E179" s="281"/>
      <c r="F179" s="304" t="s">
        <v>544</v>
      </c>
      <c r="G179" s="281"/>
      <c r="H179" s="281" t="s">
        <v>616</v>
      </c>
      <c r="I179" s="281" t="s">
        <v>546</v>
      </c>
      <c r="J179" s="281">
        <v>20</v>
      </c>
      <c r="K179" s="329"/>
    </row>
    <row r="180" s="1" customFormat="1" ht="15" customHeight="1">
      <c r="B180" s="306"/>
      <c r="C180" s="281" t="s">
        <v>57</v>
      </c>
      <c r="D180" s="281"/>
      <c r="E180" s="281"/>
      <c r="F180" s="304" t="s">
        <v>544</v>
      </c>
      <c r="G180" s="281"/>
      <c r="H180" s="281" t="s">
        <v>617</v>
      </c>
      <c r="I180" s="281" t="s">
        <v>546</v>
      </c>
      <c r="J180" s="281">
        <v>255</v>
      </c>
      <c r="K180" s="329"/>
    </row>
    <row r="181" s="1" customFormat="1" ht="15" customHeight="1">
      <c r="B181" s="306"/>
      <c r="C181" s="281" t="s">
        <v>108</v>
      </c>
      <c r="D181" s="281"/>
      <c r="E181" s="281"/>
      <c r="F181" s="304" t="s">
        <v>544</v>
      </c>
      <c r="G181" s="281"/>
      <c r="H181" s="281" t="s">
        <v>508</v>
      </c>
      <c r="I181" s="281" t="s">
        <v>546</v>
      </c>
      <c r="J181" s="281">
        <v>10</v>
      </c>
      <c r="K181" s="329"/>
    </row>
    <row r="182" s="1" customFormat="1" ht="15" customHeight="1">
      <c r="B182" s="306"/>
      <c r="C182" s="281" t="s">
        <v>109</v>
      </c>
      <c r="D182" s="281"/>
      <c r="E182" s="281"/>
      <c r="F182" s="304" t="s">
        <v>544</v>
      </c>
      <c r="G182" s="281"/>
      <c r="H182" s="281" t="s">
        <v>618</v>
      </c>
      <c r="I182" s="281" t="s">
        <v>579</v>
      </c>
      <c r="J182" s="281"/>
      <c r="K182" s="329"/>
    </row>
    <row r="183" s="1" customFormat="1" ht="15" customHeight="1">
      <c r="B183" s="306"/>
      <c r="C183" s="281" t="s">
        <v>619</v>
      </c>
      <c r="D183" s="281"/>
      <c r="E183" s="281"/>
      <c r="F183" s="304" t="s">
        <v>544</v>
      </c>
      <c r="G183" s="281"/>
      <c r="H183" s="281" t="s">
        <v>620</v>
      </c>
      <c r="I183" s="281" t="s">
        <v>579</v>
      </c>
      <c r="J183" s="281"/>
      <c r="K183" s="329"/>
    </row>
    <row r="184" s="1" customFormat="1" ht="15" customHeight="1">
      <c r="B184" s="306"/>
      <c r="C184" s="281" t="s">
        <v>608</v>
      </c>
      <c r="D184" s="281"/>
      <c r="E184" s="281"/>
      <c r="F184" s="304" t="s">
        <v>544</v>
      </c>
      <c r="G184" s="281"/>
      <c r="H184" s="281" t="s">
        <v>621</v>
      </c>
      <c r="I184" s="281" t="s">
        <v>579</v>
      </c>
      <c r="J184" s="281"/>
      <c r="K184" s="329"/>
    </row>
    <row r="185" s="1" customFormat="1" ht="15" customHeight="1">
      <c r="B185" s="306"/>
      <c r="C185" s="281" t="s">
        <v>111</v>
      </c>
      <c r="D185" s="281"/>
      <c r="E185" s="281"/>
      <c r="F185" s="304" t="s">
        <v>550</v>
      </c>
      <c r="G185" s="281"/>
      <c r="H185" s="281" t="s">
        <v>622</v>
      </c>
      <c r="I185" s="281" t="s">
        <v>546</v>
      </c>
      <c r="J185" s="281">
        <v>50</v>
      </c>
      <c r="K185" s="329"/>
    </row>
    <row r="186" s="1" customFormat="1" ht="15" customHeight="1">
      <c r="B186" s="306"/>
      <c r="C186" s="281" t="s">
        <v>623</v>
      </c>
      <c r="D186" s="281"/>
      <c r="E186" s="281"/>
      <c r="F186" s="304" t="s">
        <v>550</v>
      </c>
      <c r="G186" s="281"/>
      <c r="H186" s="281" t="s">
        <v>624</v>
      </c>
      <c r="I186" s="281" t="s">
        <v>625</v>
      </c>
      <c r="J186" s="281"/>
      <c r="K186" s="329"/>
    </row>
    <row r="187" s="1" customFormat="1" ht="15" customHeight="1">
      <c r="B187" s="306"/>
      <c r="C187" s="281" t="s">
        <v>626</v>
      </c>
      <c r="D187" s="281"/>
      <c r="E187" s="281"/>
      <c r="F187" s="304" t="s">
        <v>550</v>
      </c>
      <c r="G187" s="281"/>
      <c r="H187" s="281" t="s">
        <v>627</v>
      </c>
      <c r="I187" s="281" t="s">
        <v>625</v>
      </c>
      <c r="J187" s="281"/>
      <c r="K187" s="329"/>
    </row>
    <row r="188" s="1" customFormat="1" ht="15" customHeight="1">
      <c r="B188" s="306"/>
      <c r="C188" s="281" t="s">
        <v>628</v>
      </c>
      <c r="D188" s="281"/>
      <c r="E188" s="281"/>
      <c r="F188" s="304" t="s">
        <v>550</v>
      </c>
      <c r="G188" s="281"/>
      <c r="H188" s="281" t="s">
        <v>629</v>
      </c>
      <c r="I188" s="281" t="s">
        <v>625</v>
      </c>
      <c r="J188" s="281"/>
      <c r="K188" s="329"/>
    </row>
    <row r="189" s="1" customFormat="1" ht="15" customHeight="1">
      <c r="B189" s="306"/>
      <c r="C189" s="342" t="s">
        <v>630</v>
      </c>
      <c r="D189" s="281"/>
      <c r="E189" s="281"/>
      <c r="F189" s="304" t="s">
        <v>550</v>
      </c>
      <c r="G189" s="281"/>
      <c r="H189" s="281" t="s">
        <v>631</v>
      </c>
      <c r="I189" s="281" t="s">
        <v>632</v>
      </c>
      <c r="J189" s="343" t="s">
        <v>633</v>
      </c>
      <c r="K189" s="329"/>
    </row>
    <row r="190" s="1" customFormat="1" ht="15" customHeight="1">
      <c r="B190" s="306"/>
      <c r="C190" s="342" t="s">
        <v>45</v>
      </c>
      <c r="D190" s="281"/>
      <c r="E190" s="281"/>
      <c r="F190" s="304" t="s">
        <v>544</v>
      </c>
      <c r="G190" s="281"/>
      <c r="H190" s="278" t="s">
        <v>634</v>
      </c>
      <c r="I190" s="281" t="s">
        <v>635</v>
      </c>
      <c r="J190" s="281"/>
      <c r="K190" s="329"/>
    </row>
    <row r="191" s="1" customFormat="1" ht="15" customHeight="1">
      <c r="B191" s="306"/>
      <c r="C191" s="342" t="s">
        <v>636</v>
      </c>
      <c r="D191" s="281"/>
      <c r="E191" s="281"/>
      <c r="F191" s="304" t="s">
        <v>544</v>
      </c>
      <c r="G191" s="281"/>
      <c r="H191" s="281" t="s">
        <v>637</v>
      </c>
      <c r="I191" s="281" t="s">
        <v>579</v>
      </c>
      <c r="J191" s="281"/>
      <c r="K191" s="329"/>
    </row>
    <row r="192" s="1" customFormat="1" ht="15" customHeight="1">
      <c r="B192" s="306"/>
      <c r="C192" s="342" t="s">
        <v>638</v>
      </c>
      <c r="D192" s="281"/>
      <c r="E192" s="281"/>
      <c r="F192" s="304" t="s">
        <v>544</v>
      </c>
      <c r="G192" s="281"/>
      <c r="H192" s="281" t="s">
        <v>639</v>
      </c>
      <c r="I192" s="281" t="s">
        <v>579</v>
      </c>
      <c r="J192" s="281"/>
      <c r="K192" s="329"/>
    </row>
    <row r="193" s="1" customFormat="1" ht="15" customHeight="1">
      <c r="B193" s="306"/>
      <c r="C193" s="342" t="s">
        <v>640</v>
      </c>
      <c r="D193" s="281"/>
      <c r="E193" s="281"/>
      <c r="F193" s="304" t="s">
        <v>550</v>
      </c>
      <c r="G193" s="281"/>
      <c r="H193" s="281" t="s">
        <v>641</v>
      </c>
      <c r="I193" s="281" t="s">
        <v>579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642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643</v>
      </c>
      <c r="D200" s="345"/>
      <c r="E200" s="345"/>
      <c r="F200" s="345" t="s">
        <v>644</v>
      </c>
      <c r="G200" s="346"/>
      <c r="H200" s="345" t="s">
        <v>645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635</v>
      </c>
      <c r="D202" s="281"/>
      <c r="E202" s="281"/>
      <c r="F202" s="304" t="s">
        <v>46</v>
      </c>
      <c r="G202" s="281"/>
      <c r="H202" s="281" t="s">
        <v>646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47</v>
      </c>
      <c r="G203" s="281"/>
      <c r="H203" s="281" t="s">
        <v>647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50</v>
      </c>
      <c r="G204" s="281"/>
      <c r="H204" s="281" t="s">
        <v>648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48</v>
      </c>
      <c r="G205" s="281"/>
      <c r="H205" s="281" t="s">
        <v>649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49</v>
      </c>
      <c r="G206" s="281"/>
      <c r="H206" s="281" t="s">
        <v>650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591</v>
      </c>
      <c r="D208" s="281"/>
      <c r="E208" s="281"/>
      <c r="F208" s="304" t="s">
        <v>82</v>
      </c>
      <c r="G208" s="281"/>
      <c r="H208" s="281" t="s">
        <v>651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486</v>
      </c>
      <c r="G209" s="281"/>
      <c r="H209" s="281" t="s">
        <v>487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484</v>
      </c>
      <c r="G210" s="281"/>
      <c r="H210" s="281" t="s">
        <v>652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488</v>
      </c>
      <c r="G211" s="342"/>
      <c r="H211" s="333" t="s">
        <v>489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490</v>
      </c>
      <c r="G212" s="342"/>
      <c r="H212" s="333" t="s">
        <v>653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615</v>
      </c>
      <c r="D214" s="281"/>
      <c r="E214" s="281"/>
      <c r="F214" s="304">
        <v>1</v>
      </c>
      <c r="G214" s="342"/>
      <c r="H214" s="333" t="s">
        <v>654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655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656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657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2021-05-17T18:26:44Z</dcterms:created>
  <dcterms:modified xsi:type="dcterms:W3CDTF">2021-05-17T18:26:53Z</dcterms:modified>
</cp:coreProperties>
</file>