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Pol'!$A$1:$Y$140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/>
  <c r="I19" s="1"/>
  <c r="I58"/>
  <c r="I57"/>
  <c r="I17" s="1"/>
  <c r="I56"/>
  <c r="I55"/>
  <c r="I54"/>
  <c r="I53"/>
  <c r="G42"/>
  <c r="F42"/>
  <c r="G41"/>
  <c r="F41"/>
  <c r="G39"/>
  <c r="G43" s="1"/>
  <c r="G25" s="1"/>
  <c r="A25" s="1"/>
  <c r="F39"/>
  <c r="G139" i="12"/>
  <c r="BA97"/>
  <c r="G9"/>
  <c r="I9"/>
  <c r="I8" s="1"/>
  <c r="K9"/>
  <c r="M9"/>
  <c r="O9"/>
  <c r="Q9"/>
  <c r="Q8" s="1"/>
  <c r="V9"/>
  <c r="G14"/>
  <c r="G8" s="1"/>
  <c r="I14"/>
  <c r="K14"/>
  <c r="K8" s="1"/>
  <c r="O14"/>
  <c r="O8" s="1"/>
  <c r="Q14"/>
  <c r="V14"/>
  <c r="V8" s="1"/>
  <c r="G22"/>
  <c r="K22"/>
  <c r="O22"/>
  <c r="V22"/>
  <c r="G23"/>
  <c r="I23"/>
  <c r="I22" s="1"/>
  <c r="K23"/>
  <c r="M23"/>
  <c r="M22" s="1"/>
  <c r="O23"/>
  <c r="Q23"/>
  <c r="Q22" s="1"/>
  <c r="V23"/>
  <c r="G28"/>
  <c r="I28"/>
  <c r="I27" s="1"/>
  <c r="K28"/>
  <c r="M28"/>
  <c r="O28"/>
  <c r="Q28"/>
  <c r="Q27" s="1"/>
  <c r="V28"/>
  <c r="G33"/>
  <c r="M33" s="1"/>
  <c r="I33"/>
  <c r="K33"/>
  <c r="K27" s="1"/>
  <c r="O33"/>
  <c r="O27" s="1"/>
  <c r="Q33"/>
  <c r="V33"/>
  <c r="V27" s="1"/>
  <c r="G37"/>
  <c r="I37"/>
  <c r="K37"/>
  <c r="M37"/>
  <c r="O37"/>
  <c r="Q37"/>
  <c r="V37"/>
  <c r="G41"/>
  <c r="M41" s="1"/>
  <c r="I41"/>
  <c r="K41"/>
  <c r="O41"/>
  <c r="Q41"/>
  <c r="V41"/>
  <c r="G47"/>
  <c r="G46" s="1"/>
  <c r="I47"/>
  <c r="K47"/>
  <c r="K46" s="1"/>
  <c r="O47"/>
  <c r="O46" s="1"/>
  <c r="Q47"/>
  <c r="V47"/>
  <c r="V46" s="1"/>
  <c r="G52"/>
  <c r="I52"/>
  <c r="I46" s="1"/>
  <c r="K52"/>
  <c r="M52"/>
  <c r="O52"/>
  <c r="Q52"/>
  <c r="Q46" s="1"/>
  <c r="V52"/>
  <c r="G59"/>
  <c r="I59"/>
  <c r="I58" s="1"/>
  <c r="K59"/>
  <c r="M59"/>
  <c r="O59"/>
  <c r="Q59"/>
  <c r="Q58" s="1"/>
  <c r="V59"/>
  <c r="G65"/>
  <c r="M65" s="1"/>
  <c r="I65"/>
  <c r="K65"/>
  <c r="K58" s="1"/>
  <c r="O65"/>
  <c r="O58" s="1"/>
  <c r="Q65"/>
  <c r="V65"/>
  <c r="V58" s="1"/>
  <c r="G70"/>
  <c r="I70"/>
  <c r="K70"/>
  <c r="M70"/>
  <c r="O70"/>
  <c r="Q70"/>
  <c r="V70"/>
  <c r="G74"/>
  <c r="M74" s="1"/>
  <c r="I74"/>
  <c r="K74"/>
  <c r="O74"/>
  <c r="Q74"/>
  <c r="V74"/>
  <c r="G79"/>
  <c r="I79"/>
  <c r="K79"/>
  <c r="M79"/>
  <c r="O79"/>
  <c r="Q79"/>
  <c r="V79"/>
  <c r="G84"/>
  <c r="M84" s="1"/>
  <c r="I84"/>
  <c r="K84"/>
  <c r="O84"/>
  <c r="Q84"/>
  <c r="V84"/>
  <c r="G89"/>
  <c r="I89"/>
  <c r="K89"/>
  <c r="M89"/>
  <c r="O89"/>
  <c r="Q89"/>
  <c r="V89"/>
  <c r="G93"/>
  <c r="I93"/>
  <c r="I92" s="1"/>
  <c r="K93"/>
  <c r="M93"/>
  <c r="O93"/>
  <c r="Q93"/>
  <c r="Q92" s="1"/>
  <c r="V93"/>
  <c r="G102"/>
  <c r="M102" s="1"/>
  <c r="I102"/>
  <c r="K102"/>
  <c r="K92" s="1"/>
  <c r="O102"/>
  <c r="O92" s="1"/>
  <c r="Q102"/>
  <c r="V102"/>
  <c r="V92" s="1"/>
  <c r="G107"/>
  <c r="I107"/>
  <c r="K107"/>
  <c r="M107"/>
  <c r="O107"/>
  <c r="Q107"/>
  <c r="V107"/>
  <c r="G112"/>
  <c r="M112" s="1"/>
  <c r="I112"/>
  <c r="K112"/>
  <c r="O112"/>
  <c r="Q112"/>
  <c r="V112"/>
  <c r="G116"/>
  <c r="I116"/>
  <c r="K116"/>
  <c r="M116"/>
  <c r="O116"/>
  <c r="Q116"/>
  <c r="V116"/>
  <c r="G120"/>
  <c r="M120" s="1"/>
  <c r="I120"/>
  <c r="K120"/>
  <c r="O120"/>
  <c r="Q120"/>
  <c r="V120"/>
  <c r="G125"/>
  <c r="I125"/>
  <c r="K125"/>
  <c r="M125"/>
  <c r="O125"/>
  <c r="Q125"/>
  <c r="V125"/>
  <c r="G130"/>
  <c r="G131"/>
  <c r="I131"/>
  <c r="I130" s="1"/>
  <c r="K131"/>
  <c r="M131"/>
  <c r="O131"/>
  <c r="Q131"/>
  <c r="Q130" s="1"/>
  <c r="V131"/>
  <c r="G135"/>
  <c r="M135" s="1"/>
  <c r="I135"/>
  <c r="K135"/>
  <c r="K130" s="1"/>
  <c r="O135"/>
  <c r="O130" s="1"/>
  <c r="Q135"/>
  <c r="V135"/>
  <c r="V130" s="1"/>
  <c r="AE139"/>
  <c r="AF139"/>
  <c r="I20" i="1"/>
  <c r="I18"/>
  <c r="F43"/>
  <c r="G23" s="1"/>
  <c r="H42"/>
  <c r="H40"/>
  <c r="H39"/>
  <c r="I39" s="1"/>
  <c r="I43" s="1"/>
  <c r="I60" l="1"/>
  <c r="J59" s="1"/>
  <c r="I16"/>
  <c r="I21" s="1"/>
  <c r="J53"/>
  <c r="J54"/>
  <c r="J55"/>
  <c r="J56"/>
  <c r="J57"/>
  <c r="J58"/>
  <c r="I42"/>
  <c r="H41"/>
  <c r="I41" s="1"/>
  <c r="G26"/>
  <c r="A26"/>
  <c r="A23"/>
  <c r="G28"/>
  <c r="M130" i="12"/>
  <c r="M27"/>
  <c r="M92"/>
  <c r="M58"/>
  <c r="G92"/>
  <c r="G58"/>
  <c r="G27"/>
  <c r="M14"/>
  <c r="M8" s="1"/>
  <c r="M47"/>
  <c r="M46" s="1"/>
  <c r="J42" i="1"/>
  <c r="J41"/>
  <c r="J39"/>
  <c r="J43" s="1"/>
  <c r="H43"/>
  <c r="J28"/>
  <c r="J26"/>
  <c r="G38"/>
  <c r="F38"/>
  <c r="J23"/>
  <c r="J24"/>
  <c r="J25"/>
  <c r="J27"/>
  <c r="E24"/>
  <c r="E26"/>
  <c r="J60" l="1"/>
  <c r="G24"/>
  <c r="A27" s="1"/>
  <c r="A24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<sst xmlns="http://schemas.openxmlformats.org/spreadsheetml/2006/main" count="579" uniqueCount="250">
  <si>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</si>
  <si>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</si>
  <si>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</si>
  <si>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</si>
  <si>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</si>
  <si>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</si>
  <si>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</si>
  <si>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</si>
  <si>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</si>
  <si>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</si>
  <si>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</si>
  <si>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</si>
  <si>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</si>
  <si>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</si>
  <si>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</si>
  <si>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</si>
  <si>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</si>
  <si>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</si>
  <si>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</si>
  <si>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</si>
  <si>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</si>
  <si>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</si>
  <si>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</si>
  <si>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</si>
  <si>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</si>
  <si>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</si>
  <si>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</si>
  <si>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</si>
  <si>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</si>
  <si>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</si>
  <si>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</si>
  <si>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</si>
  <si>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</si>
  <si>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</si>
  <si>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</si>
  <si>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</si>
  <si>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</si>
  <si>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</si>
  <si>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</si>
  <si>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</si>
  <si>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</si>
  <si>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</si>
  <si>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</si>
  <si>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</si>
  <si>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MŠ Weberova-výměna pochozí plochy- 2. Nadzemní podlaží</t>
  </si>
  <si>
    <t>SO 01</t>
  </si>
  <si>
    <t>Objekt:</t>
  </si>
  <si>
    <t>Rozpočet:</t>
  </si>
  <si>
    <t>Ing. Jiří Marek</t>
  </si>
  <si>
    <t>008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</si>
  <si>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</si>
  <si>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</si>
  <si>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</si>
  <si>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</si>
  <si>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</si>
  <si>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</si>
  <si>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</si>
  <si>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</si>
  <si>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</si>
  <si>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Celkem za stavbu</t>
  </si>
  <si>
    <t>CZK</t>
  </si>
  <si>
    <t>#POPS</t>
  </si>
  <si>
    <t>Popis stavby: 008 - MŠ Weberova-výměna pochozí plochy- 2. Nadzemní podlaží</t>
  </si>
  <si>
    <t>#POPO</t>
  </si>
  <si>
    <t>Popis objektu: SO 01 - MŠ Weberova-výměna pochozí plochy- 2. Nadzemní podlaží</t>
  </si>
  <si>
    <t>#POPR</t>
  </si>
  <si>
    <t>Popis rozpočtu: 1 - MŠ Weberova-výměna pochozí plochy- 2. Nadzemní podlaží</t>
  </si>
  <si>
    <t>Rekapitulace dílů</t>
  </si>
  <si>
    <t>Typ dílu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</si>
  <si>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</si>
  <si>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</si>
  <si>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</si>
  <si>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</si>
  <si>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</si>
  <si>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</si>
  <si>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766</t>
  </si>
  <si>
    <t>Konstrukce truhlářské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</si>
  <si>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</si>
  <si>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</si>
  <si>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</si>
  <si>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</si>
  <si>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</si>
  <si>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</si>
  <si>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</si>
  <si>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</si>
  <si>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</si>
  <si>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</si>
  <si>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</si>
  <si>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</si>
  <si>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</si>
  <si>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</si>
  <si>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</si>
  <si>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</si>
  <si>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</si>
  <si>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</si>
  <si>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</si>
  <si>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</si>
  <si>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</si>
  <si>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</si>
  <si>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</si>
  <si>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</si>
  <si>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</si>
  <si>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</si>
  <si>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</si>
  <si>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</si>
  <si>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</si>
  <si>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</si>
  <si>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</si>
  <si>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</si>
  <si>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</si>
  <si>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</si>
  <si>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</si>
  <si>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</si>
  <si>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631664112R00</t>
  </si>
  <si>
    <t>Oprava trhlin v podlahách cementovou hmotou včetně penetrace podkladu, tloušťky od 11 mm do 20 mm</t>
  </si>
  <si>
    <t>m2</t>
  </si>
  <si>
    <t>801-4</t>
  </si>
  <si>
    <t>RTS 24/ I</t>
  </si>
  <si>
    <t>Práce</t>
  </si>
  <si>
    <t>Běžná</t>
  </si>
  <si>
    <t>POL1_</t>
  </si>
  <si>
    <t xml:space="preserve">předpoklad vyspravení podlahy  cca do 15 % z celkové  plochy 112m2 : </t>
  </si>
  <si>
    <t>VV</t>
  </si>
  <si>
    <t xml:space="preserve">místnosti 201 : </t>
  </si>
  <si>
    <t>112*0,15</t>
  </si>
  <si>
    <t>SPU</t>
  </si>
  <si>
    <t>632415106RT2</t>
  </si>
  <si>
    <t>Potěr ze suchých směsí cementový samonivelační vyrovnávací, tloušťky 6 mm, včetně penetrace</t>
  </si>
  <si>
    <t>801-1</t>
  </si>
  <si>
    <t>s rozprostřením a uhlazením</t>
  </si>
  <si>
    <t>SPI</t>
  </si>
  <si>
    <t xml:space="preserve">vyrovnání kompletní podlahy- předpoklad do jedné výšky : </t>
  </si>
  <si>
    <t xml:space="preserve">tl. nivelace je cca-bude upřesněno po odstranění stávajících vrstev PVC a úpravě betonové podlahy : </t>
  </si>
  <si>
    <t xml:space="preserve">nivelace včetně 1 x penetrace hmotou MFC Primer : </t>
  </si>
  <si>
    <t xml:space="preserve">celková výměra=112m2 : </t>
  </si>
  <si>
    <t>112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</si>
  <si>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</si>
  <si>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</si>
  <si>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POL1_1</t>
  </si>
  <si>
    <t xml:space="preserve">kompletní úklid místnosti 201 : </t>
  </si>
  <si>
    <t>965048515R00</t>
  </si>
  <si>
    <t>Broušení betonového povrchu do tloušťky 5 mm</t>
  </si>
  <si>
    <t>801-3</t>
  </si>
  <si>
    <t xml:space="preserve">vyrovnání a začištění  betonové podlahy po odstranění nášlapné vrstvy PVC : </t>
  </si>
  <si>
    <t xml:space="preserve">v kompletní ploše podlahy =112m2 : </t>
  </si>
  <si>
    <t>766662811R00</t>
  </si>
  <si>
    <t>Demontáž dveřních křídel prahů dveří  jednokřídlových</t>
  </si>
  <si>
    <t>kus</t>
  </si>
  <si>
    <t>800-766</t>
  </si>
  <si>
    <t xml:space="preserve">odstranění prahů u dveří   = 5 ks : </t>
  </si>
  <si>
    <t>5</t>
  </si>
  <si>
    <t>776401800RT1</t>
  </si>
  <si>
    <t>Demontáž soklíků nebo lišt pryžových nebo PVC odstranění a uložení na hromady</t>
  </si>
  <si>
    <t>m</t>
  </si>
  <si>
    <t>800-775</t>
  </si>
  <si>
    <t xml:space="preserve">kompletní odstranění soklíků u rekonstruované pochozí plochy = 51,5m : </t>
  </si>
  <si>
    <t>51,5</t>
  </si>
  <si>
    <t>776511810R00</t>
  </si>
  <si>
    <t>Odstranění povlakových podlah z nášlapné plochy lepených, bez podložky, z ploch přes 20 m2</t>
  </si>
  <si>
    <t xml:space="preserve">kompletní odstranění nášlapné vrstvy PVC : </t>
  </si>
  <si>
    <t xml:space="preserve">místnosti 201 = 112m2 : </t>
  </si>
  <si>
    <t>766695212R00</t>
  </si>
  <si>
    <t>Ostatní montáž prahů dveří  jednokřídlých, šířky do 100 mm</t>
  </si>
  <si>
    <t xml:space="preserve">v případě velkých výškových rozdílů podlah bude použita přechodová lišta, popřípadě práh : </t>
  </si>
  <si>
    <t xml:space="preserve">dveře označené  číslem 1 = 2 ks : </t>
  </si>
  <si>
    <t>2</t>
  </si>
  <si>
    <t>61187156R</t>
  </si>
  <si>
    <t>práh dub; š = 100 mm; l = 800,0 mm; tl = 20,0 mm</t>
  </si>
  <si>
    <t>SPCM</t>
  </si>
  <si>
    <t>Specifikace</t>
  </si>
  <si>
    <t>POL3_</t>
  </si>
  <si>
    <t xml:space="preserve">dodávka prahů : </t>
  </si>
  <si>
    <t>776101101R00</t>
  </si>
  <si>
    <t>Přípravné práce vysávání povlakových podlah průmyslovým vysavačem</t>
  </si>
  <si>
    <t>položky neobsahují žádný materiál</t>
  </si>
  <si>
    <t xml:space="preserve">vysátí podlahy po ubroušení betonové vrstvy- před vyspravením a penetrací s nivelací : </t>
  </si>
  <si>
    <t xml:space="preserve">v celé ploše 112m2 : </t>
  </si>
  <si>
    <t>776101121R00</t>
  </si>
  <si>
    <t>Přípravné práce penetrace podkladu</t>
  </si>
  <si>
    <t xml:space="preserve">penetrace před vlastní pokládkou  nášlapné vrstvy- v celé ploše 112m2 : </t>
  </si>
  <si>
    <t>776421100RU1</t>
  </si>
  <si>
    <t>Lepení soklíků PVC a napojení krytiny na stěnu lepení podlahových soklíků z PVC a vinylu včetně dodávky soklíku</t>
  </si>
  <si>
    <t xml:space="preserve">provedení soklíků v místnosti 201 = 51,5m : </t>
  </si>
  <si>
    <t>776521200RV2</t>
  </si>
  <si>
    <t>Lepení podlah z plastových dílců z vinylových dílců, tloušťky 2,5 mm, včetně dodávky</t>
  </si>
  <si>
    <t xml:space="preserve">kompletní položení pochozí plochy 112m2 : </t>
  </si>
  <si>
    <t xml:space="preserve">typ upřesní investor- zátěžová třída 43 : </t>
  </si>
  <si>
    <t>776981113R00</t>
  </si>
  <si>
    <t>Přechodové, krycí a ukončující podlahové profily přechodová lišta, různá výška podlahoviny, eloxovaný hliník, samolepicí profil, výška profilu 8 mm, šířka profilu 35 mm</t>
  </si>
  <si>
    <t xml:space="preserve">dveře označené  číslem 2 = 3 ks : </t>
  </si>
  <si>
    <t>3*0,8</t>
  </si>
  <si>
    <t>24592232R</t>
  </si>
  <si>
    <t>penetrační hmota vodou ředitelná; disperzní, bezrozpouštědlová; úprava savosti podkladu, zpevnění, pod stěrkové hmoty; pro interiér i exteriér; tekutá</t>
  </si>
  <si>
    <t>l</t>
  </si>
  <si>
    <t xml:space="preserve">dodávka penetrace před vlastní pokládkou  nášlapné vrstvy- v celé ploše 112m2 : </t>
  </si>
  <si>
    <t xml:space="preserve">spotřeba cca 0,25L/m2 : </t>
  </si>
  <si>
    <t>112*0,25</t>
  </si>
  <si>
    <t>998776101R00</t>
  </si>
  <si>
    <t>Přesun hmot pro podlahy povlakové v objektech výšky do 6 m</t>
  </si>
  <si>
    <t>t</t>
  </si>
  <si>
    <t>Přesun hmot</t>
  </si>
  <si>
    <t>POL7_</t>
  </si>
  <si>
    <t>vodorovně do 50 m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</si>
  <si>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</si>
  <si>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</si>
  <si>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</si>
  <si>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bez naložení, s vyložením a hrubým urovnáním</t>
  </si>
  <si>
    <t>Včetně:</t>
  </si>
  <si>
    <t>POP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</si>
  <si>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</si>
  <si>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</si>
  <si>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</si>
  <si>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výměra-viz bourání = 1,82t : </t>
  </si>
  <si>
    <t>1,82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</si>
  <si>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</si>
  <si>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</si>
  <si>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 xml:space="preserve">předpoklad skládky do 14 km , tzn 14-6=8 x množství : </t>
  </si>
  <si>
    <t>8*1,82</t>
  </si>
  <si>
    <t>979087212R00</t>
  </si>
  <si>
    <t>Nakládání na dopravní prostředky suti</t>
  </si>
  <si>
    <t>822-1</t>
  </si>
  <si>
    <t>pro vodorovnou dopravu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</si>
  <si>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</si>
  <si>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</si>
  <si>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</si>
  <si>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</si>
  <si>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 xml:space="preserve">předpoklad průměrné vnitro dopravy =15m, tzn 1 x množství : </t>
  </si>
  <si>
    <t>1,82*1</t>
  </si>
  <si>
    <t>979990107R00</t>
  </si>
  <si>
    <t>Poplatek za uložení, směs betonu, cihel a dřeva,  , skupina 17 09 04 z Katalogu odpadů</t>
  </si>
  <si>
    <t>kategorie 17 09 04 smíšené stavební a demoliční odpady</t>
  </si>
  <si>
    <t xml:space="preserve">viz bourání =1,43t : </t>
  </si>
  <si>
    <t>1,43</t>
  </si>
  <si>
    <t>979990181R00</t>
  </si>
  <si>
    <t>Poplatek za uložení, PVC podlahová krytina,  , skupina 20 03 07 z Katalogu odpadů</t>
  </si>
  <si>
    <t>kategorie 17 02 03 plasty</t>
  </si>
  <si>
    <t xml:space="preserve">viz bourání =0,39t : </t>
  </si>
  <si>
    <t>0,39</t>
  </si>
  <si>
    <t>005121 R</t>
  </si>
  <si>
    <t>Zařízení staveniště</t>
  </si>
  <si>
    <t>Soubor</t>
  </si>
  <si>
    <t>Indiv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</si>
  <si>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</si>
  <si>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</si>
  <si>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</si>
  <si>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</si>
  <si>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</si>
  <si>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Vlastní</t>
  </si>
  <si>
    <t>SUM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</si>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</sst>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1793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128" t="s">
        <v>50</v>
      </c>
      <c r="E5" s="91"/>
      <c r="F5" s="91"/>
      <c r="G5" s="91"/>
      <c r="H5" s="18" t="s">
        <v>40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34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 t="s">
        <v>56</v>
      </c>
      <c r="E11" s="131"/>
      <c r="F11" s="131"/>
      <c r="G11" s="131"/>
      <c r="H11" s="18" t="s">
        <v>40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SUMIF(F53:F59,A16,I53:I59)+SUMIF(F53:F59,"PSU",I53:I59)</f>
        <v>0</v>
      </c>
      <c r="J16" s="85"/>
    </row>
    <row r="17" spans="1:10" ht="23.25" customHeight="1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SUMIF(F53:F59,A17,I53:I59)</f>
        <v>0</v>
      </c>
      <c r="J17" s="85"/>
    </row>
    <row r="18" spans="1:10" ht="23.25" customHeight="1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SUMIF(F53:F59,A18,I53:I59)</f>
        <v>0</v>
      </c>
      <c r="J18" s="85"/>
    </row>
    <row r="19" spans="1:10" ht="23.25" customHeight="1">
      <c r="A19" s="198" t="s">
        <v>82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SUMIF(F53:F59,A19,I53:I59)</f>
        <v>0</v>
      </c>
      <c r="J19" s="85"/>
    </row>
    <row r="20" spans="1:10" ht="23.25" customHeight="1">
      <c r="A20" s="198" t="s">
        <v>83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SUMIF(F53:F59,A20,I53:I59)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57</v>
      </c>
      <c r="C39" s="149"/>
      <c r="D39" s="149"/>
      <c r="E39" s="149"/>
      <c r="F39" s="150">
        <f>'SO 01 1 Pol'!AE139</f>
        <v>0</v>
      </c>
      <c r="G39" s="151">
        <f>'SO 01 1 Pol'!AF139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>
      <c r="A41" s="138">
        <v>2</v>
      </c>
      <c r="B41" s="154" t="s">
        <v>45</v>
      </c>
      <c r="C41" s="155" t="s">
        <v>44</v>
      </c>
      <c r="D41" s="155"/>
      <c r="E41" s="155"/>
      <c r="F41" s="156">
        <f>'SO 01 1 Pol'!AE139</f>
        <v>0</v>
      </c>
      <c r="G41" s="157">
        <f>'SO 01 1 Pol'!AF139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>
      <c r="A42" s="138">
        <v>3</v>
      </c>
      <c r="B42" s="159" t="s">
        <v>43</v>
      </c>
      <c r="C42" s="149" t="s">
        <v>44</v>
      </c>
      <c r="D42" s="149"/>
      <c r="E42" s="149"/>
      <c r="F42" s="160">
        <f>'SO 01 1 Pol'!AE139</f>
        <v>0</v>
      </c>
      <c r="G42" s="152">
        <f>'SO 01 1 Pol'!AF139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>
      <c r="A45" t="s">
        <v>61</v>
      </c>
      <c r="B45" t="s">
        <v>62</v>
      </c>
    </row>
    <row r="46" spans="1:10">
      <c r="A46" t="s">
        <v>63</v>
      </c>
      <c r="B46" t="s">
        <v>64</v>
      </c>
    </row>
    <row r="47" spans="1:10">
      <c r="A47" t="s">
        <v>65</v>
      </c>
      <c r="B47" t="s">
        <v>66</v>
      </c>
    </row>
    <row r="50" spans="1:10" ht="15.75">
      <c r="B50" s="177" t="s">
        <v>67</v>
      </c>
    </row>
    <row r="52" spans="1:10" ht="25.5" customHeight="1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>
      <c r="A53" s="180"/>
      <c r="B53" s="185" t="s">
        <v>69</v>
      </c>
      <c r="C53" s="186" t="s">
        <v>70</v>
      </c>
      <c r="D53" s="187"/>
      <c r="E53" s="187"/>
      <c r="F53" s="194" t="s">
        <v>24</v>
      </c>
      <c r="G53" s="195"/>
      <c r="H53" s="195"/>
      <c r="I53" s="195">
        <f>'SO 01 1 Pol'!G8</f>
        <v>0</v>
      </c>
      <c r="J53" s="191" t="str">
        <f>IF(I60=0,"",I53/I60*100)</f>
        <v/>
      </c>
    </row>
    <row r="54" spans="1:10" ht="36.75" customHeight="1">
      <c r="A54" s="180"/>
      <c r="B54" s="185" t="s">
        <v>71</v>
      </c>
      <c r="C54" s="186" t="s">
        <v>72</v>
      </c>
      <c r="D54" s="187"/>
      <c r="E54" s="187"/>
      <c r="F54" s="194" t="s">
        <v>24</v>
      </c>
      <c r="G54" s="195"/>
      <c r="H54" s="195"/>
      <c r="I54" s="195">
        <f>'SO 01 1 Pol'!G22</f>
        <v>0</v>
      </c>
      <c r="J54" s="191" t="str">
        <f>IF(I60=0,"",I54/I60*100)</f>
        <v/>
      </c>
    </row>
    <row r="55" spans="1:10" ht="36.75" customHeight="1">
      <c r="A55" s="180"/>
      <c r="B55" s="185" t="s">
        <v>73</v>
      </c>
      <c r="C55" s="186" t="s">
        <v>74</v>
      </c>
      <c r="D55" s="187"/>
      <c r="E55" s="187"/>
      <c r="F55" s="194" t="s">
        <v>24</v>
      </c>
      <c r="G55" s="195"/>
      <c r="H55" s="195"/>
      <c r="I55" s="195">
        <f>'SO 01 1 Pol'!G27</f>
        <v>0</v>
      </c>
      <c r="J55" s="191" t="str">
        <f>IF(I60=0,"",I55/I60*100)</f>
        <v/>
      </c>
    </row>
    <row r="56" spans="1:10" ht="36.75" customHeight="1">
      <c r="A56" s="180"/>
      <c r="B56" s="185" t="s">
        <v>75</v>
      </c>
      <c r="C56" s="186" t="s">
        <v>76</v>
      </c>
      <c r="D56" s="187"/>
      <c r="E56" s="187"/>
      <c r="F56" s="194" t="s">
        <v>25</v>
      </c>
      <c r="G56" s="195"/>
      <c r="H56" s="195"/>
      <c r="I56" s="195">
        <f>'SO 01 1 Pol'!G46</f>
        <v>0</v>
      </c>
      <c r="J56" s="191" t="str">
        <f>IF(I60=0,"",I56/I60*100)</f>
        <v/>
      </c>
    </row>
    <row r="57" spans="1:10" ht="36.75" customHeight="1">
      <c r="A57" s="180"/>
      <c r="B57" s="185" t="s">
        <v>77</v>
      </c>
      <c r="C57" s="186" t="s">
        <v>78</v>
      </c>
      <c r="D57" s="187"/>
      <c r="E57" s="187"/>
      <c r="F57" s="194" t="s">
        <v>25</v>
      </c>
      <c r="G57" s="195"/>
      <c r="H57" s="195"/>
      <c r="I57" s="195">
        <f>'SO 01 1 Pol'!G58</f>
        <v>0</v>
      </c>
      <c r="J57" s="191" t="str">
        <f>IF(I60=0,"",I57/I60*100)</f>
        <v/>
      </c>
    </row>
    <row r="58" spans="1:10" ht="36.75" customHeight="1">
      <c r="A58" s="180"/>
      <c r="B58" s="185" t="s">
        <v>79</v>
      </c>
      <c r="C58" s="186" t="s">
        <v>80</v>
      </c>
      <c r="D58" s="187"/>
      <c r="E58" s="187"/>
      <c r="F58" s="194" t="s">
        <v>81</v>
      </c>
      <c r="G58" s="195"/>
      <c r="H58" s="195"/>
      <c r="I58" s="195">
        <f>'SO 01 1 Pol'!G92</f>
        <v>0</v>
      </c>
      <c r="J58" s="191" t="str">
        <f>IF(I60=0,"",I58/I60*100)</f>
        <v/>
      </c>
    </row>
    <row r="59" spans="1:10" ht="36.75" customHeight="1">
      <c r="A59" s="180"/>
      <c r="B59" s="185" t="s">
        <v>82</v>
      </c>
      <c r="C59" s="186" t="s">
        <v>27</v>
      </c>
      <c r="D59" s="187"/>
      <c r="E59" s="187"/>
      <c r="F59" s="194" t="s">
        <v>82</v>
      </c>
      <c r="G59" s="195"/>
      <c r="H59" s="195"/>
      <c r="I59" s="195">
        <f>'SO 01 1 Pol'!G130</f>
        <v>0</v>
      </c>
      <c r="J59" s="191" t="str">
        <f>IF(I60=0,"",I59/I60*100)</f>
        <v/>
      </c>
    </row>
    <row r="60" spans="1:10" ht="25.5" customHeight="1">
      <c r="A60" s="181"/>
      <c r="B60" s="188" t="s">
        <v>1</v>
      </c>
      <c r="C60" s="189"/>
      <c r="D60" s="190"/>
      <c r="E60" s="190"/>
      <c r="F60" s="196"/>
      <c r="G60" s="197"/>
      <c r="H60" s="197"/>
      <c r="I60" s="197">
        <f>SUM(I53:I59)</f>
        <v>0</v>
      </c>
      <c r="J60" s="192">
        <f>SUM(J53:J59)</f>
        <v>0</v>
      </c>
    </row>
    <row r="61" spans="1:10">
      <c r="F61" s="137"/>
      <c r="G61" s="137"/>
      <c r="H61" s="137"/>
      <c r="I61" s="137"/>
      <c r="J61" s="193"/>
    </row>
    <row r="62" spans="1:10">
      <c r="F62" s="137"/>
      <c r="G62" s="137"/>
      <c r="H62" s="137"/>
      <c r="I62" s="137"/>
      <c r="J62" s="193"/>
    </row>
    <row r="63" spans="1:10">
      <c r="F63" s="137"/>
      <c r="G63" s="137"/>
      <c r="H63" s="137"/>
      <c r="I63" s="137"/>
      <c r="J63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84</v>
      </c>
      <c r="B1" s="199"/>
      <c r="C1" s="199"/>
      <c r="D1" s="199"/>
      <c r="E1" s="199"/>
      <c r="F1" s="199"/>
      <c r="G1" s="199"/>
      <c r="AG1" t="s">
        <v>85</v>
      </c>
    </row>
    <row r="2" spans="1:60" ht="24.95" customHeight="1">
      <c r="A2" s="200" t="s">
        <v>7</v>
      </c>
      <c r="B2" s="49" t="s">
        <v>49</v>
      </c>
      <c r="C2" s="203" t="s">
        <v>44</v>
      </c>
      <c r="D2" s="201"/>
      <c r="E2" s="201"/>
      <c r="F2" s="201"/>
      <c r="G2" s="202"/>
      <c r="AG2" t="s">
        <v>86</v>
      </c>
    </row>
    <row r="3" spans="1:60" ht="24.95" customHeight="1">
      <c r="A3" s="200" t="s">
        <v>8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86</v>
      </c>
      <c r="AG3" t="s">
        <v>87</v>
      </c>
    </row>
    <row r="4" spans="1:60" ht="24.95" customHeight="1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88</v>
      </c>
    </row>
    <row r="5" spans="1:60">
      <c r="D5" s="10"/>
    </row>
    <row r="6" spans="1:60" ht="38.25">
      <c r="A6" s="210" t="s">
        <v>89</v>
      </c>
      <c r="B6" s="212" t="s">
        <v>90</v>
      </c>
      <c r="C6" s="212" t="s">
        <v>91</v>
      </c>
      <c r="D6" s="211" t="s">
        <v>92</v>
      </c>
      <c r="E6" s="210" t="s">
        <v>93</v>
      </c>
      <c r="F6" s="209" t="s">
        <v>94</v>
      </c>
      <c r="G6" s="210" t="s">
        <v>29</v>
      </c>
      <c r="H6" s="213" t="s">
        <v>30</v>
      </c>
      <c r="I6" s="213" t="s">
        <v>95</v>
      </c>
      <c r="J6" s="213" t="s">
        <v>31</v>
      </c>
      <c r="K6" s="213" t="s">
        <v>96</v>
      </c>
      <c r="L6" s="213" t="s">
        <v>97</v>
      </c>
      <c r="M6" s="213" t="s">
        <v>98</v>
      </c>
      <c r="N6" s="213" t="s">
        <v>99</v>
      </c>
      <c r="O6" s="213" t="s">
        <v>100</v>
      </c>
      <c r="P6" s="213" t="s">
        <v>101</v>
      </c>
      <c r="Q6" s="213" t="s">
        <v>102</v>
      </c>
      <c r="R6" s="213" t="s">
        <v>103</v>
      </c>
      <c r="S6" s="213" t="s">
        <v>104</v>
      </c>
      <c r="T6" s="213" t="s">
        <v>105</v>
      </c>
      <c r="U6" s="213" t="s">
        <v>106</v>
      </c>
      <c r="V6" s="213" t="s">
        <v>107</v>
      </c>
      <c r="W6" s="213" t="s">
        <v>108</v>
      </c>
      <c r="X6" s="213" t="s">
        <v>109</v>
      </c>
      <c r="Y6" s="213" t="s">
        <v>110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28" t="s">
        <v>111</v>
      </c>
      <c r="B8" s="229" t="s">
        <v>69</v>
      </c>
      <c r="C8" s="247" t="s">
        <v>70</v>
      </c>
      <c r="D8" s="230"/>
      <c r="E8" s="231"/>
      <c r="F8" s="232"/>
      <c r="G8" s="232">
        <f>SUMIF(AG9:AG21,"&lt;&gt;NOR",G9:G21)</f>
        <v>0</v>
      </c>
      <c r="H8" s="232"/>
      <c r="I8" s="232">
        <f>SUM(I9:I21)</f>
        <v>0</v>
      </c>
      <c r="J8" s="232"/>
      <c r="K8" s="232">
        <f>SUM(K9:K21)</f>
        <v>0</v>
      </c>
      <c r="L8" s="232"/>
      <c r="M8" s="232">
        <f>SUM(M9:M21)</f>
        <v>0</v>
      </c>
      <c r="N8" s="231"/>
      <c r="O8" s="231">
        <f>SUM(O9:O21)</f>
        <v>1.69</v>
      </c>
      <c r="P8" s="231"/>
      <c r="Q8" s="231">
        <f>SUM(Q9:Q21)</f>
        <v>0</v>
      </c>
      <c r="R8" s="232"/>
      <c r="S8" s="232"/>
      <c r="T8" s="233"/>
      <c r="U8" s="227"/>
      <c r="V8" s="227">
        <f>SUM(V9:V21)</f>
        <v>46.59</v>
      </c>
      <c r="W8" s="227"/>
      <c r="X8" s="227"/>
      <c r="Y8" s="227"/>
      <c r="AG8" t="s">
        <v>112</v>
      </c>
    </row>
    <row r="9" spans="1:60" ht="22.5" outlineLevel="1">
      <c r="A9" s="235">
        <v>1</v>
      </c>
      <c r="B9" s="236" t="s">
        <v>113</v>
      </c>
      <c r="C9" s="248" t="s">
        <v>114</v>
      </c>
      <c r="D9" s="237" t="s">
        <v>115</v>
      </c>
      <c r="E9" s="238">
        <v>16.8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3.1710000000000002E-2</v>
      </c>
      <c r="O9" s="238">
        <f>ROUND(E9*N9,2)</f>
        <v>0.53</v>
      </c>
      <c r="P9" s="238">
        <v>0</v>
      </c>
      <c r="Q9" s="238">
        <f>ROUND(E9*P9,2)</f>
        <v>0</v>
      </c>
      <c r="R9" s="240" t="s">
        <v>116</v>
      </c>
      <c r="S9" s="240" t="s">
        <v>117</v>
      </c>
      <c r="T9" s="241" t="s">
        <v>117</v>
      </c>
      <c r="U9" s="224">
        <v>0.44</v>
      </c>
      <c r="V9" s="224">
        <f>ROUND(E9*U9,2)</f>
        <v>7.39</v>
      </c>
      <c r="W9" s="224"/>
      <c r="X9" s="224" t="s">
        <v>118</v>
      </c>
      <c r="Y9" s="224" t="s">
        <v>119</v>
      </c>
      <c r="Z9" s="214"/>
      <c r="AA9" s="214"/>
      <c r="AB9" s="214"/>
      <c r="AC9" s="214"/>
      <c r="AD9" s="214"/>
      <c r="AE9" s="214"/>
      <c r="AF9" s="214"/>
      <c r="AG9" s="214" t="s">
        <v>120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21"/>
      <c r="B10" s="222"/>
      <c r="C10" s="249" t="s">
        <v>121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122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>
      <c r="A11" s="221"/>
      <c r="B11" s="222"/>
      <c r="C11" s="249" t="s">
        <v>123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122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21"/>
      <c r="B12" s="222"/>
      <c r="C12" s="249" t="s">
        <v>124</v>
      </c>
      <c r="D12" s="225"/>
      <c r="E12" s="226">
        <v>16.8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122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>
      <c r="A13" s="221"/>
      <c r="B13" s="222"/>
      <c r="C13" s="250"/>
      <c r="D13" s="242"/>
      <c r="E13" s="242"/>
      <c r="F13" s="242"/>
      <c r="G13" s="242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125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>
      <c r="A14" s="235">
        <v>2</v>
      </c>
      <c r="B14" s="236" t="s">
        <v>126</v>
      </c>
      <c r="C14" s="248" t="s">
        <v>127</v>
      </c>
      <c r="D14" s="237" t="s">
        <v>115</v>
      </c>
      <c r="E14" s="238">
        <v>112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38">
        <v>1.035E-2</v>
      </c>
      <c r="O14" s="238">
        <f>ROUND(E14*N14,2)</f>
        <v>1.1599999999999999</v>
      </c>
      <c r="P14" s="238">
        <v>0</v>
      </c>
      <c r="Q14" s="238">
        <f>ROUND(E14*P14,2)</f>
        <v>0</v>
      </c>
      <c r="R14" s="240" t="s">
        <v>128</v>
      </c>
      <c r="S14" s="240" t="s">
        <v>117</v>
      </c>
      <c r="T14" s="241" t="s">
        <v>117</v>
      </c>
      <c r="U14" s="224">
        <v>0.35</v>
      </c>
      <c r="V14" s="224">
        <f>ROUND(E14*U14,2)</f>
        <v>39.200000000000003</v>
      </c>
      <c r="W14" s="224"/>
      <c r="X14" s="224" t="s">
        <v>118</v>
      </c>
      <c r="Y14" s="224" t="s">
        <v>119</v>
      </c>
      <c r="Z14" s="214"/>
      <c r="AA14" s="214"/>
      <c r="AB14" s="214"/>
      <c r="AC14" s="214"/>
      <c r="AD14" s="214"/>
      <c r="AE14" s="214"/>
      <c r="AF14" s="214"/>
      <c r="AG14" s="214" t="s">
        <v>120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>
      <c r="A15" s="221"/>
      <c r="B15" s="222"/>
      <c r="C15" s="251" t="s">
        <v>129</v>
      </c>
      <c r="D15" s="243"/>
      <c r="E15" s="243"/>
      <c r="F15" s="243"/>
      <c r="G15" s="243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130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>
      <c r="A16" s="221"/>
      <c r="B16" s="222"/>
      <c r="C16" s="249" t="s">
        <v>131</v>
      </c>
      <c r="D16" s="225"/>
      <c r="E16" s="226"/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122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3">
      <c r="A17" s="221"/>
      <c r="B17" s="222"/>
      <c r="C17" s="249" t="s">
        <v>132</v>
      </c>
      <c r="D17" s="225"/>
      <c r="E17" s="226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122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>
      <c r="A18" s="221"/>
      <c r="B18" s="222"/>
      <c r="C18" s="249" t="s">
        <v>133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122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>
      <c r="A19" s="221"/>
      <c r="B19" s="222"/>
      <c r="C19" s="249" t="s">
        <v>134</v>
      </c>
      <c r="D19" s="225"/>
      <c r="E19" s="226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122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>
      <c r="A20" s="221"/>
      <c r="B20" s="222"/>
      <c r="C20" s="249" t="s">
        <v>135</v>
      </c>
      <c r="D20" s="225"/>
      <c r="E20" s="226">
        <v>112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122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>
      <c r="A21" s="221"/>
      <c r="B21" s="222"/>
      <c r="C21" s="250"/>
      <c r="D21" s="242"/>
      <c r="E21" s="242"/>
      <c r="F21" s="242"/>
      <c r="G21" s="242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125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>
      <c r="A22" s="228" t="s">
        <v>111</v>
      </c>
      <c r="B22" s="229" t="s">
        <v>71</v>
      </c>
      <c r="C22" s="247" t="s">
        <v>72</v>
      </c>
      <c r="D22" s="230"/>
      <c r="E22" s="231"/>
      <c r="F22" s="232"/>
      <c r="G22" s="232">
        <f>SUMIF(AG23:AG26,"&lt;&gt;NOR",G23:G26)</f>
        <v>0</v>
      </c>
      <c r="H22" s="232"/>
      <c r="I22" s="232">
        <f>SUM(I23:I26)</f>
        <v>0</v>
      </c>
      <c r="J22" s="232"/>
      <c r="K22" s="232">
        <f>SUM(K23:K26)</f>
        <v>0</v>
      </c>
      <c r="L22" s="232"/>
      <c r="M22" s="232">
        <f>SUM(M23:M26)</f>
        <v>0</v>
      </c>
      <c r="N22" s="231"/>
      <c r="O22" s="231">
        <f>SUM(O23:O26)</f>
        <v>0</v>
      </c>
      <c r="P22" s="231"/>
      <c r="Q22" s="231">
        <f>SUM(Q23:Q26)</f>
        <v>0</v>
      </c>
      <c r="R22" s="232"/>
      <c r="S22" s="232"/>
      <c r="T22" s="233"/>
      <c r="U22" s="227"/>
      <c r="V22" s="227">
        <f>SUM(V23:V26)</f>
        <v>34.72</v>
      </c>
      <c r="W22" s="227"/>
      <c r="X22" s="227"/>
      <c r="Y22" s="227"/>
      <c r="AG22" t="s">
        <v>112</v>
      </c>
    </row>
    <row r="23" spans="1:60" outlineLevel="1">
      <c r="A23" s="235">
        <v>3</v>
      </c>
      <c r="B23" s="236" t="s">
        <v>136</v>
      </c>
      <c r="C23" s="248" t="s">
        <v>137</v>
      </c>
      <c r="D23" s="237" t="s">
        <v>115</v>
      </c>
      <c r="E23" s="238">
        <v>112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4.0000000000000003E-5</v>
      </c>
      <c r="O23" s="238">
        <f>ROUND(E23*N23,2)</f>
        <v>0</v>
      </c>
      <c r="P23" s="238">
        <v>0</v>
      </c>
      <c r="Q23" s="238">
        <f>ROUND(E23*P23,2)</f>
        <v>0</v>
      </c>
      <c r="R23" s="240" t="s">
        <v>128</v>
      </c>
      <c r="S23" s="240" t="s">
        <v>117</v>
      </c>
      <c r="T23" s="241" t="s">
        <v>117</v>
      </c>
      <c r="U23" s="224">
        <v>0.31</v>
      </c>
      <c r="V23" s="224">
        <f>ROUND(E23*U23,2)</f>
        <v>34.72</v>
      </c>
      <c r="W23" s="224"/>
      <c r="X23" s="224" t="s">
        <v>118</v>
      </c>
      <c r="Y23" s="224" t="s">
        <v>119</v>
      </c>
      <c r="Z23" s="214"/>
      <c r="AA23" s="214"/>
      <c r="AB23" s="214"/>
      <c r="AC23" s="214"/>
      <c r="AD23" s="214"/>
      <c r="AE23" s="214"/>
      <c r="AF23" s="214"/>
      <c r="AG23" s="214" t="s">
        <v>138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>
      <c r="A24" s="221"/>
      <c r="B24" s="222"/>
      <c r="C24" s="249" t="s">
        <v>139</v>
      </c>
      <c r="D24" s="225"/>
      <c r="E24" s="226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122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21"/>
      <c r="B25" s="222"/>
      <c r="C25" s="249" t="s">
        <v>135</v>
      </c>
      <c r="D25" s="225"/>
      <c r="E25" s="226">
        <v>112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122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>
      <c r="A26" s="221"/>
      <c r="B26" s="222"/>
      <c r="C26" s="250"/>
      <c r="D26" s="242"/>
      <c r="E26" s="242"/>
      <c r="F26" s="242"/>
      <c r="G26" s="242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125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>
      <c r="A27" s="228" t="s">
        <v>111</v>
      </c>
      <c r="B27" s="229" t="s">
        <v>73</v>
      </c>
      <c r="C27" s="247" t="s">
        <v>74</v>
      </c>
      <c r="D27" s="230"/>
      <c r="E27" s="231"/>
      <c r="F27" s="232"/>
      <c r="G27" s="232">
        <f>SUMIF(AG28:AG45,"&lt;&gt;NOR",G28:G45)</f>
        <v>0</v>
      </c>
      <c r="H27" s="232"/>
      <c r="I27" s="232">
        <f>SUM(I28:I45)</f>
        <v>0</v>
      </c>
      <c r="J27" s="232"/>
      <c r="K27" s="232">
        <f>SUM(K28:K45)</f>
        <v>0</v>
      </c>
      <c r="L27" s="232"/>
      <c r="M27" s="232">
        <f>SUM(M28:M45)</f>
        <v>0</v>
      </c>
      <c r="N27" s="231"/>
      <c r="O27" s="231">
        <f>SUM(O28:O45)</f>
        <v>0</v>
      </c>
      <c r="P27" s="231"/>
      <c r="Q27" s="231">
        <f>SUM(Q28:Q45)</f>
        <v>1.81</v>
      </c>
      <c r="R27" s="232"/>
      <c r="S27" s="232"/>
      <c r="T27" s="233"/>
      <c r="U27" s="227"/>
      <c r="V27" s="227">
        <f>SUM(V28:V45)</f>
        <v>51.89</v>
      </c>
      <c r="W27" s="227"/>
      <c r="X27" s="227"/>
      <c r="Y27" s="227"/>
      <c r="AG27" t="s">
        <v>112</v>
      </c>
    </row>
    <row r="28" spans="1:60" outlineLevel="1">
      <c r="A28" s="235">
        <v>4</v>
      </c>
      <c r="B28" s="236" t="s">
        <v>140</v>
      </c>
      <c r="C28" s="248" t="s">
        <v>141</v>
      </c>
      <c r="D28" s="237" t="s">
        <v>115</v>
      </c>
      <c r="E28" s="238">
        <v>112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1.26E-2</v>
      </c>
      <c r="Q28" s="238">
        <f>ROUND(E28*P28,2)</f>
        <v>1.41</v>
      </c>
      <c r="R28" s="240" t="s">
        <v>142</v>
      </c>
      <c r="S28" s="240" t="s">
        <v>117</v>
      </c>
      <c r="T28" s="241" t="s">
        <v>117</v>
      </c>
      <c r="U28" s="224">
        <v>0.33</v>
      </c>
      <c r="V28" s="224">
        <f>ROUND(E28*U28,2)</f>
        <v>36.96</v>
      </c>
      <c r="W28" s="224"/>
      <c r="X28" s="224" t="s">
        <v>118</v>
      </c>
      <c r="Y28" s="224" t="s">
        <v>119</v>
      </c>
      <c r="Z28" s="214"/>
      <c r="AA28" s="214"/>
      <c r="AB28" s="214"/>
      <c r="AC28" s="214"/>
      <c r="AD28" s="214"/>
      <c r="AE28" s="214"/>
      <c r="AF28" s="214"/>
      <c r="AG28" s="214" t="s">
        <v>120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>
      <c r="A29" s="221"/>
      <c r="B29" s="222"/>
      <c r="C29" s="249" t="s">
        <v>143</v>
      </c>
      <c r="D29" s="225"/>
      <c r="E29" s="226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122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21"/>
      <c r="B30" s="222"/>
      <c r="C30" s="249" t="s">
        <v>144</v>
      </c>
      <c r="D30" s="225"/>
      <c r="E30" s="226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122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>
      <c r="A31" s="221"/>
      <c r="B31" s="222"/>
      <c r="C31" s="249" t="s">
        <v>135</v>
      </c>
      <c r="D31" s="225"/>
      <c r="E31" s="226">
        <v>112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122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>
      <c r="A32" s="221"/>
      <c r="B32" s="222"/>
      <c r="C32" s="250"/>
      <c r="D32" s="242"/>
      <c r="E32" s="242"/>
      <c r="F32" s="242"/>
      <c r="G32" s="242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125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35">
        <v>5</v>
      </c>
      <c r="B33" s="236" t="s">
        <v>145</v>
      </c>
      <c r="C33" s="248" t="s">
        <v>146</v>
      </c>
      <c r="D33" s="237" t="s">
        <v>147</v>
      </c>
      <c r="E33" s="238">
        <v>5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1.8E-3</v>
      </c>
      <c r="Q33" s="238">
        <f>ROUND(E33*P33,2)</f>
        <v>0.01</v>
      </c>
      <c r="R33" s="240" t="s">
        <v>148</v>
      </c>
      <c r="S33" s="240" t="s">
        <v>117</v>
      </c>
      <c r="T33" s="241" t="s">
        <v>117</v>
      </c>
      <c r="U33" s="224">
        <v>0.11</v>
      </c>
      <c r="V33" s="224">
        <f>ROUND(E33*U33,2)</f>
        <v>0.55000000000000004</v>
      </c>
      <c r="W33" s="224"/>
      <c r="X33" s="224" t="s">
        <v>118</v>
      </c>
      <c r="Y33" s="224" t="s">
        <v>119</v>
      </c>
      <c r="Z33" s="214"/>
      <c r="AA33" s="214"/>
      <c r="AB33" s="214"/>
      <c r="AC33" s="214"/>
      <c r="AD33" s="214"/>
      <c r="AE33" s="214"/>
      <c r="AF33" s="214"/>
      <c r="AG33" s="214" t="s">
        <v>120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>
      <c r="A34" s="221"/>
      <c r="B34" s="222"/>
      <c r="C34" s="249" t="s">
        <v>149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122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>
      <c r="A35" s="221"/>
      <c r="B35" s="222"/>
      <c r="C35" s="249" t="s">
        <v>150</v>
      </c>
      <c r="D35" s="225"/>
      <c r="E35" s="226">
        <v>5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122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>
      <c r="A36" s="221"/>
      <c r="B36" s="222"/>
      <c r="C36" s="250"/>
      <c r="D36" s="242"/>
      <c r="E36" s="242"/>
      <c r="F36" s="242"/>
      <c r="G36" s="242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125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35">
        <v>6</v>
      </c>
      <c r="B37" s="236" t="s">
        <v>151</v>
      </c>
      <c r="C37" s="248" t="s">
        <v>152</v>
      </c>
      <c r="D37" s="237" t="s">
        <v>153</v>
      </c>
      <c r="E37" s="238">
        <v>51.5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8.0000000000000007E-5</v>
      </c>
      <c r="Q37" s="238">
        <f>ROUND(E37*P37,2)</f>
        <v>0</v>
      </c>
      <c r="R37" s="240" t="s">
        <v>154</v>
      </c>
      <c r="S37" s="240" t="s">
        <v>117</v>
      </c>
      <c r="T37" s="241" t="s">
        <v>117</v>
      </c>
      <c r="U37" s="224">
        <v>0.04</v>
      </c>
      <c r="V37" s="224">
        <f>ROUND(E37*U37,2)</f>
        <v>2.06</v>
      </c>
      <c r="W37" s="224"/>
      <c r="X37" s="224" t="s">
        <v>118</v>
      </c>
      <c r="Y37" s="224" t="s">
        <v>119</v>
      </c>
      <c r="Z37" s="214"/>
      <c r="AA37" s="214"/>
      <c r="AB37" s="214"/>
      <c r="AC37" s="214"/>
      <c r="AD37" s="214"/>
      <c r="AE37" s="214"/>
      <c r="AF37" s="214"/>
      <c r="AG37" s="214" t="s">
        <v>120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>
      <c r="A38" s="221"/>
      <c r="B38" s="222"/>
      <c r="C38" s="249" t="s">
        <v>155</v>
      </c>
      <c r="D38" s="225"/>
      <c r="E38" s="226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122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>
      <c r="A39" s="221"/>
      <c r="B39" s="222"/>
      <c r="C39" s="249" t="s">
        <v>156</v>
      </c>
      <c r="D39" s="225"/>
      <c r="E39" s="226">
        <v>51.5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122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>
      <c r="A40" s="221"/>
      <c r="B40" s="222"/>
      <c r="C40" s="250"/>
      <c r="D40" s="242"/>
      <c r="E40" s="242"/>
      <c r="F40" s="242"/>
      <c r="G40" s="242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125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1">
      <c r="A41" s="235">
        <v>7</v>
      </c>
      <c r="B41" s="236" t="s">
        <v>157</v>
      </c>
      <c r="C41" s="248" t="s">
        <v>158</v>
      </c>
      <c r="D41" s="237" t="s">
        <v>115</v>
      </c>
      <c r="E41" s="238">
        <v>112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3.5000000000000001E-3</v>
      </c>
      <c r="Q41" s="238">
        <f>ROUND(E41*P41,2)</f>
        <v>0.39</v>
      </c>
      <c r="R41" s="240" t="s">
        <v>154</v>
      </c>
      <c r="S41" s="240" t="s">
        <v>117</v>
      </c>
      <c r="T41" s="241" t="s">
        <v>117</v>
      </c>
      <c r="U41" s="224">
        <v>0.11</v>
      </c>
      <c r="V41" s="224">
        <f>ROUND(E41*U41,2)</f>
        <v>12.32</v>
      </c>
      <c r="W41" s="224"/>
      <c r="X41" s="224" t="s">
        <v>118</v>
      </c>
      <c r="Y41" s="224" t="s">
        <v>119</v>
      </c>
      <c r="Z41" s="214"/>
      <c r="AA41" s="214"/>
      <c r="AB41" s="214"/>
      <c r="AC41" s="214"/>
      <c r="AD41" s="214"/>
      <c r="AE41" s="214"/>
      <c r="AF41" s="214"/>
      <c r="AG41" s="214" t="s">
        <v>120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>
      <c r="A42" s="221"/>
      <c r="B42" s="222"/>
      <c r="C42" s="249" t="s">
        <v>159</v>
      </c>
      <c r="D42" s="225"/>
      <c r="E42" s="226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122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>
      <c r="A43" s="221"/>
      <c r="B43" s="222"/>
      <c r="C43" s="249" t="s">
        <v>160</v>
      </c>
      <c r="D43" s="225"/>
      <c r="E43" s="226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122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>
      <c r="A44" s="221"/>
      <c r="B44" s="222"/>
      <c r="C44" s="249" t="s">
        <v>135</v>
      </c>
      <c r="D44" s="225"/>
      <c r="E44" s="226">
        <v>112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122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>
      <c r="A45" s="221"/>
      <c r="B45" s="222"/>
      <c r="C45" s="250"/>
      <c r="D45" s="242"/>
      <c r="E45" s="242"/>
      <c r="F45" s="242"/>
      <c r="G45" s="242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125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>
      <c r="A46" s="228" t="s">
        <v>111</v>
      </c>
      <c r="B46" s="229" t="s">
        <v>75</v>
      </c>
      <c r="C46" s="247" t="s">
        <v>76</v>
      </c>
      <c r="D46" s="230"/>
      <c r="E46" s="231"/>
      <c r="F46" s="232"/>
      <c r="G46" s="232">
        <f>SUMIF(AG47:AG57,"&lt;&gt;NOR",G47:G57)</f>
        <v>0</v>
      </c>
      <c r="H46" s="232"/>
      <c r="I46" s="232">
        <f>SUM(I47:I57)</f>
        <v>0</v>
      </c>
      <c r="J46" s="232"/>
      <c r="K46" s="232">
        <f>SUM(K47:K57)</f>
        <v>0</v>
      </c>
      <c r="L46" s="232"/>
      <c r="M46" s="232">
        <f>SUM(M47:M57)</f>
        <v>0</v>
      </c>
      <c r="N46" s="231"/>
      <c r="O46" s="231">
        <f>SUM(O47:O57)</f>
        <v>0</v>
      </c>
      <c r="P46" s="231"/>
      <c r="Q46" s="231">
        <f>SUM(Q47:Q57)</f>
        <v>0</v>
      </c>
      <c r="R46" s="232"/>
      <c r="S46" s="232"/>
      <c r="T46" s="233"/>
      <c r="U46" s="227"/>
      <c r="V46" s="227">
        <f>SUM(V47:V57)</f>
        <v>0.52</v>
      </c>
      <c r="W46" s="227"/>
      <c r="X46" s="227"/>
      <c r="Y46" s="227"/>
      <c r="AG46" t="s">
        <v>112</v>
      </c>
    </row>
    <row r="47" spans="1:60" outlineLevel="1">
      <c r="A47" s="235">
        <v>8</v>
      </c>
      <c r="B47" s="236" t="s">
        <v>161</v>
      </c>
      <c r="C47" s="248" t="s">
        <v>162</v>
      </c>
      <c r="D47" s="237" t="s">
        <v>147</v>
      </c>
      <c r="E47" s="238">
        <v>2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1.0000000000000001E-5</v>
      </c>
      <c r="O47" s="238">
        <f>ROUND(E47*N47,2)</f>
        <v>0</v>
      </c>
      <c r="P47" s="238">
        <v>0</v>
      </c>
      <c r="Q47" s="238">
        <f>ROUND(E47*P47,2)</f>
        <v>0</v>
      </c>
      <c r="R47" s="240" t="s">
        <v>148</v>
      </c>
      <c r="S47" s="240" t="s">
        <v>117</v>
      </c>
      <c r="T47" s="241" t="s">
        <v>117</v>
      </c>
      <c r="U47" s="224">
        <v>0.26</v>
      </c>
      <c r="V47" s="224">
        <f>ROUND(E47*U47,2)</f>
        <v>0.52</v>
      </c>
      <c r="W47" s="224"/>
      <c r="X47" s="224" t="s">
        <v>118</v>
      </c>
      <c r="Y47" s="224" t="s">
        <v>119</v>
      </c>
      <c r="Z47" s="214"/>
      <c r="AA47" s="214"/>
      <c r="AB47" s="214"/>
      <c r="AC47" s="214"/>
      <c r="AD47" s="214"/>
      <c r="AE47" s="214"/>
      <c r="AF47" s="214"/>
      <c r="AG47" s="214" t="s">
        <v>120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2">
      <c r="A48" s="221"/>
      <c r="B48" s="222"/>
      <c r="C48" s="249" t="s">
        <v>163</v>
      </c>
      <c r="D48" s="225"/>
      <c r="E48" s="226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122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>
      <c r="A49" s="221"/>
      <c r="B49" s="222"/>
      <c r="C49" s="249" t="s">
        <v>164</v>
      </c>
      <c r="D49" s="225"/>
      <c r="E49" s="226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122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>
      <c r="A50" s="221"/>
      <c r="B50" s="222"/>
      <c r="C50" s="249" t="s">
        <v>165</v>
      </c>
      <c r="D50" s="225"/>
      <c r="E50" s="226">
        <v>2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122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>
      <c r="A51" s="221"/>
      <c r="B51" s="222"/>
      <c r="C51" s="250"/>
      <c r="D51" s="242"/>
      <c r="E51" s="242"/>
      <c r="F51" s="242"/>
      <c r="G51" s="242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125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35">
        <v>9</v>
      </c>
      <c r="B52" s="236" t="s">
        <v>166</v>
      </c>
      <c r="C52" s="248" t="s">
        <v>167</v>
      </c>
      <c r="D52" s="237" t="s">
        <v>147</v>
      </c>
      <c r="E52" s="238">
        <v>2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1.07E-3</v>
      </c>
      <c r="O52" s="238">
        <f>ROUND(E52*N52,2)</f>
        <v>0</v>
      </c>
      <c r="P52" s="238">
        <v>0</v>
      </c>
      <c r="Q52" s="238">
        <f>ROUND(E52*P52,2)</f>
        <v>0</v>
      </c>
      <c r="R52" s="240" t="s">
        <v>168</v>
      </c>
      <c r="S52" s="240" t="s">
        <v>117</v>
      </c>
      <c r="T52" s="241" t="s">
        <v>117</v>
      </c>
      <c r="U52" s="224">
        <v>0</v>
      </c>
      <c r="V52" s="224">
        <f>ROUND(E52*U52,2)</f>
        <v>0</v>
      </c>
      <c r="W52" s="224"/>
      <c r="X52" s="224" t="s">
        <v>169</v>
      </c>
      <c r="Y52" s="224" t="s">
        <v>119</v>
      </c>
      <c r="Z52" s="214"/>
      <c r="AA52" s="214"/>
      <c r="AB52" s="214"/>
      <c r="AC52" s="214"/>
      <c r="AD52" s="214"/>
      <c r="AE52" s="214"/>
      <c r="AF52" s="214"/>
      <c r="AG52" s="214" t="s">
        <v>170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2">
      <c r="A53" s="221"/>
      <c r="B53" s="222"/>
      <c r="C53" s="249" t="s">
        <v>163</v>
      </c>
      <c r="D53" s="225"/>
      <c r="E53" s="226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122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>
      <c r="A54" s="221"/>
      <c r="B54" s="222"/>
      <c r="C54" s="249" t="s">
        <v>164</v>
      </c>
      <c r="D54" s="225"/>
      <c r="E54" s="226"/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122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>
      <c r="A55" s="221"/>
      <c r="B55" s="222"/>
      <c r="C55" s="249" t="s">
        <v>171</v>
      </c>
      <c r="D55" s="225"/>
      <c r="E55" s="226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122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>
      <c r="A56" s="221"/>
      <c r="B56" s="222"/>
      <c r="C56" s="249" t="s">
        <v>165</v>
      </c>
      <c r="D56" s="225"/>
      <c r="E56" s="226">
        <v>2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122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>
      <c r="A57" s="221"/>
      <c r="B57" s="222"/>
      <c r="C57" s="250"/>
      <c r="D57" s="242"/>
      <c r="E57" s="242"/>
      <c r="F57" s="242"/>
      <c r="G57" s="242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125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>
      <c r="A58" s="228" t="s">
        <v>111</v>
      </c>
      <c r="B58" s="229" t="s">
        <v>77</v>
      </c>
      <c r="C58" s="247" t="s">
        <v>78</v>
      </c>
      <c r="D58" s="230"/>
      <c r="E58" s="231"/>
      <c r="F58" s="232"/>
      <c r="G58" s="232">
        <f>SUMIF(AG59:AG91,"&lt;&gt;NOR",G59:G91)</f>
        <v>0</v>
      </c>
      <c r="H58" s="232"/>
      <c r="I58" s="232">
        <f>SUM(I59:I91)</f>
        <v>0</v>
      </c>
      <c r="J58" s="232"/>
      <c r="K58" s="232">
        <f>SUM(K59:K91)</f>
        <v>0</v>
      </c>
      <c r="L58" s="232"/>
      <c r="M58" s="232">
        <f>SUM(M59:M91)</f>
        <v>0</v>
      </c>
      <c r="N58" s="231"/>
      <c r="O58" s="231">
        <f>SUM(O59:O91)</f>
        <v>0.58000000000000007</v>
      </c>
      <c r="P58" s="231"/>
      <c r="Q58" s="231">
        <f>SUM(Q59:Q91)</f>
        <v>0</v>
      </c>
      <c r="R58" s="232"/>
      <c r="S58" s="232"/>
      <c r="T58" s="233"/>
      <c r="U58" s="227"/>
      <c r="V58" s="227">
        <f>SUM(V59:V91)</f>
        <v>66.45</v>
      </c>
      <c r="W58" s="227"/>
      <c r="X58" s="227"/>
      <c r="Y58" s="227"/>
      <c r="AG58" t="s">
        <v>112</v>
      </c>
    </row>
    <row r="59" spans="1:60" outlineLevel="1">
      <c r="A59" s="235">
        <v>10</v>
      </c>
      <c r="B59" s="236" t="s">
        <v>172</v>
      </c>
      <c r="C59" s="248" t="s">
        <v>173</v>
      </c>
      <c r="D59" s="237" t="s">
        <v>115</v>
      </c>
      <c r="E59" s="238">
        <v>112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 t="s">
        <v>154</v>
      </c>
      <c r="S59" s="240" t="s">
        <v>117</v>
      </c>
      <c r="T59" s="241" t="s">
        <v>117</v>
      </c>
      <c r="U59" s="224">
        <v>0.02</v>
      </c>
      <c r="V59" s="224">
        <f>ROUND(E59*U59,2)</f>
        <v>2.2400000000000002</v>
      </c>
      <c r="W59" s="224"/>
      <c r="X59" s="224" t="s">
        <v>118</v>
      </c>
      <c r="Y59" s="224" t="s">
        <v>119</v>
      </c>
      <c r="Z59" s="214"/>
      <c r="AA59" s="214"/>
      <c r="AB59" s="214"/>
      <c r="AC59" s="214"/>
      <c r="AD59" s="214"/>
      <c r="AE59" s="214"/>
      <c r="AF59" s="214"/>
      <c r="AG59" s="214" t="s">
        <v>120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>
      <c r="A60" s="221"/>
      <c r="B60" s="222"/>
      <c r="C60" s="251" t="s">
        <v>174</v>
      </c>
      <c r="D60" s="243"/>
      <c r="E60" s="243"/>
      <c r="F60" s="243"/>
      <c r="G60" s="243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130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>
      <c r="A61" s="221"/>
      <c r="B61" s="222"/>
      <c r="C61" s="249" t="s">
        <v>175</v>
      </c>
      <c r="D61" s="225"/>
      <c r="E61" s="226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122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>
      <c r="A62" s="221"/>
      <c r="B62" s="222"/>
      <c r="C62" s="249" t="s">
        <v>176</v>
      </c>
      <c r="D62" s="225"/>
      <c r="E62" s="226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122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>
      <c r="A63" s="221"/>
      <c r="B63" s="222"/>
      <c r="C63" s="249" t="s">
        <v>135</v>
      </c>
      <c r="D63" s="225"/>
      <c r="E63" s="226">
        <v>112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122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>
      <c r="A64" s="221"/>
      <c r="B64" s="222"/>
      <c r="C64" s="250"/>
      <c r="D64" s="242"/>
      <c r="E64" s="242"/>
      <c r="F64" s="242"/>
      <c r="G64" s="242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125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35">
        <v>11</v>
      </c>
      <c r="B65" s="236" t="s">
        <v>177</v>
      </c>
      <c r="C65" s="248" t="s">
        <v>178</v>
      </c>
      <c r="D65" s="237" t="s">
        <v>115</v>
      </c>
      <c r="E65" s="238">
        <v>112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 t="s">
        <v>154</v>
      </c>
      <c r="S65" s="240" t="s">
        <v>117</v>
      </c>
      <c r="T65" s="241" t="s">
        <v>117</v>
      </c>
      <c r="U65" s="224">
        <v>0.05</v>
      </c>
      <c r="V65" s="224">
        <f>ROUND(E65*U65,2)</f>
        <v>5.6</v>
      </c>
      <c r="W65" s="224"/>
      <c r="X65" s="224" t="s">
        <v>118</v>
      </c>
      <c r="Y65" s="224" t="s">
        <v>119</v>
      </c>
      <c r="Z65" s="214"/>
      <c r="AA65" s="214"/>
      <c r="AB65" s="214"/>
      <c r="AC65" s="214"/>
      <c r="AD65" s="214"/>
      <c r="AE65" s="214"/>
      <c r="AF65" s="214"/>
      <c r="AG65" s="214" t="s">
        <v>120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>
      <c r="A66" s="221"/>
      <c r="B66" s="222"/>
      <c r="C66" s="251" t="s">
        <v>174</v>
      </c>
      <c r="D66" s="243"/>
      <c r="E66" s="243"/>
      <c r="F66" s="243"/>
      <c r="G66" s="243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130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>
      <c r="A67" s="221"/>
      <c r="B67" s="222"/>
      <c r="C67" s="249" t="s">
        <v>179</v>
      </c>
      <c r="D67" s="225"/>
      <c r="E67" s="226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122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>
      <c r="A68" s="221"/>
      <c r="B68" s="222"/>
      <c r="C68" s="249" t="s">
        <v>135</v>
      </c>
      <c r="D68" s="225"/>
      <c r="E68" s="226">
        <v>112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122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>
      <c r="A69" s="221"/>
      <c r="B69" s="222"/>
      <c r="C69" s="250"/>
      <c r="D69" s="242"/>
      <c r="E69" s="242"/>
      <c r="F69" s="242"/>
      <c r="G69" s="242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125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1">
      <c r="A70" s="235">
        <v>12</v>
      </c>
      <c r="B70" s="236" t="s">
        <v>180</v>
      </c>
      <c r="C70" s="248" t="s">
        <v>181</v>
      </c>
      <c r="D70" s="237" t="s">
        <v>153</v>
      </c>
      <c r="E70" s="238">
        <v>51.5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8.0000000000000007E-5</v>
      </c>
      <c r="O70" s="238">
        <f>ROUND(E70*N70,2)</f>
        <v>0</v>
      </c>
      <c r="P70" s="238">
        <v>0</v>
      </c>
      <c r="Q70" s="238">
        <f>ROUND(E70*P70,2)</f>
        <v>0</v>
      </c>
      <c r="R70" s="240" t="s">
        <v>154</v>
      </c>
      <c r="S70" s="240" t="s">
        <v>117</v>
      </c>
      <c r="T70" s="241" t="s">
        <v>117</v>
      </c>
      <c r="U70" s="224">
        <v>0.14000000000000001</v>
      </c>
      <c r="V70" s="224">
        <f>ROUND(E70*U70,2)</f>
        <v>7.21</v>
      </c>
      <c r="W70" s="224"/>
      <c r="X70" s="224" t="s">
        <v>118</v>
      </c>
      <c r="Y70" s="224" t="s">
        <v>119</v>
      </c>
      <c r="Z70" s="214"/>
      <c r="AA70" s="214"/>
      <c r="AB70" s="214"/>
      <c r="AC70" s="214"/>
      <c r="AD70" s="214"/>
      <c r="AE70" s="214"/>
      <c r="AF70" s="214"/>
      <c r="AG70" s="214" t="s">
        <v>120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>
      <c r="A71" s="221"/>
      <c r="B71" s="222"/>
      <c r="C71" s="249" t="s">
        <v>182</v>
      </c>
      <c r="D71" s="225"/>
      <c r="E71" s="226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122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>
      <c r="A72" s="221"/>
      <c r="B72" s="222"/>
      <c r="C72" s="249" t="s">
        <v>156</v>
      </c>
      <c r="D72" s="225"/>
      <c r="E72" s="226">
        <v>51.5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122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>
      <c r="A73" s="221"/>
      <c r="B73" s="222"/>
      <c r="C73" s="250"/>
      <c r="D73" s="242"/>
      <c r="E73" s="242"/>
      <c r="F73" s="242"/>
      <c r="G73" s="242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125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35">
        <v>13</v>
      </c>
      <c r="B74" s="236" t="s">
        <v>183</v>
      </c>
      <c r="C74" s="248" t="s">
        <v>184</v>
      </c>
      <c r="D74" s="237" t="s">
        <v>115</v>
      </c>
      <c r="E74" s="238">
        <v>112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4.9100000000000003E-3</v>
      </c>
      <c r="O74" s="238">
        <f>ROUND(E74*N74,2)</f>
        <v>0.55000000000000004</v>
      </c>
      <c r="P74" s="238">
        <v>0</v>
      </c>
      <c r="Q74" s="238">
        <f>ROUND(E74*P74,2)</f>
        <v>0</v>
      </c>
      <c r="R74" s="240" t="s">
        <v>154</v>
      </c>
      <c r="S74" s="240" t="s">
        <v>117</v>
      </c>
      <c r="T74" s="241" t="s">
        <v>117</v>
      </c>
      <c r="U74" s="224">
        <v>0.45</v>
      </c>
      <c r="V74" s="224">
        <f>ROUND(E74*U74,2)</f>
        <v>50.4</v>
      </c>
      <c r="W74" s="224"/>
      <c r="X74" s="224" t="s">
        <v>118</v>
      </c>
      <c r="Y74" s="224" t="s">
        <v>119</v>
      </c>
      <c r="Z74" s="214"/>
      <c r="AA74" s="214"/>
      <c r="AB74" s="214"/>
      <c r="AC74" s="214"/>
      <c r="AD74" s="214"/>
      <c r="AE74" s="214"/>
      <c r="AF74" s="214"/>
      <c r="AG74" s="214" t="s">
        <v>120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>
      <c r="A75" s="221"/>
      <c r="B75" s="222"/>
      <c r="C75" s="249" t="s">
        <v>185</v>
      </c>
      <c r="D75" s="225"/>
      <c r="E75" s="226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122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>
      <c r="A76" s="221"/>
      <c r="B76" s="222"/>
      <c r="C76" s="249" t="s">
        <v>186</v>
      </c>
      <c r="D76" s="225"/>
      <c r="E76" s="226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122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>
      <c r="A77" s="221"/>
      <c r="B77" s="222"/>
      <c r="C77" s="249" t="s">
        <v>135</v>
      </c>
      <c r="D77" s="225"/>
      <c r="E77" s="226">
        <v>112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122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>
      <c r="A78" s="221"/>
      <c r="B78" s="222"/>
      <c r="C78" s="250"/>
      <c r="D78" s="242"/>
      <c r="E78" s="242"/>
      <c r="F78" s="242"/>
      <c r="G78" s="242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125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>
      <c r="A79" s="235">
        <v>14</v>
      </c>
      <c r="B79" s="236" t="s">
        <v>187</v>
      </c>
      <c r="C79" s="248" t="s">
        <v>188</v>
      </c>
      <c r="D79" s="237" t="s">
        <v>153</v>
      </c>
      <c r="E79" s="238">
        <v>2.4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2.5999999999999998E-4</v>
      </c>
      <c r="O79" s="238">
        <f>ROUND(E79*N79,2)</f>
        <v>0</v>
      </c>
      <c r="P79" s="238">
        <v>0</v>
      </c>
      <c r="Q79" s="238">
        <f>ROUND(E79*P79,2)</f>
        <v>0</v>
      </c>
      <c r="R79" s="240" t="s">
        <v>154</v>
      </c>
      <c r="S79" s="240" t="s">
        <v>117</v>
      </c>
      <c r="T79" s="241" t="s">
        <v>117</v>
      </c>
      <c r="U79" s="224">
        <v>0.15</v>
      </c>
      <c r="V79" s="224">
        <f>ROUND(E79*U79,2)</f>
        <v>0.36</v>
      </c>
      <c r="W79" s="224"/>
      <c r="X79" s="224" t="s">
        <v>118</v>
      </c>
      <c r="Y79" s="224" t="s">
        <v>119</v>
      </c>
      <c r="Z79" s="214"/>
      <c r="AA79" s="214"/>
      <c r="AB79" s="214"/>
      <c r="AC79" s="214"/>
      <c r="AD79" s="214"/>
      <c r="AE79" s="214"/>
      <c r="AF79" s="214"/>
      <c r="AG79" s="214" t="s">
        <v>120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2">
      <c r="A80" s="221"/>
      <c r="B80" s="222"/>
      <c r="C80" s="249" t="s">
        <v>163</v>
      </c>
      <c r="D80" s="225"/>
      <c r="E80" s="226"/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122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21"/>
      <c r="B81" s="222"/>
      <c r="C81" s="249" t="s">
        <v>189</v>
      </c>
      <c r="D81" s="225"/>
      <c r="E81" s="226"/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122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21"/>
      <c r="B82" s="222"/>
      <c r="C82" s="249" t="s">
        <v>190</v>
      </c>
      <c r="D82" s="225"/>
      <c r="E82" s="226">
        <v>2.4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122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>
      <c r="A83" s="221"/>
      <c r="B83" s="222"/>
      <c r="C83" s="250"/>
      <c r="D83" s="242"/>
      <c r="E83" s="242"/>
      <c r="F83" s="242"/>
      <c r="G83" s="242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125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2.5" outlineLevel="1">
      <c r="A84" s="235">
        <v>15</v>
      </c>
      <c r="B84" s="236" t="s">
        <v>191</v>
      </c>
      <c r="C84" s="248" t="s">
        <v>192</v>
      </c>
      <c r="D84" s="237" t="s">
        <v>193</v>
      </c>
      <c r="E84" s="238">
        <v>28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1.0499999999999999E-3</v>
      </c>
      <c r="O84" s="238">
        <f>ROUND(E84*N84,2)</f>
        <v>0.03</v>
      </c>
      <c r="P84" s="238">
        <v>0</v>
      </c>
      <c r="Q84" s="238">
        <f>ROUND(E84*P84,2)</f>
        <v>0</v>
      </c>
      <c r="R84" s="240" t="s">
        <v>168</v>
      </c>
      <c r="S84" s="240" t="s">
        <v>117</v>
      </c>
      <c r="T84" s="241" t="s">
        <v>117</v>
      </c>
      <c r="U84" s="224">
        <v>0</v>
      </c>
      <c r="V84" s="224">
        <f>ROUND(E84*U84,2)</f>
        <v>0</v>
      </c>
      <c r="W84" s="224"/>
      <c r="X84" s="224" t="s">
        <v>169</v>
      </c>
      <c r="Y84" s="224" t="s">
        <v>119</v>
      </c>
      <c r="Z84" s="214"/>
      <c r="AA84" s="214"/>
      <c r="AB84" s="214"/>
      <c r="AC84" s="214"/>
      <c r="AD84" s="214"/>
      <c r="AE84" s="214"/>
      <c r="AF84" s="214"/>
      <c r="AG84" s="214" t="s">
        <v>170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>
      <c r="A85" s="221"/>
      <c r="B85" s="222"/>
      <c r="C85" s="249" t="s">
        <v>194</v>
      </c>
      <c r="D85" s="225"/>
      <c r="E85" s="226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122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>
      <c r="A86" s="221"/>
      <c r="B86" s="222"/>
      <c r="C86" s="249" t="s">
        <v>195</v>
      </c>
      <c r="D86" s="225"/>
      <c r="E86" s="226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122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>
      <c r="A87" s="221"/>
      <c r="B87" s="222"/>
      <c r="C87" s="249" t="s">
        <v>196</v>
      </c>
      <c r="D87" s="225"/>
      <c r="E87" s="226">
        <v>28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122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>
      <c r="A88" s="221"/>
      <c r="B88" s="222"/>
      <c r="C88" s="250"/>
      <c r="D88" s="242"/>
      <c r="E88" s="242"/>
      <c r="F88" s="242"/>
      <c r="G88" s="242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125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5">
        <v>16</v>
      </c>
      <c r="B89" s="236" t="s">
        <v>197</v>
      </c>
      <c r="C89" s="248" t="s">
        <v>198</v>
      </c>
      <c r="D89" s="237" t="s">
        <v>199</v>
      </c>
      <c r="E89" s="238">
        <v>0.58406000000000002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 t="s">
        <v>154</v>
      </c>
      <c r="S89" s="240" t="s">
        <v>117</v>
      </c>
      <c r="T89" s="241" t="s">
        <v>117</v>
      </c>
      <c r="U89" s="224">
        <v>1.091</v>
      </c>
      <c r="V89" s="224">
        <f>ROUND(E89*U89,2)</f>
        <v>0.64</v>
      </c>
      <c r="W89" s="224"/>
      <c r="X89" s="224" t="s">
        <v>200</v>
      </c>
      <c r="Y89" s="224" t="s">
        <v>119</v>
      </c>
      <c r="Z89" s="214"/>
      <c r="AA89" s="214"/>
      <c r="AB89" s="214"/>
      <c r="AC89" s="214"/>
      <c r="AD89" s="214"/>
      <c r="AE89" s="214"/>
      <c r="AF89" s="214"/>
      <c r="AG89" s="214" t="s">
        <v>201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>
      <c r="A90" s="221"/>
      <c r="B90" s="222"/>
      <c r="C90" s="251" t="s">
        <v>202</v>
      </c>
      <c r="D90" s="243"/>
      <c r="E90" s="243"/>
      <c r="F90" s="243"/>
      <c r="G90" s="243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130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>
      <c r="A91" s="221"/>
      <c r="B91" s="222"/>
      <c r="C91" s="250"/>
      <c r="D91" s="242"/>
      <c r="E91" s="242"/>
      <c r="F91" s="242"/>
      <c r="G91" s="242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125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>
      <c r="A92" s="228" t="s">
        <v>111</v>
      </c>
      <c r="B92" s="229" t="s">
        <v>79</v>
      </c>
      <c r="C92" s="247" t="s">
        <v>80</v>
      </c>
      <c r="D92" s="230"/>
      <c r="E92" s="231"/>
      <c r="F92" s="232"/>
      <c r="G92" s="232">
        <f>SUMIF(AG93:AG129,"&lt;&gt;NOR",G93:G129)</f>
        <v>0</v>
      </c>
      <c r="H92" s="232"/>
      <c r="I92" s="232">
        <f>SUM(I93:I129)</f>
        <v>0</v>
      </c>
      <c r="J92" s="232"/>
      <c r="K92" s="232">
        <f>SUM(K93:K129)</f>
        <v>0</v>
      </c>
      <c r="L92" s="232"/>
      <c r="M92" s="232">
        <f>SUM(M93:M129)</f>
        <v>0</v>
      </c>
      <c r="N92" s="231"/>
      <c r="O92" s="231">
        <f>SUM(O93:O129)</f>
        <v>0</v>
      </c>
      <c r="P92" s="231"/>
      <c r="Q92" s="231">
        <f>SUM(Q93:Q129)</f>
        <v>0</v>
      </c>
      <c r="R92" s="232"/>
      <c r="S92" s="232"/>
      <c r="T92" s="233"/>
      <c r="U92" s="227"/>
      <c r="V92" s="227">
        <f>SUM(V93:V129)</f>
        <v>2.09</v>
      </c>
      <c r="W92" s="227"/>
      <c r="X92" s="227"/>
      <c r="Y92" s="227"/>
      <c r="AG92" t="s">
        <v>112</v>
      </c>
    </row>
    <row r="93" spans="1:60" ht="33.75" outlineLevel="1">
      <c r="A93" s="235">
        <v>17</v>
      </c>
      <c r="B93" s="236" t="s">
        <v>203</v>
      </c>
      <c r="C93" s="248" t="s">
        <v>204</v>
      </c>
      <c r="D93" s="237" t="s">
        <v>199</v>
      </c>
      <c r="E93" s="238">
        <v>1.82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 t="s">
        <v>205</v>
      </c>
      <c r="S93" s="240" t="s">
        <v>117</v>
      </c>
      <c r="T93" s="241" t="s">
        <v>117</v>
      </c>
      <c r="U93" s="224">
        <v>0</v>
      </c>
      <c r="V93" s="224">
        <f>ROUND(E93*U93,2)</f>
        <v>0</v>
      </c>
      <c r="W93" s="224"/>
      <c r="X93" s="224" t="s">
        <v>118</v>
      </c>
      <c r="Y93" s="224" t="s">
        <v>119</v>
      </c>
      <c r="Z93" s="214"/>
      <c r="AA93" s="214"/>
      <c r="AB93" s="214"/>
      <c r="AC93" s="214"/>
      <c r="AD93" s="214"/>
      <c r="AE93" s="214"/>
      <c r="AF93" s="214"/>
      <c r="AG93" s="214" t="s">
        <v>120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>
      <c r="A94" s="221"/>
      <c r="B94" s="222"/>
      <c r="C94" s="251" t="s">
        <v>206</v>
      </c>
      <c r="D94" s="243"/>
      <c r="E94" s="243"/>
      <c r="F94" s="243"/>
      <c r="G94" s="243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130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>
      <c r="A95" s="221"/>
      <c r="B95" s="222"/>
      <c r="C95" s="252" t="s">
        <v>207</v>
      </c>
      <c r="D95" s="244"/>
      <c r="E95" s="244"/>
      <c r="F95" s="244"/>
      <c r="G95" s="24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208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>
      <c r="A96" s="221"/>
      <c r="B96" s="222"/>
      <c r="C96" s="252" t="s">
        <v>209</v>
      </c>
      <c r="D96" s="244"/>
      <c r="E96" s="244"/>
      <c r="F96" s="244"/>
      <c r="G96" s="24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208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3">
      <c r="A97" s="221"/>
      <c r="B97" s="222"/>
      <c r="C97" s="252" t="s">
        <v>210</v>
      </c>
      <c r="D97" s="244"/>
      <c r="E97" s="244"/>
      <c r="F97" s="244"/>
      <c r="G97" s="24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208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5" t="str">
        <f>C97</f>
        <v>- při vodorovné dopravě po vodě : vyložení na hromady na suchu nebo na přeložení na dopravní prostředek na suchu do 15 m vodorovně a současně do 4 m svisle,</v>
      </c>
      <c r="BB97" s="214"/>
      <c r="BC97" s="214"/>
      <c r="BD97" s="214"/>
      <c r="BE97" s="214"/>
      <c r="BF97" s="214"/>
      <c r="BG97" s="214"/>
      <c r="BH97" s="214"/>
    </row>
    <row r="98" spans="1:60" outlineLevel="3">
      <c r="A98" s="221"/>
      <c r="B98" s="222"/>
      <c r="C98" s="252" t="s">
        <v>211</v>
      </c>
      <c r="D98" s="244"/>
      <c r="E98" s="244"/>
      <c r="F98" s="244"/>
      <c r="G98" s="24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208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>
      <c r="A99" s="221"/>
      <c r="B99" s="222"/>
      <c r="C99" s="249" t="s">
        <v>212</v>
      </c>
      <c r="D99" s="225"/>
      <c r="E99" s="226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122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>
      <c r="A100" s="221"/>
      <c r="B100" s="222"/>
      <c r="C100" s="249" t="s">
        <v>213</v>
      </c>
      <c r="D100" s="225"/>
      <c r="E100" s="226">
        <v>1.82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122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>
      <c r="A101" s="221"/>
      <c r="B101" s="222"/>
      <c r="C101" s="250"/>
      <c r="D101" s="242"/>
      <c r="E101" s="242"/>
      <c r="F101" s="242"/>
      <c r="G101" s="242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125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33.75" outlineLevel="1">
      <c r="A102" s="235">
        <v>18</v>
      </c>
      <c r="B102" s="236" t="s">
        <v>214</v>
      </c>
      <c r="C102" s="248" t="s">
        <v>215</v>
      </c>
      <c r="D102" s="237" t="s">
        <v>199</v>
      </c>
      <c r="E102" s="238">
        <v>14.56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 t="s">
        <v>205</v>
      </c>
      <c r="S102" s="240" t="s">
        <v>117</v>
      </c>
      <c r="T102" s="241" t="s">
        <v>117</v>
      </c>
      <c r="U102" s="224">
        <v>0</v>
      </c>
      <c r="V102" s="224">
        <f>ROUND(E102*U102,2)</f>
        <v>0</v>
      </c>
      <c r="W102" s="224"/>
      <c r="X102" s="224" t="s">
        <v>118</v>
      </c>
      <c r="Y102" s="224" t="s">
        <v>119</v>
      </c>
      <c r="Z102" s="214"/>
      <c r="AA102" s="214"/>
      <c r="AB102" s="214"/>
      <c r="AC102" s="214"/>
      <c r="AD102" s="214"/>
      <c r="AE102" s="214"/>
      <c r="AF102" s="214"/>
      <c r="AG102" s="214" t="s">
        <v>120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>
      <c r="A103" s="221"/>
      <c r="B103" s="222"/>
      <c r="C103" s="251" t="s">
        <v>206</v>
      </c>
      <c r="D103" s="243"/>
      <c r="E103" s="243"/>
      <c r="F103" s="243"/>
      <c r="G103" s="243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130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>
      <c r="A104" s="221"/>
      <c r="B104" s="222"/>
      <c r="C104" s="249" t="s">
        <v>216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122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>
      <c r="A105" s="221"/>
      <c r="B105" s="222"/>
      <c r="C105" s="249" t="s">
        <v>217</v>
      </c>
      <c r="D105" s="225"/>
      <c r="E105" s="226">
        <v>14.56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122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>
      <c r="A106" s="221"/>
      <c r="B106" s="222"/>
      <c r="C106" s="250"/>
      <c r="D106" s="242"/>
      <c r="E106" s="242"/>
      <c r="F106" s="242"/>
      <c r="G106" s="242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125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5">
        <v>19</v>
      </c>
      <c r="B107" s="236" t="s">
        <v>218</v>
      </c>
      <c r="C107" s="248" t="s">
        <v>219</v>
      </c>
      <c r="D107" s="237" t="s">
        <v>199</v>
      </c>
      <c r="E107" s="238">
        <v>1.82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 t="s">
        <v>220</v>
      </c>
      <c r="S107" s="240" t="s">
        <v>117</v>
      </c>
      <c r="T107" s="241" t="s">
        <v>117</v>
      </c>
      <c r="U107" s="224">
        <v>0.1</v>
      </c>
      <c r="V107" s="224">
        <f>ROUND(E107*U107,2)</f>
        <v>0.18</v>
      </c>
      <c r="W107" s="224"/>
      <c r="X107" s="224" t="s">
        <v>118</v>
      </c>
      <c r="Y107" s="224" t="s">
        <v>119</v>
      </c>
      <c r="Z107" s="214"/>
      <c r="AA107" s="214"/>
      <c r="AB107" s="214"/>
      <c r="AC107" s="214"/>
      <c r="AD107" s="214"/>
      <c r="AE107" s="214"/>
      <c r="AF107" s="214"/>
      <c r="AG107" s="214" t="s">
        <v>120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>
      <c r="A108" s="221"/>
      <c r="B108" s="222"/>
      <c r="C108" s="251" t="s">
        <v>221</v>
      </c>
      <c r="D108" s="243"/>
      <c r="E108" s="243"/>
      <c r="F108" s="243"/>
      <c r="G108" s="243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130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>
      <c r="A109" s="221"/>
      <c r="B109" s="222"/>
      <c r="C109" s="249" t="s">
        <v>212</v>
      </c>
      <c r="D109" s="225"/>
      <c r="E109" s="226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122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21"/>
      <c r="B110" s="222"/>
      <c r="C110" s="249" t="s">
        <v>213</v>
      </c>
      <c r="D110" s="225"/>
      <c r="E110" s="226">
        <v>1.82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122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2">
      <c r="A111" s="221"/>
      <c r="B111" s="222"/>
      <c r="C111" s="250"/>
      <c r="D111" s="242"/>
      <c r="E111" s="242"/>
      <c r="F111" s="242"/>
      <c r="G111" s="242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125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35">
        <v>20</v>
      </c>
      <c r="B112" s="236" t="s">
        <v>222</v>
      </c>
      <c r="C112" s="248" t="s">
        <v>223</v>
      </c>
      <c r="D112" s="237" t="s">
        <v>199</v>
      </c>
      <c r="E112" s="238">
        <v>1.82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 t="s">
        <v>142</v>
      </c>
      <c r="S112" s="240" t="s">
        <v>117</v>
      </c>
      <c r="T112" s="241" t="s">
        <v>117</v>
      </c>
      <c r="U112" s="224">
        <v>0.94</v>
      </c>
      <c r="V112" s="224">
        <f>ROUND(E112*U112,2)</f>
        <v>1.71</v>
      </c>
      <c r="W112" s="224"/>
      <c r="X112" s="224" t="s">
        <v>118</v>
      </c>
      <c r="Y112" s="224" t="s">
        <v>119</v>
      </c>
      <c r="Z112" s="214"/>
      <c r="AA112" s="214"/>
      <c r="AB112" s="214"/>
      <c r="AC112" s="214"/>
      <c r="AD112" s="214"/>
      <c r="AE112" s="214"/>
      <c r="AF112" s="214"/>
      <c r="AG112" s="214" t="s">
        <v>120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>
      <c r="A113" s="221"/>
      <c r="B113" s="222"/>
      <c r="C113" s="249" t="s">
        <v>212</v>
      </c>
      <c r="D113" s="225"/>
      <c r="E113" s="226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122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>
      <c r="A114" s="221"/>
      <c r="B114" s="222"/>
      <c r="C114" s="249" t="s">
        <v>213</v>
      </c>
      <c r="D114" s="225"/>
      <c r="E114" s="226">
        <v>1.82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122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>
      <c r="A115" s="221"/>
      <c r="B115" s="222"/>
      <c r="C115" s="250"/>
      <c r="D115" s="242"/>
      <c r="E115" s="242"/>
      <c r="F115" s="242"/>
      <c r="G115" s="242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125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2.5" outlineLevel="1">
      <c r="A116" s="235">
        <v>21</v>
      </c>
      <c r="B116" s="236" t="s">
        <v>224</v>
      </c>
      <c r="C116" s="248" t="s">
        <v>225</v>
      </c>
      <c r="D116" s="237" t="s">
        <v>199</v>
      </c>
      <c r="E116" s="238">
        <v>1.82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 t="s">
        <v>142</v>
      </c>
      <c r="S116" s="240" t="s">
        <v>117</v>
      </c>
      <c r="T116" s="241" t="s">
        <v>117</v>
      </c>
      <c r="U116" s="224">
        <v>0.11</v>
      </c>
      <c r="V116" s="224">
        <f>ROUND(E116*U116,2)</f>
        <v>0.2</v>
      </c>
      <c r="W116" s="224"/>
      <c r="X116" s="224" t="s">
        <v>118</v>
      </c>
      <c r="Y116" s="224" t="s">
        <v>119</v>
      </c>
      <c r="Z116" s="214"/>
      <c r="AA116" s="214"/>
      <c r="AB116" s="214"/>
      <c r="AC116" s="214"/>
      <c r="AD116" s="214"/>
      <c r="AE116" s="214"/>
      <c r="AF116" s="214"/>
      <c r="AG116" s="214" t="s">
        <v>120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2">
      <c r="A117" s="221"/>
      <c r="B117" s="222"/>
      <c r="C117" s="249" t="s">
        <v>226</v>
      </c>
      <c r="D117" s="225"/>
      <c r="E117" s="226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122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>
      <c r="A118" s="221"/>
      <c r="B118" s="222"/>
      <c r="C118" s="249" t="s">
        <v>227</v>
      </c>
      <c r="D118" s="225"/>
      <c r="E118" s="226">
        <v>1.82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122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>
      <c r="A119" s="221"/>
      <c r="B119" s="222"/>
      <c r="C119" s="250"/>
      <c r="D119" s="242"/>
      <c r="E119" s="242"/>
      <c r="F119" s="242"/>
      <c r="G119" s="242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125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35">
        <v>22</v>
      </c>
      <c r="B120" s="236" t="s">
        <v>228</v>
      </c>
      <c r="C120" s="248" t="s">
        <v>229</v>
      </c>
      <c r="D120" s="237" t="s">
        <v>199</v>
      </c>
      <c r="E120" s="238">
        <v>1.43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0</v>
      </c>
      <c r="O120" s="238">
        <f>ROUND(E120*N120,2)</f>
        <v>0</v>
      </c>
      <c r="P120" s="238">
        <v>0</v>
      </c>
      <c r="Q120" s="238">
        <f>ROUND(E120*P120,2)</f>
        <v>0</v>
      </c>
      <c r="R120" s="240" t="s">
        <v>142</v>
      </c>
      <c r="S120" s="240" t="s">
        <v>117</v>
      </c>
      <c r="T120" s="241" t="s">
        <v>117</v>
      </c>
      <c r="U120" s="224">
        <v>0</v>
      </c>
      <c r="V120" s="224">
        <f>ROUND(E120*U120,2)</f>
        <v>0</v>
      </c>
      <c r="W120" s="224"/>
      <c r="X120" s="224" t="s">
        <v>118</v>
      </c>
      <c r="Y120" s="224" t="s">
        <v>119</v>
      </c>
      <c r="Z120" s="214"/>
      <c r="AA120" s="214"/>
      <c r="AB120" s="214"/>
      <c r="AC120" s="214"/>
      <c r="AD120" s="214"/>
      <c r="AE120" s="214"/>
      <c r="AF120" s="214"/>
      <c r="AG120" s="214" t="s">
        <v>120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>
      <c r="A121" s="221"/>
      <c r="B121" s="222"/>
      <c r="C121" s="253" t="s">
        <v>230</v>
      </c>
      <c r="D121" s="246"/>
      <c r="E121" s="246"/>
      <c r="F121" s="246"/>
      <c r="G121" s="246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208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2">
      <c r="A122" s="221"/>
      <c r="B122" s="222"/>
      <c r="C122" s="249" t="s">
        <v>231</v>
      </c>
      <c r="D122" s="225"/>
      <c r="E122" s="226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122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21"/>
      <c r="B123" s="222"/>
      <c r="C123" s="249" t="s">
        <v>232</v>
      </c>
      <c r="D123" s="225"/>
      <c r="E123" s="226">
        <v>1.43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122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>
      <c r="A124" s="221"/>
      <c r="B124" s="222"/>
      <c r="C124" s="250"/>
      <c r="D124" s="242"/>
      <c r="E124" s="242"/>
      <c r="F124" s="242"/>
      <c r="G124" s="242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125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5">
        <v>23</v>
      </c>
      <c r="B125" s="236" t="s">
        <v>233</v>
      </c>
      <c r="C125" s="248" t="s">
        <v>234</v>
      </c>
      <c r="D125" s="237" t="s">
        <v>199</v>
      </c>
      <c r="E125" s="238">
        <v>0.39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 t="s">
        <v>142</v>
      </c>
      <c r="S125" s="240" t="s">
        <v>117</v>
      </c>
      <c r="T125" s="241" t="s">
        <v>117</v>
      </c>
      <c r="U125" s="224">
        <v>0</v>
      </c>
      <c r="V125" s="224">
        <f>ROUND(E125*U125,2)</f>
        <v>0</v>
      </c>
      <c r="W125" s="224"/>
      <c r="X125" s="224" t="s">
        <v>118</v>
      </c>
      <c r="Y125" s="224" t="s">
        <v>119</v>
      </c>
      <c r="Z125" s="214"/>
      <c r="AA125" s="214"/>
      <c r="AB125" s="214"/>
      <c r="AC125" s="214"/>
      <c r="AD125" s="214"/>
      <c r="AE125" s="214"/>
      <c r="AF125" s="214"/>
      <c r="AG125" s="214" t="s">
        <v>120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>
      <c r="A126" s="221"/>
      <c r="B126" s="222"/>
      <c r="C126" s="253" t="s">
        <v>235</v>
      </c>
      <c r="D126" s="246"/>
      <c r="E126" s="246"/>
      <c r="F126" s="246"/>
      <c r="G126" s="246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208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>
      <c r="A127" s="221"/>
      <c r="B127" s="222"/>
      <c r="C127" s="249" t="s">
        <v>236</v>
      </c>
      <c r="D127" s="225"/>
      <c r="E127" s="226"/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122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>
      <c r="A128" s="221"/>
      <c r="B128" s="222"/>
      <c r="C128" s="249" t="s">
        <v>237</v>
      </c>
      <c r="D128" s="225"/>
      <c r="E128" s="226">
        <v>0.39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122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2">
      <c r="A129" s="221"/>
      <c r="B129" s="222"/>
      <c r="C129" s="250"/>
      <c r="D129" s="242"/>
      <c r="E129" s="242"/>
      <c r="F129" s="242"/>
      <c r="G129" s="242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125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>
      <c r="A130" s="228" t="s">
        <v>111</v>
      </c>
      <c r="B130" s="229" t="s">
        <v>82</v>
      </c>
      <c r="C130" s="247" t="s">
        <v>27</v>
      </c>
      <c r="D130" s="230"/>
      <c r="E130" s="231"/>
      <c r="F130" s="232"/>
      <c r="G130" s="232">
        <f>SUMIF(AG131:AG137,"&lt;&gt;NOR",G131:G137)</f>
        <v>0</v>
      </c>
      <c r="H130" s="232"/>
      <c r="I130" s="232">
        <f>SUM(I131:I137)</f>
        <v>0</v>
      </c>
      <c r="J130" s="232"/>
      <c r="K130" s="232">
        <f>SUM(K131:K137)</f>
        <v>0</v>
      </c>
      <c r="L130" s="232"/>
      <c r="M130" s="232">
        <f>SUM(M131:M137)</f>
        <v>0</v>
      </c>
      <c r="N130" s="231"/>
      <c r="O130" s="231">
        <f>SUM(O131:O137)</f>
        <v>0</v>
      </c>
      <c r="P130" s="231"/>
      <c r="Q130" s="231">
        <f>SUM(Q131:Q137)</f>
        <v>0</v>
      </c>
      <c r="R130" s="232"/>
      <c r="S130" s="232"/>
      <c r="T130" s="233"/>
      <c r="U130" s="227"/>
      <c r="V130" s="227">
        <f>SUM(V131:V137)</f>
        <v>0</v>
      </c>
      <c r="W130" s="227"/>
      <c r="X130" s="227"/>
      <c r="Y130" s="227"/>
      <c r="AG130" t="s">
        <v>112</v>
      </c>
    </row>
    <row r="131" spans="1:60" outlineLevel="1">
      <c r="A131" s="235">
        <v>24</v>
      </c>
      <c r="B131" s="236" t="s">
        <v>238</v>
      </c>
      <c r="C131" s="248" t="s">
        <v>239</v>
      </c>
      <c r="D131" s="237" t="s">
        <v>240</v>
      </c>
      <c r="E131" s="238">
        <v>1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0</v>
      </c>
      <c r="O131" s="238">
        <f>ROUND(E131*N131,2)</f>
        <v>0</v>
      </c>
      <c r="P131" s="238">
        <v>0</v>
      </c>
      <c r="Q131" s="238">
        <f>ROUND(E131*P131,2)</f>
        <v>0</v>
      </c>
      <c r="R131" s="240"/>
      <c r="S131" s="240" t="s">
        <v>117</v>
      </c>
      <c r="T131" s="241" t="s">
        <v>241</v>
      </c>
      <c r="U131" s="224">
        <v>0</v>
      </c>
      <c r="V131" s="224">
        <f>ROUND(E131*U131,2)</f>
        <v>0</v>
      </c>
      <c r="W131" s="224"/>
      <c r="X131" s="224" t="s">
        <v>242</v>
      </c>
      <c r="Y131" s="224" t="s">
        <v>119</v>
      </c>
      <c r="Z131" s="214"/>
      <c r="AA131" s="214"/>
      <c r="AB131" s="214"/>
      <c r="AC131" s="214"/>
      <c r="AD131" s="214"/>
      <c r="AE131" s="214"/>
      <c r="AF131" s="214"/>
      <c r="AG131" s="214" t="s">
        <v>243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2">
      <c r="A132" s="221"/>
      <c r="B132" s="222"/>
      <c r="C132" s="253" t="s">
        <v>244</v>
      </c>
      <c r="D132" s="246"/>
      <c r="E132" s="246"/>
      <c r="F132" s="246"/>
      <c r="G132" s="246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208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>
      <c r="A133" s="221"/>
      <c r="B133" s="222"/>
      <c r="C133" s="249" t="s">
        <v>43</v>
      </c>
      <c r="D133" s="225"/>
      <c r="E133" s="226">
        <v>1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122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2">
      <c r="A134" s="221"/>
      <c r="B134" s="222"/>
      <c r="C134" s="250"/>
      <c r="D134" s="242"/>
      <c r="E134" s="242"/>
      <c r="F134" s="242"/>
      <c r="G134" s="242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125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35">
        <v>25</v>
      </c>
      <c r="B135" s="236" t="s">
        <v>245</v>
      </c>
      <c r="C135" s="248" t="s">
        <v>246</v>
      </c>
      <c r="D135" s="237" t="s">
        <v>240</v>
      </c>
      <c r="E135" s="238">
        <v>1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</v>
      </c>
      <c r="Q135" s="238">
        <f>ROUND(E135*P135,2)</f>
        <v>0</v>
      </c>
      <c r="R135" s="240"/>
      <c r="S135" s="240" t="s">
        <v>247</v>
      </c>
      <c r="T135" s="241" t="s">
        <v>241</v>
      </c>
      <c r="U135" s="224">
        <v>0</v>
      </c>
      <c r="V135" s="224">
        <f>ROUND(E135*U135,2)</f>
        <v>0</v>
      </c>
      <c r="W135" s="224"/>
      <c r="X135" s="224" t="s">
        <v>242</v>
      </c>
      <c r="Y135" s="224" t="s">
        <v>119</v>
      </c>
      <c r="Z135" s="214"/>
      <c r="AA135" s="214"/>
      <c r="AB135" s="214"/>
      <c r="AC135" s="214"/>
      <c r="AD135" s="214"/>
      <c r="AE135" s="214"/>
      <c r="AF135" s="214"/>
      <c r="AG135" s="214" t="s">
        <v>243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2">
      <c r="A136" s="221"/>
      <c r="B136" s="222"/>
      <c r="C136" s="249" t="s">
        <v>43</v>
      </c>
      <c r="D136" s="225"/>
      <c r="E136" s="226">
        <v>1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122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>
      <c r="A137" s="221"/>
      <c r="B137" s="222"/>
      <c r="C137" s="250"/>
      <c r="D137" s="242"/>
      <c r="E137" s="242"/>
      <c r="F137" s="242"/>
      <c r="G137" s="242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125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>
      <c r="A138" s="3"/>
      <c r="B138" s="4"/>
      <c r="C138" s="25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v>15</v>
      </c>
      <c r="AF138">
        <v>21</v>
      </c>
      <c r="AG138" t="s">
        <v>97</v>
      </c>
    </row>
    <row r="139" spans="1:60">
      <c r="A139" s="217"/>
      <c r="B139" s="218" t="s">
        <v>29</v>
      </c>
      <c r="C139" s="255"/>
      <c r="D139" s="219"/>
      <c r="E139" s="220"/>
      <c r="F139" s="220"/>
      <c r="G139" s="234">
        <f>G8+G22+G27+G46+G58+G92+G130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f>SUMIF(L7:L137,AE138,G7:G137)</f>
        <v>0</v>
      </c>
      <c r="AF139">
        <f>SUMIF(L7:L137,AF138,G7:G137)</f>
        <v>0</v>
      </c>
      <c r="AG139" t="s">
        <v>248</v>
      </c>
    </row>
    <row r="140" spans="1:60">
      <c r="C140" s="256"/>
      <c r="D140" s="10"/>
      <c r="AG140" t="s">
        <v>249</v>
      </c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43">
    <mergeCell ref="C137:G137"/>
    <mergeCell ref="C121:G121"/>
    <mergeCell ref="C124:G124"/>
    <mergeCell ref="C126:G126"/>
    <mergeCell ref="C129:G129"/>
    <mergeCell ref="C132:G132"/>
    <mergeCell ref="C134:G134"/>
    <mergeCell ref="C103:G103"/>
    <mergeCell ref="C106:G106"/>
    <mergeCell ref="C108:G108"/>
    <mergeCell ref="C111:G111"/>
    <mergeCell ref="C115:G115"/>
    <mergeCell ref="C119:G119"/>
    <mergeCell ref="C94:G94"/>
    <mergeCell ref="C95:G95"/>
    <mergeCell ref="C96:G96"/>
    <mergeCell ref="C97:G97"/>
    <mergeCell ref="C98:G98"/>
    <mergeCell ref="C101:G101"/>
    <mergeCell ref="C73:G73"/>
    <mergeCell ref="C78:G78"/>
    <mergeCell ref="C83:G83"/>
    <mergeCell ref="C88:G88"/>
    <mergeCell ref="C90:G90"/>
    <mergeCell ref="C91:G91"/>
    <mergeCell ref="C51:G51"/>
    <mergeCell ref="C57:G57"/>
    <mergeCell ref="C60:G60"/>
    <mergeCell ref="C64:G64"/>
    <mergeCell ref="C66:G66"/>
    <mergeCell ref="C69:G69"/>
    <mergeCell ref="C21:G21"/>
    <mergeCell ref="C26:G26"/>
    <mergeCell ref="C32:G32"/>
    <mergeCell ref="C36:G36"/>
    <mergeCell ref="C40:G40"/>
    <mergeCell ref="C45:G45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2024-06-01T15:18:37Z</dcterms:modified>
</cp:coreProperties>
</file>