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0720" windowHeight="13020" activeTab="0"/>
  </bookViews>
  <sheets>
    <sheet name="REKAPITULACE" sheetId="5" r:id="rId1"/>
    <sheet name="1. SKO" sheetId="8" r:id="rId2"/>
    <sheet name="2. VSKO" sheetId="9" r:id="rId3"/>
    <sheet name="3. KOŠE" sheetId="12" r:id="rId4"/>
    <sheet name="4. BRKO" sheetId="14" r:id="rId5"/>
    <sheet name="5. Nepovolené skládky" sheetId="11" r:id="rId6"/>
  </sheets>
  <definedNames>
    <definedName name="_Toc107231251" localSheetId="3">#REF!</definedName>
    <definedName name="_Toc107231251" localSheetId="4">#REF!</definedName>
    <definedName name="_Toc107231251" localSheetId="5">'5. Nepovolené skládky'!$A$7</definedName>
    <definedName name="_xlnm.Print_Area" localSheetId="1">'1. SKO'!$A:$F</definedName>
    <definedName name="_xlnm.Print_Area" localSheetId="2">'2. VSKO'!$A:$F</definedName>
    <definedName name="_xlnm.Print_Area" localSheetId="3">'3. KOŠE'!$A:$F</definedName>
    <definedName name="_xlnm.Print_Area" localSheetId="4">'4. BRKO'!$A:$F</definedName>
    <definedName name="_xlnm.Print_Area" localSheetId="5">'5. Nepovolené skládky'!$A:$F</definedName>
    <definedName name="_xlnm.Print_Area" localSheetId="0">'REKAPITULACE'!$A:$B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<sst xmlns="http://schemas.openxmlformats.org/spreadsheetml/2006/main" count="316" uniqueCount="135">
  <si>
    <t>Kalkulace ceny a specifikace předmětu</t>
  </si>
  <si>
    <t>Pro stanovení celkových cen za jeden rok plnění veřejné zakázky byly pro účely hodnocení tohoto výběrového řízení použity některé měrné jednotky a informace (např. počty nádob, četnost svozu, množství odpadu, apod.) za uplynulá období. Při plnění předmětu veřejné zakázky budou použity aktuální informace a konkrétní měrné jednotky budou upraveny dle aktuálních požadavků zadavatele v obdobném rozsahu.</t>
  </si>
  <si>
    <t>80 l</t>
  </si>
  <si>
    <t xml:space="preserve">120 l </t>
  </si>
  <si>
    <t xml:space="preserve">240 l </t>
  </si>
  <si>
    <t xml:space="preserve">660 l </t>
  </si>
  <si>
    <t xml:space="preserve">770 l </t>
  </si>
  <si>
    <t xml:space="preserve">1100 l </t>
  </si>
  <si>
    <t>120 l</t>
  </si>
  <si>
    <t>240 l</t>
  </si>
  <si>
    <t>660 l</t>
  </si>
  <si>
    <t>770 l</t>
  </si>
  <si>
    <t>1 100 l</t>
  </si>
  <si>
    <t>b) pronájem nádob</t>
  </si>
  <si>
    <t xml:space="preserve">objem nádoby </t>
  </si>
  <si>
    <t>Celková cena bez DPH / 1 rok</t>
  </si>
  <si>
    <t>Poznámka:</t>
  </si>
  <si>
    <t>cena za výsyp / 1 ks nádoby</t>
  </si>
  <si>
    <t>cena za výsypy / 1 ks / rok</t>
  </si>
  <si>
    <t>cena celkem / rok</t>
  </si>
  <si>
    <r>
      <t xml:space="preserve">počet nádob
</t>
    </r>
    <r>
      <rPr>
        <sz val="11"/>
        <color theme="1"/>
        <rFont val="Calibri"/>
        <family val="2"/>
        <scheme val="minor"/>
      </rPr>
      <t>(k 31.12.2023)</t>
    </r>
  </si>
  <si>
    <t>cena Kč/t</t>
  </si>
  <si>
    <t>počet výsypů za rok</t>
  </si>
  <si>
    <t>REKAPITULACE - Sběr, svoz a a odstranění směsného komunální odpadu ze svozových nádob:</t>
  </si>
  <si>
    <t>mytí nádob
cena celkem / rok</t>
  </si>
  <si>
    <t>pronájem nádob
cena/ks/měsíc</t>
  </si>
  <si>
    <t>pronájem nádob
cena celkem / rok</t>
  </si>
  <si>
    <t>mytí nádob
cena/1 nádoba</t>
  </si>
  <si>
    <t>Sběr, svoz a a odstranění směsného komunální odpadu ze svozových nádob</t>
  </si>
  <si>
    <t>činnost / služba</t>
  </si>
  <si>
    <t xml:space="preserve">komodita
a objem nádoby </t>
  </si>
  <si>
    <t>PAPÍR - 360 l</t>
  </si>
  <si>
    <t>PAPÍR - podzemní</t>
  </si>
  <si>
    <t>PLAST - 360 l</t>
  </si>
  <si>
    <t>PLAST - 120 l</t>
  </si>
  <si>
    <t>PLAST - 240 l</t>
  </si>
  <si>
    <t>PLAST - 1100 l</t>
  </si>
  <si>
    <t>PAPÍR - 1100 l</t>
  </si>
  <si>
    <t>PAPÍR - 240 l</t>
  </si>
  <si>
    <t>PAPÍR - 120 l</t>
  </si>
  <si>
    <t>SKLO - 1100 l</t>
  </si>
  <si>
    <t>SKLO - 240 l</t>
  </si>
  <si>
    <t>SKLO - 120 l</t>
  </si>
  <si>
    <t>SKLO - podzemní</t>
  </si>
  <si>
    <t>SKLO - 1800 l zvon</t>
  </si>
  <si>
    <t>kód a název odpadu</t>
  </si>
  <si>
    <t xml:space="preserve">cena celkem / rok </t>
  </si>
  <si>
    <t>ČINNOST</t>
  </si>
  <si>
    <t>CENA / ROK</t>
  </si>
  <si>
    <t>Rekapitulace nabídkové ceny:</t>
  </si>
  <si>
    <t>1 800 l (zvon)</t>
  </si>
  <si>
    <t>2 100 l (zvon)</t>
  </si>
  <si>
    <t>způsob mytí</t>
  </si>
  <si>
    <t>ruční tlakové (wap)</t>
  </si>
  <si>
    <t>Pokyn pro uchazeče - Vyplňte pouze takto podbarvená pole tabulky.</t>
  </si>
  <si>
    <t xml:space="preserve">20 01 02 - sklo </t>
  </si>
  <si>
    <t>20 01 40 - kovy</t>
  </si>
  <si>
    <t>20 01 01 - papír</t>
  </si>
  <si>
    <t>20 01 39 - plasty (vč. nápojových kartonů)</t>
  </si>
  <si>
    <r>
      <t xml:space="preserve">množství odpadu (t)
</t>
    </r>
    <r>
      <rPr>
        <sz val="11"/>
        <color theme="1"/>
        <rFont val="Calibri"/>
        <family val="2"/>
        <scheme val="minor"/>
      </rPr>
      <t>(za rok 2023)</t>
    </r>
  </si>
  <si>
    <t>Sběr, svoz a odstranění odpadu z odpadkových košů a košů na psí exkrementy a podzemního koše</t>
  </si>
  <si>
    <t>Sběr a svoz a odstranění nepovolených skládek</t>
  </si>
  <si>
    <t>počet výsypů / rok</t>
  </si>
  <si>
    <t>20 03 01 - směsný komunální odpad</t>
  </si>
  <si>
    <t>c) mytí nádob</t>
  </si>
  <si>
    <t>d) využití / odstranění odpadu</t>
  </si>
  <si>
    <t>Do jednotkových cen dodavatel zahrne veškeré náklady spojené s činností sběru, svozu a přepravy odpadu z nádob tzn. náklady se sběrem a svozem odpadu z nádob ve městě, náklady na úklid okolo nádob při svozu, manipulace s odpadem (např. překládka odpadu na jiné vozidlo) a přeprava odpadu na koncové zařízení).</t>
  </si>
  <si>
    <t>cena bez DPH / 1 rok</t>
  </si>
  <si>
    <t>a) sběr, svoz a přeprava odpadu</t>
  </si>
  <si>
    <t>REKAPITULACE - Sběr, svoz a využití vytříděných složek komunálního odpadu z nádob</t>
  </si>
  <si>
    <t>nebezpečný odpad</t>
  </si>
  <si>
    <t>20 03 07 - objemný odpad</t>
  </si>
  <si>
    <t>17 09 04 - směsné stavební a demoliční odpady</t>
  </si>
  <si>
    <t>16 01 03 - pneumatiky</t>
  </si>
  <si>
    <t>20 02 01 - biologicky rozložitelný odpad</t>
  </si>
  <si>
    <t>V jednotkové ceně bude zahrnuto použití vhodného svozového vozidla vč. mzdových nákladů řidiče a závozníka.</t>
  </si>
  <si>
    <t>cena / výkon</t>
  </si>
  <si>
    <t>předpokládáný počet výkonů / rok</t>
  </si>
  <si>
    <t>sběr a svoz nepovolených skládek</t>
  </si>
  <si>
    <t>Sběr a svoz nepovolených skládek probíhá 1x za týden ve sjednaný pracovní den v rozsahu 8 hodin. V závislosti na množství nepovolených skládek a množství odpadu na nich odložených může být počet hodin za rok upraven oběma směry.</t>
  </si>
  <si>
    <t>Do jednotkových cen dodavatel zahrne veškeré náklady spojené se sběrem, svozem a přepravou odpadu z nepovolených skládek (tzn. doprava, manipulace, náklady na pracovníky, provoz svozového vozidla a veškeré další náklady spojené se svozem a přepravou odpadu).</t>
  </si>
  <si>
    <t>REKAPITULACE - Sběr, svoz a odstranění odpadu z odpadkových košů</t>
  </si>
  <si>
    <t>REKAPITULACE - Sběr, svoz a využití biologicky rozložitelného komunálního odpadu</t>
  </si>
  <si>
    <t>Sběr, svoz a využití biologicky rozložitelného komunálního odpadu</t>
  </si>
  <si>
    <t>b) využití / odstranění odpadu</t>
  </si>
  <si>
    <t>REKAPITULACE - Sběr a svoz a odstranění nepovolených skládek</t>
  </si>
  <si>
    <t>a) Podíl nákladů na svoz odpadu z nádob ve městě vč. úklidu okolo nádob:</t>
  </si>
  <si>
    <t>b) Podíl nákladů na manipulace s odpadem (např. překládka na jiné vozidlo):</t>
  </si>
  <si>
    <t>c) Podíl nákladů na přepravu odpadu na koncové zařízení:</t>
  </si>
  <si>
    <t>CELKEM (hodnota součtu položek a) - c) musí být 100%):</t>
  </si>
  <si>
    <r>
      <t xml:space="preserve">V ceně budou zahrnuty náklady na využití / odstranění odpadu. V případě odstranění odpadu skládkováním bude v ceně zahrnuta rekultivační rezerva. Zákonný poplatek a uplatnění třídící slevy dle </t>
    </r>
    <r>
      <rPr>
        <sz val="11"/>
        <color theme="1"/>
        <rFont val="Arial"/>
        <family val="2"/>
      </rPr>
      <t>§</t>
    </r>
    <r>
      <rPr>
        <sz val="11"/>
        <color theme="1"/>
        <rFont val="Calibri"/>
        <family val="2"/>
      </rPr>
      <t xml:space="preserve">157 zákona č. 541/2020 Sb. bude řešeno samostatnou smlouvou - viz. bod 2.7 zadávací dokumentace. </t>
    </r>
  </si>
  <si>
    <t>c) mytí nádob (vč. dezinfekce)</t>
  </si>
  <si>
    <t>kontejner 4-12 m3</t>
  </si>
  <si>
    <t>odpad v režimu zpětného odběru</t>
  </si>
  <si>
    <t>V cenách využití / odstranění jednotlivých druhů odpadů budou zahrnuty veškeré náklady na využití / odstranění daného odpadu vč. všech zákonných poplatků.</t>
  </si>
  <si>
    <t>Vyjma odpadů k.č. 20 03 01 20 03 07, kdy v případě skládkování bude zákonný poplatek a uplatnění třídící slevy dle §157 zákona č. 541/2020 Sb. řešeno samostatnou smlouvou - viz. bod 2.7 zadávací dokumentace.</t>
  </si>
  <si>
    <t>V případě výskytu odpadu kategorie "nebezpečný odpad" má zadavatel na mysli běžně se vyskytující nebezpečné odpady typu ředidla, louhy, zbytky barev, hydraulický nebo motorový olej.</t>
  </si>
  <si>
    <t>V případě výskytu odpadu v režimu zpětného odběru bude cena za odstranění 0,- Kč/t a dodavatel odpad předá na místě zpětného odběru (např. sběrný dvůr) na plnění objednatele.</t>
  </si>
  <si>
    <t>Nabídková cena celkem bez DPH / 4 roky</t>
  </si>
  <si>
    <t>Nabídková cena celkem bez DPH / 1 rok</t>
  </si>
  <si>
    <t>Uchazeč uvede rozpad ceny za výsyp nádob tj. % podíl jednotlivých nákladů z celkové ceny za výsypy nádob bez DPH / 1 rok:</t>
  </si>
  <si>
    <t xml:space="preserve">360 l </t>
  </si>
  <si>
    <t>pytle</t>
  </si>
  <si>
    <t>předpokládaný počet nádob</t>
  </si>
  <si>
    <t>5 000 l (podzemní)</t>
  </si>
  <si>
    <t>360 l</t>
  </si>
  <si>
    <t>b) pronájem nádob vč. servisu</t>
  </si>
  <si>
    <t>c) mytí nádob vč. dezinfekce</t>
  </si>
  <si>
    <t>SKLO BÍLÉ - podzemní</t>
  </si>
  <si>
    <t>Nakládání se směsným komunálním odpadem</t>
  </si>
  <si>
    <t>Nakládání s využitelnými složkami komunálního odpadu</t>
  </si>
  <si>
    <t>Nakládání s biologicky rozložitelným odpadem</t>
  </si>
  <si>
    <t>Sběr, svoz a využití vytříděných složek komunálního odpadu z nádob - papír, plast, sklo, kovy</t>
  </si>
  <si>
    <t>a1) sběr, svoz a přeprava odpadu - veřejná stanoviště VSKO</t>
  </si>
  <si>
    <t>a2) sběr, svoz a přeprava odpadu - individuální svoz VSKO (DtD)</t>
  </si>
  <si>
    <t>SKLO BÍLÉ - 2100 l zvon</t>
  </si>
  <si>
    <t>KOVY - 1100 l</t>
  </si>
  <si>
    <t>PLAST - 80 l</t>
  </si>
  <si>
    <t>PLAST - podzemní</t>
  </si>
  <si>
    <t>PAPÍR - 80 l</t>
  </si>
  <si>
    <t>Do jednotkových cen dodavatel zahrne veškeré náklady spojené s činností sběru, svozu a přepravy odpadu z nádob tzn. náklady se sběrem a svozem odpadu z nádob, náklady na úklid okolo nádob při svozu, manipulace s odpadem (např. překládka odpadu na jiné vozidlo) a přeprava odpadu na koncové zařízení).</t>
  </si>
  <si>
    <t>a2) sběr, svoz a přeprava odpadu - individuální svoz VSKO</t>
  </si>
  <si>
    <t>různé</t>
  </si>
  <si>
    <t>b) mytí nádob (vč. dezinfekce)</t>
  </si>
  <si>
    <t>c) využití / odstranění odpadu</t>
  </si>
  <si>
    <t>b) mytí nádob</t>
  </si>
  <si>
    <t>Obsluha odpadkových košů</t>
  </si>
  <si>
    <t xml:space="preserve">140 l </t>
  </si>
  <si>
    <r>
      <t xml:space="preserve">V této tabulce </t>
    </r>
    <r>
      <rPr>
        <b/>
        <u val="single"/>
        <sz val="11"/>
        <color theme="1"/>
        <rFont val="Calibri"/>
        <family val="2"/>
        <scheme val="minor"/>
      </rPr>
      <t>NEJSOU</t>
    </r>
    <r>
      <rPr>
        <sz val="11"/>
        <color theme="1"/>
        <rFont val="Calibri"/>
        <family val="2"/>
        <scheme val="minor"/>
      </rPr>
      <t xml:space="preserve"> zahrnuty nádoby v majetku objednatele nebo třetích osob.</t>
    </r>
  </si>
  <si>
    <r>
      <t xml:space="preserve">V této tabulce </t>
    </r>
    <r>
      <rPr>
        <b/>
        <u val="single"/>
        <sz val="11"/>
        <color theme="1"/>
        <rFont val="Calibri"/>
        <family val="2"/>
        <scheme val="minor"/>
      </rPr>
      <t>JSOU</t>
    </r>
    <r>
      <rPr>
        <sz val="11"/>
        <color theme="1"/>
        <rFont val="Calibri"/>
        <family val="2"/>
        <scheme val="minor"/>
      </rPr>
      <t xml:space="preserve"> zahrnuty nádoby v majetku objednatele nebo třetích osob.</t>
    </r>
  </si>
  <si>
    <r>
      <t xml:space="preserve">množství odpadu (t)
</t>
    </r>
    <r>
      <rPr>
        <sz val="11"/>
        <color theme="1"/>
        <rFont val="Calibri"/>
        <family val="2"/>
        <scheme val="minor"/>
      </rPr>
      <t>(předpoklad)</t>
    </r>
  </si>
  <si>
    <t>Sběr a svoz a odstranění nepovolaných skládek</t>
  </si>
  <si>
    <t>Tento list nevyplňujte, údaje se přenesou z jednotlivých listů</t>
  </si>
  <si>
    <r>
      <t xml:space="preserve">počet nádob
</t>
    </r>
    <r>
      <rPr>
        <sz val="11"/>
        <color theme="1"/>
        <rFont val="Calibri"/>
        <family val="2"/>
        <scheme val="minor"/>
      </rPr>
      <t>(předpoklad)</t>
    </r>
  </si>
  <si>
    <r>
      <t xml:space="preserve">počet nádob
</t>
    </r>
    <r>
      <rPr>
        <sz val="11"/>
        <color theme="1"/>
        <rFont val="Calibri"/>
        <family val="2"/>
        <scheme val="minor"/>
      </rPr>
      <t>(předpoklad vč. DtD)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</si>
</sst>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Kč&quot;;[Red]\-#,##0\ &quot;Kč&quot;"/>
    <numFmt numFmtId="8" formatCode="#,##0.00\ &quot;Kč&quot;;[Red]\-#,##0.00\ &quot;Kč&quot;"/>
    <numFmt numFmtId="43" formatCode="_-* #,##0.00\ _K_č_-;\-* #,##0.00\ _K_č_-;_-* &quot;-&quot;??\ _K_č_-;_-@_-"/>
    <numFmt numFmtId="164" formatCode="#,##0_ ;[Red]\-#,##0\ "/>
    <numFmt numFmtId="165" formatCode="#,##0.00\ &quot;Kč&quot;"/>
    <numFmt numFmtId="166" formatCode="#,##0.000"/>
    <numFmt numFmtId="167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222">
    <xf numFmtId="0" fontId="0" fillId="0" borderId="0" xfId="0"/>
    <xf numFmtId="43" fontId="0" fillId="0" borderId="0" xfId="2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164" fontId="0" fillId="2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43" fontId="9" fillId="3" borderId="4" xfId="2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8" fontId="7" fillId="0" borderId="5" xfId="20" applyNumberFormat="1" applyFont="1" applyBorder="1" applyAlignment="1">
      <alignment horizontal="right" vertical="center" indent="1"/>
    </xf>
    <xf numFmtId="8" fontId="9" fillId="3" borderId="4" xfId="20" applyNumberFormat="1" applyFon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2" borderId="1" xfId="20" applyNumberFormat="1" applyFont="1" applyFill="1" applyBorder="1" applyAlignment="1" applyProtection="1">
      <alignment horizontal="center" vertical="center"/>
      <protection/>
    </xf>
    <xf numFmtId="166" fontId="0" fillId="2" borderId="1" xfId="0" applyNumberFormat="1" applyFill="1" applyBorder="1" applyAlignment="1">
      <alignment horizontal="center" vertical="center"/>
    </xf>
    <xf numFmtId="8" fontId="0" fillId="4" borderId="1" xfId="0" applyNumberFormat="1" applyFill="1" applyBorder="1" applyAlignment="1" applyProtection="1">
      <alignment vertical="center"/>
      <protection locked="0"/>
    </xf>
    <xf numFmtId="8" fontId="0" fillId="4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2" borderId="6" xfId="20" applyNumberFormat="1" applyFont="1" applyFill="1" applyBorder="1" applyAlignment="1" applyProtection="1">
      <alignment horizontal="center" vertical="center"/>
      <protection/>
    </xf>
    <xf numFmtId="8" fontId="0" fillId="4" borderId="6" xfId="0" applyNumberFormat="1" applyFill="1" applyBorder="1" applyAlignment="1" applyProtection="1">
      <alignment vertical="center"/>
      <protection locked="0"/>
    </xf>
    <xf numFmtId="8" fontId="0" fillId="0" borderId="6" xfId="0" applyNumberFormat="1" applyBorder="1" applyAlignment="1">
      <alignment horizontal="right" vertical="center"/>
    </xf>
    <xf numFmtId="8" fontId="0" fillId="0" borderId="7" xfId="0" applyNumberFormat="1" applyBorder="1" applyAlignment="1">
      <alignment horizontal="right" vertical="center"/>
    </xf>
    <xf numFmtId="8" fontId="3" fillId="3" borderId="4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0" fillId="2" borderId="6" xfId="20" applyNumberFormat="1" applyFont="1" applyFill="1" applyBorder="1" applyAlignment="1" applyProtection="1">
      <alignment horizontal="center" vertical="center"/>
      <protection/>
    </xf>
    <xf numFmtId="8" fontId="0" fillId="4" borderId="6" xfId="0" applyNumberFormat="1" applyFont="1" applyFill="1" applyBorder="1" applyAlignment="1" applyProtection="1">
      <alignment vertical="center"/>
      <protection locked="0"/>
    </xf>
    <xf numFmtId="165" fontId="3" fillId="3" borderId="4" xfId="0" applyNumberFormat="1" applyFont="1" applyFill="1" applyBorder="1" applyAlignment="1">
      <alignment vertical="center"/>
    </xf>
    <xf numFmtId="8" fontId="0" fillId="4" borderId="10" xfId="0" applyNumberFormat="1" applyFill="1" applyBorder="1" applyAlignment="1" applyProtection="1">
      <alignment vertical="center"/>
      <protection locked="0"/>
    </xf>
    <xf numFmtId="166" fontId="0" fillId="2" borderId="11" xfId="0" applyNumberFormat="1" applyFill="1" applyBorder="1" applyAlignment="1">
      <alignment horizontal="center" vertical="center"/>
    </xf>
    <xf numFmtId="8" fontId="0" fillId="4" borderId="11" xfId="0" applyNumberForma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2" borderId="10" xfId="20" applyNumberFormat="1" applyFont="1" applyFill="1" applyBorder="1" applyAlignment="1" applyProtection="1">
      <alignment horizontal="center" vertical="center"/>
      <protection/>
    </xf>
    <xf numFmtId="8" fontId="0" fillId="0" borderId="10" xfId="0" applyNumberFormat="1" applyBorder="1" applyAlignment="1">
      <alignment horizontal="right" vertical="center"/>
    </xf>
    <xf numFmtId="8" fontId="0" fillId="0" borderId="14" xfId="0" applyNumberFormat="1" applyBorder="1" applyAlignment="1">
      <alignment horizontal="right" vertical="center"/>
    </xf>
    <xf numFmtId="0" fontId="0" fillId="8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2" borderId="10" xfId="20" applyNumberFormat="1" applyFont="1" applyFill="1" applyBorder="1" applyAlignment="1" applyProtection="1">
      <alignment horizontal="center" vertical="center"/>
      <protection/>
    </xf>
    <xf numFmtId="165" fontId="0" fillId="9" borderId="14" xfId="0" applyNumberFormat="1" applyFill="1" applyBorder="1" applyAlignment="1">
      <alignment vertical="center"/>
    </xf>
    <xf numFmtId="164" fontId="0" fillId="2" borderId="6" xfId="20" applyNumberFormat="1" applyFont="1" applyFill="1" applyBorder="1" applyAlignment="1" applyProtection="1">
      <alignment horizontal="center" vertical="center"/>
      <protection/>
    </xf>
    <xf numFmtId="166" fontId="0" fillId="2" borderId="10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" fontId="0" fillId="2" borderId="11" xfId="2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vertical="center"/>
    </xf>
    <xf numFmtId="8" fontId="7" fillId="0" borderId="16" xfId="20" applyNumberFormat="1" applyFont="1" applyBorder="1" applyAlignment="1">
      <alignment horizontal="right" vertical="center" indent="1"/>
    </xf>
    <xf numFmtId="0" fontId="7" fillId="0" borderId="17" xfId="0" applyFont="1" applyBorder="1" applyAlignment="1">
      <alignment vertical="center"/>
    </xf>
    <xf numFmtId="8" fontId="7" fillId="0" borderId="18" xfId="2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top" wrapText="1"/>
    </xf>
    <xf numFmtId="3" fontId="0" fillId="2" borderId="1" xfId="20" applyNumberFormat="1" applyFont="1" applyFill="1" applyBorder="1" applyAlignment="1" applyProtection="1">
      <alignment horizontal="center" vertical="center"/>
      <protection/>
    </xf>
    <xf numFmtId="3" fontId="0" fillId="2" borderId="6" xfId="20" applyNumberFormat="1" applyFont="1" applyFill="1" applyBorder="1" applyAlignment="1" applyProtection="1">
      <alignment horizontal="center" vertical="center"/>
      <protection/>
    </xf>
    <xf numFmtId="3" fontId="0" fillId="2" borderId="10" xfId="20" applyNumberFormat="1" applyFont="1" applyFill="1" applyBorder="1" applyAlignment="1" applyProtection="1">
      <alignment horizontal="center" vertical="center"/>
      <protection/>
    </xf>
    <xf numFmtId="0" fontId="0" fillId="10" borderId="2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3" fontId="0" fillId="2" borderId="20" xfId="20" applyNumberFormat="1" applyFont="1" applyFill="1" applyBorder="1" applyAlignment="1" applyProtection="1">
      <alignment horizontal="center" vertical="center"/>
      <protection/>
    </xf>
    <xf numFmtId="8" fontId="0" fillId="4" borderId="20" xfId="0" applyNumberFormat="1" applyFill="1" applyBorder="1" applyAlignment="1" applyProtection="1">
      <alignment vertical="center"/>
      <protection locked="0"/>
    </xf>
    <xf numFmtId="8" fontId="0" fillId="0" borderId="20" xfId="0" applyNumberFormat="1" applyBorder="1" applyAlignment="1">
      <alignment horizontal="right" vertical="center"/>
    </xf>
    <xf numFmtId="6" fontId="3" fillId="3" borderId="4" xfId="0" applyNumberFormat="1" applyFont="1" applyFill="1" applyBorder="1" applyAlignment="1">
      <alignment horizontal="right" vertical="center"/>
    </xf>
    <xf numFmtId="167" fontId="3" fillId="3" borderId="4" xfId="0" applyNumberFormat="1" applyFont="1" applyFill="1" applyBorder="1" applyAlignment="1">
      <alignment vertical="center"/>
    </xf>
    <xf numFmtId="6" fontId="0" fillId="0" borderId="5" xfId="0" applyNumberFormat="1" applyBorder="1" applyAlignment="1">
      <alignment horizontal="right" vertical="center"/>
    </xf>
    <xf numFmtId="6" fontId="0" fillId="0" borderId="7" xfId="0" applyNumberFormat="1" applyBorder="1" applyAlignment="1">
      <alignment horizontal="right" vertical="center"/>
    </xf>
    <xf numFmtId="6" fontId="0" fillId="0" borderId="18" xfId="0" applyNumberFormat="1" applyBorder="1" applyAlignment="1">
      <alignment horizontal="right" vertical="center"/>
    </xf>
    <xf numFmtId="167" fontId="0" fillId="9" borderId="5" xfId="0" applyNumberFormat="1" applyFont="1" applyFill="1" applyBorder="1" applyAlignment="1">
      <alignment vertical="center"/>
    </xf>
    <xf numFmtId="167" fontId="0" fillId="9" borderId="7" xfId="0" applyNumberFormat="1" applyFont="1" applyFill="1" applyBorder="1" applyAlignment="1">
      <alignment vertical="center"/>
    </xf>
    <xf numFmtId="167" fontId="0" fillId="0" borderId="12" xfId="0" applyNumberFormat="1" applyBorder="1" applyAlignment="1">
      <alignment vertical="center"/>
    </xf>
    <xf numFmtId="6" fontId="0" fillId="0" borderId="14" xfId="0" applyNumberFormat="1" applyBorder="1" applyAlignment="1">
      <alignment horizontal="right" vertical="center"/>
    </xf>
    <xf numFmtId="167" fontId="0" fillId="9" borderId="14" xfId="0" applyNumberFormat="1" applyFill="1" applyBorder="1" applyAlignment="1">
      <alignment vertical="center"/>
    </xf>
    <xf numFmtId="167" fontId="0" fillId="9" borderId="5" xfId="0" applyNumberFormat="1" applyFill="1" applyBorder="1" applyAlignment="1">
      <alignment vertical="center"/>
    </xf>
    <xf numFmtId="167" fontId="0" fillId="9" borderId="7" xfId="0" applyNumberFormat="1" applyFill="1" applyBorder="1" applyAlignment="1">
      <alignment vertical="center"/>
    </xf>
    <xf numFmtId="167" fontId="0" fillId="9" borderId="12" xfId="0" applyNumberFormat="1" applyFill="1" applyBorder="1" applyAlignment="1">
      <alignment vertical="center"/>
    </xf>
    <xf numFmtId="6" fontId="0" fillId="0" borderId="12" xfId="0" applyNumberForma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9" fillId="11" borderId="26" xfId="0" applyFont="1" applyFill="1" applyBorder="1" applyAlignment="1">
      <alignment horizontal="left" vertical="center"/>
    </xf>
    <xf numFmtId="0" fontId="9" fillId="11" borderId="27" xfId="0" applyFont="1" applyFill="1" applyBorder="1" applyAlignment="1">
      <alignment horizontal="left" vertical="center"/>
    </xf>
    <xf numFmtId="0" fontId="9" fillId="11" borderId="2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 wrapText="1" indent="2"/>
    </xf>
    <xf numFmtId="0" fontId="9" fillId="11" borderId="3" xfId="0" applyFont="1" applyFill="1" applyBorder="1" applyAlignment="1">
      <alignment horizontal="left" vertical="center"/>
    </xf>
    <xf numFmtId="0" fontId="9" fillId="11" borderId="8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10" fontId="0" fillId="4" borderId="1" xfId="0" applyNumberFormat="1" applyFill="1" applyBorder="1" applyAlignment="1">
      <alignment horizontal="center" vertical="center" wrapText="1"/>
    </xf>
    <xf numFmtId="10" fontId="0" fillId="4" borderId="29" xfId="0" applyNumberFormat="1" applyFill="1" applyBorder="1" applyAlignment="1">
      <alignment horizontal="center" vertical="center" wrapText="1"/>
    </xf>
    <xf numFmtId="10" fontId="0" fillId="4" borderId="30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12" borderId="21" xfId="0" applyFont="1" applyFill="1" applyBorder="1" applyAlignment="1">
      <alignment horizontal="left" vertical="center"/>
    </xf>
    <xf numFmtId="0" fontId="4" fillId="12" borderId="25" xfId="0" applyFont="1" applyFill="1" applyBorder="1" applyAlignment="1">
      <alignment horizontal="left" vertical="center"/>
    </xf>
    <xf numFmtId="0" fontId="4" fillId="12" borderId="31" xfId="0" applyFont="1" applyFill="1" applyBorder="1" applyAlignment="1">
      <alignment horizontal="left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6" fontId="7" fillId="0" borderId="36" xfId="0" applyNumberFormat="1" applyFont="1" applyBorder="1" applyAlignment="1">
      <alignment horizontal="right" vertical="center"/>
    </xf>
    <xf numFmtId="6" fontId="7" fillId="0" borderId="3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6" fontId="4" fillId="13" borderId="32" xfId="0" applyNumberFormat="1" applyFont="1" applyFill="1" applyBorder="1" applyAlignment="1">
      <alignment horizontal="right" vertical="center"/>
    </xf>
    <xf numFmtId="6" fontId="4" fillId="13" borderId="3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6" fontId="7" fillId="0" borderId="29" xfId="0" applyNumberFormat="1" applyFont="1" applyBorder="1" applyAlignment="1">
      <alignment horizontal="right" vertical="center"/>
    </xf>
    <xf numFmtId="6" fontId="7" fillId="0" borderId="40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6" fontId="7" fillId="0" borderId="44" xfId="0" applyNumberFormat="1" applyFont="1" applyBorder="1" applyAlignment="1">
      <alignment horizontal="right" vertical="center"/>
    </xf>
    <xf numFmtId="6" fontId="7" fillId="0" borderId="45" xfId="0" applyNumberFormat="1" applyFont="1" applyBorder="1" applyAlignment="1">
      <alignment horizontal="right" vertical="center"/>
    </xf>
    <xf numFmtId="10" fontId="3" fillId="4" borderId="29" xfId="0" applyNumberFormat="1" applyFont="1" applyFill="1" applyBorder="1" applyAlignment="1">
      <alignment horizontal="center" vertical="center" wrapText="1"/>
    </xf>
    <xf numFmtId="10" fontId="3" fillId="4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2"/>
    </xf>
    <xf numFmtId="0" fontId="0" fillId="0" borderId="9" xfId="0" applyBorder="1" applyAlignment="1">
      <alignment horizontal="center" vertical="center"/>
    </xf>
    <xf numFmtId="0" fontId="9" fillId="11" borderId="21" xfId="0" applyFont="1" applyFill="1" applyBorder="1" applyAlignment="1">
      <alignment horizontal="left" vertical="center"/>
    </xf>
    <xf numFmtId="0" fontId="9" fillId="11" borderId="25" xfId="0" applyFont="1" applyFill="1" applyBorder="1" applyAlignment="1">
      <alignment horizontal="left" vertical="center"/>
    </xf>
    <xf numFmtId="0" fontId="9" fillId="11" borderId="31" xfId="0" applyFont="1" applyFill="1" applyBorder="1" applyAlignment="1">
      <alignment horizontal="left" vertical="center"/>
    </xf>
    <xf numFmtId="0" fontId="4" fillId="13" borderId="46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0" fontId="0" fillId="7" borderId="38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8" borderId="41" xfId="0" applyFill="1" applyBorder="1" applyAlignment="1">
      <alignment horizontal="left" vertical="center"/>
    </xf>
    <xf numFmtId="0" fontId="0" fillId="8" borderId="43" xfId="0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9" fillId="11" borderId="46" xfId="0" applyFont="1" applyFill="1" applyBorder="1" applyAlignment="1">
      <alignment horizontal="left" vertical="center"/>
    </xf>
    <xf numFmtId="0" fontId="9" fillId="11" borderId="47" xfId="0" applyFont="1" applyFill="1" applyBorder="1" applyAlignment="1">
      <alignment horizontal="left" vertical="center"/>
    </xf>
    <xf numFmtId="0" fontId="9" fillId="11" borderId="48" xfId="0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165" fontId="4" fillId="12" borderId="8" xfId="0" applyNumberFormat="1" applyFont="1" applyFill="1" applyBorder="1" applyAlignment="1">
      <alignment horizontal="right" vertical="center"/>
    </xf>
    <xf numFmtId="165" fontId="4" fillId="12" borderId="4" xfId="0" applyNumberFormat="1" applyFont="1" applyFill="1" applyBorder="1" applyAlignment="1">
      <alignment horizontal="right" vertical="center"/>
    </xf>
    <xf numFmtId="8" fontId="7" fillId="0" borderId="29" xfId="0" applyNumberFormat="1" applyFont="1" applyBorder="1" applyAlignment="1">
      <alignment horizontal="right" vertical="center"/>
    </xf>
    <xf numFmtId="8" fontId="7" fillId="0" borderId="4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8" fontId="7" fillId="0" borderId="6" xfId="0" applyNumberFormat="1" applyFont="1" applyBorder="1" applyAlignment="1">
      <alignment horizontal="right" vertical="center"/>
    </xf>
    <xf numFmtId="8" fontId="7" fillId="0" borderId="7" xfId="0" applyNumberFormat="1" applyFont="1" applyBorder="1" applyAlignment="1">
      <alignment horizontal="right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8" fontId="7" fillId="0" borderId="19" xfId="0" applyNumberFormat="1" applyFont="1" applyBorder="1" applyAlignment="1">
      <alignment horizontal="right" vertical="center"/>
    </xf>
    <xf numFmtId="8" fontId="7" fillId="0" borderId="16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6" fontId="7" fillId="0" borderId="1" xfId="0" applyNumberFormat="1" applyFont="1" applyBorder="1" applyAlignment="1">
      <alignment horizontal="right" vertical="center"/>
    </xf>
    <xf numFmtId="6" fontId="7" fillId="0" borderId="5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6" fontId="4" fillId="12" borderId="32" xfId="0" applyNumberFormat="1" applyFont="1" applyFill="1" applyBorder="1" applyAlignment="1">
      <alignment horizontal="right" vertical="center"/>
    </xf>
    <xf numFmtId="6" fontId="4" fillId="12" borderId="31" xfId="0" applyNumberFormat="1" applyFont="1" applyFill="1" applyBorder="1" applyAlignment="1">
      <alignment horizontal="right" vertical="center"/>
    </xf>
    <xf numFmtId="6" fontId="7" fillId="0" borderId="6" xfId="0" applyNumberFormat="1" applyFont="1" applyBorder="1" applyAlignment="1">
      <alignment horizontal="right" vertical="center"/>
    </xf>
    <xf numFmtId="6" fontId="7" fillId="0" borderId="7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 topLeftCell="A1"/>
  </sheetViews>
  <sheetFormatPr defaultColWidth="8.8515625" defaultRowHeight="15"/>
  <cols>
    <col min="1" max="1" width="62.7109375" style="5" customWidth="1"/>
    <col min="2" max="2" width="26.7109375" style="1" customWidth="1"/>
    <col min="3" max="16384" width="8.8515625" style="5" customWidth="1"/>
  </cols>
  <sheetData>
    <row r="1" spans="1:5" ht="31.95" customHeight="1">
      <c r="A1" s="11" t="s">
        <v>49</v>
      </c>
      <c r="B1" s="11"/>
      <c r="C1" s="11"/>
      <c r="D1" s="11"/>
      <c r="E1" s="11"/>
    </row>
    <row r="2" ht="31.95" customHeight="1" thickBot="1">
      <c r="A2" s="95" t="s">
        <v>132</v>
      </c>
    </row>
    <row r="3" spans="1:2" ht="31.95" customHeight="1" thickBot="1">
      <c r="A3" s="13" t="s">
        <v>47</v>
      </c>
      <c r="B3" s="14" t="s">
        <v>48</v>
      </c>
    </row>
    <row r="4" spans="1:2" ht="31.95" customHeight="1">
      <c r="A4" s="63" t="s">
        <v>109</v>
      </c>
      <c r="B4" s="64">
        <f>'1. SKO'!E82</f>
        <v>0</v>
      </c>
    </row>
    <row r="5" spans="1:2" ht="31.95" customHeight="1">
      <c r="A5" s="12" t="s">
        <v>110</v>
      </c>
      <c r="B5" s="16">
        <f>'2. VSKO'!E93</f>
        <v>0</v>
      </c>
    </row>
    <row r="6" spans="1:2" ht="31.95" customHeight="1">
      <c r="A6" s="12" t="s">
        <v>126</v>
      </c>
      <c r="B6" s="16">
        <f>'3. KOŠE'!E32</f>
        <v>0</v>
      </c>
    </row>
    <row r="7" spans="1:2" ht="31.95" customHeight="1">
      <c r="A7" s="12" t="s">
        <v>111</v>
      </c>
      <c r="B7" s="16">
        <f>'4. BRKO'!E48</f>
        <v>0</v>
      </c>
    </row>
    <row r="8" spans="1:2" ht="31.95" customHeight="1" thickBot="1">
      <c r="A8" s="65" t="s">
        <v>131</v>
      </c>
      <c r="B8" s="66">
        <f>'5. Nepovolené skládky'!E38</f>
        <v>0</v>
      </c>
    </row>
    <row r="9" spans="1:2" ht="31.95" customHeight="1" thickBot="1">
      <c r="A9" s="15" t="s">
        <v>99</v>
      </c>
      <c r="B9" s="17">
        <f>SUM(B3:B8)</f>
        <v>0</v>
      </c>
    </row>
    <row r="10" spans="1:2" ht="31.95" customHeight="1" thickBot="1">
      <c r="A10" s="15" t="s">
        <v>98</v>
      </c>
      <c r="B10" s="17">
        <f>4*B9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zoomScale="80" zoomScaleNormal="80" workbookViewId="0" topLeftCell="A43">
      <selection activeCell="C57" sqref="C57:D57"/>
    </sheetView>
  </sheetViews>
  <sheetFormatPr defaultColWidth="8.8515625" defaultRowHeight="15"/>
  <cols>
    <col min="1" max="5" width="18.7109375" style="3" customWidth="1"/>
    <col min="6" max="6" width="18.7109375" style="8" customWidth="1"/>
    <col min="7" max="16384" width="8.8515625" style="3" customWidth="1"/>
  </cols>
  <sheetData>
    <row r="1" spans="1:6" ht="25.8">
      <c r="A1" s="134" t="s">
        <v>0</v>
      </c>
      <c r="B1" s="134"/>
      <c r="C1" s="134"/>
      <c r="D1" s="134"/>
      <c r="E1" s="134"/>
      <c r="F1" s="134"/>
    </row>
    <row r="2" spans="1:6" ht="16.95" customHeight="1">
      <c r="A2" s="5"/>
      <c r="B2" s="5"/>
      <c r="C2" s="5"/>
      <c r="D2" s="5"/>
      <c r="E2" s="5"/>
      <c r="F2" s="6"/>
    </row>
    <row r="3" spans="1:6" ht="59.4" customHeight="1">
      <c r="A3" s="104" t="s">
        <v>1</v>
      </c>
      <c r="B3" s="104"/>
      <c r="C3" s="104"/>
      <c r="D3" s="104"/>
      <c r="E3" s="104"/>
      <c r="F3" s="104"/>
    </row>
    <row r="4" spans="1:6" ht="16.95" customHeight="1">
      <c r="A4" s="5"/>
      <c r="B4" s="5"/>
      <c r="C4" s="5"/>
      <c r="D4" s="5"/>
      <c r="E4" s="5"/>
      <c r="F4" s="6"/>
    </row>
    <row r="5" spans="1:6" ht="16.95" customHeight="1">
      <c r="A5" s="105" t="s">
        <v>54</v>
      </c>
      <c r="B5" s="105"/>
      <c r="C5" s="105"/>
      <c r="D5" s="105"/>
      <c r="E5" s="105"/>
      <c r="F5" s="105"/>
    </row>
    <row r="6" spans="1:6" ht="16.95" customHeight="1" thickBot="1">
      <c r="A6" s="5"/>
      <c r="B6" s="5"/>
      <c r="C6" s="5"/>
      <c r="D6" s="5"/>
      <c r="E6" s="5"/>
      <c r="F6" s="6"/>
    </row>
    <row r="7" spans="1:6" ht="18.6" thickBot="1">
      <c r="A7" s="118" t="s">
        <v>28</v>
      </c>
      <c r="B7" s="119"/>
      <c r="C7" s="119"/>
      <c r="D7" s="119"/>
      <c r="E7" s="119"/>
      <c r="F7" s="120"/>
    </row>
    <row r="8" spans="1:6" ht="16.95" customHeight="1" thickBot="1">
      <c r="A8" s="7"/>
      <c r="B8" s="5"/>
      <c r="C8" s="5"/>
      <c r="D8" s="5"/>
      <c r="E8" s="5"/>
      <c r="F8" s="6"/>
    </row>
    <row r="9" spans="1:6" ht="16.95" customHeight="1" thickBot="1">
      <c r="A9" s="110" t="s">
        <v>68</v>
      </c>
      <c r="B9" s="111"/>
      <c r="C9" s="111"/>
      <c r="D9" s="111"/>
      <c r="E9" s="111"/>
      <c r="F9" s="112"/>
    </row>
    <row r="10" spans="1:6" ht="28.8">
      <c r="A10" s="72" t="s">
        <v>14</v>
      </c>
      <c r="B10" s="73" t="s">
        <v>62</v>
      </c>
      <c r="C10" s="73" t="s">
        <v>103</v>
      </c>
      <c r="D10" s="73" t="s">
        <v>17</v>
      </c>
      <c r="E10" s="73" t="s">
        <v>18</v>
      </c>
      <c r="F10" s="74" t="s">
        <v>19</v>
      </c>
    </row>
    <row r="11" spans="1:6" ht="16.95" customHeight="1">
      <c r="A11" s="116" t="s">
        <v>2</v>
      </c>
      <c r="B11" s="18">
        <v>12</v>
      </c>
      <c r="C11" s="68">
        <v>3</v>
      </c>
      <c r="D11" s="23"/>
      <c r="E11" s="19">
        <f aca="true" t="shared" si="0" ref="E11:E30">D11*B11</f>
        <v>0</v>
      </c>
      <c r="F11" s="82">
        <f aca="true" t="shared" si="1" ref="F11:F30">E11*C11</f>
        <v>0</v>
      </c>
    </row>
    <row r="12" spans="1:6" ht="16.95" customHeight="1">
      <c r="A12" s="116"/>
      <c r="B12" s="18">
        <v>26</v>
      </c>
      <c r="C12" s="68">
        <v>667</v>
      </c>
      <c r="D12" s="23"/>
      <c r="E12" s="19">
        <f aca="true" t="shared" si="2" ref="E12:E21">D12*B12</f>
        <v>0</v>
      </c>
      <c r="F12" s="82">
        <f aca="true" t="shared" si="3" ref="F12:F21">E12*C12</f>
        <v>0</v>
      </c>
    </row>
    <row r="13" spans="1:6" ht="16.95" customHeight="1">
      <c r="A13" s="116"/>
      <c r="B13" s="18">
        <v>52</v>
      </c>
      <c r="C13" s="68">
        <v>698</v>
      </c>
      <c r="D13" s="23"/>
      <c r="E13" s="19">
        <f t="shared" si="2"/>
        <v>0</v>
      </c>
      <c r="F13" s="82">
        <f t="shared" si="3"/>
        <v>0</v>
      </c>
    </row>
    <row r="14" spans="1:6" ht="16.95" customHeight="1">
      <c r="A14" s="116"/>
      <c r="B14" s="18">
        <v>104</v>
      </c>
      <c r="C14" s="68">
        <v>18</v>
      </c>
      <c r="D14" s="23"/>
      <c r="E14" s="19">
        <f t="shared" si="2"/>
        <v>0</v>
      </c>
      <c r="F14" s="82">
        <f t="shared" si="3"/>
        <v>0</v>
      </c>
    </row>
    <row r="15" spans="1:6" ht="16.95" customHeight="1">
      <c r="A15" s="116" t="s">
        <v>3</v>
      </c>
      <c r="B15" s="18">
        <v>12</v>
      </c>
      <c r="C15" s="68">
        <v>36</v>
      </c>
      <c r="D15" s="23"/>
      <c r="E15" s="19">
        <f t="shared" si="2"/>
        <v>0</v>
      </c>
      <c r="F15" s="82">
        <f t="shared" si="3"/>
        <v>0</v>
      </c>
    </row>
    <row r="16" spans="1:6" ht="16.95" customHeight="1">
      <c r="A16" s="116"/>
      <c r="B16" s="18">
        <v>26</v>
      </c>
      <c r="C16" s="68">
        <v>2465</v>
      </c>
      <c r="D16" s="23"/>
      <c r="E16" s="19">
        <f t="shared" si="2"/>
        <v>0</v>
      </c>
      <c r="F16" s="82">
        <f t="shared" si="3"/>
        <v>0</v>
      </c>
    </row>
    <row r="17" spans="1:6" ht="16.95" customHeight="1">
      <c r="A17" s="116"/>
      <c r="B17" s="18">
        <v>52</v>
      </c>
      <c r="C17" s="68">
        <v>2627</v>
      </c>
      <c r="D17" s="23"/>
      <c r="E17" s="19">
        <f t="shared" si="2"/>
        <v>0</v>
      </c>
      <c r="F17" s="82">
        <f t="shared" si="3"/>
        <v>0</v>
      </c>
    </row>
    <row r="18" spans="1:6" ht="16.95" customHeight="1">
      <c r="A18" s="116"/>
      <c r="B18" s="18">
        <v>104</v>
      </c>
      <c r="C18" s="68">
        <v>84</v>
      </c>
      <c r="D18" s="23"/>
      <c r="E18" s="19">
        <f t="shared" si="2"/>
        <v>0</v>
      </c>
      <c r="F18" s="82">
        <f t="shared" si="3"/>
        <v>0</v>
      </c>
    </row>
    <row r="19" spans="1:6" ht="16.95" customHeight="1">
      <c r="A19" s="116" t="s">
        <v>4</v>
      </c>
      <c r="B19" s="18">
        <v>26</v>
      </c>
      <c r="C19" s="68">
        <v>433</v>
      </c>
      <c r="D19" s="23"/>
      <c r="E19" s="19">
        <f t="shared" si="2"/>
        <v>0</v>
      </c>
      <c r="F19" s="82">
        <f t="shared" si="3"/>
        <v>0</v>
      </c>
    </row>
    <row r="20" spans="1:6" ht="16.95" customHeight="1">
      <c r="A20" s="116"/>
      <c r="B20" s="18">
        <v>52</v>
      </c>
      <c r="C20" s="68">
        <v>661</v>
      </c>
      <c r="D20" s="23"/>
      <c r="E20" s="19">
        <f t="shared" si="2"/>
        <v>0</v>
      </c>
      <c r="F20" s="82">
        <f t="shared" si="3"/>
        <v>0</v>
      </c>
    </row>
    <row r="21" spans="1:6" ht="16.95" customHeight="1">
      <c r="A21" s="116"/>
      <c r="B21" s="18">
        <v>104</v>
      </c>
      <c r="C21" s="68">
        <v>208</v>
      </c>
      <c r="D21" s="23"/>
      <c r="E21" s="19">
        <f t="shared" si="2"/>
        <v>0</v>
      </c>
      <c r="F21" s="82">
        <f t="shared" si="3"/>
        <v>0</v>
      </c>
    </row>
    <row r="22" spans="1:6" ht="16.95" customHeight="1">
      <c r="A22" s="117" t="s">
        <v>101</v>
      </c>
      <c r="B22" s="20">
        <v>52</v>
      </c>
      <c r="C22" s="68">
        <v>95</v>
      </c>
      <c r="D22" s="23"/>
      <c r="E22" s="19">
        <f t="shared" si="0"/>
        <v>0</v>
      </c>
      <c r="F22" s="82">
        <f t="shared" si="1"/>
        <v>0</v>
      </c>
    </row>
    <row r="23" spans="1:6" ht="16.95" customHeight="1">
      <c r="A23" s="117"/>
      <c r="B23" s="20">
        <v>104</v>
      </c>
      <c r="C23" s="68">
        <v>62</v>
      </c>
      <c r="D23" s="23"/>
      <c r="E23" s="19">
        <f t="shared" si="0"/>
        <v>0</v>
      </c>
      <c r="F23" s="82">
        <f t="shared" si="1"/>
        <v>0</v>
      </c>
    </row>
    <row r="24" spans="1:6" ht="16.95" customHeight="1">
      <c r="A24" s="117" t="s">
        <v>5</v>
      </c>
      <c r="B24" s="20">
        <v>52</v>
      </c>
      <c r="C24" s="68">
        <v>43</v>
      </c>
      <c r="D24" s="23"/>
      <c r="E24" s="19">
        <f t="shared" si="0"/>
        <v>0</v>
      </c>
      <c r="F24" s="82">
        <f t="shared" si="1"/>
        <v>0</v>
      </c>
    </row>
    <row r="25" spans="1:6" ht="16.95" customHeight="1">
      <c r="A25" s="117"/>
      <c r="B25" s="20">
        <v>104</v>
      </c>
      <c r="C25" s="68">
        <v>28</v>
      </c>
      <c r="D25" s="23"/>
      <c r="E25" s="19">
        <f t="shared" si="0"/>
        <v>0</v>
      </c>
      <c r="F25" s="82">
        <f t="shared" si="1"/>
        <v>0</v>
      </c>
    </row>
    <row r="26" spans="1:6" ht="16.95" customHeight="1">
      <c r="A26" s="117" t="s">
        <v>6</v>
      </c>
      <c r="B26" s="20">
        <v>52</v>
      </c>
      <c r="C26" s="68">
        <v>62</v>
      </c>
      <c r="D26" s="23"/>
      <c r="E26" s="19">
        <f t="shared" si="0"/>
        <v>0</v>
      </c>
      <c r="F26" s="82">
        <f t="shared" si="1"/>
        <v>0</v>
      </c>
    </row>
    <row r="27" spans="1:6" ht="16.95" customHeight="1">
      <c r="A27" s="117"/>
      <c r="B27" s="20">
        <v>104</v>
      </c>
      <c r="C27" s="68">
        <v>23</v>
      </c>
      <c r="D27" s="23"/>
      <c r="E27" s="19">
        <f t="shared" si="0"/>
        <v>0</v>
      </c>
      <c r="F27" s="82">
        <f t="shared" si="1"/>
        <v>0</v>
      </c>
    </row>
    <row r="28" spans="1:6" ht="16.95" customHeight="1">
      <c r="A28" s="116" t="s">
        <v>7</v>
      </c>
      <c r="B28" s="18">
        <v>26</v>
      </c>
      <c r="C28" s="68">
        <v>5</v>
      </c>
      <c r="D28" s="23"/>
      <c r="E28" s="19">
        <f t="shared" si="0"/>
        <v>0</v>
      </c>
      <c r="F28" s="82">
        <f t="shared" si="1"/>
        <v>0</v>
      </c>
    </row>
    <row r="29" spans="1:6" ht="16.95" customHeight="1">
      <c r="A29" s="116"/>
      <c r="B29" s="18">
        <v>52</v>
      </c>
      <c r="C29" s="68">
        <v>274</v>
      </c>
      <c r="D29" s="23"/>
      <c r="E29" s="19">
        <f t="shared" si="0"/>
        <v>0</v>
      </c>
      <c r="F29" s="82">
        <f t="shared" si="1"/>
        <v>0</v>
      </c>
    </row>
    <row r="30" spans="1:6" ht="16.95" customHeight="1">
      <c r="A30" s="155"/>
      <c r="B30" s="30">
        <v>104</v>
      </c>
      <c r="C30" s="69">
        <v>460</v>
      </c>
      <c r="D30" s="23"/>
      <c r="E30" s="33">
        <f t="shared" si="0"/>
        <v>0</v>
      </c>
      <c r="F30" s="83">
        <f t="shared" si="1"/>
        <v>0</v>
      </c>
    </row>
    <row r="31" spans="1:6" ht="16.95" customHeight="1">
      <c r="A31" s="39" t="s">
        <v>102</v>
      </c>
      <c r="B31" s="30">
        <v>26</v>
      </c>
      <c r="C31" s="69">
        <v>5</v>
      </c>
      <c r="D31" s="23"/>
      <c r="E31" s="33">
        <f aca="true" t="shared" si="4" ref="E31">D31*B31</f>
        <v>0</v>
      </c>
      <c r="F31" s="83">
        <f aca="true" t="shared" si="5" ref="F31">E31*C31</f>
        <v>0</v>
      </c>
    </row>
    <row r="32" spans="1:6" ht="16.95" customHeight="1" thickBot="1">
      <c r="A32" s="75" t="s">
        <v>104</v>
      </c>
      <c r="B32" s="76">
        <v>26</v>
      </c>
      <c r="C32" s="77">
        <v>4</v>
      </c>
      <c r="D32" s="78"/>
      <c r="E32" s="79">
        <f aca="true" t="shared" si="6" ref="E32">D32*B32</f>
        <v>0</v>
      </c>
      <c r="F32" s="84">
        <f aca="true" t="shared" si="7" ref="F32">E32*C32</f>
        <v>0</v>
      </c>
    </row>
    <row r="33" spans="1:6" ht="16.95" customHeight="1" thickBot="1">
      <c r="A33" s="101" t="s">
        <v>15</v>
      </c>
      <c r="B33" s="102"/>
      <c r="C33" s="102"/>
      <c r="D33" s="102"/>
      <c r="E33" s="103"/>
      <c r="F33" s="80">
        <f>SUM(F11:F32)</f>
        <v>0</v>
      </c>
    </row>
    <row r="34" spans="1:6" ht="16.95" customHeight="1">
      <c r="A34" s="5"/>
      <c r="B34" s="5"/>
      <c r="C34" s="5"/>
      <c r="D34" s="5"/>
      <c r="E34" s="5"/>
      <c r="F34" s="6"/>
    </row>
    <row r="35" spans="1:7" ht="43.95" customHeight="1">
      <c r="A35" s="27" t="s">
        <v>16</v>
      </c>
      <c r="B35" s="140" t="s">
        <v>66</v>
      </c>
      <c r="C35" s="140"/>
      <c r="D35" s="140"/>
      <c r="E35" s="140"/>
      <c r="F35" s="140"/>
      <c r="G35" s="10"/>
    </row>
    <row r="36" spans="1:6" ht="16.95" customHeight="1">
      <c r="A36" s="5"/>
      <c r="B36" s="5"/>
      <c r="C36" s="5"/>
      <c r="D36" s="5"/>
      <c r="E36" s="5"/>
      <c r="F36" s="6"/>
    </row>
    <row r="37" spans="1:6" ht="16.95" customHeight="1">
      <c r="A37" s="25" t="s">
        <v>100</v>
      </c>
      <c r="B37" s="5"/>
      <c r="C37" s="5"/>
      <c r="D37" s="5"/>
      <c r="E37" s="5"/>
      <c r="F37" s="6"/>
    </row>
    <row r="38" spans="1:6" s="4" customFormat="1" ht="16.95" customHeight="1">
      <c r="A38" s="109" t="s">
        <v>86</v>
      </c>
      <c r="B38" s="109"/>
      <c r="C38" s="109"/>
      <c r="D38" s="109"/>
      <c r="E38" s="114"/>
      <c r="F38" s="115"/>
    </row>
    <row r="39" spans="1:6" ht="16.95" customHeight="1">
      <c r="A39" s="109" t="s">
        <v>87</v>
      </c>
      <c r="B39" s="109"/>
      <c r="C39" s="109"/>
      <c r="D39" s="109"/>
      <c r="E39" s="113"/>
      <c r="F39" s="113"/>
    </row>
    <row r="40" spans="1:6" ht="16.95" customHeight="1">
      <c r="A40" s="109" t="s">
        <v>88</v>
      </c>
      <c r="B40" s="109"/>
      <c r="C40" s="109"/>
      <c r="D40" s="109"/>
      <c r="E40" s="114"/>
      <c r="F40" s="115"/>
    </row>
    <row r="41" spans="1:6" ht="16.95" customHeight="1">
      <c r="A41" s="154" t="s">
        <v>89</v>
      </c>
      <c r="B41" s="154"/>
      <c r="C41" s="154"/>
      <c r="D41" s="154"/>
      <c r="E41" s="152">
        <f>SUM(E38:F40)</f>
        <v>0</v>
      </c>
      <c r="F41" s="153"/>
    </row>
    <row r="42" spans="1:6" ht="16.95" customHeight="1" thickBot="1">
      <c r="A42" s="5"/>
      <c r="B42" s="5"/>
      <c r="C42" s="5"/>
      <c r="D42" s="5"/>
      <c r="E42" s="5"/>
      <c r="F42" s="6"/>
    </row>
    <row r="43" spans="1:6" ht="16.95" customHeight="1" thickBot="1">
      <c r="A43" s="106" t="s">
        <v>106</v>
      </c>
      <c r="B43" s="107"/>
      <c r="C43" s="107"/>
      <c r="D43" s="108"/>
      <c r="F43" s="3"/>
    </row>
    <row r="44" spans="1:4" s="4" customFormat="1" ht="29.4" thickBot="1">
      <c r="A44" s="36" t="s">
        <v>14</v>
      </c>
      <c r="B44" s="37" t="s">
        <v>20</v>
      </c>
      <c r="C44" s="37" t="s">
        <v>25</v>
      </c>
      <c r="D44" s="38" t="s">
        <v>26</v>
      </c>
    </row>
    <row r="45" spans="1:6" ht="16.95" customHeight="1">
      <c r="A45" s="28" t="s">
        <v>2</v>
      </c>
      <c r="B45" s="21">
        <v>1386</v>
      </c>
      <c r="C45" s="24"/>
      <c r="D45" s="85">
        <f aca="true" t="shared" si="8" ref="D45:D51">B45*12*C45</f>
        <v>0</v>
      </c>
      <c r="F45" s="3"/>
    </row>
    <row r="46" spans="1:6" ht="16.95" customHeight="1">
      <c r="A46" s="28" t="s">
        <v>8</v>
      </c>
      <c r="B46" s="21">
        <v>5212</v>
      </c>
      <c r="C46" s="24"/>
      <c r="D46" s="85">
        <f t="shared" si="8"/>
        <v>0</v>
      </c>
      <c r="F46" s="3"/>
    </row>
    <row r="47" spans="1:6" ht="16.95" customHeight="1">
      <c r="A47" s="28" t="s">
        <v>9</v>
      </c>
      <c r="B47" s="21">
        <v>1302</v>
      </c>
      <c r="C47" s="24"/>
      <c r="D47" s="85">
        <f t="shared" si="8"/>
        <v>0</v>
      </c>
      <c r="F47" s="3"/>
    </row>
    <row r="48" spans="1:6" ht="16.95" customHeight="1">
      <c r="A48" s="29" t="s">
        <v>105</v>
      </c>
      <c r="B48" s="21">
        <v>157</v>
      </c>
      <c r="C48" s="24"/>
      <c r="D48" s="85">
        <f t="shared" si="8"/>
        <v>0</v>
      </c>
      <c r="F48" s="3"/>
    </row>
    <row r="49" spans="1:6" ht="16.95" customHeight="1">
      <c r="A49" s="29" t="s">
        <v>10</v>
      </c>
      <c r="B49" s="21">
        <v>71</v>
      </c>
      <c r="C49" s="24"/>
      <c r="D49" s="85">
        <f t="shared" si="8"/>
        <v>0</v>
      </c>
      <c r="F49" s="3"/>
    </row>
    <row r="50" spans="1:6" ht="16.95" customHeight="1">
      <c r="A50" s="29" t="s">
        <v>11</v>
      </c>
      <c r="B50" s="21">
        <v>85</v>
      </c>
      <c r="C50" s="24"/>
      <c r="D50" s="85">
        <f t="shared" si="8"/>
        <v>0</v>
      </c>
      <c r="F50" s="3"/>
    </row>
    <row r="51" spans="1:6" ht="16.95" customHeight="1" thickBot="1">
      <c r="A51" s="39" t="s">
        <v>12</v>
      </c>
      <c r="B51" s="40">
        <v>739</v>
      </c>
      <c r="C51" s="41"/>
      <c r="D51" s="86">
        <f t="shared" si="8"/>
        <v>0</v>
      </c>
      <c r="F51" s="3"/>
    </row>
    <row r="52" spans="1:6" ht="16.95" customHeight="1" thickBot="1">
      <c r="A52" s="101" t="s">
        <v>15</v>
      </c>
      <c r="B52" s="102"/>
      <c r="C52" s="103"/>
      <c r="D52" s="81">
        <f>SUM(D45:D51)</f>
        <v>0</v>
      </c>
      <c r="F52" s="3"/>
    </row>
    <row r="53" spans="1:6" ht="16.95" customHeight="1">
      <c r="A53" s="5"/>
      <c r="B53" s="5"/>
      <c r="C53" s="5"/>
      <c r="D53" s="5"/>
      <c r="E53" s="5"/>
      <c r="F53" s="6"/>
    </row>
    <row r="54" spans="1:6" ht="16.95" customHeight="1">
      <c r="A54" s="27" t="s">
        <v>16</v>
      </c>
      <c r="B54" s="141" t="s">
        <v>128</v>
      </c>
      <c r="C54" s="141"/>
      <c r="D54" s="141"/>
      <c r="E54" s="141"/>
      <c r="F54" s="141"/>
    </row>
    <row r="55" spans="2:6" ht="16.95" customHeight="1" thickBot="1">
      <c r="B55" s="5"/>
      <c r="C55" s="5"/>
      <c r="D55" s="5"/>
      <c r="E55" s="5"/>
      <c r="F55" s="6"/>
    </row>
    <row r="56" spans="1:6" ht="16.95" customHeight="1" thickBot="1">
      <c r="A56" s="156" t="s">
        <v>107</v>
      </c>
      <c r="B56" s="157"/>
      <c r="C56" s="157"/>
      <c r="D56" s="158"/>
      <c r="F56" s="3"/>
    </row>
    <row r="57" spans="1:6" ht="29.4" thickBot="1">
      <c r="A57" s="36" t="s">
        <v>14</v>
      </c>
      <c r="B57" s="37" t="s">
        <v>20</v>
      </c>
      <c r="C57" s="37" t="s">
        <v>27</v>
      </c>
      <c r="D57" s="38" t="s">
        <v>24</v>
      </c>
      <c r="F57" s="3"/>
    </row>
    <row r="58" spans="1:6" ht="16.2" customHeight="1">
      <c r="A58" s="28" t="s">
        <v>2</v>
      </c>
      <c r="B58" s="21">
        <f aca="true" t="shared" si="9" ref="B58:B64">B45</f>
        <v>1386</v>
      </c>
      <c r="C58" s="24"/>
      <c r="D58" s="85">
        <f aca="true" t="shared" si="10" ref="D58:D64">B58*C58</f>
        <v>0</v>
      </c>
      <c r="F58" s="3"/>
    </row>
    <row r="59" spans="1:6" ht="16.2" customHeight="1">
      <c r="A59" s="28" t="s">
        <v>8</v>
      </c>
      <c r="B59" s="21">
        <f t="shared" si="9"/>
        <v>5212</v>
      </c>
      <c r="C59" s="24"/>
      <c r="D59" s="85">
        <f t="shared" si="10"/>
        <v>0</v>
      </c>
      <c r="F59" s="3"/>
    </row>
    <row r="60" spans="1:6" ht="16.2" customHeight="1">
      <c r="A60" s="28" t="s">
        <v>9</v>
      </c>
      <c r="B60" s="21">
        <f t="shared" si="9"/>
        <v>1302</v>
      </c>
      <c r="C60" s="24"/>
      <c r="D60" s="85">
        <f t="shared" si="10"/>
        <v>0</v>
      </c>
      <c r="F60" s="3"/>
    </row>
    <row r="61" spans="1:6" ht="16.2" customHeight="1">
      <c r="A61" s="29" t="s">
        <v>105</v>
      </c>
      <c r="B61" s="21">
        <f t="shared" si="9"/>
        <v>157</v>
      </c>
      <c r="C61" s="24"/>
      <c r="D61" s="85">
        <f t="shared" si="10"/>
        <v>0</v>
      </c>
      <c r="F61" s="3"/>
    </row>
    <row r="62" spans="1:6" ht="16.2" customHeight="1">
      <c r="A62" s="29" t="s">
        <v>10</v>
      </c>
      <c r="B62" s="21">
        <f t="shared" si="9"/>
        <v>71</v>
      </c>
      <c r="C62" s="24"/>
      <c r="D62" s="85">
        <f t="shared" si="10"/>
        <v>0</v>
      </c>
      <c r="F62" s="3"/>
    </row>
    <row r="63" spans="1:6" ht="16.2" customHeight="1">
      <c r="A63" s="29" t="s">
        <v>11</v>
      </c>
      <c r="B63" s="21">
        <f t="shared" si="9"/>
        <v>85</v>
      </c>
      <c r="C63" s="24"/>
      <c r="D63" s="85">
        <f t="shared" si="10"/>
        <v>0</v>
      </c>
      <c r="F63" s="3"/>
    </row>
    <row r="64" spans="1:6" ht="16.2" customHeight="1" thickBot="1">
      <c r="A64" s="39" t="s">
        <v>12</v>
      </c>
      <c r="B64" s="21">
        <f t="shared" si="9"/>
        <v>739</v>
      </c>
      <c r="C64" s="41"/>
      <c r="D64" s="86">
        <f t="shared" si="10"/>
        <v>0</v>
      </c>
      <c r="F64" s="3"/>
    </row>
    <row r="65" spans="1:6" ht="16.95" customHeight="1" thickBot="1">
      <c r="A65" s="101" t="s">
        <v>15</v>
      </c>
      <c r="B65" s="102"/>
      <c r="C65" s="103"/>
      <c r="D65" s="81">
        <f>SUM(D58:D64)</f>
        <v>0</v>
      </c>
      <c r="F65" s="3"/>
    </row>
    <row r="66" spans="1:6" ht="16.95" customHeight="1">
      <c r="A66" s="5"/>
      <c r="B66" s="5"/>
      <c r="C66" s="5"/>
      <c r="D66" s="5"/>
      <c r="E66" s="5"/>
      <c r="F66" s="6"/>
    </row>
    <row r="67" spans="1:6" ht="16.95" customHeight="1">
      <c r="A67" s="26" t="s">
        <v>16</v>
      </c>
      <c r="B67" s="141" t="s">
        <v>129</v>
      </c>
      <c r="C67" s="141"/>
      <c r="D67" s="141"/>
      <c r="E67" s="141"/>
      <c r="F67" s="141"/>
    </row>
    <row r="68" spans="2:6" ht="16.95" customHeight="1" thickBot="1">
      <c r="B68" s="5"/>
      <c r="C68" s="5"/>
      <c r="D68" s="5"/>
      <c r="E68" s="5"/>
      <c r="F68" s="6"/>
    </row>
    <row r="69" spans="1:6" ht="18" customHeight="1" thickBot="1">
      <c r="A69" s="106" t="s">
        <v>65</v>
      </c>
      <c r="B69" s="107"/>
      <c r="C69" s="107"/>
      <c r="D69" s="107"/>
      <c r="E69" s="108"/>
      <c r="F69" s="3"/>
    </row>
    <row r="70" spans="1:6" ht="29.4" thickBot="1">
      <c r="A70" s="97" t="s">
        <v>45</v>
      </c>
      <c r="B70" s="98"/>
      <c r="C70" s="37" t="s">
        <v>59</v>
      </c>
      <c r="D70" s="37" t="s">
        <v>21</v>
      </c>
      <c r="E70" s="38" t="s">
        <v>46</v>
      </c>
      <c r="F70" s="3"/>
    </row>
    <row r="71" spans="1:6" ht="16.95" customHeight="1" thickBot="1">
      <c r="A71" s="99" t="s">
        <v>63</v>
      </c>
      <c r="B71" s="100"/>
      <c r="C71" s="44">
        <v>9590</v>
      </c>
      <c r="D71" s="45"/>
      <c r="E71" s="87">
        <f>D71*C71</f>
        <v>0</v>
      </c>
      <c r="F71" s="3"/>
    </row>
    <row r="72" spans="1:6" ht="16.95" customHeight="1" thickBot="1">
      <c r="A72" s="101" t="s">
        <v>15</v>
      </c>
      <c r="B72" s="102"/>
      <c r="C72" s="102"/>
      <c r="D72" s="103"/>
      <c r="E72" s="81">
        <f>E71</f>
        <v>0</v>
      </c>
      <c r="F72" s="3"/>
    </row>
    <row r="73" spans="1:6" ht="16.95" customHeight="1">
      <c r="A73" s="5"/>
      <c r="B73" s="5"/>
      <c r="C73" s="5"/>
      <c r="D73" s="5"/>
      <c r="E73" s="5"/>
      <c r="F73" s="6"/>
    </row>
    <row r="74" spans="1:6" ht="43.95" customHeight="1">
      <c r="A74" s="27" t="s">
        <v>16</v>
      </c>
      <c r="B74" s="140" t="s">
        <v>90</v>
      </c>
      <c r="C74" s="140"/>
      <c r="D74" s="140"/>
      <c r="E74" s="140"/>
      <c r="F74" s="140"/>
    </row>
    <row r="75" spans="1:6" ht="16.95" customHeight="1" thickBot="1">
      <c r="A75" s="5"/>
      <c r="B75" s="5"/>
      <c r="C75" s="5"/>
      <c r="D75" s="5"/>
      <c r="E75" s="5"/>
      <c r="F75" s="6"/>
    </row>
    <row r="76" spans="1:6" ht="28.95" customHeight="1" thickBot="1">
      <c r="A76" s="121" t="s">
        <v>23</v>
      </c>
      <c r="B76" s="122"/>
      <c r="C76" s="122"/>
      <c r="D76" s="122"/>
      <c r="E76" s="122"/>
      <c r="F76" s="123"/>
    </row>
    <row r="77" spans="1:6" ht="19.95" customHeight="1" thickBot="1">
      <c r="A77" s="124" t="s">
        <v>29</v>
      </c>
      <c r="B77" s="125"/>
      <c r="C77" s="125"/>
      <c r="D77" s="126"/>
      <c r="E77" s="127" t="s">
        <v>67</v>
      </c>
      <c r="F77" s="128"/>
    </row>
    <row r="78" spans="1:6" ht="19.95" customHeight="1">
      <c r="A78" s="129" t="s">
        <v>68</v>
      </c>
      <c r="B78" s="130"/>
      <c r="C78" s="130"/>
      <c r="D78" s="131"/>
      <c r="E78" s="132">
        <f>F33</f>
        <v>0</v>
      </c>
      <c r="F78" s="133"/>
    </row>
    <row r="79" spans="1:6" ht="19.95" customHeight="1">
      <c r="A79" s="142" t="s">
        <v>13</v>
      </c>
      <c r="B79" s="143"/>
      <c r="C79" s="143"/>
      <c r="D79" s="144"/>
      <c r="E79" s="145">
        <f>D52</f>
        <v>0</v>
      </c>
      <c r="F79" s="146"/>
    </row>
    <row r="80" spans="1:6" ht="19.95" customHeight="1">
      <c r="A80" s="142" t="s">
        <v>64</v>
      </c>
      <c r="B80" s="143"/>
      <c r="C80" s="143"/>
      <c r="D80" s="144"/>
      <c r="E80" s="145">
        <f>D65</f>
        <v>0</v>
      </c>
      <c r="F80" s="146"/>
    </row>
    <row r="81" spans="1:6" ht="19.95" customHeight="1" thickBot="1">
      <c r="A81" s="147" t="s">
        <v>65</v>
      </c>
      <c r="B81" s="148"/>
      <c r="C81" s="148"/>
      <c r="D81" s="149"/>
      <c r="E81" s="150">
        <f>E72</f>
        <v>0</v>
      </c>
      <c r="F81" s="151"/>
    </row>
    <row r="82" spans="1:6" ht="28.95" customHeight="1" thickBot="1">
      <c r="A82" s="135" t="s">
        <v>15</v>
      </c>
      <c r="B82" s="136"/>
      <c r="C82" s="136"/>
      <c r="D82" s="137"/>
      <c r="E82" s="138">
        <f>SUM(E78:F81)</f>
        <v>0</v>
      </c>
      <c r="F82" s="139"/>
    </row>
  </sheetData>
  <mergeCells count="46">
    <mergeCell ref="A24:A25"/>
    <mergeCell ref="A69:E69"/>
    <mergeCell ref="E41:F41"/>
    <mergeCell ref="A41:D41"/>
    <mergeCell ref="A52:C52"/>
    <mergeCell ref="A26:A27"/>
    <mergeCell ref="A28:A30"/>
    <mergeCell ref="A56:D56"/>
    <mergeCell ref="A65:C65"/>
    <mergeCell ref="A1:F1"/>
    <mergeCell ref="A82:D82"/>
    <mergeCell ref="E82:F82"/>
    <mergeCell ref="B35:F35"/>
    <mergeCell ref="B74:F74"/>
    <mergeCell ref="B54:F54"/>
    <mergeCell ref="B67:F67"/>
    <mergeCell ref="A38:D38"/>
    <mergeCell ref="E38:F38"/>
    <mergeCell ref="A79:D79"/>
    <mergeCell ref="E79:F79"/>
    <mergeCell ref="A80:D80"/>
    <mergeCell ref="E80:F80"/>
    <mergeCell ref="A81:D81"/>
    <mergeCell ref="E81:F81"/>
    <mergeCell ref="A11:A14"/>
    <mergeCell ref="A76:F76"/>
    <mergeCell ref="A77:D77"/>
    <mergeCell ref="E77:F77"/>
    <mergeCell ref="A78:D78"/>
    <mergeCell ref="E78:F78"/>
    <mergeCell ref="A70:B70"/>
    <mergeCell ref="A71:B71"/>
    <mergeCell ref="A72:D72"/>
    <mergeCell ref="A3:F3"/>
    <mergeCell ref="A5:F5"/>
    <mergeCell ref="A43:D43"/>
    <mergeCell ref="A40:D40"/>
    <mergeCell ref="A39:D39"/>
    <mergeCell ref="A9:F9"/>
    <mergeCell ref="A33:E33"/>
    <mergeCell ref="E39:F39"/>
    <mergeCell ref="E40:F40"/>
    <mergeCell ref="A19:A21"/>
    <mergeCell ref="A22:A23"/>
    <mergeCell ref="A7:F7"/>
    <mergeCell ref="A15:A18"/>
  </mergeCells>
  <printOptions/>
  <pageMargins left="0.7874015748031497" right="0.7874015748031497" top="0.5905511811023623" bottom="0.3937007874015748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zoomScale="80" zoomScaleNormal="80" workbookViewId="0" topLeftCell="A49">
      <selection activeCell="D68" sqref="D68"/>
    </sheetView>
  </sheetViews>
  <sheetFormatPr defaultColWidth="8.8515625" defaultRowHeight="15"/>
  <cols>
    <col min="1" max="1" width="21.28125" style="3" customWidth="1"/>
    <col min="2" max="5" width="18.28125" style="3" customWidth="1"/>
    <col min="6" max="6" width="18.28125" style="8" customWidth="1"/>
    <col min="7" max="16384" width="8.8515625" style="3" customWidth="1"/>
  </cols>
  <sheetData>
    <row r="1" spans="1:6" ht="25.8">
      <c r="A1" s="134" t="s">
        <v>0</v>
      </c>
      <c r="B1" s="134"/>
      <c r="C1" s="134"/>
      <c r="D1" s="134"/>
      <c r="E1" s="134"/>
      <c r="F1" s="134"/>
    </row>
    <row r="2" spans="1:6" ht="16.95" customHeight="1">
      <c r="A2" s="5"/>
      <c r="B2" s="5"/>
      <c r="C2" s="5"/>
      <c r="D2" s="5"/>
      <c r="E2" s="5"/>
      <c r="F2" s="6"/>
    </row>
    <row r="3" spans="1:6" ht="59.4" customHeight="1">
      <c r="A3" s="104" t="s">
        <v>1</v>
      </c>
      <c r="B3" s="104"/>
      <c r="C3" s="104"/>
      <c r="D3" s="104"/>
      <c r="E3" s="104"/>
      <c r="F3" s="104"/>
    </row>
    <row r="4" spans="1:6" ht="16.95" customHeight="1">
      <c r="A4" s="5"/>
      <c r="B4" s="5"/>
      <c r="C4" s="5"/>
      <c r="D4" s="5"/>
      <c r="E4" s="5"/>
      <c r="F4" s="6"/>
    </row>
    <row r="5" spans="1:6" ht="16.95" customHeight="1">
      <c r="A5" s="105" t="s">
        <v>54</v>
      </c>
      <c r="B5" s="105"/>
      <c r="C5" s="105"/>
      <c r="D5" s="105"/>
      <c r="E5" s="105"/>
      <c r="F5" s="105"/>
    </row>
    <row r="6" spans="1:6" ht="16.95" customHeight="1" thickBot="1">
      <c r="A6" s="5"/>
      <c r="B6" s="5"/>
      <c r="C6" s="5"/>
      <c r="D6" s="5"/>
      <c r="E6" s="5"/>
      <c r="F6" s="6"/>
    </row>
    <row r="7" spans="1:6" ht="18.6" thickBot="1">
      <c r="A7" s="118" t="s">
        <v>112</v>
      </c>
      <c r="B7" s="119"/>
      <c r="C7" s="119"/>
      <c r="D7" s="119"/>
      <c r="E7" s="119"/>
      <c r="F7" s="120"/>
    </row>
    <row r="8" spans="1:6" ht="16.95" customHeight="1" thickBot="1">
      <c r="A8" s="7"/>
      <c r="B8" s="5"/>
      <c r="C8" s="5"/>
      <c r="D8" s="5"/>
      <c r="E8" s="5"/>
      <c r="F8" s="6"/>
    </row>
    <row r="9" spans="1:6" ht="16.95" customHeight="1" thickBot="1">
      <c r="A9" s="173" t="s">
        <v>113</v>
      </c>
      <c r="B9" s="174"/>
      <c r="C9" s="174"/>
      <c r="D9" s="174"/>
      <c r="E9" s="174"/>
      <c r="F9" s="175"/>
    </row>
    <row r="10" spans="1:6" ht="29.4" thickBot="1">
      <c r="A10" s="36" t="s">
        <v>30</v>
      </c>
      <c r="B10" s="37" t="s">
        <v>22</v>
      </c>
      <c r="C10" s="37" t="s">
        <v>20</v>
      </c>
      <c r="D10" s="37" t="s">
        <v>17</v>
      </c>
      <c r="E10" s="37" t="s">
        <v>18</v>
      </c>
      <c r="F10" s="38" t="s">
        <v>19</v>
      </c>
    </row>
    <row r="11" spans="1:6" ht="16.95" customHeight="1">
      <c r="A11" s="48" t="s">
        <v>36</v>
      </c>
      <c r="B11" s="18">
        <v>104</v>
      </c>
      <c r="C11" s="68">
        <f>312+15</f>
        <v>327</v>
      </c>
      <c r="D11" s="23"/>
      <c r="E11" s="19">
        <f>D11*B11</f>
        <v>0</v>
      </c>
      <c r="F11" s="82">
        <f>E11*C11</f>
        <v>0</v>
      </c>
    </row>
    <row r="12" spans="1:6" ht="16.95" customHeight="1">
      <c r="A12" s="48" t="s">
        <v>33</v>
      </c>
      <c r="B12" s="18">
        <v>104</v>
      </c>
      <c r="C12" s="68">
        <v>11</v>
      </c>
      <c r="D12" s="23"/>
      <c r="E12" s="19">
        <f aca="true" t="shared" si="0" ref="E12">D12*B12</f>
        <v>0</v>
      </c>
      <c r="F12" s="82">
        <f aca="true" t="shared" si="1" ref="F12">E12*C12</f>
        <v>0</v>
      </c>
    </row>
    <row r="13" spans="1:6" ht="16.95" customHeight="1">
      <c r="A13" s="48" t="s">
        <v>35</v>
      </c>
      <c r="B13" s="18">
        <v>26</v>
      </c>
      <c r="C13" s="68">
        <v>40</v>
      </c>
      <c r="D13" s="23"/>
      <c r="E13" s="19">
        <f aca="true" t="shared" si="2" ref="E13:F15">D13*B13</f>
        <v>0</v>
      </c>
      <c r="F13" s="82">
        <f t="shared" si="2"/>
        <v>0</v>
      </c>
    </row>
    <row r="14" spans="1:6" ht="16.95" customHeight="1">
      <c r="A14" s="48" t="s">
        <v>34</v>
      </c>
      <c r="B14" s="18">
        <v>26</v>
      </c>
      <c r="C14" s="68">
        <v>12</v>
      </c>
      <c r="D14" s="23"/>
      <c r="E14" s="19">
        <f t="shared" si="2"/>
        <v>0</v>
      </c>
      <c r="F14" s="82">
        <f t="shared" si="2"/>
        <v>0</v>
      </c>
    </row>
    <row r="15" spans="1:6" ht="16.95" customHeight="1">
      <c r="A15" s="48" t="s">
        <v>118</v>
      </c>
      <c r="B15" s="18">
        <v>26</v>
      </c>
      <c r="C15" s="68">
        <v>9</v>
      </c>
      <c r="D15" s="23"/>
      <c r="E15" s="19">
        <f t="shared" si="2"/>
        <v>0</v>
      </c>
      <c r="F15" s="82">
        <f t="shared" si="2"/>
        <v>0</v>
      </c>
    </row>
    <row r="16" spans="1:6" ht="16.95" customHeight="1">
      <c r="A16" s="50" t="s">
        <v>37</v>
      </c>
      <c r="B16" s="51">
        <v>104</v>
      </c>
      <c r="C16" s="70">
        <f>305+15</f>
        <v>320</v>
      </c>
      <c r="D16" s="43"/>
      <c r="E16" s="53">
        <f aca="true" t="shared" si="3" ref="E16:E28">D16*B16</f>
        <v>0</v>
      </c>
      <c r="F16" s="88">
        <f aca="true" t="shared" si="4" ref="F16:F28">E16*C16</f>
        <v>0</v>
      </c>
    </row>
    <row r="17" spans="1:6" ht="16.95" customHeight="1">
      <c r="A17" s="47" t="s">
        <v>31</v>
      </c>
      <c r="B17" s="18">
        <v>104</v>
      </c>
      <c r="C17" s="68">
        <v>1</v>
      </c>
      <c r="D17" s="23"/>
      <c r="E17" s="19">
        <f aca="true" t="shared" si="5" ref="E17">D17*B17</f>
        <v>0</v>
      </c>
      <c r="F17" s="82">
        <f aca="true" t="shared" si="6" ref="F17">E17*C17</f>
        <v>0</v>
      </c>
    </row>
    <row r="18" spans="1:6" ht="16.95" customHeight="1">
      <c r="A18" s="47" t="s">
        <v>38</v>
      </c>
      <c r="B18" s="18">
        <v>12</v>
      </c>
      <c r="C18" s="68">
        <v>17</v>
      </c>
      <c r="D18" s="23"/>
      <c r="E18" s="19">
        <f t="shared" si="3"/>
        <v>0</v>
      </c>
      <c r="F18" s="82">
        <f t="shared" si="4"/>
        <v>0</v>
      </c>
    </row>
    <row r="19" spans="1:6" ht="16.95" customHeight="1">
      <c r="A19" s="47" t="s">
        <v>39</v>
      </c>
      <c r="B19" s="18">
        <v>12</v>
      </c>
      <c r="C19" s="68">
        <v>6</v>
      </c>
      <c r="D19" s="23"/>
      <c r="E19" s="19">
        <f t="shared" si="3"/>
        <v>0</v>
      </c>
      <c r="F19" s="82">
        <f t="shared" si="4"/>
        <v>0</v>
      </c>
    </row>
    <row r="20" spans="1:6" ht="16.95" customHeight="1">
      <c r="A20" s="47" t="s">
        <v>32</v>
      </c>
      <c r="B20" s="18">
        <v>26</v>
      </c>
      <c r="C20" s="68">
        <v>9</v>
      </c>
      <c r="D20" s="23"/>
      <c r="E20" s="19">
        <f t="shared" si="3"/>
        <v>0</v>
      </c>
      <c r="F20" s="82">
        <f t="shared" si="4"/>
        <v>0</v>
      </c>
    </row>
    <row r="21" spans="1:6" ht="16.95" customHeight="1">
      <c r="A21" s="49" t="s">
        <v>44</v>
      </c>
      <c r="B21" s="18">
        <v>12</v>
      </c>
      <c r="C21" s="68">
        <v>72</v>
      </c>
      <c r="D21" s="23"/>
      <c r="E21" s="19">
        <f t="shared" si="3"/>
        <v>0</v>
      </c>
      <c r="F21" s="82">
        <f t="shared" si="4"/>
        <v>0</v>
      </c>
    </row>
    <row r="22" spans="1:6" ht="16.95" customHeight="1">
      <c r="A22" s="49" t="s">
        <v>40</v>
      </c>
      <c r="B22" s="18">
        <v>12</v>
      </c>
      <c r="C22" s="68">
        <f>114+15</f>
        <v>129</v>
      </c>
      <c r="D22" s="23"/>
      <c r="E22" s="19">
        <f t="shared" si="3"/>
        <v>0</v>
      </c>
      <c r="F22" s="82">
        <f t="shared" si="4"/>
        <v>0</v>
      </c>
    </row>
    <row r="23" spans="1:6" ht="16.95" customHeight="1">
      <c r="A23" s="49" t="s">
        <v>41</v>
      </c>
      <c r="B23" s="18">
        <v>12</v>
      </c>
      <c r="C23" s="68">
        <v>8</v>
      </c>
      <c r="D23" s="23"/>
      <c r="E23" s="19">
        <f t="shared" si="3"/>
        <v>0</v>
      </c>
      <c r="F23" s="82">
        <f t="shared" si="4"/>
        <v>0</v>
      </c>
    </row>
    <row r="24" spans="1:6" ht="16.95" customHeight="1">
      <c r="A24" s="49" t="s">
        <v>42</v>
      </c>
      <c r="B24" s="18">
        <v>12</v>
      </c>
      <c r="C24" s="68">
        <v>7</v>
      </c>
      <c r="D24" s="23"/>
      <c r="E24" s="19">
        <f t="shared" si="3"/>
        <v>0</v>
      </c>
      <c r="F24" s="82">
        <f t="shared" si="4"/>
        <v>0</v>
      </c>
    </row>
    <row r="25" spans="1:6" ht="16.95" customHeight="1">
      <c r="A25" s="49" t="s">
        <v>43</v>
      </c>
      <c r="B25" s="18">
        <v>12</v>
      </c>
      <c r="C25" s="68">
        <v>9</v>
      </c>
      <c r="D25" s="23"/>
      <c r="E25" s="19">
        <f t="shared" si="3"/>
        <v>0</v>
      </c>
      <c r="F25" s="82">
        <f t="shared" si="4"/>
        <v>0</v>
      </c>
    </row>
    <row r="26" spans="1:6" ht="16.95" customHeight="1">
      <c r="A26" s="71" t="s">
        <v>115</v>
      </c>
      <c r="B26" s="18">
        <v>12</v>
      </c>
      <c r="C26" s="68">
        <v>4</v>
      </c>
      <c r="D26" s="23"/>
      <c r="E26" s="19">
        <f>D26*B26</f>
        <v>0</v>
      </c>
      <c r="F26" s="82">
        <f>E26*C26</f>
        <v>0</v>
      </c>
    </row>
    <row r="27" spans="1:6" ht="16.95" customHeight="1">
      <c r="A27" s="71" t="s">
        <v>108</v>
      </c>
      <c r="B27" s="18">
        <v>12</v>
      </c>
      <c r="C27" s="68">
        <v>9</v>
      </c>
      <c r="D27" s="23"/>
      <c r="E27" s="19">
        <f aca="true" t="shared" si="7" ref="E27">D27*B27</f>
        <v>0</v>
      </c>
      <c r="F27" s="82">
        <f aca="true" t="shared" si="8" ref="F27">E27*C27</f>
        <v>0</v>
      </c>
    </row>
    <row r="28" spans="1:6" ht="16.95" customHeight="1" thickBot="1">
      <c r="A28" s="55" t="s">
        <v>116</v>
      </c>
      <c r="B28" s="30">
        <v>12</v>
      </c>
      <c r="C28" s="69">
        <v>98</v>
      </c>
      <c r="D28" s="32"/>
      <c r="E28" s="33">
        <f t="shared" si="3"/>
        <v>0</v>
      </c>
      <c r="F28" s="83">
        <f t="shared" si="4"/>
        <v>0</v>
      </c>
    </row>
    <row r="29" spans="1:6" ht="16.95" customHeight="1" thickBot="1">
      <c r="A29" s="101" t="s">
        <v>15</v>
      </c>
      <c r="B29" s="102"/>
      <c r="C29" s="102"/>
      <c r="D29" s="102"/>
      <c r="E29" s="103"/>
      <c r="F29" s="80">
        <f>SUM(F11:F28)</f>
        <v>0</v>
      </c>
    </row>
    <row r="30" spans="1:6" ht="16.95" customHeight="1">
      <c r="A30" s="5"/>
      <c r="B30" s="5"/>
      <c r="C30" s="5"/>
      <c r="D30" s="5"/>
      <c r="E30" s="5"/>
      <c r="F30" s="6"/>
    </row>
    <row r="31" spans="1:6" ht="45" customHeight="1">
      <c r="A31" s="27" t="s">
        <v>16</v>
      </c>
      <c r="B31" s="140" t="s">
        <v>120</v>
      </c>
      <c r="C31" s="140"/>
      <c r="D31" s="140"/>
      <c r="E31" s="140"/>
      <c r="F31" s="140"/>
    </row>
    <row r="32" spans="1:6" ht="16.95" customHeight="1" thickBot="1">
      <c r="A32" s="27"/>
      <c r="B32" s="67"/>
      <c r="C32" s="67"/>
      <c r="D32" s="67"/>
      <c r="E32" s="67"/>
      <c r="F32" s="67"/>
    </row>
    <row r="33" spans="1:6" ht="16.95" customHeight="1" thickBot="1">
      <c r="A33" s="173" t="s">
        <v>114</v>
      </c>
      <c r="B33" s="174"/>
      <c r="C33" s="174"/>
      <c r="D33" s="174"/>
      <c r="E33" s="174"/>
      <c r="F33" s="175"/>
    </row>
    <row r="34" spans="1:6" ht="29.4" customHeight="1" thickBot="1">
      <c r="A34" s="36" t="s">
        <v>30</v>
      </c>
      <c r="B34" s="37" t="s">
        <v>22</v>
      </c>
      <c r="C34" s="37" t="s">
        <v>133</v>
      </c>
      <c r="D34" s="37" t="s">
        <v>17</v>
      </c>
      <c r="E34" s="37" t="s">
        <v>18</v>
      </c>
      <c r="F34" s="38" t="s">
        <v>19</v>
      </c>
    </row>
    <row r="35" spans="1:6" ht="16.95" customHeight="1">
      <c r="A35" s="48" t="s">
        <v>35</v>
      </c>
      <c r="B35" s="18">
        <v>12</v>
      </c>
      <c r="C35" s="68">
        <v>50</v>
      </c>
      <c r="D35" s="23"/>
      <c r="E35" s="19">
        <f aca="true" t="shared" si="9" ref="E35:F37">D35*B35</f>
        <v>0</v>
      </c>
      <c r="F35" s="82">
        <f t="shared" si="9"/>
        <v>0</v>
      </c>
    </row>
    <row r="36" spans="1:6" ht="16.95" customHeight="1">
      <c r="A36" s="48" t="s">
        <v>34</v>
      </c>
      <c r="B36" s="18">
        <v>12</v>
      </c>
      <c r="C36" s="68">
        <v>2471</v>
      </c>
      <c r="D36" s="23"/>
      <c r="E36" s="19">
        <f t="shared" si="9"/>
        <v>0</v>
      </c>
      <c r="F36" s="82">
        <f t="shared" si="9"/>
        <v>0</v>
      </c>
    </row>
    <row r="37" spans="1:6" ht="16.95" customHeight="1">
      <c r="A37" s="48" t="s">
        <v>117</v>
      </c>
      <c r="B37" s="18">
        <v>12</v>
      </c>
      <c r="C37" s="68">
        <v>50</v>
      </c>
      <c r="D37" s="23"/>
      <c r="E37" s="19">
        <f t="shared" si="9"/>
        <v>0</v>
      </c>
      <c r="F37" s="82">
        <f t="shared" si="9"/>
        <v>0</v>
      </c>
    </row>
    <row r="38" spans="1:6" ht="16.95" customHeight="1">
      <c r="A38" s="47" t="s">
        <v>38</v>
      </c>
      <c r="B38" s="18">
        <v>12</v>
      </c>
      <c r="C38" s="68">
        <v>50</v>
      </c>
      <c r="D38" s="23"/>
      <c r="E38" s="19">
        <f aca="true" t="shared" si="10" ref="E38:E40">D38*B38</f>
        <v>0</v>
      </c>
      <c r="F38" s="82">
        <f aca="true" t="shared" si="11" ref="F38:F40">E38*C38</f>
        <v>0</v>
      </c>
    </row>
    <row r="39" spans="1:6" ht="16.95" customHeight="1">
      <c r="A39" s="47" t="s">
        <v>39</v>
      </c>
      <c r="B39" s="18">
        <v>12</v>
      </c>
      <c r="C39" s="68">
        <v>2471</v>
      </c>
      <c r="D39" s="23"/>
      <c r="E39" s="19">
        <f t="shared" si="10"/>
        <v>0</v>
      </c>
      <c r="F39" s="82">
        <f t="shared" si="11"/>
        <v>0</v>
      </c>
    </row>
    <row r="40" spans="1:6" ht="16.95" customHeight="1" thickBot="1">
      <c r="A40" s="47" t="s">
        <v>119</v>
      </c>
      <c r="B40" s="18">
        <v>12</v>
      </c>
      <c r="C40" s="68">
        <v>50</v>
      </c>
      <c r="D40" s="23"/>
      <c r="E40" s="19">
        <f t="shared" si="10"/>
        <v>0</v>
      </c>
      <c r="F40" s="82">
        <f t="shared" si="11"/>
        <v>0</v>
      </c>
    </row>
    <row r="41" spans="1:6" ht="16.95" customHeight="1" thickBot="1">
      <c r="A41" s="101" t="s">
        <v>15</v>
      </c>
      <c r="B41" s="102"/>
      <c r="C41" s="102"/>
      <c r="D41" s="102"/>
      <c r="E41" s="103"/>
      <c r="F41" s="80">
        <f>SUM(F35:F40)</f>
        <v>0</v>
      </c>
    </row>
    <row r="42" spans="1:6" ht="16.95" customHeight="1">
      <c r="A42" s="27"/>
      <c r="B42" s="67"/>
      <c r="C42" s="67"/>
      <c r="D42" s="67"/>
      <c r="E42" s="67"/>
      <c r="F42" s="67"/>
    </row>
    <row r="43" spans="1:6" ht="45" customHeight="1">
      <c r="A43" s="27" t="s">
        <v>16</v>
      </c>
      <c r="B43" s="140" t="s">
        <v>120</v>
      </c>
      <c r="C43" s="140"/>
      <c r="D43" s="140"/>
      <c r="E43" s="140"/>
      <c r="F43" s="140"/>
    </row>
    <row r="44" spans="1:6" ht="16.95" customHeight="1">
      <c r="A44" s="27"/>
      <c r="B44" s="67"/>
      <c r="C44" s="67"/>
      <c r="D44" s="67"/>
      <c r="E44" s="67"/>
      <c r="F44" s="67"/>
    </row>
    <row r="45" spans="1:6" ht="16.95" customHeight="1">
      <c r="A45" s="27"/>
      <c r="B45" s="67"/>
      <c r="C45" s="67"/>
      <c r="D45" s="67"/>
      <c r="E45" s="67"/>
      <c r="F45" s="67"/>
    </row>
    <row r="46" spans="1:6" ht="16.95" customHeight="1">
      <c r="A46" s="27"/>
      <c r="B46" s="67"/>
      <c r="C46" s="67"/>
      <c r="D46" s="67"/>
      <c r="E46" s="67"/>
      <c r="F46" s="67"/>
    </row>
    <row r="47" spans="1:6" ht="16.95" customHeight="1">
      <c r="A47" s="27"/>
      <c r="B47" s="67"/>
      <c r="C47" s="67"/>
      <c r="D47" s="67"/>
      <c r="E47" s="67"/>
      <c r="F47" s="67"/>
    </row>
    <row r="48" spans="1:6" ht="16.95" customHeight="1">
      <c r="A48" s="27"/>
      <c r="B48" s="67"/>
      <c r="C48" s="67"/>
      <c r="D48" s="67"/>
      <c r="E48" s="67"/>
      <c r="F48" s="67"/>
    </row>
    <row r="49" spans="1:6" ht="16.95" customHeight="1">
      <c r="A49" s="27"/>
      <c r="B49" s="67"/>
      <c r="C49" s="67"/>
      <c r="D49" s="67"/>
      <c r="E49" s="67"/>
      <c r="F49" s="67"/>
    </row>
    <row r="50" spans="1:6" ht="16.95" customHeight="1">
      <c r="A50" s="27"/>
      <c r="B50" s="67"/>
      <c r="C50" s="67"/>
      <c r="D50" s="67"/>
      <c r="E50" s="67"/>
      <c r="F50" s="67"/>
    </row>
    <row r="51" spans="1:6" ht="16.95" customHeight="1" thickBot="1">
      <c r="A51" s="27"/>
      <c r="B51" s="67"/>
      <c r="C51" s="67"/>
      <c r="D51" s="67"/>
      <c r="E51" s="67"/>
      <c r="F51" s="67"/>
    </row>
    <row r="52" spans="1:6" ht="16.95" customHeight="1" thickBot="1">
      <c r="A52" s="106" t="s">
        <v>106</v>
      </c>
      <c r="B52" s="107"/>
      <c r="C52" s="107"/>
      <c r="D52" s="108"/>
      <c r="F52" s="3"/>
    </row>
    <row r="53" spans="1:4" s="4" customFormat="1" ht="29.4" thickBot="1">
      <c r="A53" s="36" t="s">
        <v>14</v>
      </c>
      <c r="B53" s="37" t="s">
        <v>134</v>
      </c>
      <c r="C53" s="37" t="s">
        <v>25</v>
      </c>
      <c r="D53" s="38" t="s">
        <v>26</v>
      </c>
    </row>
    <row r="54" spans="1:4" s="4" customFormat="1" ht="16.95" customHeight="1">
      <c r="A54" s="56" t="s">
        <v>2</v>
      </c>
      <c r="B54" s="70">
        <v>100</v>
      </c>
      <c r="C54" s="43"/>
      <c r="D54" s="89">
        <f aca="true" t="shared" si="12" ref="D54">B54*12*C54</f>
        <v>0</v>
      </c>
    </row>
    <row r="55" spans="1:6" ht="16.95" customHeight="1">
      <c r="A55" s="56" t="s">
        <v>8</v>
      </c>
      <c r="B55" s="70">
        <v>4967</v>
      </c>
      <c r="C55" s="43"/>
      <c r="D55" s="89">
        <f aca="true" t="shared" si="13" ref="D55:D60">B55*12*C55</f>
        <v>0</v>
      </c>
      <c r="F55" s="3"/>
    </row>
    <row r="56" spans="1:6" ht="16.95" customHeight="1">
      <c r="A56" s="28" t="s">
        <v>9</v>
      </c>
      <c r="B56" s="68">
        <v>165</v>
      </c>
      <c r="C56" s="23"/>
      <c r="D56" s="90">
        <f t="shared" si="13"/>
        <v>0</v>
      </c>
      <c r="F56" s="3"/>
    </row>
    <row r="57" spans="1:6" ht="16.95" customHeight="1">
      <c r="A57" s="29" t="s">
        <v>105</v>
      </c>
      <c r="B57" s="68">
        <v>12</v>
      </c>
      <c r="C57" s="23"/>
      <c r="D57" s="90">
        <f t="shared" si="13"/>
        <v>0</v>
      </c>
      <c r="F57" s="3"/>
    </row>
    <row r="58" spans="1:6" ht="16.95" customHeight="1">
      <c r="A58" s="28" t="s">
        <v>12</v>
      </c>
      <c r="B58" s="68">
        <f>874-45</f>
        <v>829</v>
      </c>
      <c r="C58" s="23"/>
      <c r="D58" s="90">
        <f t="shared" si="13"/>
        <v>0</v>
      </c>
      <c r="F58" s="3"/>
    </row>
    <row r="59" spans="1:6" ht="16.95" customHeight="1">
      <c r="A59" s="28" t="s">
        <v>50</v>
      </c>
      <c r="B59" s="68">
        <v>72</v>
      </c>
      <c r="C59" s="23"/>
      <c r="D59" s="90">
        <f aca="true" t="shared" si="14" ref="D59">B59*12*C59</f>
        <v>0</v>
      </c>
      <c r="F59" s="3"/>
    </row>
    <row r="60" spans="1:6" ht="16.95" customHeight="1" thickBot="1">
      <c r="A60" s="39" t="s">
        <v>51</v>
      </c>
      <c r="B60" s="69">
        <v>4</v>
      </c>
      <c r="C60" s="32"/>
      <c r="D60" s="91">
        <f t="shared" si="13"/>
        <v>0</v>
      </c>
      <c r="F60" s="3"/>
    </row>
    <row r="61" spans="1:6" ht="16.95" customHeight="1" thickBot="1">
      <c r="A61" s="101" t="s">
        <v>15</v>
      </c>
      <c r="B61" s="102"/>
      <c r="C61" s="103"/>
      <c r="D61" s="81">
        <f>SUM(D54:D60)</f>
        <v>0</v>
      </c>
      <c r="F61" s="3"/>
    </row>
    <row r="62" spans="1:6" ht="16.95" customHeight="1">
      <c r="A62" s="5"/>
      <c r="B62" s="5"/>
      <c r="C62" s="5"/>
      <c r="D62" s="5"/>
      <c r="E62" s="5"/>
      <c r="F62" s="6"/>
    </row>
    <row r="63" spans="1:6" ht="16.95" customHeight="1">
      <c r="A63" s="26" t="s">
        <v>16</v>
      </c>
      <c r="B63" s="141" t="s">
        <v>128</v>
      </c>
      <c r="C63" s="141"/>
      <c r="D63" s="141"/>
      <c r="E63" s="141"/>
      <c r="F63" s="141"/>
    </row>
    <row r="64" spans="2:6" ht="16.95" customHeight="1" thickBot="1">
      <c r="B64" s="5"/>
      <c r="C64" s="5"/>
      <c r="D64" s="5"/>
      <c r="E64" s="5"/>
      <c r="F64" s="6"/>
    </row>
    <row r="65" spans="1:6" ht="16.95" customHeight="1" thickBot="1">
      <c r="A65" s="156" t="s">
        <v>107</v>
      </c>
      <c r="B65" s="157"/>
      <c r="C65" s="157"/>
      <c r="D65" s="158"/>
      <c r="F65" s="3"/>
    </row>
    <row r="66" spans="1:6" ht="29.4" thickBot="1">
      <c r="A66" s="36" t="s">
        <v>14</v>
      </c>
      <c r="B66" s="96" t="s">
        <v>134</v>
      </c>
      <c r="C66" s="94" t="s">
        <v>27</v>
      </c>
      <c r="D66" s="38" t="s">
        <v>24</v>
      </c>
      <c r="F66" s="3"/>
    </row>
    <row r="67" spans="1:6" ht="16.95" customHeight="1">
      <c r="A67" s="56" t="s">
        <v>2</v>
      </c>
      <c r="B67" s="70">
        <v>100</v>
      </c>
      <c r="C67" s="43"/>
      <c r="D67" s="89">
        <f>B67*C67</f>
        <v>0</v>
      </c>
      <c r="F67" s="3"/>
    </row>
    <row r="68" spans="1:4" ht="16.95" customHeight="1">
      <c r="A68" s="28" t="s">
        <v>8</v>
      </c>
      <c r="B68" s="68">
        <v>4967</v>
      </c>
      <c r="C68" s="23"/>
      <c r="D68" s="89">
        <f aca="true" t="shared" si="15" ref="D68:D73">B68*C68</f>
        <v>0</v>
      </c>
    </row>
    <row r="69" spans="1:6" ht="16.95" customHeight="1">
      <c r="A69" s="28" t="s">
        <v>9</v>
      </c>
      <c r="B69" s="68">
        <v>165</v>
      </c>
      <c r="C69" s="23"/>
      <c r="D69" s="89">
        <f t="shared" si="15"/>
        <v>0</v>
      </c>
      <c r="F69" s="3"/>
    </row>
    <row r="70" spans="1:6" ht="16.95" customHeight="1">
      <c r="A70" s="29" t="s">
        <v>105</v>
      </c>
      <c r="B70" s="68">
        <v>12</v>
      </c>
      <c r="C70" s="23"/>
      <c r="D70" s="89">
        <f t="shared" si="15"/>
        <v>0</v>
      </c>
      <c r="F70" s="3"/>
    </row>
    <row r="71" spans="1:6" ht="16.95" customHeight="1">
      <c r="A71" s="28" t="s">
        <v>12</v>
      </c>
      <c r="B71" s="68">
        <v>874</v>
      </c>
      <c r="C71" s="23"/>
      <c r="D71" s="89">
        <f t="shared" si="15"/>
        <v>0</v>
      </c>
      <c r="F71" s="3"/>
    </row>
    <row r="72" spans="1:6" ht="16.95" customHeight="1">
      <c r="A72" s="28" t="s">
        <v>50</v>
      </c>
      <c r="B72" s="68">
        <v>107</v>
      </c>
      <c r="C72" s="23"/>
      <c r="D72" s="89">
        <f t="shared" si="15"/>
        <v>0</v>
      </c>
      <c r="F72" s="3"/>
    </row>
    <row r="73" spans="1:6" ht="16.95" customHeight="1" thickBot="1">
      <c r="A73" s="39" t="s">
        <v>51</v>
      </c>
      <c r="B73" s="69">
        <v>4</v>
      </c>
      <c r="C73" s="32"/>
      <c r="D73" s="89">
        <f t="shared" si="15"/>
        <v>0</v>
      </c>
      <c r="F73" s="3"/>
    </row>
    <row r="74" spans="1:6" ht="16.95" customHeight="1" thickBot="1">
      <c r="A74" s="168" t="s">
        <v>15</v>
      </c>
      <c r="B74" s="169"/>
      <c r="C74" s="170"/>
      <c r="D74" s="81">
        <f>SUM(D67:D73)</f>
        <v>0</v>
      </c>
      <c r="F74" s="3"/>
    </row>
    <row r="75" spans="1:6" ht="16.95" customHeight="1">
      <c r="A75" s="5"/>
      <c r="B75" s="5"/>
      <c r="C75" s="5"/>
      <c r="D75" s="5"/>
      <c r="E75" s="5"/>
      <c r="F75" s="6"/>
    </row>
    <row r="76" spans="1:6" ht="16.95" customHeight="1">
      <c r="A76" s="26" t="s">
        <v>16</v>
      </c>
      <c r="B76" s="141" t="s">
        <v>129</v>
      </c>
      <c r="C76" s="141"/>
      <c r="D76" s="141"/>
      <c r="E76" s="141"/>
      <c r="F76" s="141"/>
    </row>
    <row r="77" spans="2:6" ht="16.95" customHeight="1" thickBot="1">
      <c r="B77" s="5"/>
      <c r="C77" s="5"/>
      <c r="D77" s="5"/>
      <c r="E77" s="5"/>
      <c r="F77" s="6"/>
    </row>
    <row r="78" spans="1:5" ht="16.95" customHeight="1" thickBot="1">
      <c r="A78" s="106" t="s">
        <v>65</v>
      </c>
      <c r="B78" s="107"/>
      <c r="C78" s="107"/>
      <c r="D78" s="107"/>
      <c r="E78" s="108"/>
    </row>
    <row r="79" spans="1:5" ht="29.4" thickBot="1">
      <c r="A79" s="97" t="s">
        <v>45</v>
      </c>
      <c r="B79" s="98"/>
      <c r="C79" s="37" t="s">
        <v>59</v>
      </c>
      <c r="D79" s="37" t="s">
        <v>21</v>
      </c>
      <c r="E79" s="38" t="s">
        <v>46</v>
      </c>
    </row>
    <row r="80" spans="1:5" ht="16.95" customHeight="1">
      <c r="A80" s="162" t="s">
        <v>58</v>
      </c>
      <c r="B80" s="163"/>
      <c r="C80" s="22">
        <v>477</v>
      </c>
      <c r="D80" s="23"/>
      <c r="E80" s="90">
        <f>D80*C80</f>
        <v>0</v>
      </c>
    </row>
    <row r="81" spans="1:5" ht="16.95" customHeight="1">
      <c r="A81" s="171" t="s">
        <v>57</v>
      </c>
      <c r="B81" s="172"/>
      <c r="C81" s="60">
        <v>784</v>
      </c>
      <c r="D81" s="43"/>
      <c r="E81" s="89">
        <f>D81*C81</f>
        <v>0</v>
      </c>
    </row>
    <row r="82" spans="1:5" ht="16.95" customHeight="1">
      <c r="A82" s="164" t="s">
        <v>55</v>
      </c>
      <c r="B82" s="165"/>
      <c r="C82" s="22">
        <v>530</v>
      </c>
      <c r="D82" s="23"/>
      <c r="E82" s="90">
        <f>D82*C82</f>
        <v>0</v>
      </c>
    </row>
    <row r="83" spans="1:5" ht="16.95" customHeight="1" thickBot="1">
      <c r="A83" s="166" t="s">
        <v>56</v>
      </c>
      <c r="B83" s="167"/>
      <c r="C83" s="61">
        <v>28</v>
      </c>
      <c r="D83" s="32"/>
      <c r="E83" s="91">
        <f>D83*C83</f>
        <v>0</v>
      </c>
    </row>
    <row r="84" spans="1:5" ht="16.95" customHeight="1" thickBot="1">
      <c r="A84" s="101" t="s">
        <v>15</v>
      </c>
      <c r="B84" s="102"/>
      <c r="C84" s="102"/>
      <c r="D84" s="103"/>
      <c r="E84" s="81">
        <f>SUM(E80:E83)</f>
        <v>0</v>
      </c>
    </row>
    <row r="85" spans="1:6" ht="16.95" customHeight="1" thickBot="1">
      <c r="A85" s="5"/>
      <c r="B85" s="5"/>
      <c r="C85" s="5"/>
      <c r="D85" s="5"/>
      <c r="E85" s="5"/>
      <c r="F85" s="6"/>
    </row>
    <row r="86" spans="1:6" ht="28.95" customHeight="1" thickBot="1">
      <c r="A86" s="159" t="s">
        <v>69</v>
      </c>
      <c r="B86" s="160"/>
      <c r="C86" s="160"/>
      <c r="D86" s="160"/>
      <c r="E86" s="160"/>
      <c r="F86" s="161"/>
    </row>
    <row r="87" spans="1:6" ht="19.95" customHeight="1" thickBot="1">
      <c r="A87" s="124" t="s">
        <v>29</v>
      </c>
      <c r="B87" s="125"/>
      <c r="C87" s="125"/>
      <c r="D87" s="126"/>
      <c r="E87" s="127" t="s">
        <v>67</v>
      </c>
      <c r="F87" s="128"/>
    </row>
    <row r="88" spans="1:6" ht="19.95" customHeight="1">
      <c r="A88" s="129" t="s">
        <v>113</v>
      </c>
      <c r="B88" s="130"/>
      <c r="C88" s="130"/>
      <c r="D88" s="131"/>
      <c r="E88" s="132">
        <f>F29</f>
        <v>0</v>
      </c>
      <c r="F88" s="133"/>
    </row>
    <row r="89" spans="1:6" ht="19.95" customHeight="1">
      <c r="A89" s="129" t="s">
        <v>121</v>
      </c>
      <c r="B89" s="130"/>
      <c r="C89" s="130"/>
      <c r="D89" s="131"/>
      <c r="E89" s="145">
        <f>F41</f>
        <v>0</v>
      </c>
      <c r="F89" s="146"/>
    </row>
    <row r="90" spans="1:6" ht="19.95" customHeight="1">
      <c r="A90" s="142" t="s">
        <v>13</v>
      </c>
      <c r="B90" s="143"/>
      <c r="C90" s="143"/>
      <c r="D90" s="144"/>
      <c r="E90" s="145">
        <f>D61</f>
        <v>0</v>
      </c>
      <c r="F90" s="146"/>
    </row>
    <row r="91" spans="1:6" ht="19.95" customHeight="1">
      <c r="A91" s="142" t="s">
        <v>64</v>
      </c>
      <c r="B91" s="143"/>
      <c r="C91" s="143"/>
      <c r="D91" s="144"/>
      <c r="E91" s="145">
        <f>D74</f>
        <v>0</v>
      </c>
      <c r="F91" s="146"/>
    </row>
    <row r="92" spans="1:6" ht="19.95" customHeight="1" thickBot="1">
      <c r="A92" s="147" t="s">
        <v>65</v>
      </c>
      <c r="B92" s="148"/>
      <c r="C92" s="148"/>
      <c r="D92" s="149"/>
      <c r="E92" s="150">
        <f>E84</f>
        <v>0</v>
      </c>
      <c r="F92" s="151"/>
    </row>
    <row r="93" spans="1:6" ht="28.95" customHeight="1" thickBot="1">
      <c r="A93" s="135" t="s">
        <v>15</v>
      </c>
      <c r="B93" s="136"/>
      <c r="C93" s="136"/>
      <c r="D93" s="137"/>
      <c r="E93" s="138">
        <f>SUM(E88:F92)</f>
        <v>0</v>
      </c>
      <c r="F93" s="139"/>
    </row>
    <row r="94" spans="1:6" ht="15">
      <c r="A94" s="5"/>
      <c r="B94" s="5"/>
      <c r="C94" s="5"/>
      <c r="D94" s="5"/>
      <c r="E94" s="5"/>
      <c r="F94" s="6"/>
    </row>
    <row r="95" spans="1:6" ht="15">
      <c r="A95" s="5"/>
      <c r="B95" s="5"/>
      <c r="C95" s="5"/>
      <c r="D95" s="5"/>
      <c r="E95" s="5"/>
      <c r="F95" s="6"/>
    </row>
    <row r="96" spans="1:6" ht="15" customHeight="1">
      <c r="A96" s="5"/>
      <c r="B96" s="5"/>
      <c r="C96" s="5"/>
      <c r="D96" s="5"/>
      <c r="E96" s="5"/>
      <c r="F96" s="6"/>
    </row>
    <row r="97" spans="1:6" ht="15">
      <c r="A97" s="5"/>
      <c r="B97" s="5"/>
      <c r="C97" s="5"/>
      <c r="D97" s="5"/>
      <c r="E97" s="5"/>
      <c r="F97" s="6"/>
    </row>
    <row r="98" spans="1:6" ht="15">
      <c r="A98" s="5"/>
      <c r="B98" s="5"/>
      <c r="C98" s="5"/>
      <c r="D98" s="5"/>
      <c r="E98" s="5"/>
      <c r="F98" s="6"/>
    </row>
  </sheetData>
  <mergeCells count="38">
    <mergeCell ref="A1:F1"/>
    <mergeCell ref="B31:F31"/>
    <mergeCell ref="A78:E78"/>
    <mergeCell ref="A79:B79"/>
    <mergeCell ref="A81:B81"/>
    <mergeCell ref="A3:F3"/>
    <mergeCell ref="A5:F5"/>
    <mergeCell ref="A9:F9"/>
    <mergeCell ref="A7:F7"/>
    <mergeCell ref="A33:F33"/>
    <mergeCell ref="A41:E41"/>
    <mergeCell ref="B43:F43"/>
    <mergeCell ref="B63:F63"/>
    <mergeCell ref="B76:F76"/>
    <mergeCell ref="A92:D92"/>
    <mergeCell ref="E92:F92"/>
    <mergeCell ref="A93:D93"/>
    <mergeCell ref="E93:F93"/>
    <mergeCell ref="A88:D88"/>
    <mergeCell ref="E88:F88"/>
    <mergeCell ref="A90:D90"/>
    <mergeCell ref="E90:F90"/>
    <mergeCell ref="A91:D91"/>
    <mergeCell ref="E91:F91"/>
    <mergeCell ref="A89:D89"/>
    <mergeCell ref="E89:F89"/>
    <mergeCell ref="A86:F86"/>
    <mergeCell ref="A87:D87"/>
    <mergeCell ref="E87:F87"/>
    <mergeCell ref="A29:E29"/>
    <mergeCell ref="A61:C61"/>
    <mergeCell ref="A52:D52"/>
    <mergeCell ref="A80:B80"/>
    <mergeCell ref="A82:B82"/>
    <mergeCell ref="A83:B83"/>
    <mergeCell ref="A84:D84"/>
    <mergeCell ref="A65:D65"/>
    <mergeCell ref="A74:C74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0" zoomScaleNormal="80" workbookViewId="0" topLeftCell="A1">
      <selection activeCell="E19" sqref="E19"/>
    </sheetView>
  </sheetViews>
  <sheetFormatPr defaultColWidth="8.8515625" defaultRowHeight="15"/>
  <cols>
    <col min="1" max="5" width="18.7109375" style="3" customWidth="1"/>
    <col min="6" max="6" width="18.7109375" style="8" customWidth="1"/>
    <col min="7" max="16384" width="8.8515625" style="3" customWidth="1"/>
  </cols>
  <sheetData>
    <row r="1" spans="1:6" ht="25.8">
      <c r="A1" s="134" t="s">
        <v>0</v>
      </c>
      <c r="B1" s="134"/>
      <c r="C1" s="134"/>
      <c r="D1" s="134"/>
      <c r="E1" s="134"/>
      <c r="F1" s="134"/>
    </row>
    <row r="2" spans="1:6" ht="16.95" customHeight="1">
      <c r="A2" s="5"/>
      <c r="B2" s="5"/>
      <c r="C2" s="5"/>
      <c r="D2" s="5"/>
      <c r="E2" s="5"/>
      <c r="F2" s="6"/>
    </row>
    <row r="3" spans="1:6" ht="59.4" customHeight="1">
      <c r="A3" s="104" t="s">
        <v>1</v>
      </c>
      <c r="B3" s="104"/>
      <c r="C3" s="104"/>
      <c r="D3" s="104"/>
      <c r="E3" s="104"/>
      <c r="F3" s="104"/>
    </row>
    <row r="4" spans="1:6" ht="16.95" customHeight="1">
      <c r="A4" s="5"/>
      <c r="B4" s="5"/>
      <c r="C4" s="5"/>
      <c r="D4" s="5"/>
      <c r="E4" s="5"/>
      <c r="F4" s="6"/>
    </row>
    <row r="5" spans="1:6" ht="16.95" customHeight="1">
      <c r="A5" s="105" t="s">
        <v>54</v>
      </c>
      <c r="B5" s="105"/>
      <c r="C5" s="105"/>
      <c r="D5" s="105"/>
      <c r="E5" s="105"/>
      <c r="F5" s="105"/>
    </row>
    <row r="6" spans="1:6" ht="16.95" customHeight="1" thickBot="1">
      <c r="A6" s="5"/>
      <c r="B6" s="5"/>
      <c r="C6" s="5"/>
      <c r="D6" s="5"/>
      <c r="E6" s="5"/>
      <c r="F6" s="6"/>
    </row>
    <row r="7" spans="1:6" ht="18.6" thickBot="1">
      <c r="A7" s="118" t="s">
        <v>60</v>
      </c>
      <c r="B7" s="119"/>
      <c r="C7" s="119"/>
      <c r="D7" s="119"/>
      <c r="E7" s="119"/>
      <c r="F7" s="120"/>
    </row>
    <row r="8" spans="1:6" ht="16.95" customHeight="1" thickBot="1">
      <c r="A8" s="7"/>
      <c r="B8" s="5"/>
      <c r="C8" s="5"/>
      <c r="D8" s="5"/>
      <c r="E8" s="5"/>
      <c r="F8" s="6"/>
    </row>
    <row r="9" spans="1:6" ht="16.95" customHeight="1" thickBot="1">
      <c r="A9" s="173" t="s">
        <v>68</v>
      </c>
      <c r="B9" s="174"/>
      <c r="C9" s="174"/>
      <c r="D9" s="174"/>
      <c r="E9" s="174"/>
      <c r="F9" s="175"/>
    </row>
    <row r="10" spans="1:6" ht="29.4" thickBot="1">
      <c r="A10" s="36" t="s">
        <v>14</v>
      </c>
      <c r="B10" s="37" t="s">
        <v>22</v>
      </c>
      <c r="C10" s="37" t="s">
        <v>20</v>
      </c>
      <c r="D10" s="37" t="s">
        <v>17</v>
      </c>
      <c r="E10" s="37" t="s">
        <v>18</v>
      </c>
      <c r="F10" s="38" t="s">
        <v>19</v>
      </c>
    </row>
    <row r="11" spans="1:6" ht="16.95" customHeight="1">
      <c r="A11" s="56" t="s">
        <v>122</v>
      </c>
      <c r="B11" s="51">
        <v>260</v>
      </c>
      <c r="C11" s="52">
        <v>419</v>
      </c>
      <c r="D11" s="43"/>
      <c r="E11" s="53">
        <f>D11*B11</f>
        <v>0</v>
      </c>
      <c r="F11" s="54">
        <f>E11*C11</f>
        <v>0</v>
      </c>
    </row>
    <row r="12" spans="1:6" ht="16.95" customHeight="1" thickBot="1">
      <c r="A12" s="39" t="s">
        <v>122</v>
      </c>
      <c r="B12" s="30">
        <v>52</v>
      </c>
      <c r="C12" s="31">
        <v>281</v>
      </c>
      <c r="D12" s="32"/>
      <c r="E12" s="33">
        <f>D12*B12</f>
        <v>0</v>
      </c>
      <c r="F12" s="34">
        <f>E12*C12</f>
        <v>0</v>
      </c>
    </row>
    <row r="13" spans="1:6" ht="16.95" customHeight="1" thickBot="1">
      <c r="A13" s="101" t="s">
        <v>15</v>
      </c>
      <c r="B13" s="102"/>
      <c r="C13" s="102"/>
      <c r="D13" s="102"/>
      <c r="E13" s="103"/>
      <c r="F13" s="35">
        <f>SUM(F11:F12)</f>
        <v>0</v>
      </c>
    </row>
    <row r="14" spans="1:6" ht="16.95" customHeight="1">
      <c r="A14" s="7"/>
      <c r="B14" s="5"/>
      <c r="C14" s="5"/>
      <c r="D14" s="5"/>
      <c r="E14" s="5"/>
      <c r="F14" s="6"/>
    </row>
    <row r="15" spans="1:6" ht="43.95" customHeight="1">
      <c r="A15" s="27" t="s">
        <v>16</v>
      </c>
      <c r="B15" s="140" t="s">
        <v>120</v>
      </c>
      <c r="C15" s="140"/>
      <c r="D15" s="140"/>
      <c r="E15" s="140"/>
      <c r="F15" s="140"/>
    </row>
    <row r="16" spans="1:6" ht="16.95" customHeight="1" thickBot="1">
      <c r="A16" s="7"/>
      <c r="B16" s="5"/>
      <c r="C16" s="5"/>
      <c r="D16" s="5"/>
      <c r="E16" s="5"/>
      <c r="F16" s="6"/>
    </row>
    <row r="17" spans="1:6" ht="16.95" customHeight="1" thickBot="1">
      <c r="A17" s="156" t="s">
        <v>123</v>
      </c>
      <c r="B17" s="157"/>
      <c r="C17" s="157"/>
      <c r="D17" s="157"/>
      <c r="E17" s="158"/>
      <c r="F17" s="6"/>
    </row>
    <row r="18" spans="1:6" ht="29.4" thickBot="1">
      <c r="A18" s="36" t="s">
        <v>14</v>
      </c>
      <c r="B18" s="37" t="s">
        <v>52</v>
      </c>
      <c r="C18" s="37" t="s">
        <v>20</v>
      </c>
      <c r="D18" s="94" t="s">
        <v>27</v>
      </c>
      <c r="E18" s="38" t="s">
        <v>24</v>
      </c>
      <c r="F18" s="6"/>
    </row>
    <row r="19" spans="1:6" ht="16.95" customHeight="1" thickBot="1">
      <c r="A19" s="56" t="s">
        <v>122</v>
      </c>
      <c r="B19" s="2" t="s">
        <v>53</v>
      </c>
      <c r="C19" s="57">
        <v>700</v>
      </c>
      <c r="D19" s="43"/>
      <c r="E19" s="58">
        <f>C19*D19</f>
        <v>0</v>
      </c>
      <c r="F19" s="6"/>
    </row>
    <row r="20" spans="1:6" ht="16.95" customHeight="1" thickBot="1">
      <c r="A20" s="101" t="s">
        <v>15</v>
      </c>
      <c r="B20" s="102"/>
      <c r="C20" s="102"/>
      <c r="D20" s="103"/>
      <c r="E20" s="42">
        <f>SUM(E19:E19)</f>
        <v>0</v>
      </c>
      <c r="F20" s="6"/>
    </row>
    <row r="21" spans="1:6" ht="16.95" customHeight="1" thickBot="1">
      <c r="A21" s="7"/>
      <c r="B21" s="5"/>
      <c r="C21" s="5"/>
      <c r="D21" s="5"/>
      <c r="E21" s="5"/>
      <c r="F21" s="6"/>
    </row>
    <row r="22" spans="1:5" ht="16.95" customHeight="1" thickBot="1">
      <c r="A22" s="106" t="s">
        <v>124</v>
      </c>
      <c r="B22" s="107"/>
      <c r="C22" s="107"/>
      <c r="D22" s="107"/>
      <c r="E22" s="108"/>
    </row>
    <row r="23" spans="1:5" ht="29.4" thickBot="1">
      <c r="A23" s="97" t="s">
        <v>45</v>
      </c>
      <c r="B23" s="98"/>
      <c r="C23" s="37" t="s">
        <v>59</v>
      </c>
      <c r="D23" s="37" t="s">
        <v>21</v>
      </c>
      <c r="E23" s="38" t="s">
        <v>46</v>
      </c>
    </row>
    <row r="24" spans="1:5" ht="16.95" customHeight="1" thickBot="1">
      <c r="A24" s="99" t="s">
        <v>63</v>
      </c>
      <c r="B24" s="100"/>
      <c r="C24" s="44">
        <v>162</v>
      </c>
      <c r="D24" s="45"/>
      <c r="E24" s="46">
        <f>D24*C24</f>
        <v>0</v>
      </c>
    </row>
    <row r="25" spans="1:5" ht="16.95" customHeight="1" thickBot="1">
      <c r="A25" s="101" t="s">
        <v>15</v>
      </c>
      <c r="B25" s="102"/>
      <c r="C25" s="102"/>
      <c r="D25" s="103"/>
      <c r="E25" s="42">
        <f>E24</f>
        <v>0</v>
      </c>
    </row>
    <row r="26" spans="1:6" ht="16.95" customHeight="1" thickBot="1">
      <c r="A26" s="7"/>
      <c r="B26" s="5"/>
      <c r="C26" s="5"/>
      <c r="D26" s="5"/>
      <c r="E26" s="5"/>
      <c r="F26" s="6"/>
    </row>
    <row r="27" spans="1:6" ht="28.95" customHeight="1" thickBot="1">
      <c r="A27" s="159" t="s">
        <v>81</v>
      </c>
      <c r="B27" s="160"/>
      <c r="C27" s="160"/>
      <c r="D27" s="160"/>
      <c r="E27" s="160"/>
      <c r="F27" s="161"/>
    </row>
    <row r="28" spans="1:6" ht="19.95" customHeight="1" thickBot="1">
      <c r="A28" s="186" t="s">
        <v>29</v>
      </c>
      <c r="B28" s="187"/>
      <c r="C28" s="187"/>
      <c r="D28" s="188"/>
      <c r="E28" s="189" t="s">
        <v>67</v>
      </c>
      <c r="F28" s="190"/>
    </row>
    <row r="29" spans="1:6" ht="19.95" customHeight="1">
      <c r="A29" s="191" t="s">
        <v>68</v>
      </c>
      <c r="B29" s="192"/>
      <c r="C29" s="192"/>
      <c r="D29" s="192"/>
      <c r="E29" s="193">
        <f>F13</f>
        <v>0</v>
      </c>
      <c r="F29" s="194"/>
    </row>
    <row r="30" spans="1:6" ht="19.95" customHeight="1">
      <c r="A30" s="142" t="s">
        <v>125</v>
      </c>
      <c r="B30" s="143"/>
      <c r="C30" s="143"/>
      <c r="D30" s="144"/>
      <c r="E30" s="180">
        <f>E20</f>
        <v>0</v>
      </c>
      <c r="F30" s="181"/>
    </row>
    <row r="31" spans="1:6" ht="19.95" customHeight="1" thickBot="1">
      <c r="A31" s="182" t="s">
        <v>124</v>
      </c>
      <c r="B31" s="183"/>
      <c r="C31" s="183"/>
      <c r="D31" s="183"/>
      <c r="E31" s="184">
        <f>E25</f>
        <v>0</v>
      </c>
      <c r="F31" s="185"/>
    </row>
    <row r="32" spans="1:6" ht="28.95" customHeight="1" thickBot="1">
      <c r="A32" s="176" t="s">
        <v>15</v>
      </c>
      <c r="B32" s="177"/>
      <c r="C32" s="177"/>
      <c r="D32" s="177"/>
      <c r="E32" s="178">
        <f>SUM(E29:F31)</f>
        <v>0</v>
      </c>
      <c r="F32" s="179"/>
    </row>
    <row r="33" spans="1:6" ht="15">
      <c r="A33" s="5"/>
      <c r="B33" s="5"/>
      <c r="C33" s="5"/>
      <c r="D33" s="5"/>
      <c r="E33" s="5"/>
      <c r="F33" s="6"/>
    </row>
  </sheetData>
  <mergeCells count="24">
    <mergeCell ref="A32:D32"/>
    <mergeCell ref="E32:F32"/>
    <mergeCell ref="A22:E22"/>
    <mergeCell ref="A23:B23"/>
    <mergeCell ref="A24:B24"/>
    <mergeCell ref="A25:D25"/>
    <mergeCell ref="A30:D30"/>
    <mergeCell ref="E30:F30"/>
    <mergeCell ref="A31:D31"/>
    <mergeCell ref="E31:F31"/>
    <mergeCell ref="A27:F27"/>
    <mergeCell ref="A28:D28"/>
    <mergeCell ref="E28:F28"/>
    <mergeCell ref="A29:D29"/>
    <mergeCell ref="E29:F29"/>
    <mergeCell ref="A20:D20"/>
    <mergeCell ref="A1:F1"/>
    <mergeCell ref="A3:F3"/>
    <mergeCell ref="A5:F5"/>
    <mergeCell ref="A7:F7"/>
    <mergeCell ref="A9:F9"/>
    <mergeCell ref="A13:E13"/>
    <mergeCell ref="B15:F15"/>
    <mergeCell ref="A17:E17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80" zoomScaleNormal="80" workbookViewId="0" topLeftCell="A1">
      <selection activeCell="D31" sqref="D31"/>
    </sheetView>
  </sheetViews>
  <sheetFormatPr defaultColWidth="8.8515625" defaultRowHeight="15"/>
  <cols>
    <col min="1" max="5" width="18.7109375" style="3" customWidth="1"/>
    <col min="6" max="6" width="18.7109375" style="8" customWidth="1"/>
    <col min="7" max="16384" width="8.8515625" style="3" customWidth="1"/>
  </cols>
  <sheetData>
    <row r="1" spans="1:6" ht="25.8">
      <c r="A1" s="134" t="s">
        <v>0</v>
      </c>
      <c r="B1" s="134"/>
      <c r="C1" s="134"/>
      <c r="D1" s="134"/>
      <c r="E1" s="134"/>
      <c r="F1" s="134"/>
    </row>
    <row r="2" spans="1:6" ht="16.95" customHeight="1">
      <c r="A2" s="5"/>
      <c r="B2" s="5"/>
      <c r="C2" s="5"/>
      <c r="D2" s="5"/>
      <c r="E2" s="5"/>
      <c r="F2" s="6"/>
    </row>
    <row r="3" spans="1:6" ht="59.4" customHeight="1">
      <c r="A3" s="104" t="s">
        <v>1</v>
      </c>
      <c r="B3" s="104"/>
      <c r="C3" s="104"/>
      <c r="D3" s="104"/>
      <c r="E3" s="104"/>
      <c r="F3" s="104"/>
    </row>
    <row r="4" spans="1:6" ht="16.95" customHeight="1">
      <c r="A4" s="5"/>
      <c r="B4" s="5"/>
      <c r="C4" s="5"/>
      <c r="D4" s="5"/>
      <c r="E4" s="5"/>
      <c r="F4" s="6"/>
    </row>
    <row r="5" spans="1:6" ht="16.95" customHeight="1">
      <c r="A5" s="105" t="s">
        <v>54</v>
      </c>
      <c r="B5" s="105"/>
      <c r="C5" s="105"/>
      <c r="D5" s="105"/>
      <c r="E5" s="105"/>
      <c r="F5" s="105"/>
    </row>
    <row r="6" spans="1:6" ht="16.95" customHeight="1" thickBot="1">
      <c r="A6" s="5"/>
      <c r="B6" s="5"/>
      <c r="C6" s="5"/>
      <c r="D6" s="5"/>
      <c r="E6" s="5"/>
      <c r="F6" s="6"/>
    </row>
    <row r="7" spans="1:6" ht="18.6" thickBot="1">
      <c r="A7" s="118" t="s">
        <v>83</v>
      </c>
      <c r="B7" s="119"/>
      <c r="C7" s="119"/>
      <c r="D7" s="119"/>
      <c r="E7" s="119"/>
      <c r="F7" s="120"/>
    </row>
    <row r="8" spans="1:6" ht="16.95" customHeight="1" thickBot="1">
      <c r="A8" s="7"/>
      <c r="B8" s="5"/>
      <c r="C8" s="5"/>
      <c r="D8" s="5"/>
      <c r="E8" s="5"/>
      <c r="F8" s="6"/>
    </row>
    <row r="9" spans="1:6" ht="16.95" customHeight="1" thickBot="1">
      <c r="A9" s="173" t="s">
        <v>68</v>
      </c>
      <c r="B9" s="174"/>
      <c r="C9" s="174"/>
      <c r="D9" s="174"/>
      <c r="E9" s="174"/>
      <c r="F9" s="175"/>
    </row>
    <row r="10" spans="1:6" ht="29.4" thickBot="1">
      <c r="A10" s="36" t="s">
        <v>14</v>
      </c>
      <c r="B10" s="37" t="s">
        <v>22</v>
      </c>
      <c r="C10" s="37" t="s">
        <v>20</v>
      </c>
      <c r="D10" s="37" t="s">
        <v>17</v>
      </c>
      <c r="E10" s="37" t="s">
        <v>18</v>
      </c>
      <c r="F10" s="38" t="s">
        <v>19</v>
      </c>
    </row>
    <row r="11" spans="1:6" ht="16.95" customHeight="1">
      <c r="A11" s="56" t="s">
        <v>127</v>
      </c>
      <c r="B11" s="51">
        <v>21</v>
      </c>
      <c r="C11" s="70">
        <v>366</v>
      </c>
      <c r="D11" s="43"/>
      <c r="E11" s="53">
        <f aca="true" t="shared" si="0" ref="E11:F14">D11*B11</f>
        <v>0</v>
      </c>
      <c r="F11" s="88">
        <f t="shared" si="0"/>
        <v>0</v>
      </c>
    </row>
    <row r="12" spans="1:6" ht="16.95" customHeight="1">
      <c r="A12" s="28" t="s">
        <v>4</v>
      </c>
      <c r="B12" s="18">
        <v>21</v>
      </c>
      <c r="C12" s="68">
        <v>2205</v>
      </c>
      <c r="D12" s="23"/>
      <c r="E12" s="19">
        <f t="shared" si="0"/>
        <v>0</v>
      </c>
      <c r="F12" s="82">
        <f t="shared" si="0"/>
        <v>0</v>
      </c>
    </row>
    <row r="13" spans="1:6" ht="16.95" customHeight="1">
      <c r="A13" s="28" t="s">
        <v>12</v>
      </c>
      <c r="B13" s="18">
        <v>21</v>
      </c>
      <c r="C13" s="68">
        <v>50</v>
      </c>
      <c r="D13" s="23"/>
      <c r="E13" s="19">
        <f t="shared" si="0"/>
        <v>0</v>
      </c>
      <c r="F13" s="82">
        <f t="shared" si="0"/>
        <v>0</v>
      </c>
    </row>
    <row r="14" spans="1:6" ht="16.95" customHeight="1" thickBot="1">
      <c r="A14" s="39" t="s">
        <v>92</v>
      </c>
      <c r="B14" s="30">
        <v>12</v>
      </c>
      <c r="C14" s="69">
        <v>5</v>
      </c>
      <c r="D14" s="32"/>
      <c r="E14" s="33">
        <f t="shared" si="0"/>
        <v>0</v>
      </c>
      <c r="F14" s="83">
        <f t="shared" si="0"/>
        <v>0</v>
      </c>
    </row>
    <row r="15" spans="1:6" ht="16.95" customHeight="1" thickBot="1">
      <c r="A15" s="101" t="s">
        <v>15</v>
      </c>
      <c r="B15" s="102"/>
      <c r="C15" s="102"/>
      <c r="D15" s="102"/>
      <c r="E15" s="103"/>
      <c r="F15" s="80">
        <f>SUM(F11:F14)</f>
        <v>0</v>
      </c>
    </row>
    <row r="16" spans="1:6" ht="16.95" customHeight="1">
      <c r="A16" s="7"/>
      <c r="B16" s="5"/>
      <c r="C16" s="5"/>
      <c r="D16" s="5"/>
      <c r="E16" s="5"/>
      <c r="F16" s="6"/>
    </row>
    <row r="17" spans="1:6" ht="43.95" customHeight="1">
      <c r="A17" s="27" t="s">
        <v>16</v>
      </c>
      <c r="B17" s="140" t="s">
        <v>120</v>
      </c>
      <c r="C17" s="140"/>
      <c r="D17" s="140"/>
      <c r="E17" s="140"/>
      <c r="F17" s="140"/>
    </row>
    <row r="18" spans="1:6" ht="16.95" customHeight="1" thickBot="1">
      <c r="A18" s="7"/>
      <c r="B18" s="5"/>
      <c r="C18" s="5"/>
      <c r="D18" s="5"/>
      <c r="E18" s="5"/>
      <c r="F18" s="6"/>
    </row>
    <row r="19" spans="1:6" ht="16.95" customHeight="1" thickBot="1">
      <c r="A19" s="106" t="s">
        <v>106</v>
      </c>
      <c r="B19" s="107"/>
      <c r="C19" s="107"/>
      <c r="D19" s="108"/>
      <c r="E19" s="5"/>
      <c r="F19" s="6"/>
    </row>
    <row r="20" spans="1:6" ht="29.4" thickBot="1">
      <c r="A20" s="36" t="s">
        <v>14</v>
      </c>
      <c r="B20" s="37" t="s">
        <v>20</v>
      </c>
      <c r="C20" s="37" t="s">
        <v>25</v>
      </c>
      <c r="D20" s="38" t="s">
        <v>26</v>
      </c>
      <c r="E20" s="5"/>
      <c r="F20" s="6"/>
    </row>
    <row r="21" spans="1:6" ht="16.95" customHeight="1">
      <c r="A21" s="56" t="s">
        <v>8</v>
      </c>
      <c r="B21" s="57">
        <v>366</v>
      </c>
      <c r="C21" s="43"/>
      <c r="D21" s="89">
        <f aca="true" t="shared" si="1" ref="D21:D23">B21*12*C21</f>
        <v>0</v>
      </c>
      <c r="E21" s="5"/>
      <c r="F21" s="6"/>
    </row>
    <row r="22" spans="1:6" ht="16.95" customHeight="1">
      <c r="A22" s="28" t="s">
        <v>9</v>
      </c>
      <c r="B22" s="9">
        <v>2205</v>
      </c>
      <c r="C22" s="23"/>
      <c r="D22" s="90">
        <f t="shared" si="1"/>
        <v>0</v>
      </c>
      <c r="E22" s="5"/>
      <c r="F22" s="6"/>
    </row>
    <row r="23" spans="1:6" ht="16.95" customHeight="1" thickBot="1">
      <c r="A23" s="39" t="s">
        <v>92</v>
      </c>
      <c r="B23" s="59">
        <v>5</v>
      </c>
      <c r="C23" s="32"/>
      <c r="D23" s="91">
        <f t="shared" si="1"/>
        <v>0</v>
      </c>
      <c r="E23" s="5"/>
      <c r="F23" s="6"/>
    </row>
    <row r="24" spans="1:6" ht="16.95" customHeight="1" thickBot="1">
      <c r="A24" s="101" t="s">
        <v>15</v>
      </c>
      <c r="B24" s="102"/>
      <c r="C24" s="103"/>
      <c r="D24" s="81">
        <f>SUM(D21:D23)</f>
        <v>0</v>
      </c>
      <c r="E24" s="5"/>
      <c r="F24" s="6"/>
    </row>
    <row r="25" spans="1:6" ht="16.95" customHeight="1">
      <c r="A25" s="5"/>
      <c r="B25" s="5"/>
      <c r="C25" s="5"/>
      <c r="D25" s="5"/>
      <c r="E25" s="5"/>
      <c r="F25" s="6"/>
    </row>
    <row r="26" spans="1:6" ht="16.95" customHeight="1">
      <c r="A26" s="26" t="s">
        <v>16</v>
      </c>
      <c r="B26" s="5" t="s">
        <v>128</v>
      </c>
      <c r="C26" s="5"/>
      <c r="D26" s="5"/>
      <c r="E26" s="5"/>
      <c r="F26" s="6"/>
    </row>
    <row r="27" spans="1:6" ht="16.95" customHeight="1" thickBot="1">
      <c r="A27" s="7"/>
      <c r="B27" s="5"/>
      <c r="C27" s="5"/>
      <c r="D27" s="5"/>
      <c r="E27" s="5"/>
      <c r="F27" s="6"/>
    </row>
    <row r="28" spans="1:6" ht="16.95" customHeight="1" thickBot="1">
      <c r="A28" s="156" t="s">
        <v>91</v>
      </c>
      <c r="B28" s="157"/>
      <c r="C28" s="157"/>
      <c r="D28" s="158"/>
      <c r="F28" s="6"/>
    </row>
    <row r="29" spans="1:6" ht="29.4" thickBot="1">
      <c r="A29" s="36" t="s">
        <v>14</v>
      </c>
      <c r="B29" s="37" t="s">
        <v>20</v>
      </c>
      <c r="C29" s="94" t="s">
        <v>27</v>
      </c>
      <c r="D29" s="38" t="s">
        <v>24</v>
      </c>
      <c r="F29" s="6"/>
    </row>
    <row r="30" spans="1:6" ht="16.95" customHeight="1">
      <c r="A30" s="56" t="s">
        <v>8</v>
      </c>
      <c r="B30" s="57">
        <v>366</v>
      </c>
      <c r="C30" s="43"/>
      <c r="D30" s="89">
        <f>B30*C30</f>
        <v>0</v>
      </c>
      <c r="F30" s="6"/>
    </row>
    <row r="31" spans="1:6" ht="16.95" customHeight="1">
      <c r="A31" s="28" t="s">
        <v>9</v>
      </c>
      <c r="B31" s="9">
        <v>2205</v>
      </c>
      <c r="C31" s="23"/>
      <c r="D31" s="89">
        <f aca="true" t="shared" si="2" ref="D31:D32">B31*C31</f>
        <v>0</v>
      </c>
      <c r="F31" s="6"/>
    </row>
    <row r="32" spans="1:6" ht="16.95" customHeight="1" thickBot="1">
      <c r="A32" s="39" t="s">
        <v>12</v>
      </c>
      <c r="B32" s="59">
        <v>50</v>
      </c>
      <c r="C32" s="32"/>
      <c r="D32" s="89">
        <f t="shared" si="2"/>
        <v>0</v>
      </c>
      <c r="F32" s="6"/>
    </row>
    <row r="33" spans="1:6" ht="16.95" customHeight="1" thickBot="1">
      <c r="A33" s="101" t="s">
        <v>15</v>
      </c>
      <c r="B33" s="102"/>
      <c r="C33" s="103"/>
      <c r="D33" s="81">
        <f>SUM(D30:D32)</f>
        <v>0</v>
      </c>
      <c r="F33" s="6"/>
    </row>
    <row r="34" spans="1:6" ht="16.95" customHeight="1">
      <c r="A34" s="7"/>
      <c r="B34" s="5"/>
      <c r="C34" s="5"/>
      <c r="D34" s="5"/>
      <c r="E34" s="5"/>
      <c r="F34" s="6"/>
    </row>
    <row r="35" spans="1:6" ht="16.95" customHeight="1">
      <c r="A35" s="26" t="s">
        <v>16</v>
      </c>
      <c r="B35" s="5" t="s">
        <v>129</v>
      </c>
      <c r="C35" s="5"/>
      <c r="D35" s="5"/>
      <c r="E35" s="5"/>
      <c r="F35" s="6"/>
    </row>
    <row r="36" spans="1:6" ht="16.95" customHeight="1" thickBot="1">
      <c r="A36" s="7"/>
      <c r="B36" s="5"/>
      <c r="C36" s="5"/>
      <c r="D36" s="5"/>
      <c r="E36" s="5"/>
      <c r="F36" s="6"/>
    </row>
    <row r="37" spans="1:6" ht="16.95" customHeight="1" thickBot="1">
      <c r="A37" s="173" t="s">
        <v>65</v>
      </c>
      <c r="B37" s="174"/>
      <c r="C37" s="174"/>
      <c r="D37" s="174"/>
      <c r="E37" s="174"/>
      <c r="F37" s="175"/>
    </row>
    <row r="38" spans="1:6" ht="29.4" thickBot="1">
      <c r="A38" s="197" t="s">
        <v>45</v>
      </c>
      <c r="B38" s="198"/>
      <c r="C38" s="198"/>
      <c r="D38" s="37" t="s">
        <v>59</v>
      </c>
      <c r="E38" s="37" t="s">
        <v>21</v>
      </c>
      <c r="F38" s="38" t="s">
        <v>46</v>
      </c>
    </row>
    <row r="39" spans="1:6" ht="16.95" customHeight="1" thickBot="1">
      <c r="A39" s="195" t="s">
        <v>74</v>
      </c>
      <c r="B39" s="196"/>
      <c r="C39" s="196"/>
      <c r="D39" s="44">
        <v>1598</v>
      </c>
      <c r="E39" s="45"/>
      <c r="F39" s="92">
        <f>E39*D39</f>
        <v>0</v>
      </c>
    </row>
    <row r="40" spans="1:6" ht="16.95" customHeight="1" thickBot="1">
      <c r="A40" s="203" t="s">
        <v>15</v>
      </c>
      <c r="B40" s="204"/>
      <c r="C40" s="204"/>
      <c r="D40" s="204"/>
      <c r="E40" s="204"/>
      <c r="F40" s="81">
        <f>F39</f>
        <v>0</v>
      </c>
    </row>
    <row r="41" spans="1:6" ht="16.95" customHeight="1" thickBot="1">
      <c r="A41" s="7"/>
      <c r="B41" s="5"/>
      <c r="C41" s="5"/>
      <c r="D41" s="5"/>
      <c r="E41" s="5"/>
      <c r="F41" s="6"/>
    </row>
    <row r="42" spans="1:6" ht="29.85" customHeight="1" thickBot="1">
      <c r="A42" s="159" t="s">
        <v>82</v>
      </c>
      <c r="B42" s="160"/>
      <c r="C42" s="160"/>
      <c r="D42" s="160"/>
      <c r="E42" s="160"/>
      <c r="F42" s="161"/>
    </row>
    <row r="43" spans="1:6" ht="19.95" customHeight="1">
      <c r="A43" s="186" t="s">
        <v>29</v>
      </c>
      <c r="B43" s="187"/>
      <c r="C43" s="187"/>
      <c r="D43" s="188"/>
      <c r="E43" s="189" t="s">
        <v>67</v>
      </c>
      <c r="F43" s="190"/>
    </row>
    <row r="44" spans="1:6" ht="19.95" customHeight="1">
      <c r="A44" s="199" t="s">
        <v>68</v>
      </c>
      <c r="B44" s="200"/>
      <c r="C44" s="200"/>
      <c r="D44" s="200"/>
      <c r="E44" s="201">
        <f>F15</f>
        <v>0</v>
      </c>
      <c r="F44" s="202"/>
    </row>
    <row r="45" spans="1:6" ht="19.95" customHeight="1">
      <c r="A45" s="199" t="s">
        <v>13</v>
      </c>
      <c r="B45" s="200"/>
      <c r="C45" s="200"/>
      <c r="D45" s="200"/>
      <c r="E45" s="201">
        <f>D24</f>
        <v>0</v>
      </c>
      <c r="F45" s="202"/>
    </row>
    <row r="46" spans="1:6" ht="19.95" customHeight="1">
      <c r="A46" s="199" t="s">
        <v>64</v>
      </c>
      <c r="B46" s="200"/>
      <c r="C46" s="200"/>
      <c r="D46" s="200"/>
      <c r="E46" s="201">
        <f>D33</f>
        <v>0</v>
      </c>
      <c r="F46" s="202"/>
    </row>
    <row r="47" spans="1:6" ht="19.95" customHeight="1" thickBot="1">
      <c r="A47" s="182" t="s">
        <v>65</v>
      </c>
      <c r="B47" s="183"/>
      <c r="C47" s="183"/>
      <c r="D47" s="183"/>
      <c r="E47" s="207">
        <f>F40</f>
        <v>0</v>
      </c>
      <c r="F47" s="208"/>
    </row>
    <row r="48" spans="1:6" ht="29.85" customHeight="1" thickBot="1">
      <c r="A48" s="176" t="s">
        <v>15</v>
      </c>
      <c r="B48" s="177"/>
      <c r="C48" s="177"/>
      <c r="D48" s="177"/>
      <c r="E48" s="205">
        <f>SUM(E44:F47)</f>
        <v>0</v>
      </c>
      <c r="F48" s="206"/>
    </row>
  </sheetData>
  <mergeCells count="28">
    <mergeCell ref="A45:D45"/>
    <mergeCell ref="E45:F45"/>
    <mergeCell ref="A46:D46"/>
    <mergeCell ref="A40:E40"/>
    <mergeCell ref="A48:D48"/>
    <mergeCell ref="E48:F48"/>
    <mergeCell ref="E46:F46"/>
    <mergeCell ref="A47:D47"/>
    <mergeCell ref="E47:F47"/>
    <mergeCell ref="A42:F42"/>
    <mergeCell ref="A43:D43"/>
    <mergeCell ref="E43:F43"/>
    <mergeCell ref="A44:D44"/>
    <mergeCell ref="E44:F44"/>
    <mergeCell ref="A1:F1"/>
    <mergeCell ref="A3:F3"/>
    <mergeCell ref="A5:F5"/>
    <mergeCell ref="A39:C39"/>
    <mergeCell ref="A7:F7"/>
    <mergeCell ref="A9:F9"/>
    <mergeCell ref="A15:E15"/>
    <mergeCell ref="B17:F17"/>
    <mergeCell ref="A19:D19"/>
    <mergeCell ref="A24:C24"/>
    <mergeCell ref="A37:F37"/>
    <mergeCell ref="A38:C38"/>
    <mergeCell ref="A28:D28"/>
    <mergeCell ref="A33:C33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80" zoomScaleNormal="80" workbookViewId="0" topLeftCell="A10">
      <selection activeCell="H44" sqref="H44"/>
    </sheetView>
  </sheetViews>
  <sheetFormatPr defaultColWidth="8.8515625" defaultRowHeight="15"/>
  <cols>
    <col min="1" max="5" width="18.7109375" style="3" customWidth="1"/>
    <col min="6" max="6" width="18.7109375" style="8" customWidth="1"/>
    <col min="7" max="16384" width="8.8515625" style="3" customWidth="1"/>
  </cols>
  <sheetData>
    <row r="1" spans="1:6" ht="25.8">
      <c r="A1" s="134" t="s">
        <v>0</v>
      </c>
      <c r="B1" s="134"/>
      <c r="C1" s="134"/>
      <c r="D1" s="134"/>
      <c r="E1" s="134"/>
      <c r="F1" s="134"/>
    </row>
    <row r="2" spans="1:6" ht="16.95" customHeight="1">
      <c r="A2" s="5"/>
      <c r="B2" s="5"/>
      <c r="C2" s="5"/>
      <c r="D2" s="5"/>
      <c r="E2" s="5"/>
      <c r="F2" s="6"/>
    </row>
    <row r="3" spans="1:6" ht="59.4" customHeight="1">
      <c r="A3" s="104" t="s">
        <v>1</v>
      </c>
      <c r="B3" s="104"/>
      <c r="C3" s="104"/>
      <c r="D3" s="104"/>
      <c r="E3" s="104"/>
      <c r="F3" s="104"/>
    </row>
    <row r="4" spans="1:6" ht="16.95" customHeight="1">
      <c r="A4" s="5"/>
      <c r="B4" s="5"/>
      <c r="C4" s="5"/>
      <c r="D4" s="5"/>
      <c r="E4" s="5"/>
      <c r="F4" s="6"/>
    </row>
    <row r="5" spans="1:6" ht="16.95" customHeight="1">
      <c r="A5" s="105" t="s">
        <v>54</v>
      </c>
      <c r="B5" s="105"/>
      <c r="C5" s="105"/>
      <c r="D5" s="105"/>
      <c r="E5" s="105"/>
      <c r="F5" s="105"/>
    </row>
    <row r="6" spans="1:6" ht="16.95" customHeight="1" thickBot="1">
      <c r="A6" s="5"/>
      <c r="B6" s="5"/>
      <c r="C6" s="5"/>
      <c r="D6" s="5"/>
      <c r="E6" s="5"/>
      <c r="F6" s="6"/>
    </row>
    <row r="7" spans="1:6" ht="18.6" thickBot="1">
      <c r="A7" s="118" t="s">
        <v>61</v>
      </c>
      <c r="B7" s="119"/>
      <c r="C7" s="119"/>
      <c r="D7" s="119"/>
      <c r="E7" s="119"/>
      <c r="F7" s="120"/>
    </row>
    <row r="8" spans="1:6" ht="16.95" customHeight="1" thickBot="1">
      <c r="A8" s="7"/>
      <c r="B8" s="5"/>
      <c r="C8" s="5"/>
      <c r="D8" s="5"/>
      <c r="E8" s="5"/>
      <c r="F8" s="6"/>
    </row>
    <row r="9" spans="1:6" ht="16.95" customHeight="1" thickBot="1">
      <c r="A9" s="173" t="s">
        <v>68</v>
      </c>
      <c r="B9" s="174"/>
      <c r="C9" s="174"/>
      <c r="D9" s="174"/>
      <c r="E9" s="174"/>
      <c r="F9" s="175"/>
    </row>
    <row r="10" spans="1:6" ht="29.4" thickBot="1">
      <c r="A10" s="197" t="s">
        <v>29</v>
      </c>
      <c r="B10" s="198"/>
      <c r="C10" s="198"/>
      <c r="D10" s="37" t="s">
        <v>77</v>
      </c>
      <c r="E10" s="37" t="s">
        <v>76</v>
      </c>
      <c r="F10" s="38" t="s">
        <v>19</v>
      </c>
    </row>
    <row r="11" spans="1:6" ht="16.95" customHeight="1" thickBot="1">
      <c r="A11" s="210" t="s">
        <v>78</v>
      </c>
      <c r="B11" s="211"/>
      <c r="C11" s="211"/>
      <c r="D11" s="62">
        <f>52*8</f>
        <v>416</v>
      </c>
      <c r="E11" s="45"/>
      <c r="F11" s="93">
        <f>D11*E11</f>
        <v>0</v>
      </c>
    </row>
    <row r="12" spans="1:6" ht="16.95" customHeight="1" thickBot="1">
      <c r="A12" s="101" t="s">
        <v>15</v>
      </c>
      <c r="B12" s="102"/>
      <c r="C12" s="102"/>
      <c r="D12" s="102"/>
      <c r="E12" s="103"/>
      <c r="F12" s="80">
        <f>SUM(F11:F11)</f>
        <v>0</v>
      </c>
    </row>
    <row r="13" spans="1:6" ht="16.95" customHeight="1">
      <c r="A13" s="5"/>
      <c r="B13" s="5"/>
      <c r="C13" s="5"/>
      <c r="D13" s="5"/>
      <c r="E13" s="5"/>
      <c r="F13" s="6"/>
    </row>
    <row r="14" spans="1:6" ht="43.95" customHeight="1">
      <c r="A14" s="27" t="s">
        <v>16</v>
      </c>
      <c r="B14" s="209" t="s">
        <v>79</v>
      </c>
      <c r="C14" s="209"/>
      <c r="D14" s="209"/>
      <c r="E14" s="209"/>
      <c r="F14" s="209"/>
    </row>
    <row r="15" spans="1:9" ht="43.95" customHeight="1">
      <c r="A15" s="26"/>
      <c r="B15" s="104" t="s">
        <v>80</v>
      </c>
      <c r="C15" s="104"/>
      <c r="D15" s="104"/>
      <c r="E15" s="104"/>
      <c r="F15" s="104"/>
      <c r="I15" s="4"/>
    </row>
    <row r="16" spans="2:6" ht="16.95" customHeight="1">
      <c r="B16" s="216" t="s">
        <v>75</v>
      </c>
      <c r="C16" s="216"/>
      <c r="D16" s="216"/>
      <c r="E16" s="216"/>
      <c r="F16" s="216"/>
    </row>
    <row r="17" spans="2:6" ht="16.95" customHeight="1" thickBot="1">
      <c r="B17" s="5"/>
      <c r="C17" s="5"/>
      <c r="D17" s="5"/>
      <c r="E17" s="5"/>
      <c r="F17" s="6"/>
    </row>
    <row r="18" spans="1:6" ht="16.95" customHeight="1" thickBot="1">
      <c r="A18" s="173" t="s">
        <v>84</v>
      </c>
      <c r="B18" s="174"/>
      <c r="C18" s="174"/>
      <c r="D18" s="174"/>
      <c r="E18" s="174"/>
      <c r="F18" s="175"/>
    </row>
    <row r="19" spans="1:6" ht="29.4" thickBot="1">
      <c r="A19" s="197" t="s">
        <v>45</v>
      </c>
      <c r="B19" s="198"/>
      <c r="C19" s="198"/>
      <c r="D19" s="37" t="s">
        <v>130</v>
      </c>
      <c r="E19" s="37" t="s">
        <v>21</v>
      </c>
      <c r="F19" s="38" t="s">
        <v>46</v>
      </c>
    </row>
    <row r="20" spans="1:6" ht="16.95" customHeight="1">
      <c r="A20" s="214" t="s">
        <v>70</v>
      </c>
      <c r="B20" s="215"/>
      <c r="C20" s="215"/>
      <c r="D20" s="60">
        <v>0.5</v>
      </c>
      <c r="E20" s="43"/>
      <c r="F20" s="89">
        <f>E20*D20</f>
        <v>0</v>
      </c>
    </row>
    <row r="21" spans="1:6" ht="16.95" customHeight="1">
      <c r="A21" s="220" t="s">
        <v>73</v>
      </c>
      <c r="B21" s="221"/>
      <c r="C21" s="221"/>
      <c r="D21" s="22">
        <v>2</v>
      </c>
      <c r="E21" s="23"/>
      <c r="F21" s="90">
        <f>E21*D21</f>
        <v>0</v>
      </c>
    </row>
    <row r="22" spans="1:6" ht="16.95" customHeight="1">
      <c r="A22" s="217" t="s">
        <v>72</v>
      </c>
      <c r="B22" s="218"/>
      <c r="C22" s="219"/>
      <c r="D22" s="22">
        <v>2</v>
      </c>
      <c r="E22" s="23"/>
      <c r="F22" s="90">
        <f aca="true" t="shared" si="0" ref="F22">E22*D22</f>
        <v>0</v>
      </c>
    </row>
    <row r="23" spans="1:6" ht="16.95" customHeight="1">
      <c r="A23" s="217" t="s">
        <v>74</v>
      </c>
      <c r="B23" s="218"/>
      <c r="C23" s="219"/>
      <c r="D23" s="22">
        <v>5</v>
      </c>
      <c r="E23" s="23"/>
      <c r="F23" s="90">
        <f>E23*D23</f>
        <v>0</v>
      </c>
    </row>
    <row r="24" spans="1:6" ht="16.95" customHeight="1">
      <c r="A24" s="220" t="s">
        <v>63</v>
      </c>
      <c r="B24" s="221"/>
      <c r="C24" s="221"/>
      <c r="D24" s="22">
        <v>5</v>
      </c>
      <c r="E24" s="23"/>
      <c r="F24" s="90">
        <f>E24*D24</f>
        <v>0</v>
      </c>
    </row>
    <row r="25" spans="1:6" ht="16.95" customHeight="1">
      <c r="A25" s="212" t="s">
        <v>71</v>
      </c>
      <c r="B25" s="213"/>
      <c r="C25" s="213"/>
      <c r="D25" s="61">
        <v>20</v>
      </c>
      <c r="E25" s="32"/>
      <c r="F25" s="91">
        <f>E25*D25</f>
        <v>0</v>
      </c>
    </row>
    <row r="26" spans="1:6" ht="16.95" customHeight="1" thickBot="1">
      <c r="A26" s="212" t="s">
        <v>93</v>
      </c>
      <c r="B26" s="213"/>
      <c r="C26" s="213"/>
      <c r="D26" s="61">
        <v>1</v>
      </c>
      <c r="E26" s="32">
        <v>0</v>
      </c>
      <c r="F26" s="91">
        <f>E26*D26</f>
        <v>0</v>
      </c>
    </row>
    <row r="27" spans="1:6" ht="16.95" customHeight="1" thickBot="1">
      <c r="A27" s="203" t="s">
        <v>15</v>
      </c>
      <c r="B27" s="204"/>
      <c r="C27" s="204"/>
      <c r="D27" s="204"/>
      <c r="E27" s="204"/>
      <c r="F27" s="81">
        <f>SUM(F20:F26)</f>
        <v>0</v>
      </c>
    </row>
    <row r="28" spans="1:6" ht="16.95" customHeight="1">
      <c r="A28" s="5"/>
      <c r="B28" s="5"/>
      <c r="C28" s="5"/>
      <c r="D28" s="5"/>
      <c r="E28" s="5"/>
      <c r="F28" s="6"/>
    </row>
    <row r="29" spans="1:6" ht="31.95" customHeight="1">
      <c r="A29" s="27" t="s">
        <v>16</v>
      </c>
      <c r="B29" s="209" t="s">
        <v>94</v>
      </c>
      <c r="C29" s="209"/>
      <c r="D29" s="209"/>
      <c r="E29" s="209"/>
      <c r="F29" s="209"/>
    </row>
    <row r="30" spans="1:6" ht="48.75" customHeight="1">
      <c r="A30" s="26"/>
      <c r="B30" s="209" t="s">
        <v>95</v>
      </c>
      <c r="C30" s="209"/>
      <c r="D30" s="209"/>
      <c r="E30" s="209"/>
      <c r="F30" s="209"/>
    </row>
    <row r="31" spans="1:6" ht="31.95" customHeight="1">
      <c r="A31" s="5"/>
      <c r="B31" s="104" t="s">
        <v>96</v>
      </c>
      <c r="C31" s="104"/>
      <c r="D31" s="104"/>
      <c r="E31" s="104"/>
      <c r="F31" s="104"/>
    </row>
    <row r="32" spans="1:6" ht="31.95" customHeight="1">
      <c r="A32" s="5"/>
      <c r="B32" s="104" t="s">
        <v>97</v>
      </c>
      <c r="C32" s="104"/>
      <c r="D32" s="104"/>
      <c r="E32" s="104"/>
      <c r="F32" s="104"/>
    </row>
    <row r="33" spans="1:6" ht="16.95" customHeight="1" thickBot="1">
      <c r="A33" s="5"/>
      <c r="B33" s="5"/>
      <c r="C33" s="5"/>
      <c r="D33" s="5"/>
      <c r="E33" s="5"/>
      <c r="F33" s="6"/>
    </row>
    <row r="34" spans="1:6" ht="29.85" customHeight="1" thickBot="1">
      <c r="A34" s="159" t="s">
        <v>85</v>
      </c>
      <c r="B34" s="160"/>
      <c r="C34" s="160"/>
      <c r="D34" s="160"/>
      <c r="E34" s="160"/>
      <c r="F34" s="161"/>
    </row>
    <row r="35" spans="1:6" ht="19.95" customHeight="1">
      <c r="A35" s="186" t="s">
        <v>29</v>
      </c>
      <c r="B35" s="187"/>
      <c r="C35" s="187"/>
      <c r="D35" s="188"/>
      <c r="E35" s="189" t="s">
        <v>67</v>
      </c>
      <c r="F35" s="190"/>
    </row>
    <row r="36" spans="1:6" ht="19.95" customHeight="1">
      <c r="A36" s="199" t="s">
        <v>68</v>
      </c>
      <c r="B36" s="200"/>
      <c r="C36" s="200"/>
      <c r="D36" s="200"/>
      <c r="E36" s="201">
        <f>F12</f>
        <v>0</v>
      </c>
      <c r="F36" s="202"/>
    </row>
    <row r="37" spans="1:6" ht="19.95" customHeight="1" thickBot="1">
      <c r="A37" s="182" t="s">
        <v>84</v>
      </c>
      <c r="B37" s="183"/>
      <c r="C37" s="183"/>
      <c r="D37" s="183"/>
      <c r="E37" s="207">
        <f>F27</f>
        <v>0</v>
      </c>
      <c r="F37" s="208"/>
    </row>
    <row r="38" spans="1:6" ht="29.85" customHeight="1" thickBot="1">
      <c r="A38" s="176" t="s">
        <v>15</v>
      </c>
      <c r="B38" s="177"/>
      <c r="C38" s="177"/>
      <c r="D38" s="177"/>
      <c r="E38" s="205">
        <f>SUM(E36:F37)</f>
        <v>0</v>
      </c>
      <c r="F38" s="206"/>
    </row>
    <row r="39" spans="1:6" ht="16.2" customHeight="1">
      <c r="A39" s="5"/>
      <c r="B39" s="5"/>
      <c r="C39" s="5"/>
      <c r="D39" s="5"/>
      <c r="E39" s="5"/>
      <c r="F39" s="6"/>
    </row>
    <row r="40" spans="1:6" ht="16.2" customHeight="1">
      <c r="A40" s="5"/>
      <c r="B40" s="5"/>
      <c r="C40" s="5"/>
      <c r="D40" s="5"/>
      <c r="E40" s="5"/>
      <c r="F40" s="6"/>
    </row>
    <row r="41" spans="1:6" ht="15">
      <c r="A41" s="5"/>
      <c r="B41" s="5"/>
      <c r="C41" s="5"/>
      <c r="D41" s="5"/>
      <c r="E41" s="5"/>
      <c r="F41" s="6"/>
    </row>
  </sheetData>
  <mergeCells count="34">
    <mergeCell ref="A38:D38"/>
    <mergeCell ref="E38:F38"/>
    <mergeCell ref="B15:F15"/>
    <mergeCell ref="B16:F16"/>
    <mergeCell ref="A22:C22"/>
    <mergeCell ref="A34:F34"/>
    <mergeCell ref="A35:D35"/>
    <mergeCell ref="E35:F35"/>
    <mergeCell ref="A36:D36"/>
    <mergeCell ref="A37:D37"/>
    <mergeCell ref="E37:F37"/>
    <mergeCell ref="E36:F36"/>
    <mergeCell ref="A21:C21"/>
    <mergeCell ref="A23:C23"/>
    <mergeCell ref="A24:C24"/>
    <mergeCell ref="A25:C25"/>
    <mergeCell ref="A1:F1"/>
    <mergeCell ref="A26:C26"/>
    <mergeCell ref="B31:F31"/>
    <mergeCell ref="A3:F3"/>
    <mergeCell ref="A5:F5"/>
    <mergeCell ref="A9:F9"/>
    <mergeCell ref="A12:E12"/>
    <mergeCell ref="A20:C20"/>
    <mergeCell ref="A18:F18"/>
    <mergeCell ref="A19:C19"/>
    <mergeCell ref="B32:F32"/>
    <mergeCell ref="B29:F29"/>
    <mergeCell ref="B30:F30"/>
    <mergeCell ref="A7:F7"/>
    <mergeCell ref="B14:F14"/>
    <mergeCell ref="A10:C10"/>
    <mergeCell ref="A11:C11"/>
    <mergeCell ref="A27:E27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Michal Plíšek</cp:lastModifiedBy>
  <cp:lastPrinted>2024-03-19T22:12:44Z</cp:lastPrinted>
  <dcterms:created xsi:type="dcterms:W3CDTF">2021-01-22T08:45:54Z</dcterms:created>
  <dcterms:modified xsi:type="dcterms:W3CDTF">2024-06-24T05:27:37Z</dcterms:modified>
  <cp:category/>
  <cp:version/>
  <cp:contentType/>
  <cp:contentStatus/>
</cp:coreProperties>
</file>