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3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3 Pol'!$A$1:$Y$54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/>
  <c r="I55"/>
  <c r="I54"/>
  <c r="I53"/>
  <c r="G42"/>
  <c r="F42"/>
  <c r="G41"/>
  <c r="F41"/>
  <c r="G39"/>
  <c r="G43" s="1"/>
  <c r="G25" s="1"/>
  <c r="A25" s="1"/>
  <c r="F39"/>
  <c r="G53" i="12"/>
  <c r="BA35"/>
  <c r="G9"/>
  <c r="G8" s="1"/>
  <c r="I9"/>
  <c r="I8" s="1"/>
  <c r="K9"/>
  <c r="K8" s="1"/>
  <c r="M9"/>
  <c r="M8" s="1"/>
  <c r="O9"/>
  <c r="O8" s="1"/>
  <c r="Q9"/>
  <c r="Q8" s="1"/>
  <c r="V9"/>
  <c r="V8" s="1"/>
  <c r="G17"/>
  <c r="I17"/>
  <c r="I16" s="1"/>
  <c r="K17"/>
  <c r="M17"/>
  <c r="O17"/>
  <c r="Q17"/>
  <c r="Q16" s="1"/>
  <c r="V17"/>
  <c r="G21"/>
  <c r="G16" s="1"/>
  <c r="I21"/>
  <c r="K21"/>
  <c r="K16" s="1"/>
  <c r="O21"/>
  <c r="O16" s="1"/>
  <c r="Q21"/>
  <c r="V21"/>
  <c r="V16" s="1"/>
  <c r="G25"/>
  <c r="I25"/>
  <c r="K25"/>
  <c r="M25"/>
  <c r="O25"/>
  <c r="Q25"/>
  <c r="V25"/>
  <c r="G30"/>
  <c r="M30" s="1"/>
  <c r="I30"/>
  <c r="K30"/>
  <c r="O30"/>
  <c r="Q30"/>
  <c r="V30"/>
  <c r="G34"/>
  <c r="I34"/>
  <c r="K34"/>
  <c r="M34"/>
  <c r="O34"/>
  <c r="Q34"/>
  <c r="V34"/>
  <c r="G39"/>
  <c r="K39"/>
  <c r="O39"/>
  <c r="V39"/>
  <c r="G40"/>
  <c r="I40"/>
  <c r="I39" s="1"/>
  <c r="K40"/>
  <c r="M40"/>
  <c r="M39" s="1"/>
  <c r="O40"/>
  <c r="Q40"/>
  <c r="Q39" s="1"/>
  <c r="V40"/>
  <c r="G44"/>
  <c r="G45"/>
  <c r="I45"/>
  <c r="I44" s="1"/>
  <c r="K45"/>
  <c r="M45"/>
  <c r="O45"/>
  <c r="Q45"/>
  <c r="Q44" s="1"/>
  <c r="V45"/>
  <c r="G49"/>
  <c r="M49" s="1"/>
  <c r="I49"/>
  <c r="K49"/>
  <c r="K44" s="1"/>
  <c r="O49"/>
  <c r="O44" s="1"/>
  <c r="Q49"/>
  <c r="V49"/>
  <c r="V44" s="1"/>
  <c r="AE53"/>
  <c r="AF53"/>
  <c r="I20" i="1"/>
  <c r="I19"/>
  <c r="I18"/>
  <c r="I17"/>
  <c r="I16"/>
  <c r="I57"/>
  <c r="J56" s="1"/>
  <c r="F43"/>
  <c r="G23" s="1"/>
  <c r="H42"/>
  <c r="I42" s="1"/>
  <c r="H41"/>
  <c r="I41" s="1"/>
  <c r="H40"/>
  <c r="H39"/>
  <c r="I39" s="1"/>
  <c r="I43" s="1"/>
  <c r="J53" l="1"/>
  <c r="J54"/>
  <c r="J55"/>
  <c r="G26"/>
  <c r="A26"/>
  <c r="A23"/>
  <c r="G28"/>
  <c r="M44" i="12"/>
  <c r="M21"/>
  <c r="M16" s="1"/>
  <c r="J42" i="1"/>
  <c r="J41"/>
  <c r="J39"/>
  <c r="J43" s="1"/>
  <c r="H43"/>
  <c r="I21"/>
  <c r="J28"/>
  <c r="J26"/>
  <c r="G38"/>
  <c r="F38"/>
  <c r="J23"/>
  <c r="J24"/>
  <c r="J25"/>
  <c r="J27"/>
  <c r="E24"/>
  <c r="E26"/>
  <c r="J57" l="1"/>
  <c r="G24"/>
  <c r="A27" s="1"/>
  <c r="A24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<sst xmlns="http://schemas.openxmlformats.org/spreadsheetml/2006/main" count="296" uniqueCount="167">
  <si>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</si>
  <si>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</si>
  <si>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</si>
  <si>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</si>
  <si>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</si>
  <si>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</si>
  <si>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</si>
  <si>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</si>
  <si>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</si>
  <si>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</si>
  <si>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</si>
  <si>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</si>
  <si>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</si>
  <si>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</si>
  <si>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</si>
  <si>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</si>
  <si>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</si>
  <si>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</si>
  <si>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</si>
  <si>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</si>
  <si>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</si>
  <si>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</si>
  <si>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</si>
  <si>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</si>
  <si>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</si>
  <si>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</si>
  <si>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</si>
  <si>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</si>
  <si>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</si>
  <si>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</si>
  <si>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</si>
  <si>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</si>
  <si>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</si>
  <si>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</si>
  <si>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</si>
  <si>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</si>
  <si>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</si>
  <si>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</si>
  <si>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</si>
  <si>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</si>
  <si>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</si>
  <si>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</si>
  <si>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</si>
  <si>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</t>
  </si>
  <si>
    <t>Dodatekč.1-odstranění stávajícího septiku</t>
  </si>
  <si>
    <t>SO 01</t>
  </si>
  <si>
    <t>MŠ Bělá</t>
  </si>
  <si>
    <t>Objekt:</t>
  </si>
  <si>
    <t>Rozpočet:</t>
  </si>
  <si>
    <t>Ing. Jiří Marek</t>
  </si>
  <si>
    <t>001</t>
  </si>
  <si>
    <t>MŠ Bělá-změna užívání objektu č.p. 259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</si>
  <si>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</si>
  <si>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</si>
  <si>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</si>
  <si>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</si>
  <si>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</si>
  <si>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</si>
  <si>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</si>
  <si>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</si>
  <si>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Stavební objekt</t>
  </si>
  <si>
    <t>Celkem za stavbu</t>
  </si>
  <si>
    <t>CZK</t>
  </si>
  <si>
    <t>#POPS</t>
  </si>
  <si>
    <t>Popis stavby: 001 - MŠ Bělá-změna užívání objektu č.p. 259</t>
  </si>
  <si>
    <t>#POPO</t>
  </si>
  <si>
    <t>Popis objektu: SO 01 - MŠ Bělá</t>
  </si>
  <si>
    <t>#POPR</t>
  </si>
  <si>
    <t>Popis rozpočtu: 3 - Dodatekč.1-odstranění stávajícího septiku</t>
  </si>
  <si>
    <t>Rekapitulace dílů</t>
  </si>
  <si>
    <t>Typ dílu</t>
  </si>
  <si>
    <t>96</t>
  </si>
  <si>
    <t>Bourání konstrukcí</t>
  </si>
  <si>
    <t>97</t>
  </si>
  <si>
    <t>Přesuny suti a vybouraných hmot</t>
  </si>
  <si>
    <t>99</t>
  </si>
  <si>
    <t>Staveništní přesun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</si>
  <si>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</si>
  <si>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</si>
  <si>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</si>
  <si>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</si>
  <si>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</si>
  <si>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</si>
  <si>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</si>
  <si>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</si>
  <si>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</si>
  <si>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</si>
  <si>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</si>
  <si>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</si>
  <si>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</si>
  <si>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</si>
  <si>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</si>
  <si>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</si>
  <si>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</si>
  <si>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</si>
  <si>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</si>
  <si>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</si>
  <si>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</si>
  <si>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</si>
  <si>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</si>
  <si>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</si>
  <si>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</si>
  <si>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</si>
  <si>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</si>
  <si>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</si>
  <si>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</si>
  <si>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</si>
  <si>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</si>
  <si>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114211108R00</t>
  </si>
  <si>
    <t>Odstranění trubního vedení ve výkopu z trub betonových, DN 800 mm</t>
  </si>
  <si>
    <t>m</t>
  </si>
  <si>
    <t>827-1</t>
  </si>
  <si>
    <t>RTS 24/ II</t>
  </si>
  <si>
    <t>Práce</t>
  </si>
  <si>
    <t>Běžná</t>
  </si>
  <si>
    <t>POL1_</t>
  </si>
  <si>
    <t>s přemístěním suti na hromady na vzdálenost do 5 m nebo s uložením na dopravní prostředek.</t>
  </si>
  <si>
    <t>SPI</t>
  </si>
  <si>
    <t xml:space="preserve">odstranění stávajícího betonového septiku : </t>
  </si>
  <si>
    <t>VV</t>
  </si>
  <si>
    <t xml:space="preserve">dle koordinační situace pozice K2- průměr cca do 80 cm, předpoklad hloubky cca 2,5m : </t>
  </si>
  <si>
    <t xml:space="preserve">kompletně včetně dna a záklopu : </t>
  </si>
  <si>
    <t>2,5</t>
  </si>
  <si>
    <t>SPU</t>
  </si>
  <si>
    <t>979084313R00</t>
  </si>
  <si>
    <t xml:space="preserve">Vodorovná doprava vybouraných trub do 1 km, do DN 800 mm,  </t>
  </si>
  <si>
    <t>t</t>
  </si>
  <si>
    <t xml:space="preserve">odvoz odstraněného septiku : </t>
  </si>
  <si>
    <t>2,56</t>
  </si>
  <si>
    <t>979084319R00</t>
  </si>
  <si>
    <t>Vodorovná doprava vybouraných trub  , do DN 800 mm, příplatek za další 1 km</t>
  </si>
  <si>
    <t xml:space="preserve">uvažováno na skládku do 10 km, tzn 10-6= 4 x množství : </t>
  </si>
  <si>
    <t>4*2,56</t>
  </si>
  <si>
    <t>979087212R00</t>
  </si>
  <si>
    <t>Nakládání na dopravní prostředky suti</t>
  </si>
  <si>
    <t>822-1</t>
  </si>
  <si>
    <t>pro vodorovnou dopravu</t>
  </si>
  <si>
    <t xml:space="preserve">viz hmotnost demontáže -bourání =2,56t : </t>
  </si>
  <si>
    <t>979990107R00</t>
  </si>
  <si>
    <t>Poplatek za uložení, směs betonu, cihel a dřeva,  , skupina 17 09 04 z Katalogu odpadů</t>
  </si>
  <si>
    <t>801-3</t>
  </si>
  <si>
    <t xml:space="preserve">dodavatel použije ceníkové ceny vybrané skládky : </t>
  </si>
  <si>
    <t>979990220R00</t>
  </si>
  <si>
    <t xml:space="preserve">Poplatek za likvidaci, živočišný odpad - kadáver,  ,  </t>
  </si>
  <si>
    <t>kategorie 18 01 03 odpady, na jejichž sběr a odstraňování jsou kladeny zvláštní požadavky s ohledem na prevenci infekce</t>
  </si>
  <si>
    <t>POP</t>
  </si>
  <si>
    <t xml:space="preserve">předpoklad cca 1 t v septiku : </t>
  </si>
  <si>
    <t>1</t>
  </si>
  <si>
    <t>900      R02</t>
  </si>
  <si>
    <t>Hodinové zúčtovací sazby stavební dělník, tarifní třída 5</t>
  </si>
  <si>
    <t>h</t>
  </si>
  <si>
    <t>801-1</t>
  </si>
  <si>
    <t>POL1_1</t>
  </si>
  <si>
    <t xml:space="preserve"> přípomoce, cca 2,0 hodin : </t>
  </si>
  <si>
    <t>2</t>
  </si>
  <si>
    <t>005121 R</t>
  </si>
  <si>
    <t>Zařízení staveniště</t>
  </si>
  <si>
    <t>Soubor</t>
  </si>
  <si>
    <t>Indiv</t>
  </si>
  <si>
    <t>VRN</t>
  </si>
  <si>
    <t>POL99_1</t>
  </si>
  <si>
    <t>Veškeré náklady spojené s vybudováním, provozem a odstraněním zařízení staveniště.</t>
  </si>
  <si>
    <t>VRN2</t>
  </si>
  <si>
    <t>Přesun stavebních kapacit</t>
  </si>
  <si>
    <t>Vlastní</t>
  </si>
  <si>
    <t>SUM</t>
  </si>
  <si>
    <t>END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</si>
</sst>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0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22</v>
      </c>
      <c r="C2" s="112"/>
      <c r="D2" s="113" t="s">
        <v>50</v>
      </c>
      <c r="E2" s="114" t="s">
        <v>51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>
      <c r="A4" s="108">
        <v>1856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42</v>
      </c>
      <c r="D5" s="128" t="s">
        <v>52</v>
      </c>
      <c r="E5" s="91"/>
      <c r="F5" s="91"/>
      <c r="G5" s="91"/>
      <c r="H5" s="18" t="s">
        <v>40</v>
      </c>
      <c r="I5" s="130" t="s">
        <v>56</v>
      </c>
      <c r="J5" s="8"/>
    </row>
    <row r="6" spans="1:15" ht="15.75" customHeight="1">
      <c r="A6" s="2"/>
      <c r="B6" s="28"/>
      <c r="C6" s="55"/>
      <c r="D6" s="110" t="s">
        <v>53</v>
      </c>
      <c r="E6" s="92"/>
      <c r="F6" s="92"/>
      <c r="G6" s="92"/>
      <c r="H6" s="18" t="s">
        <v>34</v>
      </c>
      <c r="I6" s="130" t="s">
        <v>57</v>
      </c>
      <c r="J6" s="8"/>
    </row>
    <row r="7" spans="1:15" ht="15.75" customHeight="1">
      <c r="A7" s="2"/>
      <c r="B7" s="29"/>
      <c r="C7" s="56"/>
      <c r="D7" s="109" t="s">
        <v>55</v>
      </c>
      <c r="E7" s="129" t="s">
        <v>54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31" t="s">
        <v>58</v>
      </c>
      <c r="E11" s="131"/>
      <c r="F11" s="131"/>
      <c r="G11" s="131"/>
      <c r="H11" s="18" t="s">
        <v>40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49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SUMIF(F53:F56,A16,I53:I56)+SUMIF(F53:F56,"PSU",I53:I56)</f>
        <v>0</v>
      </c>
      <c r="J16" s="85"/>
    </row>
    <row r="17" spans="1:10" ht="23.25" customHeight="1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SUMIF(F53:F56,A17,I53:I56)</f>
        <v>0</v>
      </c>
      <c r="J17" s="85"/>
    </row>
    <row r="18" spans="1:10" ht="23.25" customHeight="1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SUMIF(F53:F56,A18,I53:I56)</f>
        <v>0</v>
      </c>
      <c r="J18" s="85"/>
    </row>
    <row r="19" spans="1:10" ht="23.25" customHeight="1">
      <c r="A19" s="198" t="s">
        <v>77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SUMIF(F53:F56,A19,I53:I56)</f>
        <v>0</v>
      </c>
      <c r="J19" s="85"/>
    </row>
    <row r="20" spans="1:10" ht="23.25" customHeight="1">
      <c r="A20" s="198" t="s">
        <v>78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SUMIF(F53:F56,A20,I53:I56)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62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>
      <c r="A39" s="138">
        <v>1</v>
      </c>
      <c r="B39" s="148" t="s">
        <v>59</v>
      </c>
      <c r="C39" s="149"/>
      <c r="D39" s="149"/>
      <c r="E39" s="149"/>
      <c r="F39" s="150">
        <f>'SO 01 3 Pol'!AE53</f>
        <v>0</v>
      </c>
      <c r="G39" s="151">
        <f>'SO 01 3 Pol'!AF53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>
      <c r="A40" s="138">
        <v>2</v>
      </c>
      <c r="B40" s="154"/>
      <c r="C40" s="155" t="s">
        <v>60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>
      <c r="A41" s="138">
        <v>2</v>
      </c>
      <c r="B41" s="154" t="s">
        <v>45</v>
      </c>
      <c r="C41" s="155" t="s">
        <v>46</v>
      </c>
      <c r="D41" s="155"/>
      <c r="E41" s="155"/>
      <c r="F41" s="156">
        <f>'SO 01 3 Pol'!AE53</f>
        <v>0</v>
      </c>
      <c r="G41" s="157">
        <f>'SO 01 3 Pol'!AF53</f>
        <v>0</v>
      </c>
      <c r="H41" s="157">
        <f>(F41*SazbaDPH1/100)+(G41*SazbaDPH2/100)</f>
        <v>0</v>
      </c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>
      <c r="A42" s="138">
        <v>3</v>
      </c>
      <c r="B42" s="159" t="s">
        <v>43</v>
      </c>
      <c r="C42" s="149" t="s">
        <v>44</v>
      </c>
      <c r="D42" s="149"/>
      <c r="E42" s="149"/>
      <c r="F42" s="160">
        <f>'SO 01 3 Pol'!AE53</f>
        <v>0</v>
      </c>
      <c r="G42" s="152">
        <f>'SO 01 3 Pol'!AF53</f>
        <v>0</v>
      </c>
      <c r="H42" s="152">
        <f>(F42*SazbaDPH1/100)+(G42*SazbaDPH2/100)</f>
        <v>0</v>
      </c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>
      <c r="A43" s="138"/>
      <c r="B43" s="161" t="s">
        <v>61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>
      <c r="A45" t="s">
        <v>63</v>
      </c>
      <c r="B45" t="s">
        <v>64</v>
      </c>
    </row>
    <row r="46" spans="1:10">
      <c r="A46" t="s">
        <v>65</v>
      </c>
      <c r="B46" t="s">
        <v>66</v>
      </c>
    </row>
    <row r="47" spans="1:10">
      <c r="A47" t="s">
        <v>67</v>
      </c>
      <c r="B47" t="s">
        <v>68</v>
      </c>
    </row>
    <row r="50" spans="1:10" ht="15.75">
      <c r="B50" s="177" t="s">
        <v>69</v>
      </c>
    </row>
    <row r="52" spans="1:10" ht="25.5" customHeight="1">
      <c r="A52" s="179"/>
      <c r="B52" s="182" t="s">
        <v>17</v>
      </c>
      <c r="C52" s="182" t="s">
        <v>5</v>
      </c>
      <c r="D52" s="183"/>
      <c r="E52" s="183"/>
      <c r="F52" s="184" t="s">
        <v>70</v>
      </c>
      <c r="G52" s="184"/>
      <c r="H52" s="184"/>
      <c r="I52" s="184" t="s">
        <v>29</v>
      </c>
      <c r="J52" s="184" t="s">
        <v>0</v>
      </c>
    </row>
    <row r="53" spans="1:10" ht="36.75" customHeight="1">
      <c r="A53" s="180"/>
      <c r="B53" s="185" t="s">
        <v>71</v>
      </c>
      <c r="C53" s="186" t="s">
        <v>72</v>
      </c>
      <c r="D53" s="187"/>
      <c r="E53" s="187"/>
      <c r="F53" s="194" t="s">
        <v>24</v>
      </c>
      <c r="G53" s="195"/>
      <c r="H53" s="195"/>
      <c r="I53" s="195">
        <f>'SO 01 3 Pol'!G8</f>
        <v>0</v>
      </c>
      <c r="J53" s="191" t="str">
        <f>IF(I57=0,"",I53/I57*100)</f>
        <v/>
      </c>
    </row>
    <row r="54" spans="1:10" ht="36.75" customHeight="1">
      <c r="A54" s="180"/>
      <c r="B54" s="185" t="s">
        <v>73</v>
      </c>
      <c r="C54" s="186" t="s">
        <v>74</v>
      </c>
      <c r="D54" s="187"/>
      <c r="E54" s="187"/>
      <c r="F54" s="194" t="s">
        <v>24</v>
      </c>
      <c r="G54" s="195"/>
      <c r="H54" s="195"/>
      <c r="I54" s="195">
        <f>'SO 01 3 Pol'!G16</f>
        <v>0</v>
      </c>
      <c r="J54" s="191" t="str">
        <f>IF(I57=0,"",I54/I57*100)</f>
        <v/>
      </c>
    </row>
    <row r="55" spans="1:10" ht="36.75" customHeight="1">
      <c r="A55" s="180"/>
      <c r="B55" s="185" t="s">
        <v>75</v>
      </c>
      <c r="C55" s="186" t="s">
        <v>76</v>
      </c>
      <c r="D55" s="187"/>
      <c r="E55" s="187"/>
      <c r="F55" s="194" t="s">
        <v>24</v>
      </c>
      <c r="G55" s="195"/>
      <c r="H55" s="195"/>
      <c r="I55" s="195">
        <f>'SO 01 3 Pol'!G39</f>
        <v>0</v>
      </c>
      <c r="J55" s="191" t="str">
        <f>IF(I57=0,"",I55/I57*100)</f>
        <v/>
      </c>
    </row>
    <row r="56" spans="1:10" ht="36.75" customHeight="1">
      <c r="A56" s="180"/>
      <c r="B56" s="185" t="s">
        <v>77</v>
      </c>
      <c r="C56" s="186" t="s">
        <v>27</v>
      </c>
      <c r="D56" s="187"/>
      <c r="E56" s="187"/>
      <c r="F56" s="194" t="s">
        <v>77</v>
      </c>
      <c r="G56" s="195"/>
      <c r="H56" s="195"/>
      <c r="I56" s="195">
        <f>'SO 01 3 Pol'!G44</f>
        <v>0</v>
      </c>
      <c r="J56" s="191" t="str">
        <f>IF(I57=0,"",I56/I57*100)</f>
        <v/>
      </c>
    </row>
    <row r="57" spans="1:10" ht="25.5" customHeight="1">
      <c r="A57" s="181"/>
      <c r="B57" s="188" t="s">
        <v>1</v>
      </c>
      <c r="C57" s="189"/>
      <c r="D57" s="190"/>
      <c r="E57" s="190"/>
      <c r="F57" s="196"/>
      <c r="G57" s="197"/>
      <c r="H57" s="197"/>
      <c r="I57" s="197">
        <f>SUM(I53:I56)</f>
        <v>0</v>
      </c>
      <c r="J57" s="192">
        <f>SUM(J53:J56)</f>
        <v>0</v>
      </c>
    </row>
    <row r="58" spans="1:10">
      <c r="F58" s="137"/>
      <c r="G58" s="137"/>
      <c r="H58" s="137"/>
      <c r="I58" s="137"/>
      <c r="J58" s="193"/>
    </row>
    <row r="59" spans="1:10">
      <c r="F59" s="137"/>
      <c r="G59" s="137"/>
      <c r="H59" s="137"/>
      <c r="I59" s="137"/>
      <c r="J59" s="193"/>
    </row>
    <row r="60" spans="1:10">
      <c r="F60" s="137"/>
      <c r="G60" s="137"/>
      <c r="H60" s="137"/>
      <c r="I60" s="137"/>
      <c r="J60" s="193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3:E53"/>
    <mergeCell ref="C54:E54"/>
    <mergeCell ref="C55:E55"/>
    <mergeCell ref="C56:E56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9" t="s">
        <v>79</v>
      </c>
      <c r="B1" s="199"/>
      <c r="C1" s="199"/>
      <c r="D1" s="199"/>
      <c r="E1" s="199"/>
      <c r="F1" s="199"/>
      <c r="G1" s="199"/>
      <c r="AG1" t="s">
        <v>80</v>
      </c>
    </row>
    <row r="2" spans="1:60" ht="24.95" customHeight="1">
      <c r="A2" s="200" t="s">
        <v>7</v>
      </c>
      <c r="B2" s="49" t="s">
        <v>50</v>
      </c>
      <c r="C2" s="203" t="s">
        <v>51</v>
      </c>
      <c r="D2" s="201"/>
      <c r="E2" s="201"/>
      <c r="F2" s="201"/>
      <c r="G2" s="202"/>
      <c r="AG2" t="s">
        <v>81</v>
      </c>
    </row>
    <row r="3" spans="1:60" ht="24.95" customHeight="1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8" t="s">
        <v>81</v>
      </c>
      <c r="AG3" t="s">
        <v>82</v>
      </c>
    </row>
    <row r="4" spans="1:60" ht="24.95" customHeight="1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83</v>
      </c>
    </row>
    <row r="5" spans="1:60">
      <c r="D5" s="10"/>
    </row>
    <row r="6" spans="1:60" ht="38.25">
      <c r="A6" s="210" t="s">
        <v>84</v>
      </c>
      <c r="B6" s="212" t="s">
        <v>85</v>
      </c>
      <c r="C6" s="212" t="s">
        <v>86</v>
      </c>
      <c r="D6" s="211" t="s">
        <v>87</v>
      </c>
      <c r="E6" s="210" t="s">
        <v>88</v>
      </c>
      <c r="F6" s="209" t="s">
        <v>89</v>
      </c>
      <c r="G6" s="210" t="s">
        <v>29</v>
      </c>
      <c r="H6" s="213" t="s">
        <v>30</v>
      </c>
      <c r="I6" s="213" t="s">
        <v>90</v>
      </c>
      <c r="J6" s="213" t="s">
        <v>31</v>
      </c>
      <c r="K6" s="213" t="s">
        <v>91</v>
      </c>
      <c r="L6" s="213" t="s">
        <v>92</v>
      </c>
      <c r="M6" s="213" t="s">
        <v>93</v>
      </c>
      <c r="N6" s="213" t="s">
        <v>94</v>
      </c>
      <c r="O6" s="213" t="s">
        <v>95</v>
      </c>
      <c r="P6" s="213" t="s">
        <v>96</v>
      </c>
      <c r="Q6" s="213" t="s">
        <v>97</v>
      </c>
      <c r="R6" s="213" t="s">
        <v>98</v>
      </c>
      <c r="S6" s="213" t="s">
        <v>99</v>
      </c>
      <c r="T6" s="213" t="s">
        <v>100</v>
      </c>
      <c r="U6" s="213" t="s">
        <v>101</v>
      </c>
      <c r="V6" s="213" t="s">
        <v>102</v>
      </c>
      <c r="W6" s="213" t="s">
        <v>103</v>
      </c>
      <c r="X6" s="213" t="s">
        <v>104</v>
      </c>
      <c r="Y6" s="213" t="s">
        <v>105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>
      <c r="A8" s="228" t="s">
        <v>106</v>
      </c>
      <c r="B8" s="229" t="s">
        <v>71</v>
      </c>
      <c r="C8" s="246" t="s">
        <v>72</v>
      </c>
      <c r="D8" s="230"/>
      <c r="E8" s="231"/>
      <c r="F8" s="232"/>
      <c r="G8" s="232">
        <f>SUMIF(AG9:AG15,"&lt;&gt;NOR",G9:G15)</f>
        <v>0</v>
      </c>
      <c r="H8" s="232"/>
      <c r="I8" s="232">
        <f>SUM(I9:I15)</f>
        <v>0</v>
      </c>
      <c r="J8" s="232"/>
      <c r="K8" s="232">
        <f>SUM(K9:K15)</f>
        <v>0</v>
      </c>
      <c r="L8" s="232"/>
      <c r="M8" s="232">
        <f>SUM(M9:M15)</f>
        <v>0</v>
      </c>
      <c r="N8" s="231"/>
      <c r="O8" s="231">
        <f>SUM(O9:O15)</f>
        <v>0</v>
      </c>
      <c r="P8" s="231"/>
      <c r="Q8" s="231">
        <f>SUM(Q9:Q15)</f>
        <v>2.56</v>
      </c>
      <c r="R8" s="232"/>
      <c r="S8" s="232"/>
      <c r="T8" s="233"/>
      <c r="U8" s="227"/>
      <c r="V8" s="227">
        <f>SUM(V9:V15)</f>
        <v>1.35</v>
      </c>
      <c r="W8" s="227"/>
      <c r="X8" s="227"/>
      <c r="Y8" s="227"/>
      <c r="AG8" t="s">
        <v>107</v>
      </c>
    </row>
    <row r="9" spans="1:60" outlineLevel="1">
      <c r="A9" s="235">
        <v>1</v>
      </c>
      <c r="B9" s="236" t="s">
        <v>108</v>
      </c>
      <c r="C9" s="247" t="s">
        <v>109</v>
      </c>
      <c r="D9" s="237" t="s">
        <v>110</v>
      </c>
      <c r="E9" s="238">
        <v>2.5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1.024</v>
      </c>
      <c r="Q9" s="238">
        <f>ROUND(E9*P9,2)</f>
        <v>2.56</v>
      </c>
      <c r="R9" s="240" t="s">
        <v>111</v>
      </c>
      <c r="S9" s="240" t="s">
        <v>112</v>
      </c>
      <c r="T9" s="241" t="s">
        <v>112</v>
      </c>
      <c r="U9" s="224">
        <v>0.54</v>
      </c>
      <c r="V9" s="224">
        <f>ROUND(E9*U9,2)</f>
        <v>1.35</v>
      </c>
      <c r="W9" s="224"/>
      <c r="X9" s="224" t="s">
        <v>113</v>
      </c>
      <c r="Y9" s="224" t="s">
        <v>114</v>
      </c>
      <c r="Z9" s="214"/>
      <c r="AA9" s="214"/>
      <c r="AB9" s="214"/>
      <c r="AC9" s="214"/>
      <c r="AD9" s="214"/>
      <c r="AE9" s="214"/>
      <c r="AF9" s="214"/>
      <c r="AG9" s="214" t="s">
        <v>115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>
      <c r="A10" s="221"/>
      <c r="B10" s="222"/>
      <c r="C10" s="248" t="s">
        <v>116</v>
      </c>
      <c r="D10" s="242"/>
      <c r="E10" s="242"/>
      <c r="F10" s="242"/>
      <c r="G10" s="242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117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2">
      <c r="A11" s="221"/>
      <c r="B11" s="222"/>
      <c r="C11" s="249" t="s">
        <v>118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119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>
      <c r="A12" s="221"/>
      <c r="B12" s="222"/>
      <c r="C12" s="249" t="s">
        <v>120</v>
      </c>
      <c r="D12" s="225"/>
      <c r="E12" s="226"/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119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3">
      <c r="A13" s="221"/>
      <c r="B13" s="222"/>
      <c r="C13" s="249" t="s">
        <v>121</v>
      </c>
      <c r="D13" s="225"/>
      <c r="E13" s="226"/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119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>
      <c r="A14" s="221"/>
      <c r="B14" s="222"/>
      <c r="C14" s="249" t="s">
        <v>122</v>
      </c>
      <c r="D14" s="225"/>
      <c r="E14" s="226">
        <v>2.5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119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>
      <c r="A15" s="221"/>
      <c r="B15" s="222"/>
      <c r="C15" s="250"/>
      <c r="D15" s="243"/>
      <c r="E15" s="243"/>
      <c r="F15" s="243"/>
      <c r="G15" s="243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123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>
      <c r="A16" s="228" t="s">
        <v>106</v>
      </c>
      <c r="B16" s="229" t="s">
        <v>73</v>
      </c>
      <c r="C16" s="246" t="s">
        <v>74</v>
      </c>
      <c r="D16" s="230"/>
      <c r="E16" s="231"/>
      <c r="F16" s="232"/>
      <c r="G16" s="232">
        <f>SUMIF(AG17:AG38,"&lt;&gt;NOR",G17:G38)</f>
        <v>0</v>
      </c>
      <c r="H16" s="232"/>
      <c r="I16" s="232">
        <f>SUM(I17:I38)</f>
        <v>0</v>
      </c>
      <c r="J16" s="232"/>
      <c r="K16" s="232">
        <f>SUM(K17:K38)</f>
        <v>0</v>
      </c>
      <c r="L16" s="232"/>
      <c r="M16" s="232">
        <f>SUM(M17:M38)</f>
        <v>0</v>
      </c>
      <c r="N16" s="231"/>
      <c r="O16" s="231">
        <f>SUM(O17:O38)</f>
        <v>0</v>
      </c>
      <c r="P16" s="231"/>
      <c r="Q16" s="231">
        <f>SUM(Q17:Q38)</f>
        <v>0</v>
      </c>
      <c r="R16" s="232"/>
      <c r="S16" s="232"/>
      <c r="T16" s="233"/>
      <c r="U16" s="227"/>
      <c r="V16" s="227">
        <f>SUM(V17:V38)</f>
        <v>1.1600000000000001</v>
      </c>
      <c r="W16" s="227"/>
      <c r="X16" s="227"/>
      <c r="Y16" s="227"/>
      <c r="AG16" t="s">
        <v>107</v>
      </c>
    </row>
    <row r="17" spans="1:60" outlineLevel="1">
      <c r="A17" s="235">
        <v>2</v>
      </c>
      <c r="B17" s="236" t="s">
        <v>124</v>
      </c>
      <c r="C17" s="247" t="s">
        <v>125</v>
      </c>
      <c r="D17" s="237" t="s">
        <v>126</v>
      </c>
      <c r="E17" s="238">
        <v>2.56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 t="s">
        <v>111</v>
      </c>
      <c r="S17" s="240" t="s">
        <v>112</v>
      </c>
      <c r="T17" s="241" t="s">
        <v>112</v>
      </c>
      <c r="U17" s="224">
        <v>0.35099999999999998</v>
      </c>
      <c r="V17" s="224">
        <f>ROUND(E17*U17,2)</f>
        <v>0.9</v>
      </c>
      <c r="W17" s="224"/>
      <c r="X17" s="224" t="s">
        <v>113</v>
      </c>
      <c r="Y17" s="224" t="s">
        <v>114</v>
      </c>
      <c r="Z17" s="214"/>
      <c r="AA17" s="214"/>
      <c r="AB17" s="214"/>
      <c r="AC17" s="214"/>
      <c r="AD17" s="214"/>
      <c r="AE17" s="214"/>
      <c r="AF17" s="214"/>
      <c r="AG17" s="214" t="s">
        <v>115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>
      <c r="A18" s="221"/>
      <c r="B18" s="222"/>
      <c r="C18" s="249" t="s">
        <v>127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119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>
      <c r="A19" s="221"/>
      <c r="B19" s="222"/>
      <c r="C19" s="249" t="s">
        <v>128</v>
      </c>
      <c r="D19" s="225"/>
      <c r="E19" s="226">
        <v>2.56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119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>
      <c r="A20" s="221"/>
      <c r="B20" s="222"/>
      <c r="C20" s="250"/>
      <c r="D20" s="243"/>
      <c r="E20" s="243"/>
      <c r="F20" s="243"/>
      <c r="G20" s="243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123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>
      <c r="A21" s="235">
        <v>3</v>
      </c>
      <c r="B21" s="236" t="s">
        <v>129</v>
      </c>
      <c r="C21" s="247" t="s">
        <v>130</v>
      </c>
      <c r="D21" s="237" t="s">
        <v>126</v>
      </c>
      <c r="E21" s="238">
        <v>10.24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0</v>
      </c>
      <c r="O21" s="238">
        <f>ROUND(E21*N21,2)</f>
        <v>0</v>
      </c>
      <c r="P21" s="238">
        <v>0</v>
      </c>
      <c r="Q21" s="238">
        <f>ROUND(E21*P21,2)</f>
        <v>0</v>
      </c>
      <c r="R21" s="240" t="s">
        <v>111</v>
      </c>
      <c r="S21" s="240" t="s">
        <v>112</v>
      </c>
      <c r="T21" s="241" t="s">
        <v>112</v>
      </c>
      <c r="U21" s="224">
        <v>0</v>
      </c>
      <c r="V21" s="224">
        <f>ROUND(E21*U21,2)</f>
        <v>0</v>
      </c>
      <c r="W21" s="224"/>
      <c r="X21" s="224" t="s">
        <v>113</v>
      </c>
      <c r="Y21" s="224" t="s">
        <v>114</v>
      </c>
      <c r="Z21" s="214"/>
      <c r="AA21" s="214"/>
      <c r="AB21" s="214"/>
      <c r="AC21" s="214"/>
      <c r="AD21" s="214"/>
      <c r="AE21" s="214"/>
      <c r="AF21" s="214"/>
      <c r="AG21" s="214" t="s">
        <v>115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>
      <c r="A22" s="221"/>
      <c r="B22" s="222"/>
      <c r="C22" s="249" t="s">
        <v>131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119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>
      <c r="A23" s="221"/>
      <c r="B23" s="222"/>
      <c r="C23" s="249" t="s">
        <v>132</v>
      </c>
      <c r="D23" s="225"/>
      <c r="E23" s="226">
        <v>10.24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119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2">
      <c r="A24" s="221"/>
      <c r="B24" s="222"/>
      <c r="C24" s="250"/>
      <c r="D24" s="243"/>
      <c r="E24" s="243"/>
      <c r="F24" s="243"/>
      <c r="G24" s="243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123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>
      <c r="A25" s="235">
        <v>4</v>
      </c>
      <c r="B25" s="236" t="s">
        <v>133</v>
      </c>
      <c r="C25" s="247" t="s">
        <v>134</v>
      </c>
      <c r="D25" s="237" t="s">
        <v>126</v>
      </c>
      <c r="E25" s="238">
        <v>2.56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38">
        <v>0</v>
      </c>
      <c r="O25" s="238">
        <f>ROUND(E25*N25,2)</f>
        <v>0</v>
      </c>
      <c r="P25" s="238">
        <v>0</v>
      </c>
      <c r="Q25" s="238">
        <f>ROUND(E25*P25,2)</f>
        <v>0</v>
      </c>
      <c r="R25" s="240" t="s">
        <v>135</v>
      </c>
      <c r="S25" s="240" t="s">
        <v>112</v>
      </c>
      <c r="T25" s="241" t="s">
        <v>112</v>
      </c>
      <c r="U25" s="224">
        <v>0.1</v>
      </c>
      <c r="V25" s="224">
        <f>ROUND(E25*U25,2)</f>
        <v>0.26</v>
      </c>
      <c r="W25" s="224"/>
      <c r="X25" s="224" t="s">
        <v>113</v>
      </c>
      <c r="Y25" s="224" t="s">
        <v>114</v>
      </c>
      <c r="Z25" s="214"/>
      <c r="AA25" s="214"/>
      <c r="AB25" s="214"/>
      <c r="AC25" s="214"/>
      <c r="AD25" s="214"/>
      <c r="AE25" s="214"/>
      <c r="AF25" s="214"/>
      <c r="AG25" s="214" t="s">
        <v>115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>
      <c r="A26" s="221"/>
      <c r="B26" s="222"/>
      <c r="C26" s="248" t="s">
        <v>136</v>
      </c>
      <c r="D26" s="242"/>
      <c r="E26" s="242"/>
      <c r="F26" s="242"/>
      <c r="G26" s="242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117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>
      <c r="A27" s="221"/>
      <c r="B27" s="222"/>
      <c r="C27" s="249" t="s">
        <v>137</v>
      </c>
      <c r="D27" s="225"/>
      <c r="E27" s="226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119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>
      <c r="A28" s="221"/>
      <c r="B28" s="222"/>
      <c r="C28" s="249" t="s">
        <v>128</v>
      </c>
      <c r="D28" s="225"/>
      <c r="E28" s="226">
        <v>2.56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119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>
      <c r="A29" s="221"/>
      <c r="B29" s="222"/>
      <c r="C29" s="250"/>
      <c r="D29" s="243"/>
      <c r="E29" s="243"/>
      <c r="F29" s="243"/>
      <c r="G29" s="243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123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>
      <c r="A30" s="235">
        <v>5</v>
      </c>
      <c r="B30" s="236" t="s">
        <v>138</v>
      </c>
      <c r="C30" s="247" t="s">
        <v>139</v>
      </c>
      <c r="D30" s="237" t="s">
        <v>126</v>
      </c>
      <c r="E30" s="238">
        <v>2.56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 t="s">
        <v>140</v>
      </c>
      <c r="S30" s="240" t="s">
        <v>112</v>
      </c>
      <c r="T30" s="241" t="s">
        <v>112</v>
      </c>
      <c r="U30" s="224">
        <v>0</v>
      </c>
      <c r="V30" s="224">
        <f>ROUND(E30*U30,2)</f>
        <v>0</v>
      </c>
      <c r="W30" s="224"/>
      <c r="X30" s="224" t="s">
        <v>113</v>
      </c>
      <c r="Y30" s="224" t="s">
        <v>114</v>
      </c>
      <c r="Z30" s="214"/>
      <c r="AA30" s="214"/>
      <c r="AB30" s="214"/>
      <c r="AC30" s="214"/>
      <c r="AD30" s="214"/>
      <c r="AE30" s="214"/>
      <c r="AF30" s="214"/>
      <c r="AG30" s="214" t="s">
        <v>115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>
      <c r="A31" s="221"/>
      <c r="B31" s="222"/>
      <c r="C31" s="249" t="s">
        <v>141</v>
      </c>
      <c r="D31" s="225"/>
      <c r="E31" s="226"/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119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>
      <c r="A32" s="221"/>
      <c r="B32" s="222"/>
      <c r="C32" s="249" t="s">
        <v>128</v>
      </c>
      <c r="D32" s="225"/>
      <c r="E32" s="226">
        <v>2.56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119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>
      <c r="A33" s="221"/>
      <c r="B33" s="222"/>
      <c r="C33" s="250"/>
      <c r="D33" s="243"/>
      <c r="E33" s="243"/>
      <c r="F33" s="243"/>
      <c r="G33" s="243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123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35">
        <v>6</v>
      </c>
      <c r="B34" s="236" t="s">
        <v>142</v>
      </c>
      <c r="C34" s="247" t="s">
        <v>143</v>
      </c>
      <c r="D34" s="237" t="s">
        <v>126</v>
      </c>
      <c r="E34" s="238">
        <v>1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38">
        <v>0</v>
      </c>
      <c r="O34" s="238">
        <f>ROUND(E34*N34,2)</f>
        <v>0</v>
      </c>
      <c r="P34" s="238">
        <v>0</v>
      </c>
      <c r="Q34" s="238">
        <f>ROUND(E34*P34,2)</f>
        <v>0</v>
      </c>
      <c r="R34" s="240" t="s">
        <v>140</v>
      </c>
      <c r="S34" s="240" t="s">
        <v>112</v>
      </c>
      <c r="T34" s="241" t="s">
        <v>112</v>
      </c>
      <c r="U34" s="224">
        <v>0</v>
      </c>
      <c r="V34" s="224">
        <f>ROUND(E34*U34,2)</f>
        <v>0</v>
      </c>
      <c r="W34" s="224"/>
      <c r="X34" s="224" t="s">
        <v>113</v>
      </c>
      <c r="Y34" s="224" t="s">
        <v>114</v>
      </c>
      <c r="Z34" s="214"/>
      <c r="AA34" s="214"/>
      <c r="AB34" s="214"/>
      <c r="AC34" s="214"/>
      <c r="AD34" s="214"/>
      <c r="AE34" s="214"/>
      <c r="AF34" s="214"/>
      <c r="AG34" s="214" t="s">
        <v>115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2">
      <c r="A35" s="221"/>
      <c r="B35" s="222"/>
      <c r="C35" s="251" t="s">
        <v>144</v>
      </c>
      <c r="D35" s="245"/>
      <c r="E35" s="245"/>
      <c r="F35" s="245"/>
      <c r="G35" s="245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145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44" t="str">
        <f>C35</f>
        <v>kategorie 18 01 03 odpady, na jejichž sběr a odstraňování jsou kladeny zvláštní požadavky s ohledem na prevenci infekce</v>
      </c>
      <c r="BB35" s="214"/>
      <c r="BC35" s="214"/>
      <c r="BD35" s="214"/>
      <c r="BE35" s="214"/>
      <c r="BF35" s="214"/>
      <c r="BG35" s="214"/>
      <c r="BH35" s="214"/>
    </row>
    <row r="36" spans="1:60" outlineLevel="2">
      <c r="A36" s="221"/>
      <c r="B36" s="222"/>
      <c r="C36" s="249" t="s">
        <v>146</v>
      </c>
      <c r="D36" s="225"/>
      <c r="E36" s="226"/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119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>
      <c r="A37" s="221"/>
      <c r="B37" s="222"/>
      <c r="C37" s="249" t="s">
        <v>147</v>
      </c>
      <c r="D37" s="225"/>
      <c r="E37" s="226">
        <v>1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4"/>
      <c r="AA37" s="214"/>
      <c r="AB37" s="214"/>
      <c r="AC37" s="214"/>
      <c r="AD37" s="214"/>
      <c r="AE37" s="214"/>
      <c r="AF37" s="214"/>
      <c r="AG37" s="214" t="s">
        <v>119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>
      <c r="A38" s="221"/>
      <c r="B38" s="222"/>
      <c r="C38" s="250"/>
      <c r="D38" s="243"/>
      <c r="E38" s="243"/>
      <c r="F38" s="243"/>
      <c r="G38" s="243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123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>
      <c r="A39" s="228" t="s">
        <v>106</v>
      </c>
      <c r="B39" s="229" t="s">
        <v>75</v>
      </c>
      <c r="C39" s="246" t="s">
        <v>76</v>
      </c>
      <c r="D39" s="230"/>
      <c r="E39" s="231"/>
      <c r="F39" s="232"/>
      <c r="G39" s="232">
        <f>SUMIF(AG40:AG43,"&lt;&gt;NOR",G40:G43)</f>
        <v>0</v>
      </c>
      <c r="H39" s="232"/>
      <c r="I39" s="232">
        <f>SUM(I40:I43)</f>
        <v>0</v>
      </c>
      <c r="J39" s="232"/>
      <c r="K39" s="232">
        <f>SUM(K40:K43)</f>
        <v>0</v>
      </c>
      <c r="L39" s="232"/>
      <c r="M39" s="232">
        <f>SUM(M40:M43)</f>
        <v>0</v>
      </c>
      <c r="N39" s="231"/>
      <c r="O39" s="231">
        <f>SUM(O40:O43)</f>
        <v>0</v>
      </c>
      <c r="P39" s="231"/>
      <c r="Q39" s="231">
        <f>SUM(Q40:Q43)</f>
        <v>0</v>
      </c>
      <c r="R39" s="232"/>
      <c r="S39" s="232"/>
      <c r="T39" s="233"/>
      <c r="U39" s="227"/>
      <c r="V39" s="227">
        <f>SUM(V40:V43)</f>
        <v>2</v>
      </c>
      <c r="W39" s="227"/>
      <c r="X39" s="227"/>
      <c r="Y39" s="227"/>
      <c r="AG39" t="s">
        <v>107</v>
      </c>
    </row>
    <row r="40" spans="1:60" outlineLevel="1">
      <c r="A40" s="235">
        <v>7</v>
      </c>
      <c r="B40" s="236" t="s">
        <v>148</v>
      </c>
      <c r="C40" s="247" t="s">
        <v>149</v>
      </c>
      <c r="D40" s="237" t="s">
        <v>150</v>
      </c>
      <c r="E40" s="238">
        <v>2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38">
        <v>0</v>
      </c>
      <c r="O40" s="238">
        <f>ROUND(E40*N40,2)</f>
        <v>0</v>
      </c>
      <c r="P40" s="238">
        <v>0</v>
      </c>
      <c r="Q40" s="238">
        <f>ROUND(E40*P40,2)</f>
        <v>0</v>
      </c>
      <c r="R40" s="240" t="s">
        <v>151</v>
      </c>
      <c r="S40" s="240" t="s">
        <v>112</v>
      </c>
      <c r="T40" s="241" t="s">
        <v>112</v>
      </c>
      <c r="U40" s="224">
        <v>1</v>
      </c>
      <c r="V40" s="224">
        <f>ROUND(E40*U40,2)</f>
        <v>2</v>
      </c>
      <c r="W40" s="224"/>
      <c r="X40" s="224" t="s">
        <v>113</v>
      </c>
      <c r="Y40" s="224" t="s">
        <v>114</v>
      </c>
      <c r="Z40" s="214"/>
      <c r="AA40" s="214"/>
      <c r="AB40" s="214"/>
      <c r="AC40" s="214"/>
      <c r="AD40" s="214"/>
      <c r="AE40" s="214"/>
      <c r="AF40" s="214"/>
      <c r="AG40" s="214" t="s">
        <v>152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>
      <c r="A41" s="221"/>
      <c r="B41" s="222"/>
      <c r="C41" s="249" t="s">
        <v>153</v>
      </c>
      <c r="D41" s="225"/>
      <c r="E41" s="226"/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119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3">
      <c r="A42" s="221"/>
      <c r="B42" s="222"/>
      <c r="C42" s="249" t="s">
        <v>154</v>
      </c>
      <c r="D42" s="225"/>
      <c r="E42" s="226">
        <v>2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119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>
      <c r="A43" s="221"/>
      <c r="B43" s="222"/>
      <c r="C43" s="250"/>
      <c r="D43" s="243"/>
      <c r="E43" s="243"/>
      <c r="F43" s="243"/>
      <c r="G43" s="243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123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>
      <c r="A44" s="228" t="s">
        <v>106</v>
      </c>
      <c r="B44" s="229" t="s">
        <v>77</v>
      </c>
      <c r="C44" s="246" t="s">
        <v>27</v>
      </c>
      <c r="D44" s="230"/>
      <c r="E44" s="231"/>
      <c r="F44" s="232"/>
      <c r="G44" s="232">
        <f>SUMIF(AG45:AG51,"&lt;&gt;NOR",G45:G51)</f>
        <v>0</v>
      </c>
      <c r="H44" s="232"/>
      <c r="I44" s="232">
        <f>SUM(I45:I51)</f>
        <v>0</v>
      </c>
      <c r="J44" s="232"/>
      <c r="K44" s="232">
        <f>SUM(K45:K51)</f>
        <v>0</v>
      </c>
      <c r="L44" s="232"/>
      <c r="M44" s="232">
        <f>SUM(M45:M51)</f>
        <v>0</v>
      </c>
      <c r="N44" s="231"/>
      <c r="O44" s="231">
        <f>SUM(O45:O51)</f>
        <v>0</v>
      </c>
      <c r="P44" s="231"/>
      <c r="Q44" s="231">
        <f>SUM(Q45:Q51)</f>
        <v>0</v>
      </c>
      <c r="R44" s="232"/>
      <c r="S44" s="232"/>
      <c r="T44" s="233"/>
      <c r="U44" s="227"/>
      <c r="V44" s="227">
        <f>SUM(V45:V51)</f>
        <v>0</v>
      </c>
      <c r="W44" s="227"/>
      <c r="X44" s="227"/>
      <c r="Y44" s="227"/>
      <c r="AG44" t="s">
        <v>107</v>
      </c>
    </row>
    <row r="45" spans="1:60" outlineLevel="1">
      <c r="A45" s="235">
        <v>8</v>
      </c>
      <c r="B45" s="236" t="s">
        <v>155</v>
      </c>
      <c r="C45" s="247" t="s">
        <v>156</v>
      </c>
      <c r="D45" s="237" t="s">
        <v>157</v>
      </c>
      <c r="E45" s="238">
        <v>1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40"/>
      <c r="S45" s="240" t="s">
        <v>112</v>
      </c>
      <c r="T45" s="241" t="s">
        <v>158</v>
      </c>
      <c r="U45" s="224">
        <v>0</v>
      </c>
      <c r="V45" s="224">
        <f>ROUND(E45*U45,2)</f>
        <v>0</v>
      </c>
      <c r="W45" s="224"/>
      <c r="X45" s="224" t="s">
        <v>159</v>
      </c>
      <c r="Y45" s="224" t="s">
        <v>114</v>
      </c>
      <c r="Z45" s="214"/>
      <c r="AA45" s="214"/>
      <c r="AB45" s="214"/>
      <c r="AC45" s="214"/>
      <c r="AD45" s="214"/>
      <c r="AE45" s="214"/>
      <c r="AF45" s="214"/>
      <c r="AG45" s="214" t="s">
        <v>160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>
      <c r="A46" s="221"/>
      <c r="B46" s="222"/>
      <c r="C46" s="251" t="s">
        <v>161</v>
      </c>
      <c r="D46" s="245"/>
      <c r="E46" s="245"/>
      <c r="F46" s="245"/>
      <c r="G46" s="245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145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>
      <c r="A47" s="221"/>
      <c r="B47" s="222"/>
      <c r="C47" s="249" t="s">
        <v>147</v>
      </c>
      <c r="D47" s="225"/>
      <c r="E47" s="226">
        <v>1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119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>
      <c r="A48" s="221"/>
      <c r="B48" s="222"/>
      <c r="C48" s="250"/>
      <c r="D48" s="243"/>
      <c r="E48" s="243"/>
      <c r="F48" s="243"/>
      <c r="G48" s="243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123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>
      <c r="A49" s="235">
        <v>9</v>
      </c>
      <c r="B49" s="236" t="s">
        <v>162</v>
      </c>
      <c r="C49" s="247" t="s">
        <v>163</v>
      </c>
      <c r="D49" s="237" t="s">
        <v>157</v>
      </c>
      <c r="E49" s="238">
        <v>1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40"/>
      <c r="S49" s="240" t="s">
        <v>164</v>
      </c>
      <c r="T49" s="241" t="s">
        <v>158</v>
      </c>
      <c r="U49" s="224">
        <v>0</v>
      </c>
      <c r="V49" s="224">
        <f>ROUND(E49*U49,2)</f>
        <v>0</v>
      </c>
      <c r="W49" s="224"/>
      <c r="X49" s="224" t="s">
        <v>159</v>
      </c>
      <c r="Y49" s="224" t="s">
        <v>114</v>
      </c>
      <c r="Z49" s="214"/>
      <c r="AA49" s="214"/>
      <c r="AB49" s="214"/>
      <c r="AC49" s="214"/>
      <c r="AD49" s="214"/>
      <c r="AE49" s="214"/>
      <c r="AF49" s="214"/>
      <c r="AG49" s="214" t="s">
        <v>160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2">
      <c r="A50" s="221"/>
      <c r="B50" s="222"/>
      <c r="C50" s="249" t="s">
        <v>147</v>
      </c>
      <c r="D50" s="225"/>
      <c r="E50" s="226">
        <v>1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119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>
      <c r="A51" s="221"/>
      <c r="B51" s="222"/>
      <c r="C51" s="250"/>
      <c r="D51" s="243"/>
      <c r="E51" s="243"/>
      <c r="F51" s="243"/>
      <c r="G51" s="243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123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>
      <c r="A52" s="3"/>
      <c r="B52" s="4"/>
      <c r="C52" s="252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12</v>
      </c>
      <c r="AF52">
        <v>21</v>
      </c>
      <c r="AG52" t="s">
        <v>92</v>
      </c>
    </row>
    <row r="53" spans="1:60">
      <c r="A53" s="217"/>
      <c r="B53" s="218" t="s">
        <v>29</v>
      </c>
      <c r="C53" s="253"/>
      <c r="D53" s="219"/>
      <c r="E53" s="220"/>
      <c r="F53" s="220"/>
      <c r="G53" s="234">
        <f>G8+G16+G39+G44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0</v>
      </c>
      <c r="AG53" t="s">
        <v>165</v>
      </c>
    </row>
    <row r="54" spans="1:60">
      <c r="C54" s="254"/>
      <c r="D54" s="10"/>
      <c r="AG54" t="s">
        <v>166</v>
      </c>
    </row>
    <row r="55" spans="1:60">
      <c r="D55" s="10"/>
    </row>
    <row r="56" spans="1:60">
      <c r="D56" s="10"/>
    </row>
    <row r="57" spans="1:60">
      <c r="D57" s="10"/>
    </row>
    <row r="58" spans="1:60">
      <c r="D58" s="10"/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17">
    <mergeCell ref="C38:G38"/>
    <mergeCell ref="C43:G43"/>
    <mergeCell ref="C46:G46"/>
    <mergeCell ref="C48:G48"/>
    <mergeCell ref="C51:G51"/>
    <mergeCell ref="C20:G20"/>
    <mergeCell ref="C24:G24"/>
    <mergeCell ref="C26:G26"/>
    <mergeCell ref="C29:G29"/>
    <mergeCell ref="C33:G33"/>
    <mergeCell ref="C35:G35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3 Pol'!Názvy_tisku</vt:lpstr>
      <vt:lpstr>oadresa</vt:lpstr>
      <vt:lpstr>Stavba!Objednatel</vt:lpstr>
      <vt:lpstr>Stavba!Objekt</vt:lpstr>
      <vt:lpstr>'SO 01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2024-09-28T08:06:24Z</dcterms:modified>
</cp:coreProperties>
</file>